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C:\Users\TEMP.DESKTOP-DSA42NM.003\PycharmProjects\pythonProject\"/>
    </mc:Choice>
  </mc:AlternateContent>
  <xr:revisionPtr revIDLastSave="0" documentId="13_ncr:1_{20F6E276-B90F-4859-B665-DB5DA4B7B777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תוצר רבעוניb" sheetId="1" r:id="rId1"/>
    <sheet name="תוצר לנפש רבעוניb" sheetId="8" r:id="rId2"/>
    <sheet name="תוצר שנתיA" sheetId="6" r:id="rId3"/>
    <sheet name="תוצר לנפש שנתיA" sheetId="13" r:id="rId4"/>
    <sheet name="הרכב רשפ רבעוניU" sheetId="7" r:id="rId5"/>
    <sheet name="הרכב איוש רבעוניU" sheetId="10" r:id="rId6"/>
    <sheet name="הרכב עזה רבעוניU" sheetId="12" r:id="rId7"/>
    <sheet name="הרכב רשפ שנתי!" sheetId="14" r:id="rId8"/>
    <sheet name="הרכב איוש שנתי!" sheetId="15" r:id="rId9"/>
    <sheet name="הרכב רצע שנתי!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8" i="12" l="1"/>
  <c r="E130" i="12" s="1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08" i="10"/>
  <c r="E130" i="10" s="1"/>
  <c r="E28" i="12"/>
  <c r="E61" i="12" s="1"/>
  <c r="E63" i="12"/>
  <c r="E64" i="12"/>
  <c r="E66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28" i="10"/>
  <c r="E62" i="10" s="1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85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D8" i="8"/>
  <c r="E8" i="8"/>
  <c r="F8" i="8"/>
  <c r="G8" i="8"/>
  <c r="D6" i="8"/>
  <c r="E6" i="8"/>
  <c r="F6" i="8"/>
  <c r="G6" i="8"/>
  <c r="D4" i="8"/>
  <c r="E4" i="8"/>
  <c r="F4" i="8"/>
  <c r="G4" i="8"/>
  <c r="G9" i="1"/>
  <c r="G10" i="1"/>
  <c r="E67" i="12" l="1"/>
  <c r="E83" i="10"/>
  <c r="E81" i="10"/>
  <c r="E79" i="10"/>
  <c r="E76" i="10"/>
  <c r="E72" i="10"/>
  <c r="E68" i="10"/>
  <c r="E64" i="10"/>
  <c r="E86" i="10"/>
  <c r="E84" i="10"/>
  <c r="E82" i="10"/>
  <c r="E80" i="10"/>
  <c r="E77" i="10"/>
  <c r="E73" i="10"/>
  <c r="E69" i="10"/>
  <c r="E65" i="10"/>
  <c r="E61" i="10"/>
  <c r="E62" i="12"/>
  <c r="E65" i="12"/>
  <c r="E75" i="10"/>
  <c r="E71" i="10"/>
  <c r="E67" i="10"/>
  <c r="E63" i="10"/>
  <c r="E78" i="10"/>
  <c r="E74" i="10"/>
  <c r="E70" i="10"/>
  <c r="E66" i="10"/>
  <c r="C127" i="14" l="1"/>
  <c r="D127" i="14"/>
  <c r="E127" i="14"/>
  <c r="F127" i="14"/>
  <c r="G127" i="14"/>
  <c r="H127" i="14"/>
  <c r="I127" i="14"/>
  <c r="J127" i="14"/>
  <c r="C128" i="14"/>
  <c r="D128" i="14"/>
  <c r="E128" i="14"/>
  <c r="F128" i="14"/>
  <c r="G128" i="14"/>
  <c r="H128" i="14"/>
  <c r="I128" i="14"/>
  <c r="J128" i="14"/>
  <c r="C129" i="14"/>
  <c r="D129" i="14"/>
  <c r="E129" i="14"/>
  <c r="F129" i="14"/>
  <c r="G129" i="14"/>
  <c r="H129" i="14"/>
  <c r="I129" i="14"/>
  <c r="J129" i="14"/>
  <c r="C130" i="14"/>
  <c r="D130" i="14"/>
  <c r="E130" i="14"/>
  <c r="F130" i="14"/>
  <c r="G130" i="14"/>
  <c r="H130" i="14"/>
  <c r="I130" i="14"/>
  <c r="J130" i="14"/>
  <c r="C131" i="14"/>
  <c r="D131" i="14"/>
  <c r="E131" i="14"/>
  <c r="F131" i="14"/>
  <c r="G131" i="14"/>
  <c r="H131" i="14"/>
  <c r="I131" i="14"/>
  <c r="J131" i="14"/>
  <c r="C132" i="14"/>
  <c r="D132" i="14"/>
  <c r="E132" i="14"/>
  <c r="F132" i="14"/>
  <c r="G132" i="14"/>
  <c r="H132" i="14"/>
  <c r="I132" i="14"/>
  <c r="J132" i="14"/>
  <c r="C133" i="14"/>
  <c r="D133" i="14"/>
  <c r="E133" i="14"/>
  <c r="F133" i="14"/>
  <c r="G133" i="14"/>
  <c r="H133" i="14"/>
  <c r="I133" i="14"/>
  <c r="J133" i="14"/>
  <c r="C134" i="14"/>
  <c r="D134" i="14"/>
  <c r="E134" i="14"/>
  <c r="F134" i="14"/>
  <c r="G134" i="14"/>
  <c r="H134" i="14"/>
  <c r="I134" i="14"/>
  <c r="J134" i="14"/>
  <c r="C135" i="14"/>
  <c r="D135" i="14"/>
  <c r="E135" i="14"/>
  <c r="F135" i="14"/>
  <c r="G135" i="14"/>
  <c r="H135" i="14"/>
  <c r="I135" i="14"/>
  <c r="J135" i="14"/>
  <c r="C136" i="14"/>
  <c r="D136" i="14"/>
  <c r="E136" i="14"/>
  <c r="F136" i="14"/>
  <c r="G136" i="14"/>
  <c r="H136" i="14"/>
  <c r="I136" i="14"/>
  <c r="J136" i="14"/>
  <c r="C137" i="14"/>
  <c r="D137" i="14"/>
  <c r="E137" i="14"/>
  <c r="F137" i="14"/>
  <c r="G137" i="14"/>
  <c r="H137" i="14"/>
  <c r="I137" i="14"/>
  <c r="J137" i="14"/>
  <c r="C138" i="14"/>
  <c r="D138" i="14"/>
  <c r="E138" i="14"/>
  <c r="F138" i="14"/>
  <c r="G138" i="14"/>
  <c r="H138" i="14"/>
  <c r="I138" i="14"/>
  <c r="J138" i="14"/>
  <c r="C139" i="14"/>
  <c r="D139" i="14"/>
  <c r="E139" i="14"/>
  <c r="F139" i="14"/>
  <c r="G139" i="14"/>
  <c r="H139" i="14"/>
  <c r="I139" i="14"/>
  <c r="J139" i="14"/>
  <c r="C140" i="14"/>
  <c r="D140" i="14"/>
  <c r="E140" i="14"/>
  <c r="F140" i="14"/>
  <c r="G140" i="14"/>
  <c r="H140" i="14"/>
  <c r="I140" i="14"/>
  <c r="J140" i="14"/>
  <c r="C141" i="14"/>
  <c r="D141" i="14"/>
  <c r="E141" i="14"/>
  <c r="F141" i="14"/>
  <c r="G141" i="14"/>
  <c r="H141" i="14"/>
  <c r="I141" i="14"/>
  <c r="J141" i="14"/>
  <c r="C142" i="14"/>
  <c r="D142" i="14"/>
  <c r="E142" i="14"/>
  <c r="F142" i="14"/>
  <c r="G142" i="14"/>
  <c r="H142" i="14"/>
  <c r="I142" i="14"/>
  <c r="J142" i="14"/>
  <c r="C143" i="14"/>
  <c r="D143" i="14"/>
  <c r="E143" i="14"/>
  <c r="F143" i="14"/>
  <c r="G143" i="14"/>
  <c r="H143" i="14"/>
  <c r="I143" i="14"/>
  <c r="J143" i="14"/>
  <c r="C144" i="14"/>
  <c r="D144" i="14"/>
  <c r="E144" i="14"/>
  <c r="F144" i="14"/>
  <c r="G144" i="14"/>
  <c r="H144" i="14"/>
  <c r="I144" i="14"/>
  <c r="J144" i="14"/>
  <c r="C145" i="14"/>
  <c r="D145" i="14"/>
  <c r="E145" i="14"/>
  <c r="F145" i="14"/>
  <c r="G145" i="14"/>
  <c r="H145" i="14"/>
  <c r="I145" i="14"/>
  <c r="J145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C126" i="15"/>
  <c r="D126" i="15"/>
  <c r="E126" i="15"/>
  <c r="F126" i="15"/>
  <c r="G126" i="15"/>
  <c r="H126" i="15"/>
  <c r="I126" i="15"/>
  <c r="J126" i="15"/>
  <c r="C127" i="15"/>
  <c r="D127" i="15"/>
  <c r="E127" i="15"/>
  <c r="F127" i="15"/>
  <c r="G127" i="15"/>
  <c r="H127" i="15"/>
  <c r="I127" i="15"/>
  <c r="J127" i="15"/>
  <c r="C128" i="15"/>
  <c r="D128" i="15"/>
  <c r="E128" i="15"/>
  <c r="F128" i="15"/>
  <c r="G128" i="15"/>
  <c r="H128" i="15"/>
  <c r="I128" i="15"/>
  <c r="J128" i="15"/>
  <c r="C129" i="15"/>
  <c r="D129" i="15"/>
  <c r="E129" i="15"/>
  <c r="F129" i="15"/>
  <c r="G129" i="15"/>
  <c r="H129" i="15"/>
  <c r="I129" i="15"/>
  <c r="J129" i="15"/>
  <c r="C130" i="15"/>
  <c r="D130" i="15"/>
  <c r="E130" i="15"/>
  <c r="F130" i="15"/>
  <c r="G130" i="15"/>
  <c r="H130" i="15"/>
  <c r="I130" i="15"/>
  <c r="J130" i="15"/>
  <c r="C131" i="15"/>
  <c r="D131" i="15"/>
  <c r="E131" i="15"/>
  <c r="F131" i="15"/>
  <c r="G131" i="15"/>
  <c r="H131" i="15"/>
  <c r="I131" i="15"/>
  <c r="J131" i="15"/>
  <c r="C132" i="15"/>
  <c r="D132" i="15"/>
  <c r="E132" i="15"/>
  <c r="F132" i="15"/>
  <c r="G132" i="15"/>
  <c r="H132" i="15"/>
  <c r="I132" i="15"/>
  <c r="J132" i="15"/>
  <c r="C133" i="15"/>
  <c r="D133" i="15"/>
  <c r="E133" i="15"/>
  <c r="F133" i="15"/>
  <c r="G133" i="15"/>
  <c r="H133" i="15"/>
  <c r="I133" i="15"/>
  <c r="J133" i="15"/>
  <c r="C134" i="15"/>
  <c r="D134" i="15"/>
  <c r="E134" i="15"/>
  <c r="F134" i="15"/>
  <c r="G134" i="15"/>
  <c r="H134" i="15"/>
  <c r="I134" i="15"/>
  <c r="J134" i="15"/>
  <c r="C135" i="15"/>
  <c r="D135" i="15"/>
  <c r="E135" i="15"/>
  <c r="F135" i="15"/>
  <c r="G135" i="15"/>
  <c r="H135" i="15"/>
  <c r="I135" i="15"/>
  <c r="J135" i="15"/>
  <c r="C136" i="15"/>
  <c r="D136" i="15"/>
  <c r="E136" i="15"/>
  <c r="F136" i="15"/>
  <c r="G136" i="15"/>
  <c r="H136" i="15"/>
  <c r="I136" i="15"/>
  <c r="J136" i="15"/>
  <c r="C137" i="15"/>
  <c r="D137" i="15"/>
  <c r="E137" i="15"/>
  <c r="F137" i="15"/>
  <c r="G137" i="15"/>
  <c r="H137" i="15"/>
  <c r="I137" i="15"/>
  <c r="J137" i="15"/>
  <c r="C138" i="15"/>
  <c r="D138" i="15"/>
  <c r="E138" i="15"/>
  <c r="F138" i="15"/>
  <c r="G138" i="15"/>
  <c r="H138" i="15"/>
  <c r="I138" i="15"/>
  <c r="J138" i="15"/>
  <c r="C139" i="15"/>
  <c r="D139" i="15"/>
  <c r="E139" i="15"/>
  <c r="F139" i="15"/>
  <c r="G139" i="15"/>
  <c r="H139" i="15"/>
  <c r="I139" i="15"/>
  <c r="J139" i="15"/>
  <c r="C140" i="15"/>
  <c r="D140" i="15"/>
  <c r="E140" i="15"/>
  <c r="F140" i="15"/>
  <c r="G140" i="15"/>
  <c r="H140" i="15"/>
  <c r="I140" i="15"/>
  <c r="J140" i="15"/>
  <c r="C141" i="15"/>
  <c r="D141" i="15"/>
  <c r="E141" i="15"/>
  <c r="F141" i="15"/>
  <c r="G141" i="15"/>
  <c r="H141" i="15"/>
  <c r="I141" i="15"/>
  <c r="J141" i="15"/>
  <c r="C142" i="15"/>
  <c r="D142" i="15"/>
  <c r="E142" i="15"/>
  <c r="F142" i="15"/>
  <c r="G142" i="15"/>
  <c r="H142" i="15"/>
  <c r="I142" i="15"/>
  <c r="J142" i="15"/>
  <c r="C143" i="15"/>
  <c r="D143" i="15"/>
  <c r="E143" i="15"/>
  <c r="F143" i="15"/>
  <c r="G143" i="15"/>
  <c r="H143" i="15"/>
  <c r="I143" i="15"/>
  <c r="J143" i="15"/>
  <c r="C126" i="16"/>
  <c r="D126" i="16"/>
  <c r="E126" i="16"/>
  <c r="F126" i="16"/>
  <c r="G126" i="16"/>
  <c r="H126" i="16"/>
  <c r="I126" i="16"/>
  <c r="J126" i="16"/>
  <c r="C127" i="16"/>
  <c r="D127" i="16"/>
  <c r="E127" i="16"/>
  <c r="F127" i="16"/>
  <c r="G127" i="16"/>
  <c r="H127" i="16"/>
  <c r="I127" i="16"/>
  <c r="J127" i="16"/>
  <c r="C128" i="16"/>
  <c r="D128" i="16"/>
  <c r="E128" i="16"/>
  <c r="F128" i="16"/>
  <c r="G128" i="16"/>
  <c r="H128" i="16"/>
  <c r="I128" i="16"/>
  <c r="J128" i="16"/>
  <c r="C129" i="16"/>
  <c r="D129" i="16"/>
  <c r="E129" i="16"/>
  <c r="F129" i="16"/>
  <c r="G129" i="16"/>
  <c r="H129" i="16"/>
  <c r="I129" i="16"/>
  <c r="J129" i="16"/>
  <c r="C130" i="16"/>
  <c r="D130" i="16"/>
  <c r="E130" i="16"/>
  <c r="F130" i="16"/>
  <c r="G130" i="16"/>
  <c r="H130" i="16"/>
  <c r="I130" i="16"/>
  <c r="J130" i="16"/>
  <c r="C131" i="16"/>
  <c r="D131" i="16"/>
  <c r="E131" i="16"/>
  <c r="F131" i="16"/>
  <c r="G131" i="16"/>
  <c r="H131" i="16"/>
  <c r="I131" i="16"/>
  <c r="J131" i="16"/>
  <c r="C132" i="16"/>
  <c r="D132" i="16"/>
  <c r="E132" i="16"/>
  <c r="F132" i="16"/>
  <c r="G132" i="16"/>
  <c r="H132" i="16"/>
  <c r="I132" i="16"/>
  <c r="J132" i="16"/>
  <c r="C133" i="16"/>
  <c r="D133" i="16"/>
  <c r="E133" i="16"/>
  <c r="F133" i="16"/>
  <c r="G133" i="16"/>
  <c r="H133" i="16"/>
  <c r="I133" i="16"/>
  <c r="J133" i="16"/>
  <c r="C134" i="16"/>
  <c r="D134" i="16"/>
  <c r="E134" i="16"/>
  <c r="F134" i="16"/>
  <c r="G134" i="16"/>
  <c r="H134" i="16"/>
  <c r="I134" i="16"/>
  <c r="J134" i="16"/>
  <c r="C135" i="16"/>
  <c r="D135" i="16"/>
  <c r="E135" i="16"/>
  <c r="F135" i="16"/>
  <c r="G135" i="16"/>
  <c r="H135" i="16"/>
  <c r="I135" i="16"/>
  <c r="J135" i="16"/>
  <c r="C136" i="16"/>
  <c r="D136" i="16"/>
  <c r="E136" i="16"/>
  <c r="F136" i="16"/>
  <c r="G136" i="16"/>
  <c r="H136" i="16"/>
  <c r="I136" i="16"/>
  <c r="J136" i="16"/>
  <c r="C137" i="16"/>
  <c r="D137" i="16"/>
  <c r="E137" i="16"/>
  <c r="F137" i="16"/>
  <c r="G137" i="16"/>
  <c r="H137" i="16"/>
  <c r="I137" i="16"/>
  <c r="J137" i="16"/>
  <c r="C138" i="16"/>
  <c r="D138" i="16"/>
  <c r="E138" i="16"/>
  <c r="F138" i="16"/>
  <c r="G138" i="16"/>
  <c r="H138" i="16"/>
  <c r="I138" i="16"/>
  <c r="J138" i="16"/>
  <c r="C139" i="16"/>
  <c r="D139" i="16"/>
  <c r="E139" i="16"/>
  <c r="F139" i="16"/>
  <c r="G139" i="16"/>
  <c r="H139" i="16"/>
  <c r="I139" i="16"/>
  <c r="J139" i="16"/>
  <c r="C140" i="16"/>
  <c r="D140" i="16"/>
  <c r="E140" i="16"/>
  <c r="F140" i="16"/>
  <c r="G140" i="16"/>
  <c r="H140" i="16"/>
  <c r="I140" i="16"/>
  <c r="J140" i="16"/>
  <c r="C141" i="16"/>
  <c r="D141" i="16"/>
  <c r="E141" i="16"/>
  <c r="F141" i="16"/>
  <c r="G141" i="16"/>
  <c r="H141" i="16"/>
  <c r="I141" i="16"/>
  <c r="J141" i="16"/>
  <c r="C142" i="16"/>
  <c r="D142" i="16"/>
  <c r="E142" i="16"/>
  <c r="F142" i="16"/>
  <c r="G142" i="16"/>
  <c r="H142" i="16"/>
  <c r="I142" i="16"/>
  <c r="J142" i="16"/>
  <c r="C143" i="16"/>
  <c r="D143" i="16"/>
  <c r="E143" i="16"/>
  <c r="F143" i="16"/>
  <c r="G143" i="16"/>
  <c r="H143" i="16"/>
  <c r="I143" i="16"/>
  <c r="J143" i="16"/>
  <c r="I25" i="13" l="1"/>
  <c r="I26" i="13"/>
  <c r="I27" i="13"/>
  <c r="I28" i="13"/>
  <c r="G12" i="13" l="1"/>
  <c r="E12" i="13"/>
  <c r="C12" i="13"/>
  <c r="G11" i="13"/>
  <c r="E11" i="13"/>
  <c r="C11" i="13"/>
  <c r="G10" i="13"/>
  <c r="E10" i="13"/>
  <c r="C10" i="13"/>
  <c r="G9" i="13"/>
  <c r="E9" i="13"/>
  <c r="C9" i="13"/>
  <c r="G8" i="13"/>
  <c r="E8" i="13"/>
  <c r="C8" i="13"/>
  <c r="G7" i="13"/>
  <c r="E7" i="13"/>
  <c r="C7" i="13"/>
  <c r="G6" i="13"/>
  <c r="E6" i="13"/>
  <c r="C6" i="13"/>
  <c r="G5" i="13"/>
  <c r="E5" i="13"/>
  <c r="C5" i="13"/>
  <c r="G4" i="13"/>
  <c r="E4" i="13"/>
  <c r="C4" i="13"/>
  <c r="G14" i="6"/>
  <c r="E14" i="6"/>
  <c r="C14" i="6"/>
  <c r="G12" i="6"/>
  <c r="E12" i="6"/>
  <c r="C12" i="6"/>
  <c r="G11" i="6"/>
  <c r="E11" i="6"/>
  <c r="C11" i="6"/>
  <c r="G10" i="6"/>
  <c r="E10" i="6"/>
  <c r="C10" i="6"/>
  <c r="G9" i="6"/>
  <c r="E9" i="6"/>
  <c r="C9" i="6"/>
  <c r="G8" i="6"/>
  <c r="E8" i="6"/>
  <c r="C8" i="6"/>
  <c r="G7" i="6"/>
  <c r="E7" i="6"/>
  <c r="C7" i="6"/>
  <c r="G6" i="6"/>
  <c r="E6" i="6"/>
  <c r="C6" i="6"/>
  <c r="G5" i="6"/>
  <c r="E5" i="6"/>
  <c r="C5" i="6"/>
  <c r="G4" i="6"/>
  <c r="E4" i="6"/>
  <c r="C4" i="6"/>
  <c r="I11" i="8" l="1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I8" i="8" l="1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I6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12" i="7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AM113" i="10"/>
  <c r="AN113" i="10"/>
  <c r="AO113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N114" i="10"/>
  <c r="AO114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AM115" i="10"/>
  <c r="AN115" i="10"/>
  <c r="AO115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AM116" i="10"/>
  <c r="AN116" i="10"/>
  <c r="AO116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AM117" i="10"/>
  <c r="AN117" i="10"/>
  <c r="AO117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AI118" i="10"/>
  <c r="AJ118" i="10"/>
  <c r="AK118" i="10"/>
  <c r="AL118" i="10"/>
  <c r="AM118" i="10"/>
  <c r="AN118" i="10"/>
  <c r="AO118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AI119" i="10"/>
  <c r="AJ119" i="10"/>
  <c r="AK119" i="10"/>
  <c r="AL119" i="10"/>
  <c r="AM119" i="10"/>
  <c r="AN119" i="10"/>
  <c r="AO119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AM120" i="10"/>
  <c r="AN120" i="10"/>
  <c r="AO120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AM121" i="10"/>
  <c r="AN121" i="10"/>
  <c r="AO121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AM122" i="10"/>
  <c r="AN122" i="10"/>
  <c r="AO122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AM123" i="10"/>
  <c r="AN123" i="10"/>
  <c r="AO123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AM124" i="10"/>
  <c r="AN124" i="10"/>
  <c r="AO124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M125" i="10"/>
  <c r="AN125" i="10"/>
  <c r="AO125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AM126" i="10"/>
  <c r="AN126" i="10"/>
  <c r="AO126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AM127" i="10"/>
  <c r="AN127" i="10"/>
  <c r="AO127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AM129" i="10"/>
  <c r="AN129" i="10"/>
  <c r="AO129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AM130" i="10"/>
  <c r="AN130" i="10"/>
  <c r="AO130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12" i="10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12" i="12"/>
  <c r="C106" i="14"/>
  <c r="D106" i="14"/>
  <c r="E106" i="14"/>
  <c r="F106" i="14"/>
  <c r="G106" i="14"/>
  <c r="H106" i="14"/>
  <c r="I106" i="14"/>
  <c r="C107" i="14"/>
  <c r="D107" i="14"/>
  <c r="E107" i="14"/>
  <c r="F107" i="14"/>
  <c r="G107" i="14"/>
  <c r="H107" i="14"/>
  <c r="I107" i="14"/>
  <c r="C108" i="14"/>
  <c r="D108" i="14"/>
  <c r="E108" i="14"/>
  <c r="F108" i="14"/>
  <c r="G108" i="14"/>
  <c r="H108" i="14"/>
  <c r="I108" i="14"/>
  <c r="C109" i="14"/>
  <c r="D109" i="14"/>
  <c r="E109" i="14"/>
  <c r="F109" i="14"/>
  <c r="G109" i="14"/>
  <c r="H109" i="14"/>
  <c r="I109" i="14"/>
  <c r="C110" i="14"/>
  <c r="D110" i="14"/>
  <c r="E110" i="14"/>
  <c r="F110" i="14"/>
  <c r="G110" i="14"/>
  <c r="H110" i="14"/>
  <c r="I110" i="14"/>
  <c r="C111" i="14"/>
  <c r="D111" i="14"/>
  <c r="E111" i="14"/>
  <c r="F111" i="14"/>
  <c r="G111" i="14"/>
  <c r="H111" i="14"/>
  <c r="I111" i="14"/>
  <c r="C112" i="14"/>
  <c r="D112" i="14"/>
  <c r="E112" i="14"/>
  <c r="F112" i="14"/>
  <c r="G112" i="14"/>
  <c r="H112" i="14"/>
  <c r="I112" i="14"/>
  <c r="C113" i="14"/>
  <c r="D113" i="14"/>
  <c r="E113" i="14"/>
  <c r="F113" i="14"/>
  <c r="G113" i="14"/>
  <c r="H113" i="14"/>
  <c r="I113" i="14"/>
  <c r="C114" i="14"/>
  <c r="D114" i="14"/>
  <c r="E114" i="14"/>
  <c r="F114" i="14"/>
  <c r="G114" i="14"/>
  <c r="H114" i="14"/>
  <c r="I114" i="14"/>
  <c r="C116" i="14"/>
  <c r="D116" i="14"/>
  <c r="E116" i="14"/>
  <c r="F116" i="14"/>
  <c r="G116" i="14"/>
  <c r="H116" i="14"/>
  <c r="I116" i="14"/>
  <c r="C117" i="14"/>
  <c r="D117" i="14"/>
  <c r="E117" i="14"/>
  <c r="F117" i="14"/>
  <c r="G117" i="14"/>
  <c r="H117" i="14"/>
  <c r="I117" i="14"/>
  <c r="C118" i="14"/>
  <c r="D118" i="14"/>
  <c r="E118" i="14"/>
  <c r="F118" i="14"/>
  <c r="G118" i="14"/>
  <c r="H118" i="14"/>
  <c r="I118" i="14"/>
  <c r="C119" i="14"/>
  <c r="D119" i="14"/>
  <c r="E119" i="14"/>
  <c r="F119" i="14"/>
  <c r="G119" i="14"/>
  <c r="H119" i="14"/>
  <c r="I119" i="14"/>
  <c r="C120" i="14"/>
  <c r="D120" i="14"/>
  <c r="E120" i="14"/>
  <c r="F120" i="14"/>
  <c r="G120" i="14"/>
  <c r="H120" i="14"/>
  <c r="I120" i="14"/>
  <c r="C121" i="14"/>
  <c r="D121" i="14"/>
  <c r="E121" i="14"/>
  <c r="F121" i="14"/>
  <c r="G121" i="14"/>
  <c r="H121" i="14"/>
  <c r="I121" i="14"/>
  <c r="C122" i="14"/>
  <c r="D122" i="14"/>
  <c r="E122" i="14"/>
  <c r="F122" i="14"/>
  <c r="G122" i="14"/>
  <c r="H122" i="14"/>
  <c r="I122" i="14"/>
  <c r="C123" i="14"/>
  <c r="D123" i="14"/>
  <c r="E123" i="14"/>
  <c r="F123" i="14"/>
  <c r="G123" i="14"/>
  <c r="H123" i="14"/>
  <c r="I123" i="14"/>
  <c r="C124" i="14"/>
  <c r="D124" i="14"/>
  <c r="E124" i="14"/>
  <c r="F124" i="14"/>
  <c r="G124" i="14"/>
  <c r="H124" i="14"/>
  <c r="I124" i="14"/>
  <c r="C106" i="16"/>
  <c r="D106" i="16"/>
  <c r="E106" i="16"/>
  <c r="F106" i="16"/>
  <c r="G106" i="16"/>
  <c r="H106" i="16"/>
  <c r="I106" i="16"/>
  <c r="C107" i="16"/>
  <c r="D107" i="16"/>
  <c r="E107" i="16"/>
  <c r="F107" i="16"/>
  <c r="G107" i="16"/>
  <c r="H107" i="16"/>
  <c r="I107" i="16"/>
  <c r="C108" i="16"/>
  <c r="D108" i="16"/>
  <c r="E108" i="16"/>
  <c r="F108" i="16"/>
  <c r="G108" i="16"/>
  <c r="H108" i="16"/>
  <c r="I108" i="16"/>
  <c r="C109" i="16"/>
  <c r="D109" i="16"/>
  <c r="E109" i="16"/>
  <c r="F109" i="16"/>
  <c r="G109" i="16"/>
  <c r="H109" i="16"/>
  <c r="I109" i="16"/>
  <c r="C110" i="16"/>
  <c r="D110" i="16"/>
  <c r="E110" i="16"/>
  <c r="F110" i="16"/>
  <c r="G110" i="16"/>
  <c r="H110" i="16"/>
  <c r="I110" i="16"/>
  <c r="C111" i="16"/>
  <c r="D111" i="16"/>
  <c r="E111" i="16"/>
  <c r="F111" i="16"/>
  <c r="G111" i="16"/>
  <c r="H111" i="16"/>
  <c r="I111" i="16"/>
  <c r="C112" i="16"/>
  <c r="D112" i="16"/>
  <c r="E112" i="16"/>
  <c r="F112" i="16"/>
  <c r="G112" i="16"/>
  <c r="H112" i="16"/>
  <c r="I112" i="16"/>
  <c r="C113" i="16"/>
  <c r="D113" i="16"/>
  <c r="E113" i="16"/>
  <c r="F113" i="16"/>
  <c r="G113" i="16"/>
  <c r="H113" i="16"/>
  <c r="I113" i="16"/>
  <c r="C114" i="16"/>
  <c r="D114" i="16"/>
  <c r="E114" i="16"/>
  <c r="F114" i="16"/>
  <c r="G114" i="16"/>
  <c r="H114" i="16"/>
  <c r="I114" i="16"/>
  <c r="C115" i="16"/>
  <c r="D115" i="16"/>
  <c r="E115" i="16"/>
  <c r="F115" i="16"/>
  <c r="G115" i="16"/>
  <c r="H115" i="16"/>
  <c r="I115" i="16"/>
  <c r="C116" i="16"/>
  <c r="D116" i="16"/>
  <c r="E116" i="16"/>
  <c r="F116" i="16"/>
  <c r="G116" i="16"/>
  <c r="H116" i="16"/>
  <c r="I116" i="16"/>
  <c r="C117" i="16"/>
  <c r="D117" i="16"/>
  <c r="E117" i="16"/>
  <c r="F117" i="16"/>
  <c r="G117" i="16"/>
  <c r="H117" i="16"/>
  <c r="I117" i="16"/>
  <c r="C118" i="16"/>
  <c r="D118" i="16"/>
  <c r="E118" i="16"/>
  <c r="F118" i="16"/>
  <c r="G118" i="16"/>
  <c r="H118" i="16"/>
  <c r="I118" i="16"/>
  <c r="C119" i="16"/>
  <c r="D119" i="16"/>
  <c r="E119" i="16"/>
  <c r="F119" i="16"/>
  <c r="G119" i="16"/>
  <c r="H119" i="16"/>
  <c r="I119" i="16"/>
  <c r="C120" i="16"/>
  <c r="D120" i="16"/>
  <c r="E120" i="16"/>
  <c r="F120" i="16"/>
  <c r="G120" i="16"/>
  <c r="H120" i="16"/>
  <c r="I120" i="16"/>
  <c r="C121" i="16"/>
  <c r="D121" i="16"/>
  <c r="E121" i="16"/>
  <c r="F121" i="16"/>
  <c r="G121" i="16"/>
  <c r="H121" i="16"/>
  <c r="I121" i="16"/>
  <c r="C122" i="16"/>
  <c r="D122" i="16"/>
  <c r="E122" i="16"/>
  <c r="F122" i="16"/>
  <c r="G122" i="16"/>
  <c r="H122" i="16"/>
  <c r="I122" i="16"/>
  <c r="C123" i="16"/>
  <c r="D123" i="16"/>
  <c r="E123" i="16"/>
  <c r="F123" i="16"/>
  <c r="G123" i="16"/>
  <c r="H123" i="16"/>
  <c r="I123" i="16"/>
  <c r="C106" i="15"/>
  <c r="D106" i="15"/>
  <c r="E106" i="15"/>
  <c r="F106" i="15"/>
  <c r="G106" i="15"/>
  <c r="H106" i="15"/>
  <c r="I106" i="15"/>
  <c r="C107" i="15"/>
  <c r="D107" i="15"/>
  <c r="E107" i="15"/>
  <c r="F107" i="15"/>
  <c r="G107" i="15"/>
  <c r="H107" i="15"/>
  <c r="I107" i="15"/>
  <c r="C108" i="15"/>
  <c r="D108" i="15"/>
  <c r="E108" i="15"/>
  <c r="F108" i="15"/>
  <c r="G108" i="15"/>
  <c r="H108" i="15"/>
  <c r="I108" i="15"/>
  <c r="C109" i="15"/>
  <c r="D109" i="15"/>
  <c r="E109" i="15"/>
  <c r="F109" i="15"/>
  <c r="G109" i="15"/>
  <c r="H109" i="15"/>
  <c r="I109" i="15"/>
  <c r="C110" i="15"/>
  <c r="D110" i="15"/>
  <c r="E110" i="15"/>
  <c r="F110" i="15"/>
  <c r="G110" i="15"/>
  <c r="H110" i="15"/>
  <c r="I110" i="15"/>
  <c r="C111" i="15"/>
  <c r="D111" i="15"/>
  <c r="E111" i="15"/>
  <c r="F111" i="15"/>
  <c r="G111" i="15"/>
  <c r="H111" i="15"/>
  <c r="I111" i="15"/>
  <c r="C112" i="15"/>
  <c r="D112" i="15"/>
  <c r="E112" i="15"/>
  <c r="F112" i="15"/>
  <c r="G112" i="15"/>
  <c r="H112" i="15"/>
  <c r="I112" i="15"/>
  <c r="C113" i="15"/>
  <c r="D113" i="15"/>
  <c r="E113" i="15"/>
  <c r="F113" i="15"/>
  <c r="G113" i="15"/>
  <c r="H113" i="15"/>
  <c r="I113" i="15"/>
  <c r="C114" i="15"/>
  <c r="D114" i="15"/>
  <c r="E114" i="15"/>
  <c r="F114" i="15"/>
  <c r="G114" i="15"/>
  <c r="H114" i="15"/>
  <c r="I114" i="15"/>
  <c r="C115" i="15"/>
  <c r="D115" i="15"/>
  <c r="E115" i="15"/>
  <c r="F115" i="15"/>
  <c r="G115" i="15"/>
  <c r="H115" i="15"/>
  <c r="I115" i="15"/>
  <c r="C116" i="15"/>
  <c r="D116" i="15"/>
  <c r="E116" i="15"/>
  <c r="F116" i="15"/>
  <c r="G116" i="15"/>
  <c r="H116" i="15"/>
  <c r="I116" i="15"/>
  <c r="C117" i="15"/>
  <c r="D117" i="15"/>
  <c r="E117" i="15"/>
  <c r="F117" i="15"/>
  <c r="G117" i="15"/>
  <c r="H117" i="15"/>
  <c r="I117" i="15"/>
  <c r="C118" i="15"/>
  <c r="D118" i="15"/>
  <c r="E118" i="15"/>
  <c r="F118" i="15"/>
  <c r="G118" i="15"/>
  <c r="H118" i="15"/>
  <c r="I118" i="15"/>
  <c r="C119" i="15"/>
  <c r="D119" i="15"/>
  <c r="E119" i="15"/>
  <c r="F119" i="15"/>
  <c r="G119" i="15"/>
  <c r="H119" i="15"/>
  <c r="I119" i="15"/>
  <c r="C120" i="15"/>
  <c r="D120" i="15"/>
  <c r="E120" i="15"/>
  <c r="F120" i="15"/>
  <c r="G120" i="15"/>
  <c r="H120" i="15"/>
  <c r="I120" i="15"/>
  <c r="C121" i="15"/>
  <c r="D121" i="15"/>
  <c r="E121" i="15"/>
  <c r="F121" i="15"/>
  <c r="G121" i="15"/>
  <c r="H121" i="15"/>
  <c r="I121" i="15"/>
  <c r="C122" i="15"/>
  <c r="D122" i="15"/>
  <c r="E122" i="15"/>
  <c r="F122" i="15"/>
  <c r="G122" i="15"/>
  <c r="H122" i="15"/>
  <c r="I122" i="15"/>
  <c r="C123" i="15"/>
  <c r="D123" i="15"/>
  <c r="E123" i="15"/>
  <c r="F123" i="15"/>
  <c r="G123" i="15"/>
  <c r="H123" i="15"/>
  <c r="I123" i="15"/>
  <c r="F108" i="12" l="1"/>
  <c r="F130" i="12" s="1"/>
  <c r="F108" i="10"/>
  <c r="F130" i="10" s="1"/>
  <c r="F108" i="7"/>
  <c r="F130" i="7" s="1"/>
  <c r="F28" i="12"/>
  <c r="F62" i="12" s="1"/>
  <c r="F28" i="10"/>
  <c r="F64" i="10" s="1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86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" i="14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86" i="15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86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" i="15"/>
  <c r="F28" i="7"/>
  <c r="F61" i="7" s="1"/>
  <c r="F61" i="12"/>
  <c r="F65" i="12"/>
  <c r="F69" i="12"/>
  <c r="F73" i="12"/>
  <c r="F77" i="12"/>
  <c r="F81" i="12"/>
  <c r="F85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61" i="10"/>
  <c r="F65" i="10"/>
  <c r="F71" i="10"/>
  <c r="F72" i="10"/>
  <c r="F73" i="10"/>
  <c r="F75" i="10"/>
  <c r="F79" i="10"/>
  <c r="F80" i="10"/>
  <c r="F81" i="10"/>
  <c r="F82" i="10"/>
  <c r="F83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68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28" i="13"/>
  <c r="G28" i="13" s="1"/>
  <c r="D28" i="13"/>
  <c r="E28" i="13" s="1"/>
  <c r="B28" i="13"/>
  <c r="C28" i="13" s="1"/>
  <c r="H11" i="8"/>
  <c r="H10" i="8"/>
  <c r="H9" i="8"/>
  <c r="H8" i="8"/>
  <c r="H6" i="8"/>
  <c r="H4" i="8"/>
  <c r="F74" i="10" l="1"/>
  <c r="F62" i="10"/>
  <c r="F86" i="10"/>
  <c r="F78" i="10"/>
  <c r="F70" i="10"/>
  <c r="F85" i="10"/>
  <c r="F77" i="10"/>
  <c r="F69" i="10"/>
  <c r="H5" i="1"/>
  <c r="D6" i="1" s="1"/>
  <c r="F84" i="10"/>
  <c r="F76" i="10"/>
  <c r="F68" i="10"/>
  <c r="F66" i="10"/>
  <c r="F86" i="7"/>
  <c r="F84" i="7"/>
  <c r="F80" i="7"/>
  <c r="F79" i="7"/>
  <c r="F71" i="7"/>
  <c r="B103" i="16"/>
  <c r="B130" i="16" s="1"/>
  <c r="H3" i="1"/>
  <c r="F83" i="7"/>
  <c r="F76" i="7"/>
  <c r="F66" i="7"/>
  <c r="F82" i="7"/>
  <c r="F74" i="7"/>
  <c r="F78" i="7"/>
  <c r="F72" i="7"/>
  <c r="F67" i="7"/>
  <c r="F75" i="7"/>
  <c r="F70" i="7"/>
  <c r="F62" i="7"/>
  <c r="B124" i="14"/>
  <c r="B145" i="14"/>
  <c r="B120" i="14"/>
  <c r="B141" i="14"/>
  <c r="B116" i="14"/>
  <c r="B137" i="14"/>
  <c r="B112" i="14"/>
  <c r="B133" i="14"/>
  <c r="B123" i="14"/>
  <c r="B144" i="14"/>
  <c r="B136" i="14"/>
  <c r="B111" i="14"/>
  <c r="B132" i="14"/>
  <c r="B107" i="14"/>
  <c r="B128" i="14"/>
  <c r="B122" i="14"/>
  <c r="B143" i="14"/>
  <c r="B118" i="14"/>
  <c r="B139" i="14"/>
  <c r="B114" i="14"/>
  <c r="B135" i="14"/>
  <c r="B110" i="14"/>
  <c r="B131" i="14"/>
  <c r="B106" i="14"/>
  <c r="B127" i="14"/>
  <c r="B121" i="14"/>
  <c r="B142" i="14"/>
  <c r="B117" i="14"/>
  <c r="B138" i="14"/>
  <c r="B113" i="14"/>
  <c r="B134" i="14"/>
  <c r="B109" i="14"/>
  <c r="B130" i="14"/>
  <c r="B108" i="14"/>
  <c r="B129" i="14"/>
  <c r="B119" i="14"/>
  <c r="B140" i="14"/>
  <c r="B110" i="16"/>
  <c r="B120" i="16"/>
  <c r="B116" i="16"/>
  <c r="B113" i="16"/>
  <c r="B109" i="16"/>
  <c r="B117" i="16"/>
  <c r="B119" i="16"/>
  <c r="B115" i="16"/>
  <c r="B112" i="16"/>
  <c r="B108" i="16"/>
  <c r="B121" i="16"/>
  <c r="B114" i="16"/>
  <c r="B122" i="16"/>
  <c r="B118" i="16"/>
  <c r="B111" i="16"/>
  <c r="B140" i="15"/>
  <c r="B120" i="15"/>
  <c r="B129" i="15"/>
  <c r="B109" i="15"/>
  <c r="B143" i="15"/>
  <c r="B123" i="15"/>
  <c r="B139" i="15"/>
  <c r="B119" i="15"/>
  <c r="B135" i="15"/>
  <c r="B115" i="15"/>
  <c r="B132" i="15"/>
  <c r="B112" i="15"/>
  <c r="B128" i="15"/>
  <c r="B108" i="15"/>
  <c r="B133" i="15"/>
  <c r="B113" i="15"/>
  <c r="B142" i="15"/>
  <c r="B122" i="15"/>
  <c r="B138" i="15"/>
  <c r="B118" i="15"/>
  <c r="B131" i="15"/>
  <c r="B111" i="15"/>
  <c r="B127" i="15"/>
  <c r="B107" i="15"/>
  <c r="B126" i="15"/>
  <c r="B106" i="15"/>
  <c r="B136" i="15"/>
  <c r="B116" i="15"/>
  <c r="B141" i="15"/>
  <c r="B121" i="15"/>
  <c r="B137" i="15"/>
  <c r="B117" i="15"/>
  <c r="B134" i="15"/>
  <c r="B114" i="15"/>
  <c r="B130" i="15"/>
  <c r="B110" i="15"/>
  <c r="B106" i="16"/>
  <c r="B107" i="16"/>
  <c r="F84" i="12"/>
  <c r="F80" i="12"/>
  <c r="F76" i="12"/>
  <c r="F72" i="12"/>
  <c r="F68" i="12"/>
  <c r="F64" i="12"/>
  <c r="H7" i="1"/>
  <c r="F83" i="12"/>
  <c r="F79" i="12"/>
  <c r="F75" i="12"/>
  <c r="F71" i="12"/>
  <c r="F67" i="12"/>
  <c r="F63" i="12"/>
  <c r="F86" i="12"/>
  <c r="F82" i="12"/>
  <c r="F78" i="12"/>
  <c r="F74" i="12"/>
  <c r="F70" i="12"/>
  <c r="F66" i="12"/>
  <c r="F67" i="10"/>
  <c r="F63" i="10"/>
  <c r="F64" i="7"/>
  <c r="F63" i="7"/>
  <c r="F85" i="7"/>
  <c r="F81" i="7"/>
  <c r="F77" i="7"/>
  <c r="F73" i="7"/>
  <c r="F69" i="7"/>
  <c r="F65" i="7"/>
  <c r="B136" i="16" l="1"/>
  <c r="B137" i="16"/>
  <c r="B140" i="16"/>
  <c r="B129" i="16"/>
  <c r="B126" i="16"/>
  <c r="B133" i="16"/>
  <c r="G12" i="1"/>
  <c r="B127" i="16"/>
  <c r="B131" i="16"/>
  <c r="B138" i="16"/>
  <c r="B142" i="16"/>
  <c r="B134" i="16"/>
  <c r="B141" i="16"/>
  <c r="B128" i="16"/>
  <c r="B132" i="16"/>
  <c r="B135" i="16"/>
  <c r="B139" i="16"/>
  <c r="B143" i="16"/>
  <c r="D8" i="1"/>
  <c r="G13" i="1"/>
  <c r="D4" i="1"/>
  <c r="G11" i="1"/>
  <c r="H9" i="1"/>
  <c r="B123" i="16"/>
  <c r="H10" i="1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30" i="16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30" i="14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30" i="15"/>
  <c r="S7" i="1" l="1"/>
  <c r="BQ28" i="10"/>
  <c r="BS5" i="1" s="1"/>
  <c r="BP28" i="10"/>
  <c r="BR5" i="1" s="1"/>
  <c r="BM28" i="7"/>
  <c r="BO3" i="1" s="1"/>
  <c r="BN28" i="7"/>
  <c r="BP3" i="1" s="1"/>
  <c r="BO28" i="7"/>
  <c r="BQ3" i="1" s="1"/>
  <c r="BP28" i="7"/>
  <c r="BR3" i="1" s="1"/>
  <c r="BQ28" i="7"/>
  <c r="BS3" i="1" s="1"/>
  <c r="H28" i="12"/>
  <c r="J7" i="1" s="1"/>
  <c r="F8" i="1" s="1"/>
  <c r="I28" i="12"/>
  <c r="J28" i="12"/>
  <c r="F57" i="12" s="1"/>
  <c r="K28" i="12"/>
  <c r="M7" i="1" s="1"/>
  <c r="L28" i="12"/>
  <c r="N7" i="1" s="1"/>
  <c r="M28" i="12"/>
  <c r="O7" i="1" s="1"/>
  <c r="N28" i="12"/>
  <c r="P7" i="1" s="1"/>
  <c r="O28" i="12"/>
  <c r="Q7" i="1" s="1"/>
  <c r="P28" i="12"/>
  <c r="R7" i="1" s="1"/>
  <c r="R28" i="12"/>
  <c r="T7" i="1" s="1"/>
  <c r="S28" i="12"/>
  <c r="U7" i="1" s="1"/>
  <c r="T28" i="12"/>
  <c r="V7" i="1" s="1"/>
  <c r="U28" i="12"/>
  <c r="W7" i="1" s="1"/>
  <c r="V28" i="12"/>
  <c r="X7" i="1" s="1"/>
  <c r="W28" i="12"/>
  <c r="Y7" i="1" s="1"/>
  <c r="X28" i="12"/>
  <c r="Z7" i="1" s="1"/>
  <c r="Y28" i="12"/>
  <c r="AA7" i="1" s="1"/>
  <c r="Z28" i="12"/>
  <c r="AB7" i="1" s="1"/>
  <c r="AA28" i="12"/>
  <c r="AC7" i="1" s="1"/>
  <c r="AB28" i="12"/>
  <c r="AD7" i="1" s="1"/>
  <c r="AC28" i="12"/>
  <c r="AE7" i="1" s="1"/>
  <c r="AD28" i="12"/>
  <c r="AF7" i="1" s="1"/>
  <c r="AE28" i="12"/>
  <c r="AG7" i="1" s="1"/>
  <c r="AF28" i="12"/>
  <c r="AH7" i="1" s="1"/>
  <c r="AG28" i="12"/>
  <c r="AI7" i="1" s="1"/>
  <c r="AH28" i="12"/>
  <c r="AJ7" i="1" s="1"/>
  <c r="AI28" i="12"/>
  <c r="AK7" i="1" s="1"/>
  <c r="AJ28" i="12"/>
  <c r="AL7" i="1" s="1"/>
  <c r="AK28" i="12"/>
  <c r="AM7" i="1" s="1"/>
  <c r="AL28" i="12"/>
  <c r="AN7" i="1" s="1"/>
  <c r="AM28" i="12"/>
  <c r="AO7" i="1" s="1"/>
  <c r="AN28" i="12"/>
  <c r="AP7" i="1" s="1"/>
  <c r="AO28" i="12"/>
  <c r="AQ7" i="1" s="1"/>
  <c r="AP28" i="12"/>
  <c r="AR7" i="1" s="1"/>
  <c r="AQ28" i="12"/>
  <c r="AS7" i="1" s="1"/>
  <c r="AR28" i="12"/>
  <c r="AT7" i="1" s="1"/>
  <c r="AS28" i="12"/>
  <c r="AU7" i="1" s="1"/>
  <c r="AT28" i="12"/>
  <c r="AV7" i="1" s="1"/>
  <c r="AU28" i="12"/>
  <c r="AW7" i="1" s="1"/>
  <c r="AV28" i="12"/>
  <c r="AX7" i="1" s="1"/>
  <c r="AW28" i="12"/>
  <c r="AY7" i="1" s="1"/>
  <c r="AX28" i="12"/>
  <c r="AZ7" i="1" s="1"/>
  <c r="AY28" i="12"/>
  <c r="BA7" i="1" s="1"/>
  <c r="AZ28" i="12"/>
  <c r="BB7" i="1" s="1"/>
  <c r="BA28" i="12"/>
  <c r="BC7" i="1" s="1"/>
  <c r="BB28" i="12"/>
  <c r="BD7" i="1" s="1"/>
  <c r="BC28" i="12"/>
  <c r="BE7" i="1" s="1"/>
  <c r="BD28" i="12"/>
  <c r="BF7" i="1" s="1"/>
  <c r="BE28" i="12"/>
  <c r="BG7" i="1" s="1"/>
  <c r="BF28" i="12"/>
  <c r="BH7" i="1" s="1"/>
  <c r="BG28" i="12"/>
  <c r="BI7" i="1" s="1"/>
  <c r="BH28" i="12"/>
  <c r="BJ7" i="1" s="1"/>
  <c r="BI28" i="12"/>
  <c r="BK7" i="1" s="1"/>
  <c r="BJ28" i="12"/>
  <c r="BL7" i="1" s="1"/>
  <c r="BK28" i="12"/>
  <c r="BM7" i="1" s="1"/>
  <c r="BL28" i="12"/>
  <c r="BN7" i="1" s="1"/>
  <c r="BM28" i="12"/>
  <c r="BO7" i="1" s="1"/>
  <c r="BN28" i="12"/>
  <c r="BP7" i="1" s="1"/>
  <c r="BO28" i="12"/>
  <c r="BQ7" i="1" s="1"/>
  <c r="BP28" i="12"/>
  <c r="BR7" i="1" s="1"/>
  <c r="BQ28" i="12"/>
  <c r="BS7" i="1" s="1"/>
  <c r="G28" i="12"/>
  <c r="H28" i="10"/>
  <c r="J5" i="1" s="1"/>
  <c r="F6" i="1" s="1"/>
  <c r="I28" i="10"/>
  <c r="J28" i="10"/>
  <c r="K28" i="10"/>
  <c r="M5" i="1" s="1"/>
  <c r="L28" i="10"/>
  <c r="N5" i="1" s="1"/>
  <c r="M28" i="10"/>
  <c r="O5" i="1" s="1"/>
  <c r="N28" i="10"/>
  <c r="P5" i="1" s="1"/>
  <c r="O28" i="10"/>
  <c r="Q5" i="1" s="1"/>
  <c r="P28" i="10"/>
  <c r="R5" i="1" s="1"/>
  <c r="Q28" i="10"/>
  <c r="S5" i="1" s="1"/>
  <c r="R28" i="10"/>
  <c r="T5" i="1" s="1"/>
  <c r="S28" i="10"/>
  <c r="U5" i="1" s="1"/>
  <c r="T28" i="10"/>
  <c r="V5" i="1" s="1"/>
  <c r="U28" i="10"/>
  <c r="W5" i="1" s="1"/>
  <c r="V28" i="10"/>
  <c r="X5" i="1" s="1"/>
  <c r="W28" i="10"/>
  <c r="Y5" i="1" s="1"/>
  <c r="X28" i="10"/>
  <c r="Z5" i="1" s="1"/>
  <c r="Y28" i="10"/>
  <c r="AA5" i="1" s="1"/>
  <c r="Z28" i="10"/>
  <c r="AB5" i="1" s="1"/>
  <c r="AA28" i="10"/>
  <c r="AC5" i="1" s="1"/>
  <c r="AB28" i="10"/>
  <c r="AD5" i="1" s="1"/>
  <c r="AC28" i="10"/>
  <c r="AE5" i="1" s="1"/>
  <c r="AD28" i="10"/>
  <c r="AF5" i="1" s="1"/>
  <c r="AE28" i="10"/>
  <c r="AG5" i="1" s="1"/>
  <c r="AF28" i="10"/>
  <c r="AH5" i="1" s="1"/>
  <c r="AG28" i="10"/>
  <c r="AI5" i="1" s="1"/>
  <c r="AH28" i="10"/>
  <c r="AJ5" i="1" s="1"/>
  <c r="AI28" i="10"/>
  <c r="AK5" i="1" s="1"/>
  <c r="AJ28" i="10"/>
  <c r="AL5" i="1" s="1"/>
  <c r="AK28" i="10"/>
  <c r="AM5" i="1" s="1"/>
  <c r="AL28" i="10"/>
  <c r="AN5" i="1" s="1"/>
  <c r="AM28" i="10"/>
  <c r="AO5" i="1" s="1"/>
  <c r="AN28" i="10"/>
  <c r="AP5" i="1" s="1"/>
  <c r="AO28" i="10"/>
  <c r="AQ5" i="1" s="1"/>
  <c r="AP28" i="10"/>
  <c r="AR5" i="1" s="1"/>
  <c r="AQ28" i="10"/>
  <c r="AS5" i="1" s="1"/>
  <c r="AR28" i="10"/>
  <c r="AT5" i="1" s="1"/>
  <c r="AS28" i="10"/>
  <c r="AU5" i="1" s="1"/>
  <c r="AT28" i="10"/>
  <c r="AV5" i="1" s="1"/>
  <c r="AU28" i="10"/>
  <c r="AW5" i="1" s="1"/>
  <c r="AV28" i="10"/>
  <c r="AX5" i="1" s="1"/>
  <c r="AW28" i="10"/>
  <c r="AY5" i="1" s="1"/>
  <c r="AX28" i="10"/>
  <c r="AZ5" i="1" s="1"/>
  <c r="AY28" i="10"/>
  <c r="BA5" i="1" s="1"/>
  <c r="AZ28" i="10"/>
  <c r="BB5" i="1" s="1"/>
  <c r="BA28" i="10"/>
  <c r="BC5" i="1" s="1"/>
  <c r="BB28" i="10"/>
  <c r="BD5" i="1" s="1"/>
  <c r="BC28" i="10"/>
  <c r="BE5" i="1" s="1"/>
  <c r="BD28" i="10"/>
  <c r="BF5" i="1" s="1"/>
  <c r="BE28" i="10"/>
  <c r="BG5" i="1" s="1"/>
  <c r="BF28" i="10"/>
  <c r="BH5" i="1" s="1"/>
  <c r="BG28" i="10"/>
  <c r="BI5" i="1" s="1"/>
  <c r="BH28" i="10"/>
  <c r="BJ5" i="1" s="1"/>
  <c r="BI28" i="10"/>
  <c r="BK5" i="1" s="1"/>
  <c r="BJ28" i="10"/>
  <c r="BL5" i="1" s="1"/>
  <c r="BK28" i="10"/>
  <c r="BM5" i="1" s="1"/>
  <c r="BL28" i="10"/>
  <c r="BN5" i="1" s="1"/>
  <c r="BM28" i="10"/>
  <c r="BO5" i="1" s="1"/>
  <c r="BN28" i="10"/>
  <c r="BP5" i="1" s="1"/>
  <c r="BO28" i="10"/>
  <c r="BQ5" i="1" s="1"/>
  <c r="G28" i="10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H28" i="7"/>
  <c r="J3" i="1" s="1"/>
  <c r="F4" i="1" s="1"/>
  <c r="I28" i="7"/>
  <c r="K3" i="1" s="1"/>
  <c r="G4" i="1" s="1"/>
  <c r="J28" i="7"/>
  <c r="F57" i="7" s="1"/>
  <c r="K28" i="7"/>
  <c r="L28" i="7"/>
  <c r="N3" i="1" s="1"/>
  <c r="M28" i="7"/>
  <c r="O3" i="1" s="1"/>
  <c r="N28" i="7"/>
  <c r="P3" i="1" s="1"/>
  <c r="O28" i="7"/>
  <c r="Q3" i="1" s="1"/>
  <c r="P28" i="7"/>
  <c r="R3" i="1" s="1"/>
  <c r="Q28" i="7"/>
  <c r="S3" i="1" s="1"/>
  <c r="R28" i="7"/>
  <c r="T3" i="1" s="1"/>
  <c r="S28" i="7"/>
  <c r="U3" i="1" s="1"/>
  <c r="T28" i="7"/>
  <c r="V3" i="1" s="1"/>
  <c r="U28" i="7"/>
  <c r="W3" i="1" s="1"/>
  <c r="V28" i="7"/>
  <c r="X3" i="1" s="1"/>
  <c r="W28" i="7"/>
  <c r="Y3" i="1" s="1"/>
  <c r="X28" i="7"/>
  <c r="Z3" i="1" s="1"/>
  <c r="Y28" i="7"/>
  <c r="AA3" i="1" s="1"/>
  <c r="Z28" i="7"/>
  <c r="AB3" i="1" s="1"/>
  <c r="AA28" i="7"/>
  <c r="AC3" i="1" s="1"/>
  <c r="AB28" i="7"/>
  <c r="AD3" i="1" s="1"/>
  <c r="AC28" i="7"/>
  <c r="AE3" i="1" s="1"/>
  <c r="AD28" i="7"/>
  <c r="AF3" i="1" s="1"/>
  <c r="AE28" i="7"/>
  <c r="AG3" i="1" s="1"/>
  <c r="AF28" i="7"/>
  <c r="AH3" i="1" s="1"/>
  <c r="AG28" i="7"/>
  <c r="AI3" i="1" s="1"/>
  <c r="AH28" i="7"/>
  <c r="AJ3" i="1" s="1"/>
  <c r="AI28" i="7"/>
  <c r="AK3" i="1" s="1"/>
  <c r="AJ28" i="7"/>
  <c r="AL3" i="1" s="1"/>
  <c r="AK28" i="7"/>
  <c r="AM3" i="1" s="1"/>
  <c r="AL28" i="7"/>
  <c r="AN3" i="1" s="1"/>
  <c r="AM28" i="7"/>
  <c r="AO3" i="1" s="1"/>
  <c r="AN28" i="7"/>
  <c r="AP3" i="1" s="1"/>
  <c r="AO28" i="7"/>
  <c r="AQ3" i="1" s="1"/>
  <c r="AP28" i="7"/>
  <c r="AR3" i="1" s="1"/>
  <c r="AQ28" i="7"/>
  <c r="AS3" i="1" s="1"/>
  <c r="AR28" i="7"/>
  <c r="AT3" i="1" s="1"/>
  <c r="AS28" i="7"/>
  <c r="AU3" i="1" s="1"/>
  <c r="AT28" i="7"/>
  <c r="AV3" i="1" s="1"/>
  <c r="AU28" i="7"/>
  <c r="AW3" i="1" s="1"/>
  <c r="AV28" i="7"/>
  <c r="AX3" i="1" s="1"/>
  <c r="AW28" i="7"/>
  <c r="AY3" i="1" s="1"/>
  <c r="AX28" i="7"/>
  <c r="AZ3" i="1" s="1"/>
  <c r="AY28" i="7"/>
  <c r="BA3" i="1" s="1"/>
  <c r="AZ28" i="7"/>
  <c r="BB3" i="1" s="1"/>
  <c r="BA28" i="7"/>
  <c r="BC3" i="1" s="1"/>
  <c r="BB28" i="7"/>
  <c r="BD3" i="1" s="1"/>
  <c r="BC28" i="7"/>
  <c r="BE3" i="1" s="1"/>
  <c r="BD28" i="7"/>
  <c r="BF3" i="1" s="1"/>
  <c r="BE28" i="7"/>
  <c r="BG3" i="1" s="1"/>
  <c r="BF28" i="7"/>
  <c r="BH3" i="1" s="1"/>
  <c r="BG28" i="7"/>
  <c r="BI3" i="1" s="1"/>
  <c r="BH28" i="7"/>
  <c r="BJ3" i="1" s="1"/>
  <c r="BI28" i="7"/>
  <c r="BK3" i="1" s="1"/>
  <c r="BJ28" i="7"/>
  <c r="BL3" i="1" s="1"/>
  <c r="BK28" i="7"/>
  <c r="BM3" i="1" s="1"/>
  <c r="BL28" i="7"/>
  <c r="BN3" i="1" s="1"/>
  <c r="G28" i="7"/>
  <c r="G63" i="7" s="1"/>
  <c r="B27" i="16" l="1"/>
  <c r="B79" i="16" s="1"/>
  <c r="K5" i="1"/>
  <c r="G6" i="1" s="1"/>
  <c r="E57" i="10"/>
  <c r="K7" i="1"/>
  <c r="G8" i="1" s="1"/>
  <c r="E57" i="12"/>
  <c r="BD10" i="1"/>
  <c r="B82" i="16"/>
  <c r="I7" i="1"/>
  <c r="E8" i="1" s="1"/>
  <c r="L7" i="1"/>
  <c r="L8" i="1" s="1"/>
  <c r="BL10" i="1"/>
  <c r="I5" i="1"/>
  <c r="E6" i="1" s="1"/>
  <c r="B27" i="15"/>
  <c r="L5" i="1"/>
  <c r="H6" i="1" s="1"/>
  <c r="F57" i="10"/>
  <c r="BH10" i="1"/>
  <c r="BH11" i="1"/>
  <c r="BH4" i="1"/>
  <c r="AR11" i="1"/>
  <c r="AR4" i="1"/>
  <c r="AJ11" i="1"/>
  <c r="AJ4" i="1"/>
  <c r="T11" i="1"/>
  <c r="T4" i="1"/>
  <c r="BF12" i="1"/>
  <c r="BF6" i="1"/>
  <c r="BB12" i="1"/>
  <c r="BB6" i="1"/>
  <c r="AT12" i="1"/>
  <c r="AT6" i="1"/>
  <c r="AL12" i="1"/>
  <c r="AL6" i="1"/>
  <c r="AD12" i="1"/>
  <c r="AD6" i="1"/>
  <c r="Z12" i="1"/>
  <c r="Z6" i="1"/>
  <c r="R12" i="1"/>
  <c r="R6" i="1"/>
  <c r="N12" i="1"/>
  <c r="N6" i="1"/>
  <c r="BR12" i="1"/>
  <c r="BR6" i="1"/>
  <c r="BR13" i="1"/>
  <c r="BR8" i="1"/>
  <c r="BJ13" i="1"/>
  <c r="BJ8" i="1"/>
  <c r="BF13" i="1"/>
  <c r="BF8" i="1"/>
  <c r="AX13" i="1"/>
  <c r="AX8" i="1"/>
  <c r="AT13" i="1"/>
  <c r="AT8" i="1"/>
  <c r="AL13" i="1"/>
  <c r="AL8" i="1"/>
  <c r="AH13" i="1"/>
  <c r="AH8" i="1"/>
  <c r="AD13" i="1"/>
  <c r="AD8" i="1"/>
  <c r="V13" i="1"/>
  <c r="V8" i="1"/>
  <c r="R13" i="1"/>
  <c r="R8" i="1"/>
  <c r="J8" i="1"/>
  <c r="BE11" i="1"/>
  <c r="BE4" i="1"/>
  <c r="AO11" i="1"/>
  <c r="AO4" i="1"/>
  <c r="BK11" i="1"/>
  <c r="BK4" i="1"/>
  <c r="BG11" i="1"/>
  <c r="BG4" i="1"/>
  <c r="BC11" i="1"/>
  <c r="BC4" i="1"/>
  <c r="AU11" i="1"/>
  <c r="AU4" i="1"/>
  <c r="AQ11" i="1"/>
  <c r="AQ4" i="1"/>
  <c r="AI11" i="1"/>
  <c r="AI4" i="1"/>
  <c r="AE11" i="1"/>
  <c r="AE4" i="1"/>
  <c r="W11" i="1"/>
  <c r="W4" i="1"/>
  <c r="S11" i="1"/>
  <c r="S4" i="1"/>
  <c r="K4" i="1"/>
  <c r="BQ12" i="1"/>
  <c r="BQ6" i="1"/>
  <c r="BI12" i="1"/>
  <c r="BI6" i="1"/>
  <c r="BE12" i="1"/>
  <c r="BE6" i="1"/>
  <c r="BA12" i="1"/>
  <c r="BA6" i="1"/>
  <c r="AS12" i="1"/>
  <c r="AS6" i="1"/>
  <c r="AO12" i="1"/>
  <c r="AO6" i="1"/>
  <c r="AK12" i="1"/>
  <c r="AK6" i="1"/>
  <c r="AC12" i="1"/>
  <c r="AC6" i="1"/>
  <c r="Y12" i="1"/>
  <c r="Y6" i="1"/>
  <c r="Q12" i="1"/>
  <c r="Q6" i="1"/>
  <c r="M12" i="1"/>
  <c r="M6" i="1"/>
  <c r="BS12" i="1"/>
  <c r="BS6" i="1"/>
  <c r="BQ13" i="1"/>
  <c r="BQ8" i="1"/>
  <c r="BI13" i="1"/>
  <c r="BI8" i="1"/>
  <c r="BA13" i="1"/>
  <c r="BA8" i="1"/>
  <c r="AW13" i="1"/>
  <c r="AW8" i="1"/>
  <c r="AO13" i="1"/>
  <c r="AO8" i="1"/>
  <c r="AG13" i="1"/>
  <c r="AG8" i="1"/>
  <c r="Y13" i="1"/>
  <c r="Y8" i="1"/>
  <c r="U13" i="1"/>
  <c r="U8" i="1"/>
  <c r="M13" i="1"/>
  <c r="M8" i="1"/>
  <c r="BN12" i="1"/>
  <c r="BN6" i="1"/>
  <c r="BD11" i="1"/>
  <c r="BD4" i="1"/>
  <c r="X4" i="1"/>
  <c r="BN11" i="1"/>
  <c r="BN4" i="1"/>
  <c r="BJ11" i="1"/>
  <c r="BJ4" i="1"/>
  <c r="BF11" i="1"/>
  <c r="BF4" i="1"/>
  <c r="BB11" i="1"/>
  <c r="BB4" i="1"/>
  <c r="AX11" i="1"/>
  <c r="AX4" i="1"/>
  <c r="AT11" i="1"/>
  <c r="AT4" i="1"/>
  <c r="AP11" i="1"/>
  <c r="AP4" i="1"/>
  <c r="AL11" i="1"/>
  <c r="AL4" i="1"/>
  <c r="AH11" i="1"/>
  <c r="AH4" i="1"/>
  <c r="AD11" i="1"/>
  <c r="AD4" i="1"/>
  <c r="Z11" i="1"/>
  <c r="Z4" i="1"/>
  <c r="V11" i="1"/>
  <c r="V4" i="1"/>
  <c r="R11" i="1"/>
  <c r="R4" i="1"/>
  <c r="N11" i="1"/>
  <c r="N4" i="1"/>
  <c r="J11" i="1"/>
  <c r="J4" i="1"/>
  <c r="BP12" i="1"/>
  <c r="BP6" i="1"/>
  <c r="BL12" i="1"/>
  <c r="BL6" i="1"/>
  <c r="BH12" i="1"/>
  <c r="BH6" i="1"/>
  <c r="BD12" i="1"/>
  <c r="BD6" i="1"/>
  <c r="AZ12" i="1"/>
  <c r="AZ6" i="1"/>
  <c r="AV12" i="1"/>
  <c r="AV6" i="1"/>
  <c r="AR12" i="1"/>
  <c r="AR6" i="1"/>
  <c r="AN12" i="1"/>
  <c r="AN6" i="1"/>
  <c r="AJ12" i="1"/>
  <c r="AJ6" i="1"/>
  <c r="AF12" i="1"/>
  <c r="AF6" i="1"/>
  <c r="AB12" i="1"/>
  <c r="AB6" i="1"/>
  <c r="X12" i="1"/>
  <c r="X6" i="1"/>
  <c r="T12" i="1"/>
  <c r="T6" i="1"/>
  <c r="P12" i="1"/>
  <c r="P6" i="1"/>
  <c r="BP10" i="1"/>
  <c r="BP11" i="1"/>
  <c r="BP4" i="1"/>
  <c r="BP13" i="1"/>
  <c r="BP8" i="1"/>
  <c r="BL13" i="1"/>
  <c r="BL8" i="1"/>
  <c r="BH13" i="1"/>
  <c r="BH8" i="1"/>
  <c r="BD13" i="1"/>
  <c r="BD8" i="1"/>
  <c r="AZ13" i="1"/>
  <c r="AZ8" i="1"/>
  <c r="AV13" i="1"/>
  <c r="AV8" i="1"/>
  <c r="AR13" i="1"/>
  <c r="AR8" i="1"/>
  <c r="AN13" i="1"/>
  <c r="AN8" i="1"/>
  <c r="AJ13" i="1"/>
  <c r="AJ8" i="1"/>
  <c r="AF13" i="1"/>
  <c r="AF8" i="1"/>
  <c r="AB13" i="1"/>
  <c r="AB8" i="1"/>
  <c r="X8" i="1"/>
  <c r="T13" i="1"/>
  <c r="T8" i="1"/>
  <c r="P13" i="1"/>
  <c r="P8" i="1"/>
  <c r="AP12" i="1"/>
  <c r="AP6" i="1"/>
  <c r="BM11" i="1"/>
  <c r="BM4" i="1"/>
  <c r="AW11" i="1"/>
  <c r="AW4" i="1"/>
  <c r="AG11" i="1"/>
  <c r="AG4" i="1"/>
  <c r="Q11" i="1"/>
  <c r="Q4" i="1"/>
  <c r="AZ11" i="1"/>
  <c r="AZ4" i="1"/>
  <c r="AB11" i="1"/>
  <c r="AB4" i="1"/>
  <c r="BJ12" i="1"/>
  <c r="BJ6" i="1"/>
  <c r="AX12" i="1"/>
  <c r="AX6" i="1"/>
  <c r="AH12" i="1"/>
  <c r="AH6" i="1"/>
  <c r="V12" i="1"/>
  <c r="V6" i="1"/>
  <c r="BR11" i="1"/>
  <c r="BR4" i="1"/>
  <c r="BN13" i="1"/>
  <c r="BN8" i="1"/>
  <c r="BB13" i="1"/>
  <c r="BB8" i="1"/>
  <c r="AP13" i="1"/>
  <c r="AP8" i="1"/>
  <c r="Z13" i="1"/>
  <c r="Z8" i="1"/>
  <c r="N13" i="1"/>
  <c r="N8" i="1"/>
  <c r="Y11" i="1"/>
  <c r="Y4" i="1"/>
  <c r="AY11" i="1"/>
  <c r="AY4" i="1"/>
  <c r="AM11" i="1"/>
  <c r="AM4" i="1"/>
  <c r="AA11" i="1"/>
  <c r="AA4" i="1"/>
  <c r="O11" i="1"/>
  <c r="O4" i="1"/>
  <c r="BM12" i="1"/>
  <c r="BM6" i="1"/>
  <c r="AW12" i="1"/>
  <c r="AW6" i="1"/>
  <c r="AG12" i="1"/>
  <c r="AG6" i="1"/>
  <c r="U12" i="1"/>
  <c r="U6" i="1"/>
  <c r="BQ11" i="1"/>
  <c r="BQ4" i="1"/>
  <c r="BM13" i="1"/>
  <c r="BM8" i="1"/>
  <c r="BE13" i="1"/>
  <c r="BE8" i="1"/>
  <c r="AS13" i="1"/>
  <c r="AS8" i="1"/>
  <c r="AK13" i="1"/>
  <c r="AK8" i="1"/>
  <c r="AC13" i="1"/>
  <c r="AC8" i="1"/>
  <c r="Q13" i="1"/>
  <c r="Q8" i="1"/>
  <c r="AN11" i="1"/>
  <c r="AN4" i="1"/>
  <c r="BI11" i="1"/>
  <c r="BI4" i="1"/>
  <c r="BA11" i="1"/>
  <c r="BA4" i="1"/>
  <c r="AS11" i="1"/>
  <c r="AS4" i="1"/>
  <c r="AK11" i="1"/>
  <c r="AK4" i="1"/>
  <c r="AC11" i="1"/>
  <c r="AC4" i="1"/>
  <c r="U11" i="1"/>
  <c r="U4" i="1"/>
  <c r="BO12" i="1"/>
  <c r="BO6" i="1"/>
  <c r="BK12" i="1"/>
  <c r="BK6" i="1"/>
  <c r="BG12" i="1"/>
  <c r="BG6" i="1"/>
  <c r="BC12" i="1"/>
  <c r="BC6" i="1"/>
  <c r="AY12" i="1"/>
  <c r="AY6" i="1"/>
  <c r="AU12" i="1"/>
  <c r="AU6" i="1"/>
  <c r="AQ12" i="1"/>
  <c r="AQ6" i="1"/>
  <c r="AM12" i="1"/>
  <c r="AM6" i="1"/>
  <c r="AI12" i="1"/>
  <c r="AI6" i="1"/>
  <c r="AE12" i="1"/>
  <c r="AE6" i="1"/>
  <c r="AA12" i="1"/>
  <c r="AA6" i="1"/>
  <c r="W12" i="1"/>
  <c r="W6" i="1"/>
  <c r="S12" i="1"/>
  <c r="S6" i="1"/>
  <c r="O12" i="1"/>
  <c r="O6" i="1"/>
  <c r="BS11" i="1"/>
  <c r="BS4" i="1"/>
  <c r="BO11" i="1"/>
  <c r="BO4" i="1"/>
  <c r="BS13" i="1"/>
  <c r="BS8" i="1"/>
  <c r="BO13" i="1"/>
  <c r="BO8" i="1"/>
  <c r="BK13" i="1"/>
  <c r="BK8" i="1"/>
  <c r="BG13" i="1"/>
  <c r="BG8" i="1"/>
  <c r="BC13" i="1"/>
  <c r="BC8" i="1"/>
  <c r="AY13" i="1"/>
  <c r="AY8" i="1"/>
  <c r="AU13" i="1"/>
  <c r="AU8" i="1"/>
  <c r="AQ13" i="1"/>
  <c r="AQ8" i="1"/>
  <c r="AM13" i="1"/>
  <c r="AM8" i="1"/>
  <c r="AI13" i="1"/>
  <c r="AI8" i="1"/>
  <c r="AE13" i="1"/>
  <c r="AE8" i="1"/>
  <c r="AA13" i="1"/>
  <c r="AA8" i="1"/>
  <c r="W13" i="1"/>
  <c r="W8" i="1"/>
  <c r="S13" i="1"/>
  <c r="S8" i="1"/>
  <c r="O13" i="1"/>
  <c r="O8" i="1"/>
  <c r="J6" i="1"/>
  <c r="BL11" i="1"/>
  <c r="BL4" i="1"/>
  <c r="AV11" i="1"/>
  <c r="AV4" i="1"/>
  <c r="AF11" i="1"/>
  <c r="AF4" i="1"/>
  <c r="P11" i="1"/>
  <c r="P4" i="1"/>
  <c r="G84" i="7"/>
  <c r="G73" i="7"/>
  <c r="G81" i="7"/>
  <c r="G69" i="7"/>
  <c r="G57" i="7"/>
  <c r="G80" i="7"/>
  <c r="G65" i="7"/>
  <c r="M3" i="1"/>
  <c r="G85" i="7"/>
  <c r="G77" i="7"/>
  <c r="G61" i="7"/>
  <c r="L3" i="1"/>
  <c r="K11" i="1" s="1"/>
  <c r="BN10" i="1"/>
  <c r="BF10" i="1"/>
  <c r="BR10" i="1"/>
  <c r="BJ10" i="1"/>
  <c r="G76" i="7"/>
  <c r="G72" i="7"/>
  <c r="G68" i="7"/>
  <c r="G64" i="7"/>
  <c r="BJ9" i="1"/>
  <c r="BF9" i="1"/>
  <c r="I3" i="1"/>
  <c r="E4" i="1" s="1"/>
  <c r="G83" i="7"/>
  <c r="G79" i="7"/>
  <c r="G75" i="7"/>
  <c r="G71" i="7"/>
  <c r="G67" i="7"/>
  <c r="BN9" i="1"/>
  <c r="B27" i="14"/>
  <c r="G86" i="7"/>
  <c r="G82" i="7"/>
  <c r="G78" i="7"/>
  <c r="G74" i="7"/>
  <c r="G70" i="7"/>
  <c r="G66" i="7"/>
  <c r="G62" i="7"/>
  <c r="BL9" i="1"/>
  <c r="BH9" i="1"/>
  <c r="BP9" i="1"/>
  <c r="BD9" i="1"/>
  <c r="BR9" i="1"/>
  <c r="BE9" i="1"/>
  <c r="BQ9" i="1"/>
  <c r="BI9" i="1"/>
  <c r="BS9" i="1"/>
  <c r="BK9" i="1"/>
  <c r="BO9" i="1"/>
  <c r="BG9" i="1"/>
  <c r="BM9" i="1"/>
  <c r="BS10" i="1"/>
  <c r="BQ10" i="1"/>
  <c r="BO10" i="1"/>
  <c r="BM10" i="1"/>
  <c r="BK10" i="1"/>
  <c r="BI10" i="1"/>
  <c r="BG10" i="1"/>
  <c r="BE10" i="1"/>
  <c r="I13" i="1" l="1"/>
  <c r="B67" i="16"/>
  <c r="B61" i="16"/>
  <c r="B83" i="16"/>
  <c r="B58" i="16"/>
  <c r="B75" i="16"/>
  <c r="B81" i="16"/>
  <c r="B55" i="16"/>
  <c r="B62" i="16"/>
  <c r="B73" i="16"/>
  <c r="B60" i="16"/>
  <c r="B70" i="16"/>
  <c r="B80" i="16"/>
  <c r="B63" i="16"/>
  <c r="K8" i="1"/>
  <c r="F28" i="6"/>
  <c r="G28" i="6" s="1"/>
  <c r="J13" i="1"/>
  <c r="L13" i="1"/>
  <c r="B68" i="16"/>
  <c r="B69" i="16"/>
  <c r="B78" i="16"/>
  <c r="B72" i="16"/>
  <c r="B66" i="16"/>
  <c r="B71" i="16"/>
  <c r="B76" i="16"/>
  <c r="B77" i="16"/>
  <c r="B59" i="16"/>
  <c r="B64" i="16"/>
  <c r="B65" i="16"/>
  <c r="B74" i="16"/>
  <c r="J12" i="1"/>
  <c r="K6" i="1"/>
  <c r="H8" i="1"/>
  <c r="L12" i="1"/>
  <c r="K13" i="1"/>
  <c r="K12" i="1"/>
  <c r="L6" i="1"/>
  <c r="D28" i="6"/>
  <c r="E28" i="6" s="1"/>
  <c r="I8" i="1"/>
  <c r="H13" i="1"/>
  <c r="I6" i="1"/>
  <c r="H12" i="1"/>
  <c r="I12" i="1"/>
  <c r="B83" i="15"/>
  <c r="B77" i="15"/>
  <c r="B72" i="15"/>
  <c r="B81" i="15"/>
  <c r="B75" i="15"/>
  <c r="B59" i="15"/>
  <c r="B78" i="15"/>
  <c r="B62" i="15"/>
  <c r="B61" i="15"/>
  <c r="B68" i="15"/>
  <c r="B69" i="15"/>
  <c r="B71" i="15"/>
  <c r="B73" i="15"/>
  <c r="B74" i="15"/>
  <c r="B80" i="15"/>
  <c r="B64" i="15"/>
  <c r="B58" i="15"/>
  <c r="B67" i="15"/>
  <c r="B65" i="15"/>
  <c r="B70" i="15"/>
  <c r="B76" i="15"/>
  <c r="B60" i="15"/>
  <c r="B79" i="15"/>
  <c r="B63" i="15"/>
  <c r="B82" i="15"/>
  <c r="B66" i="15"/>
  <c r="B55" i="15"/>
  <c r="B55" i="14"/>
  <c r="B83" i="14"/>
  <c r="B81" i="14"/>
  <c r="B80" i="14"/>
  <c r="B64" i="14"/>
  <c r="B75" i="14"/>
  <c r="B59" i="14"/>
  <c r="B70" i="14"/>
  <c r="B78" i="14"/>
  <c r="B63" i="14"/>
  <c r="B73" i="14"/>
  <c r="B76" i="14"/>
  <c r="B60" i="14"/>
  <c r="B71" i="14"/>
  <c r="B82" i="14"/>
  <c r="B66" i="14"/>
  <c r="B77" i="14"/>
  <c r="B69" i="14"/>
  <c r="B72" i="14"/>
  <c r="B58" i="14"/>
  <c r="B67" i="14"/>
  <c r="B62" i="14"/>
  <c r="B61" i="14"/>
  <c r="B65" i="14"/>
  <c r="B68" i="14"/>
  <c r="B79" i="14"/>
  <c r="B74" i="14"/>
  <c r="H4" i="1"/>
  <c r="L11" i="1"/>
  <c r="L4" i="1"/>
  <c r="M11" i="1"/>
  <c r="M4" i="1"/>
  <c r="I11" i="1"/>
  <c r="I4" i="1"/>
  <c r="H11" i="1"/>
  <c r="B28" i="6"/>
  <c r="C28" i="6" s="1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62" i="12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62" i="10"/>
  <c r="I10" i="1"/>
  <c r="I9" i="1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G86" i="12" l="1"/>
  <c r="G85" i="12"/>
  <c r="G83" i="12"/>
  <c r="G81" i="12"/>
  <c r="G79" i="12"/>
  <c r="G77" i="12"/>
  <c r="G75" i="12"/>
  <c r="G73" i="12"/>
  <c r="G71" i="12"/>
  <c r="G69" i="12"/>
  <c r="G67" i="12"/>
  <c r="G65" i="12"/>
  <c r="G63" i="12"/>
  <c r="G61" i="12"/>
  <c r="G84" i="12"/>
  <c r="G82" i="12"/>
  <c r="G80" i="12"/>
  <c r="G78" i="12"/>
  <c r="G76" i="12"/>
  <c r="G74" i="12"/>
  <c r="G72" i="12"/>
  <c r="G70" i="12"/>
  <c r="G68" i="12"/>
  <c r="G66" i="12"/>
  <c r="G64" i="12"/>
  <c r="G86" i="10"/>
  <c r="G85" i="10"/>
  <c r="G83" i="10"/>
  <c r="G81" i="10"/>
  <c r="G79" i="10"/>
  <c r="G77" i="10"/>
  <c r="G75" i="10"/>
  <c r="G73" i="10"/>
  <c r="G71" i="10"/>
  <c r="G69" i="10"/>
  <c r="G67" i="10"/>
  <c r="G65" i="10"/>
  <c r="G63" i="10"/>
  <c r="G61" i="10"/>
  <c r="G84" i="10"/>
  <c r="G82" i="10"/>
  <c r="G80" i="10"/>
  <c r="G78" i="10"/>
  <c r="G76" i="10"/>
  <c r="G74" i="10"/>
  <c r="G72" i="10"/>
  <c r="G70" i="10"/>
  <c r="G68" i="10"/>
  <c r="G66" i="10"/>
  <c r="G64" i="10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J10" i="1" l="1"/>
  <c r="J9" i="1"/>
  <c r="H61" i="10" l="1"/>
  <c r="H63" i="10"/>
  <c r="H65" i="10"/>
  <c r="H67" i="10"/>
  <c r="H69" i="10"/>
  <c r="H71" i="10"/>
  <c r="H73" i="10"/>
  <c r="H75" i="10"/>
  <c r="H77" i="10"/>
  <c r="H79" i="10"/>
  <c r="H81" i="10"/>
  <c r="H83" i="10"/>
  <c r="H85" i="10"/>
  <c r="H86" i="10"/>
  <c r="H62" i="10"/>
  <c r="H64" i="10"/>
  <c r="H66" i="10"/>
  <c r="H68" i="10"/>
  <c r="H70" i="10"/>
  <c r="H72" i="10"/>
  <c r="H74" i="10"/>
  <c r="H76" i="10"/>
  <c r="H78" i="10"/>
  <c r="H80" i="10"/>
  <c r="H82" i="10"/>
  <c r="H84" i="10"/>
  <c r="H61" i="12"/>
  <c r="H63" i="12"/>
  <c r="H65" i="12"/>
  <c r="H67" i="12"/>
  <c r="H69" i="12"/>
  <c r="H71" i="12"/>
  <c r="H73" i="12"/>
  <c r="H75" i="12"/>
  <c r="H77" i="12"/>
  <c r="H79" i="12"/>
  <c r="H81" i="12"/>
  <c r="H83" i="12"/>
  <c r="H85" i="12"/>
  <c r="H86" i="12"/>
  <c r="H62" i="12"/>
  <c r="H64" i="12"/>
  <c r="H66" i="12"/>
  <c r="H68" i="12"/>
  <c r="H70" i="12"/>
  <c r="H72" i="12"/>
  <c r="H74" i="12"/>
  <c r="H76" i="12"/>
  <c r="H78" i="12"/>
  <c r="H80" i="12"/>
  <c r="H82" i="12"/>
  <c r="H84" i="12"/>
  <c r="M32" i="10"/>
  <c r="I32" i="10"/>
  <c r="I33" i="10"/>
  <c r="H61" i="7" l="1"/>
  <c r="H63" i="7"/>
  <c r="H65" i="7"/>
  <c r="H67" i="7"/>
  <c r="H69" i="7"/>
  <c r="H71" i="7"/>
  <c r="H73" i="7"/>
  <c r="H75" i="7"/>
  <c r="H77" i="7"/>
  <c r="H79" i="7"/>
  <c r="H81" i="7"/>
  <c r="H83" i="7"/>
  <c r="H85" i="7"/>
  <c r="H86" i="7"/>
  <c r="H62" i="7"/>
  <c r="H64" i="7"/>
  <c r="H66" i="7"/>
  <c r="H68" i="7"/>
  <c r="H70" i="7"/>
  <c r="H72" i="7"/>
  <c r="H74" i="7"/>
  <c r="H76" i="7"/>
  <c r="H78" i="7"/>
  <c r="H80" i="7"/>
  <c r="H82" i="7"/>
  <c r="H84" i="7"/>
  <c r="I32" i="12"/>
  <c r="I33" i="12" l="1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62" i="12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J32" i="10"/>
  <c r="I63" i="10"/>
  <c r="I53" i="7"/>
  <c r="I54" i="7"/>
  <c r="I55" i="7"/>
  <c r="I56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2" i="7"/>
  <c r="I62" i="7"/>
  <c r="K10" i="1"/>
  <c r="K9" i="1"/>
  <c r="I86" i="12" l="1"/>
  <c r="I85" i="12"/>
  <c r="I83" i="12"/>
  <c r="I81" i="12"/>
  <c r="I79" i="12"/>
  <c r="I77" i="12"/>
  <c r="I75" i="12"/>
  <c r="I73" i="12"/>
  <c r="I71" i="12"/>
  <c r="I69" i="12"/>
  <c r="I67" i="12"/>
  <c r="I65" i="12"/>
  <c r="I63" i="12"/>
  <c r="I61" i="12"/>
  <c r="I84" i="12"/>
  <c r="I82" i="12"/>
  <c r="I80" i="12"/>
  <c r="I78" i="12"/>
  <c r="I76" i="12"/>
  <c r="I74" i="12"/>
  <c r="I72" i="12"/>
  <c r="I70" i="12"/>
  <c r="I68" i="12"/>
  <c r="I66" i="12"/>
  <c r="I64" i="12"/>
  <c r="I61" i="7"/>
  <c r="I86" i="7"/>
  <c r="I85" i="7"/>
  <c r="I83" i="7"/>
  <c r="I81" i="7"/>
  <c r="I79" i="7"/>
  <c r="I77" i="7"/>
  <c r="I75" i="7"/>
  <c r="I73" i="7"/>
  <c r="I71" i="7"/>
  <c r="I69" i="7"/>
  <c r="I67" i="7"/>
  <c r="I65" i="7"/>
  <c r="I63" i="7"/>
  <c r="J61" i="7"/>
  <c r="I84" i="7"/>
  <c r="I82" i="7"/>
  <c r="I80" i="7"/>
  <c r="I78" i="7"/>
  <c r="I76" i="7"/>
  <c r="I74" i="7"/>
  <c r="I72" i="7"/>
  <c r="I70" i="7"/>
  <c r="I68" i="7"/>
  <c r="I66" i="7"/>
  <c r="I64" i="7"/>
  <c r="I76" i="10"/>
  <c r="I75" i="10"/>
  <c r="I82" i="10"/>
  <c r="I66" i="10"/>
  <c r="I61" i="10"/>
  <c r="I73" i="10"/>
  <c r="I78" i="10"/>
  <c r="I70" i="10"/>
  <c r="I62" i="10"/>
  <c r="I85" i="10"/>
  <c r="I77" i="10"/>
  <c r="I69" i="10"/>
  <c r="I84" i="10"/>
  <c r="I68" i="10"/>
  <c r="I83" i="10"/>
  <c r="I67" i="10"/>
  <c r="I74" i="10"/>
  <c r="I81" i="10"/>
  <c r="I65" i="10"/>
  <c r="J61" i="10"/>
  <c r="I80" i="10"/>
  <c r="I72" i="10"/>
  <c r="I64" i="10"/>
  <c r="I86" i="10"/>
  <c r="I79" i="10"/>
  <c r="I71" i="10"/>
  <c r="M56" i="12"/>
  <c r="L56" i="12"/>
  <c r="K56" i="12"/>
  <c r="J56" i="12"/>
  <c r="M55" i="12"/>
  <c r="L55" i="12"/>
  <c r="K55" i="12"/>
  <c r="J55" i="12"/>
  <c r="M54" i="12"/>
  <c r="L54" i="12"/>
  <c r="K54" i="12"/>
  <c r="J54" i="12"/>
  <c r="M53" i="12"/>
  <c r="L53" i="12"/>
  <c r="K53" i="12"/>
  <c r="J53" i="12"/>
  <c r="M52" i="12"/>
  <c r="L52" i="12"/>
  <c r="K52" i="12"/>
  <c r="J52" i="12"/>
  <c r="M51" i="12"/>
  <c r="L51" i="12"/>
  <c r="K51" i="12"/>
  <c r="J51" i="12"/>
  <c r="M50" i="12"/>
  <c r="L50" i="12"/>
  <c r="K50" i="12"/>
  <c r="J50" i="12"/>
  <c r="M49" i="12"/>
  <c r="L49" i="12"/>
  <c r="K49" i="12"/>
  <c r="J49" i="12"/>
  <c r="M48" i="12"/>
  <c r="L48" i="12"/>
  <c r="K48" i="12"/>
  <c r="J48" i="12"/>
  <c r="M47" i="12"/>
  <c r="L47" i="12"/>
  <c r="K47" i="12"/>
  <c r="J47" i="12"/>
  <c r="M46" i="12"/>
  <c r="L46" i="12"/>
  <c r="K46" i="12"/>
  <c r="J46" i="12"/>
  <c r="M45" i="12"/>
  <c r="L45" i="12"/>
  <c r="K45" i="12"/>
  <c r="J45" i="12"/>
  <c r="M44" i="12"/>
  <c r="L44" i="12"/>
  <c r="K44" i="12"/>
  <c r="J44" i="12"/>
  <c r="M43" i="12"/>
  <c r="L43" i="12"/>
  <c r="K43" i="12"/>
  <c r="J43" i="12"/>
  <c r="M42" i="12"/>
  <c r="L42" i="12"/>
  <c r="K42" i="12"/>
  <c r="J42" i="12"/>
  <c r="M41" i="12"/>
  <c r="L41" i="12"/>
  <c r="K41" i="12"/>
  <c r="J41" i="12"/>
  <c r="M40" i="12"/>
  <c r="L40" i="12"/>
  <c r="K40" i="12"/>
  <c r="J40" i="12"/>
  <c r="M39" i="12"/>
  <c r="L39" i="12"/>
  <c r="K39" i="12"/>
  <c r="J39" i="12"/>
  <c r="M38" i="12"/>
  <c r="L38" i="12"/>
  <c r="K38" i="12"/>
  <c r="J38" i="12"/>
  <c r="M37" i="12"/>
  <c r="L37" i="12"/>
  <c r="K37" i="12"/>
  <c r="J37" i="12"/>
  <c r="M36" i="12"/>
  <c r="L36" i="12"/>
  <c r="K36" i="12"/>
  <c r="J36" i="12"/>
  <c r="M35" i="12"/>
  <c r="L35" i="12"/>
  <c r="K35" i="12"/>
  <c r="J35" i="12"/>
  <c r="M34" i="12"/>
  <c r="L34" i="12"/>
  <c r="K34" i="12"/>
  <c r="J34" i="12"/>
  <c r="M33" i="12"/>
  <c r="L33" i="12"/>
  <c r="K33" i="12"/>
  <c r="J33" i="12"/>
  <c r="M32" i="12"/>
  <c r="L32" i="12"/>
  <c r="K32" i="12"/>
  <c r="J32" i="12"/>
  <c r="M56" i="10"/>
  <c r="L56" i="10"/>
  <c r="K56" i="10"/>
  <c r="J56" i="10"/>
  <c r="M55" i="10"/>
  <c r="L55" i="10"/>
  <c r="K55" i="10"/>
  <c r="J55" i="10"/>
  <c r="M54" i="10"/>
  <c r="L54" i="10"/>
  <c r="K54" i="10"/>
  <c r="J54" i="10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L32" i="10"/>
  <c r="K32" i="10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M56" i="7"/>
  <c r="L56" i="7"/>
  <c r="K56" i="7"/>
  <c r="J56" i="7"/>
  <c r="M55" i="7"/>
  <c r="L55" i="7"/>
  <c r="K55" i="7"/>
  <c r="J55" i="7"/>
  <c r="M54" i="7"/>
  <c r="L54" i="7"/>
  <c r="K54" i="7"/>
  <c r="J54" i="7"/>
  <c r="M53" i="7"/>
  <c r="L53" i="7"/>
  <c r="K53" i="7"/>
  <c r="J53" i="7"/>
  <c r="M52" i="7"/>
  <c r="L52" i="7"/>
  <c r="K52" i="7"/>
  <c r="J52" i="7"/>
  <c r="M51" i="7"/>
  <c r="L51" i="7"/>
  <c r="K51" i="7"/>
  <c r="J51" i="7"/>
  <c r="M50" i="7"/>
  <c r="L50" i="7"/>
  <c r="K50" i="7"/>
  <c r="J50" i="7"/>
  <c r="M49" i="7"/>
  <c r="L49" i="7"/>
  <c r="K49" i="7"/>
  <c r="J49" i="7"/>
  <c r="M48" i="7"/>
  <c r="L48" i="7"/>
  <c r="K48" i="7"/>
  <c r="J48" i="7"/>
  <c r="M47" i="7"/>
  <c r="L47" i="7"/>
  <c r="K47" i="7"/>
  <c r="J47" i="7"/>
  <c r="M46" i="7"/>
  <c r="L46" i="7"/>
  <c r="K46" i="7"/>
  <c r="J46" i="7"/>
  <c r="M45" i="7"/>
  <c r="L45" i="7"/>
  <c r="K45" i="7"/>
  <c r="J45" i="7"/>
  <c r="M44" i="7"/>
  <c r="L44" i="7"/>
  <c r="K44" i="7"/>
  <c r="J44" i="7"/>
  <c r="M43" i="7"/>
  <c r="L43" i="7"/>
  <c r="K43" i="7"/>
  <c r="J43" i="7"/>
  <c r="M42" i="7"/>
  <c r="L42" i="7"/>
  <c r="K42" i="7"/>
  <c r="J42" i="7"/>
  <c r="M41" i="7"/>
  <c r="L41" i="7"/>
  <c r="K41" i="7"/>
  <c r="J41" i="7"/>
  <c r="M40" i="7"/>
  <c r="L40" i="7"/>
  <c r="K40" i="7"/>
  <c r="J40" i="7"/>
  <c r="M39" i="7"/>
  <c r="L39" i="7"/>
  <c r="K39" i="7"/>
  <c r="J39" i="7"/>
  <c r="M38" i="7"/>
  <c r="L38" i="7"/>
  <c r="K38" i="7"/>
  <c r="J38" i="7"/>
  <c r="M37" i="7"/>
  <c r="L37" i="7"/>
  <c r="K37" i="7"/>
  <c r="J37" i="7"/>
  <c r="M36" i="7"/>
  <c r="L36" i="7"/>
  <c r="K36" i="7"/>
  <c r="J36" i="7"/>
  <c r="M35" i="7"/>
  <c r="L35" i="7"/>
  <c r="K35" i="7"/>
  <c r="J35" i="7"/>
  <c r="M34" i="7"/>
  <c r="L34" i="7"/>
  <c r="K34" i="7"/>
  <c r="J34" i="7"/>
  <c r="M33" i="7"/>
  <c r="L33" i="7"/>
  <c r="K33" i="7"/>
  <c r="J33" i="7"/>
  <c r="M32" i="7"/>
  <c r="L32" i="7"/>
  <c r="K32" i="7"/>
  <c r="J32" i="7"/>
  <c r="O10" i="1"/>
  <c r="N10" i="1"/>
  <c r="M10" i="1"/>
  <c r="O9" i="1"/>
  <c r="N9" i="1"/>
  <c r="M9" i="1"/>
  <c r="H57" i="12" l="1"/>
  <c r="H57" i="7"/>
  <c r="L85" i="12"/>
  <c r="L83" i="12"/>
  <c r="L81" i="12"/>
  <c r="L79" i="12"/>
  <c r="L77" i="12"/>
  <c r="L75" i="12"/>
  <c r="L61" i="12"/>
  <c r="L63" i="12"/>
  <c r="L65" i="12"/>
  <c r="L67" i="12"/>
  <c r="L69" i="12"/>
  <c r="L71" i="12"/>
  <c r="L73" i="12"/>
  <c r="G57" i="12"/>
  <c r="I57" i="12"/>
  <c r="H57" i="10"/>
  <c r="G57" i="10"/>
  <c r="I57" i="10"/>
  <c r="L83" i="7"/>
  <c r="L79" i="7"/>
  <c r="L75" i="7"/>
  <c r="L71" i="7"/>
  <c r="L67" i="7"/>
  <c r="L63" i="7"/>
  <c r="I57" i="7"/>
  <c r="L9" i="1"/>
  <c r="L10" i="1"/>
  <c r="C27" i="13"/>
  <c r="L61" i="7" l="1"/>
  <c r="L65" i="7"/>
  <c r="L69" i="7"/>
  <c r="L73" i="7"/>
  <c r="L77" i="7"/>
  <c r="L81" i="7"/>
  <c r="L86" i="7"/>
  <c r="L85" i="7"/>
  <c r="L74" i="12"/>
  <c r="L72" i="12"/>
  <c r="L70" i="12"/>
  <c r="L68" i="12"/>
  <c r="L66" i="12"/>
  <c r="L64" i="12"/>
  <c r="L62" i="12"/>
  <c r="L76" i="12"/>
  <c r="L78" i="12"/>
  <c r="L80" i="12"/>
  <c r="L82" i="12"/>
  <c r="L84" i="12"/>
  <c r="L86" i="12"/>
  <c r="L62" i="7"/>
  <c r="L64" i="7"/>
  <c r="L66" i="7"/>
  <c r="L68" i="7"/>
  <c r="L70" i="7"/>
  <c r="L72" i="7"/>
  <c r="L74" i="7"/>
  <c r="L76" i="7"/>
  <c r="L78" i="7"/>
  <c r="L80" i="7"/>
  <c r="L82" i="7"/>
  <c r="L84" i="7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G27" i="6"/>
  <c r="O53" i="7" l="1"/>
  <c r="S52" i="7"/>
  <c r="S54" i="7"/>
  <c r="S55" i="7"/>
  <c r="S56" i="7"/>
  <c r="S53" i="7"/>
  <c r="O56" i="7"/>
  <c r="O55" i="7"/>
  <c r="O54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86" i="10"/>
  <c r="N62" i="10" l="1"/>
  <c r="N66" i="10"/>
  <c r="N70" i="10"/>
  <c r="N74" i="10"/>
  <c r="N78" i="10"/>
  <c r="N82" i="10"/>
  <c r="N64" i="10"/>
  <c r="N68" i="10"/>
  <c r="N72" i="10"/>
  <c r="N76" i="10"/>
  <c r="N80" i="10"/>
  <c r="N84" i="10"/>
  <c r="N61" i="10"/>
  <c r="N63" i="10"/>
  <c r="N65" i="10"/>
  <c r="N67" i="10"/>
  <c r="N69" i="10"/>
  <c r="N71" i="10"/>
  <c r="N73" i="10"/>
  <c r="N75" i="10"/>
  <c r="N77" i="10"/>
  <c r="N79" i="10"/>
  <c r="N81" i="10"/>
  <c r="N83" i="10"/>
  <c r="N85" i="10"/>
  <c r="C26" i="13" l="1"/>
  <c r="G26" i="6"/>
  <c r="P10" i="1"/>
  <c r="P9" i="1"/>
  <c r="E26" i="13" l="1"/>
  <c r="E27" i="13"/>
  <c r="G26" i="13"/>
  <c r="G27" i="13"/>
  <c r="E27" i="6"/>
  <c r="E26" i="6"/>
  <c r="Q9" i="1"/>
  <c r="R9" i="1"/>
  <c r="S9" i="1"/>
  <c r="T9" i="1"/>
  <c r="U9" i="1"/>
  <c r="Q10" i="1"/>
  <c r="R10" i="1"/>
  <c r="S10" i="1"/>
  <c r="T10" i="1"/>
  <c r="U10" i="1"/>
  <c r="O86" i="10" l="1"/>
  <c r="C26" i="6"/>
  <c r="C27" i="6"/>
  <c r="O84" i="10"/>
  <c r="O68" i="10" l="1"/>
  <c r="O73" i="10"/>
  <c r="O76" i="10"/>
  <c r="O65" i="10"/>
  <c r="O81" i="10"/>
  <c r="O64" i="10"/>
  <c r="O72" i="10"/>
  <c r="O80" i="10"/>
  <c r="O61" i="10"/>
  <c r="O69" i="10"/>
  <c r="O77" i="10"/>
  <c r="O85" i="10"/>
  <c r="O62" i="10"/>
  <c r="O66" i="10"/>
  <c r="O70" i="10"/>
  <c r="O74" i="10"/>
  <c r="O78" i="10"/>
  <c r="O82" i="10"/>
  <c r="O63" i="10"/>
  <c r="O67" i="10"/>
  <c r="O71" i="10"/>
  <c r="O75" i="10"/>
  <c r="O79" i="10"/>
  <c r="O83" i="10"/>
  <c r="E14" i="13"/>
  <c r="G14" i="13"/>
  <c r="E15" i="13"/>
  <c r="G15" i="13"/>
  <c r="E16" i="13"/>
  <c r="G16" i="13"/>
  <c r="E17" i="13"/>
  <c r="G17" i="13"/>
  <c r="E18" i="13"/>
  <c r="G18" i="13"/>
  <c r="E19" i="13"/>
  <c r="G19" i="13"/>
  <c r="E20" i="13"/>
  <c r="G20" i="13"/>
  <c r="E21" i="13"/>
  <c r="G21" i="13"/>
  <c r="E22" i="13"/>
  <c r="G22" i="13"/>
  <c r="E23" i="13"/>
  <c r="G23" i="13"/>
  <c r="E24" i="13"/>
  <c r="G24" i="13"/>
  <c r="E25" i="13"/>
  <c r="G25" i="13"/>
  <c r="AX32" i="7" l="1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B79" i="7"/>
  <c r="BD76" i="7"/>
  <c r="BF68" i="7"/>
  <c r="BH78" i="7"/>
  <c r="BJ75" i="7"/>
  <c r="BL80" i="7"/>
  <c r="BN69" i="7"/>
  <c r="BP74" i="7"/>
  <c r="BQ62" i="7"/>
  <c r="BB64" i="10"/>
  <c r="BD65" i="10"/>
  <c r="BF63" i="10"/>
  <c r="BH63" i="10"/>
  <c r="BJ65" i="10"/>
  <c r="BL69" i="10"/>
  <c r="BM64" i="10"/>
  <c r="BN61" i="10"/>
  <c r="BP7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H61" i="10"/>
  <c r="BP61" i="10"/>
  <c r="BN63" i="10"/>
  <c r="BN65" i="10"/>
  <c r="BJ67" i="10"/>
  <c r="BM68" i="10"/>
  <c r="BJ69" i="10"/>
  <c r="BP69" i="10"/>
  <c r="BN72" i="10"/>
  <c r="BF74" i="10"/>
  <c r="BD76" i="10"/>
  <c r="BN76" i="10"/>
  <c r="BH78" i="10"/>
  <c r="BH80" i="10"/>
  <c r="BB81" i="10"/>
  <c r="BF82" i="10"/>
  <c r="BO82" i="10"/>
  <c r="BN84" i="10"/>
  <c r="BO86" i="10"/>
  <c r="BD84" i="10" l="1"/>
  <c r="BN80" i="10"/>
  <c r="BN78" i="10"/>
  <c r="BB77" i="10"/>
  <c r="BH76" i="10"/>
  <c r="BH74" i="10"/>
  <c r="BD74" i="10"/>
  <c r="BD72" i="10"/>
  <c r="BN67" i="10"/>
  <c r="BB66" i="10"/>
  <c r="BH65" i="10"/>
  <c r="BD63" i="10"/>
  <c r="BL61" i="10"/>
  <c r="BD61" i="10"/>
  <c r="BM83" i="10"/>
  <c r="BM82" i="10"/>
  <c r="BJ80" i="10"/>
  <c r="BM79" i="10"/>
  <c r="BF76" i="10"/>
  <c r="BJ72" i="10"/>
  <c r="BF69" i="10"/>
  <c r="BF67" i="10"/>
  <c r="BJ63" i="10"/>
  <c r="BJ61" i="10"/>
  <c r="BF61" i="10"/>
  <c r="BP84" i="10"/>
  <c r="BH84" i="10"/>
  <c r="BN82" i="10"/>
  <c r="BH82" i="10"/>
  <c r="BD82" i="10"/>
  <c r="BP80" i="10"/>
  <c r="BD80" i="10"/>
  <c r="BP78" i="10"/>
  <c r="BL78" i="10"/>
  <c r="BD78" i="10"/>
  <c r="BP76" i="10"/>
  <c r="BL76" i="10"/>
  <c r="BN74" i="10"/>
  <c r="BB73" i="10"/>
  <c r="BL72" i="10"/>
  <c r="BH72" i="10"/>
  <c r="BB70" i="10"/>
  <c r="BN69" i="10"/>
  <c r="BH69" i="10"/>
  <c r="BD69" i="10"/>
  <c r="BP67" i="10"/>
  <c r="BL67" i="10"/>
  <c r="BH67" i="10"/>
  <c r="BD67" i="10"/>
  <c r="BP65" i="10"/>
  <c r="BL65" i="10"/>
  <c r="BP63" i="10"/>
  <c r="BL63" i="10"/>
  <c r="BB62" i="10"/>
  <c r="BB57" i="10"/>
  <c r="BO61" i="10"/>
  <c r="BO63" i="10"/>
  <c r="BO65" i="10"/>
  <c r="BO67" i="10"/>
  <c r="BO69" i="10"/>
  <c r="BO74" i="10"/>
  <c r="BO76" i="10"/>
  <c r="BO78" i="10"/>
  <c r="BO80" i="10"/>
  <c r="BO84" i="10"/>
  <c r="BM61" i="10"/>
  <c r="BM62" i="10"/>
  <c r="BM63" i="10"/>
  <c r="BM65" i="10"/>
  <c r="BM66" i="10"/>
  <c r="BM67" i="10"/>
  <c r="BM69" i="10"/>
  <c r="BM70" i="10"/>
  <c r="BM71" i="10"/>
  <c r="BM73" i="10"/>
  <c r="BM74" i="10"/>
  <c r="BM75" i="10"/>
  <c r="BM76" i="10"/>
  <c r="BM77" i="10"/>
  <c r="BM78" i="10"/>
  <c r="BM80" i="10"/>
  <c r="BM81" i="10"/>
  <c r="BM84" i="10"/>
  <c r="BM85" i="10"/>
  <c r="BK84" i="10"/>
  <c r="BG57" i="10"/>
  <c r="BM86" i="10"/>
  <c r="BO85" i="10"/>
  <c r="BO72" i="10"/>
  <c r="BM72" i="10"/>
  <c r="BP82" i="10"/>
  <c r="BP74" i="10"/>
  <c r="BL84" i="10"/>
  <c r="BL82" i="10"/>
  <c r="BL80" i="10"/>
  <c r="BL74" i="10"/>
  <c r="BK85" i="10"/>
  <c r="BK78" i="10"/>
  <c r="BK72" i="10"/>
  <c r="BJ84" i="10"/>
  <c r="BJ82" i="10"/>
  <c r="BJ78" i="10"/>
  <c r="BJ76" i="10"/>
  <c r="BJ74" i="10"/>
  <c r="BF84" i="10"/>
  <c r="BF80" i="10"/>
  <c r="BF78" i="10"/>
  <c r="BF72" i="10"/>
  <c r="BF65" i="10"/>
  <c r="BB86" i="10"/>
  <c r="BB85" i="10"/>
  <c r="BB83" i="10"/>
  <c r="BB79" i="10"/>
  <c r="BB75" i="10"/>
  <c r="BB71" i="10"/>
  <c r="BB68" i="10"/>
  <c r="BO57" i="10"/>
  <c r="BO62" i="10"/>
  <c r="BO64" i="10"/>
  <c r="BO66" i="10"/>
  <c r="BO68" i="10"/>
  <c r="BO70" i="10"/>
  <c r="BO71" i="10"/>
  <c r="BO73" i="10"/>
  <c r="BO75" i="10"/>
  <c r="BO77" i="10"/>
  <c r="BO79" i="10"/>
  <c r="BO81" i="10"/>
  <c r="BO83" i="10"/>
  <c r="BK57" i="10"/>
  <c r="BK64" i="10"/>
  <c r="BK68" i="10"/>
  <c r="BK71" i="10"/>
  <c r="BK75" i="10"/>
  <c r="BK79" i="10"/>
  <c r="BK83" i="10"/>
  <c r="BG62" i="10"/>
  <c r="BG66" i="10"/>
  <c r="BG70" i="10"/>
  <c r="BG73" i="10"/>
  <c r="BG77" i="10"/>
  <c r="BG81" i="10"/>
  <c r="K57" i="7"/>
  <c r="BJ57" i="7"/>
  <c r="BB57" i="7"/>
  <c r="BL86" i="7"/>
  <c r="BD86" i="7"/>
  <c r="BP85" i="7"/>
  <c r="BH85" i="7"/>
  <c r="BL84" i="7"/>
  <c r="BB83" i="7"/>
  <c r="BH82" i="7"/>
  <c r="BN81" i="7"/>
  <c r="BD80" i="7"/>
  <c r="BJ79" i="7"/>
  <c r="BP78" i="7"/>
  <c r="BF77" i="7"/>
  <c r="BL76" i="7"/>
  <c r="BB75" i="7"/>
  <c r="BF74" i="7"/>
  <c r="BN71" i="7"/>
  <c r="BF70" i="7"/>
  <c r="BN67" i="7"/>
  <c r="O86" i="7"/>
  <c r="O82" i="7"/>
  <c r="BN57" i="7"/>
  <c r="BF57" i="7"/>
  <c r="BP86" i="7"/>
  <c r="BH86" i="7"/>
  <c r="BL85" i="7"/>
  <c r="BD85" i="7"/>
  <c r="BD84" i="7"/>
  <c r="BJ83" i="7"/>
  <c r="BP82" i="7"/>
  <c r="BF81" i="7"/>
  <c r="BN77" i="7"/>
  <c r="BN73" i="7"/>
  <c r="BF72" i="7"/>
  <c r="BP57" i="10"/>
  <c r="BP62" i="10"/>
  <c r="BP64" i="10"/>
  <c r="BP66" i="10"/>
  <c r="BP68" i="10"/>
  <c r="BP70" i="10"/>
  <c r="BN57" i="10"/>
  <c r="BN62" i="10"/>
  <c r="BN64" i="10"/>
  <c r="BN66" i="10"/>
  <c r="BN68" i="10"/>
  <c r="BN70" i="10"/>
  <c r="BL57" i="10"/>
  <c r="BL62" i="10"/>
  <c r="BL64" i="10"/>
  <c r="BL66" i="10"/>
  <c r="BL68" i="10"/>
  <c r="BL70" i="10"/>
  <c r="BJ57" i="10"/>
  <c r="BJ62" i="10"/>
  <c r="BJ64" i="10"/>
  <c r="BJ66" i="10"/>
  <c r="BJ68" i="10"/>
  <c r="BJ70" i="10"/>
  <c r="BH57" i="10"/>
  <c r="BH62" i="10"/>
  <c r="BH64" i="10"/>
  <c r="BH66" i="10"/>
  <c r="BH68" i="10"/>
  <c r="BH70" i="10"/>
  <c r="BF57" i="10"/>
  <c r="BF62" i="10"/>
  <c r="BF64" i="10"/>
  <c r="BF66" i="10"/>
  <c r="BF68" i="10"/>
  <c r="BF70" i="10"/>
  <c r="BD57" i="10"/>
  <c r="BD62" i="10"/>
  <c r="BD64" i="10"/>
  <c r="BD66" i="10"/>
  <c r="BD68" i="10"/>
  <c r="BD70" i="10"/>
  <c r="BB61" i="10"/>
  <c r="BB63" i="10"/>
  <c r="BB65" i="10"/>
  <c r="BB67" i="10"/>
  <c r="BB69" i="10"/>
  <c r="BP86" i="10"/>
  <c r="BN86" i="10"/>
  <c r="BL86" i="10"/>
  <c r="BJ86" i="10"/>
  <c r="BH86" i="10"/>
  <c r="BF86" i="10"/>
  <c r="BD86" i="10"/>
  <c r="BP85" i="10"/>
  <c r="BN85" i="10"/>
  <c r="BL85" i="10"/>
  <c r="BJ85" i="10"/>
  <c r="BH85" i="10"/>
  <c r="BF85" i="10"/>
  <c r="BD85" i="10"/>
  <c r="BB84" i="10"/>
  <c r="BP83" i="10"/>
  <c r="BN83" i="10"/>
  <c r="BL83" i="10"/>
  <c r="BJ83" i="10"/>
  <c r="BH83" i="10"/>
  <c r="BF83" i="10"/>
  <c r="BD83" i="10"/>
  <c r="BB82" i="10"/>
  <c r="BP81" i="10"/>
  <c r="BN81" i="10"/>
  <c r="BL81" i="10"/>
  <c r="BJ81" i="10"/>
  <c r="BH81" i="10"/>
  <c r="BF81" i="10"/>
  <c r="BD81" i="10"/>
  <c r="BB80" i="10"/>
  <c r="BP79" i="10"/>
  <c r="BN79" i="10"/>
  <c r="BL79" i="10"/>
  <c r="BJ79" i="10"/>
  <c r="BH79" i="10"/>
  <c r="BF79" i="10"/>
  <c r="BD79" i="10"/>
  <c r="BB78" i="10"/>
  <c r="BP77" i="10"/>
  <c r="BN77" i="10"/>
  <c r="BL77" i="10"/>
  <c r="BJ77" i="10"/>
  <c r="BH77" i="10"/>
  <c r="BF77" i="10"/>
  <c r="BD77" i="10"/>
  <c r="BB76" i="10"/>
  <c r="BP75" i="10"/>
  <c r="BN75" i="10"/>
  <c r="BL75" i="10"/>
  <c r="BJ75" i="10"/>
  <c r="BH75" i="10"/>
  <c r="BF75" i="10"/>
  <c r="BD75" i="10"/>
  <c r="BB74" i="10"/>
  <c r="BP73" i="10"/>
  <c r="BN73" i="10"/>
  <c r="BL73" i="10"/>
  <c r="BJ73" i="10"/>
  <c r="BH73" i="10"/>
  <c r="BF73" i="10"/>
  <c r="BD73" i="10"/>
  <c r="BB72" i="10"/>
  <c r="BP71" i="10"/>
  <c r="BN71" i="10"/>
  <c r="BL71" i="10"/>
  <c r="BJ71" i="10"/>
  <c r="BH71" i="10"/>
  <c r="BF71" i="10"/>
  <c r="BD71" i="10"/>
  <c r="BQ65" i="7"/>
  <c r="BQ63" i="7"/>
  <c r="BQ61" i="7"/>
  <c r="BP75" i="7"/>
  <c r="BP77" i="7"/>
  <c r="BP79" i="7"/>
  <c r="BP81" i="7"/>
  <c r="BP83" i="7"/>
  <c r="BN74" i="7"/>
  <c r="BN76" i="7"/>
  <c r="BN78" i="7"/>
  <c r="BN80" i="7"/>
  <c r="BN82" i="7"/>
  <c r="BN84" i="7"/>
  <c r="BL75" i="7"/>
  <c r="BL77" i="7"/>
  <c r="BL79" i="7"/>
  <c r="BL81" i="7"/>
  <c r="BL83" i="7"/>
  <c r="BJ67" i="7"/>
  <c r="BJ68" i="7"/>
  <c r="BJ69" i="7"/>
  <c r="BJ70" i="7"/>
  <c r="BJ71" i="7"/>
  <c r="BJ72" i="7"/>
  <c r="BJ73" i="7"/>
  <c r="BJ74" i="7"/>
  <c r="BJ76" i="7"/>
  <c r="BJ78" i="7"/>
  <c r="BJ80" i="7"/>
  <c r="BJ82" i="7"/>
  <c r="BJ84" i="7"/>
  <c r="BH75" i="7"/>
  <c r="BH77" i="7"/>
  <c r="BH79" i="7"/>
  <c r="BH81" i="7"/>
  <c r="BH83" i="7"/>
  <c r="BF76" i="7"/>
  <c r="BF78" i="7"/>
  <c r="BF80" i="7"/>
  <c r="BF82" i="7"/>
  <c r="BF84" i="7"/>
  <c r="BD75" i="7"/>
  <c r="BD77" i="7"/>
  <c r="BD79" i="7"/>
  <c r="BD81" i="7"/>
  <c r="BD83" i="7"/>
  <c r="BB67" i="7"/>
  <c r="BB68" i="7"/>
  <c r="BB69" i="7"/>
  <c r="BB70" i="7"/>
  <c r="BB71" i="7"/>
  <c r="BB72" i="7"/>
  <c r="BB73" i="7"/>
  <c r="BB74" i="7"/>
  <c r="BB76" i="7"/>
  <c r="BB78" i="7"/>
  <c r="BB80" i="7"/>
  <c r="BB82" i="7"/>
  <c r="BB84" i="7"/>
  <c r="BP57" i="7"/>
  <c r="BL57" i="7"/>
  <c r="BH57" i="7"/>
  <c r="BD57" i="7"/>
  <c r="BN86" i="7"/>
  <c r="BJ86" i="7"/>
  <c r="BF86" i="7"/>
  <c r="BB86" i="7"/>
  <c r="BN85" i="7"/>
  <c r="BJ85" i="7"/>
  <c r="BF85" i="7"/>
  <c r="BB85" i="7"/>
  <c r="BP84" i="7"/>
  <c r="BH84" i="7"/>
  <c r="BN83" i="7"/>
  <c r="BF83" i="7"/>
  <c r="BL82" i="7"/>
  <c r="BD82" i="7"/>
  <c r="BJ81" i="7"/>
  <c r="BB81" i="7"/>
  <c r="BP80" i="7"/>
  <c r="BH80" i="7"/>
  <c r="BN79" i="7"/>
  <c r="BF79" i="7"/>
  <c r="BL78" i="7"/>
  <c r="BD78" i="7"/>
  <c r="BJ77" i="7"/>
  <c r="BB77" i="7"/>
  <c r="BP76" i="7"/>
  <c r="BH76" i="7"/>
  <c r="BN75" i="7"/>
  <c r="BF75" i="7"/>
  <c r="BL74" i="7"/>
  <c r="BF73" i="7"/>
  <c r="BN72" i="7"/>
  <c r="BF71" i="7"/>
  <c r="BN70" i="7"/>
  <c r="BF69" i="7"/>
  <c r="BN68" i="7"/>
  <c r="BF67" i="7"/>
  <c r="BN66" i="7"/>
  <c r="BQ64" i="7"/>
  <c r="O63" i="7"/>
  <c r="O67" i="7"/>
  <c r="O71" i="7"/>
  <c r="O75" i="7"/>
  <c r="O79" i="7"/>
  <c r="O83" i="7"/>
  <c r="O61" i="7"/>
  <c r="O65" i="7"/>
  <c r="O69" i="7"/>
  <c r="O73" i="7"/>
  <c r="O77" i="7"/>
  <c r="O81" i="7"/>
  <c r="O85" i="7"/>
  <c r="O84" i="7"/>
  <c r="O80" i="7"/>
  <c r="O78" i="7"/>
  <c r="O76" i="7"/>
  <c r="O74" i="7"/>
  <c r="O72" i="7"/>
  <c r="O70" i="7"/>
  <c r="O68" i="7"/>
  <c r="O66" i="7"/>
  <c r="O64" i="7"/>
  <c r="O62" i="7"/>
  <c r="BQ66" i="7"/>
  <c r="BQ67" i="7"/>
  <c r="BQ68" i="7"/>
  <c r="BQ69" i="7"/>
  <c r="BQ70" i="7"/>
  <c r="BQ71" i="7"/>
  <c r="BQ72" i="7"/>
  <c r="BQ73" i="7"/>
  <c r="BQ74" i="7"/>
  <c r="BQ75" i="7"/>
  <c r="BQ76" i="7"/>
  <c r="BQ77" i="7"/>
  <c r="BQ78" i="7"/>
  <c r="BQ79" i="7"/>
  <c r="BQ80" i="7"/>
  <c r="BQ81" i="7"/>
  <c r="BQ82" i="7"/>
  <c r="BQ83" i="7"/>
  <c r="BQ84" i="7"/>
  <c r="BQ85" i="7"/>
  <c r="BQ86" i="7"/>
  <c r="BQ57" i="7"/>
  <c r="BO61" i="7"/>
  <c r="BO62" i="7"/>
  <c r="BO63" i="7"/>
  <c r="BO64" i="7"/>
  <c r="BO65" i="7"/>
  <c r="BO66" i="7"/>
  <c r="BO67" i="7"/>
  <c r="BO68" i="7"/>
  <c r="BO69" i="7"/>
  <c r="BO70" i="7"/>
  <c r="BO71" i="7"/>
  <c r="BO72" i="7"/>
  <c r="BO73" i="7"/>
  <c r="BO74" i="7"/>
  <c r="BO75" i="7"/>
  <c r="BO76" i="7"/>
  <c r="BO77" i="7"/>
  <c r="BO78" i="7"/>
  <c r="BO79" i="7"/>
  <c r="BO80" i="7"/>
  <c r="BO81" i="7"/>
  <c r="BO82" i="7"/>
  <c r="BO83" i="7"/>
  <c r="BO84" i="7"/>
  <c r="BO85" i="7"/>
  <c r="BO86" i="7"/>
  <c r="BO57" i="7"/>
  <c r="BM66" i="7"/>
  <c r="BM67" i="7"/>
  <c r="BM68" i="7"/>
  <c r="BM69" i="7"/>
  <c r="BM70" i="7"/>
  <c r="BM71" i="7"/>
  <c r="BM72" i="7"/>
  <c r="BM73" i="7"/>
  <c r="BM61" i="7"/>
  <c r="BM62" i="7"/>
  <c r="BM63" i="7"/>
  <c r="BM64" i="7"/>
  <c r="BM65" i="7"/>
  <c r="BM74" i="7"/>
  <c r="BM75" i="7"/>
  <c r="BM76" i="7"/>
  <c r="BM77" i="7"/>
  <c r="BM78" i="7"/>
  <c r="BM79" i="7"/>
  <c r="BM80" i="7"/>
  <c r="BM81" i="7"/>
  <c r="BM82" i="7"/>
  <c r="BM83" i="7"/>
  <c r="BM84" i="7"/>
  <c r="BM85" i="7"/>
  <c r="BM86" i="7"/>
  <c r="BM57" i="7"/>
  <c r="BK61" i="7"/>
  <c r="BK62" i="7"/>
  <c r="BK63" i="7"/>
  <c r="BK64" i="7"/>
  <c r="BK65" i="7"/>
  <c r="BK66" i="7"/>
  <c r="BK67" i="7"/>
  <c r="BK68" i="7"/>
  <c r="BK69" i="7"/>
  <c r="BK70" i="7"/>
  <c r="BK71" i="7"/>
  <c r="BK72" i="7"/>
  <c r="BK73" i="7"/>
  <c r="BK74" i="7"/>
  <c r="BK75" i="7"/>
  <c r="BK76" i="7"/>
  <c r="BK77" i="7"/>
  <c r="BK78" i="7"/>
  <c r="BK79" i="7"/>
  <c r="BK80" i="7"/>
  <c r="BK81" i="7"/>
  <c r="BK82" i="7"/>
  <c r="BK83" i="7"/>
  <c r="BK84" i="7"/>
  <c r="BK85" i="7"/>
  <c r="BK86" i="7"/>
  <c r="BK57" i="7"/>
  <c r="BI67" i="7"/>
  <c r="BI68" i="7"/>
  <c r="BI69" i="7"/>
  <c r="BI70" i="7"/>
  <c r="BI71" i="7"/>
  <c r="BI72" i="7"/>
  <c r="BI73" i="7"/>
  <c r="BI74" i="7"/>
  <c r="BI75" i="7"/>
  <c r="BI76" i="7"/>
  <c r="BI77" i="7"/>
  <c r="BI78" i="7"/>
  <c r="BI79" i="7"/>
  <c r="BI80" i="7"/>
  <c r="BI81" i="7"/>
  <c r="BI82" i="7"/>
  <c r="BI83" i="7"/>
  <c r="BI84" i="7"/>
  <c r="BI85" i="7"/>
  <c r="BI86" i="7"/>
  <c r="BI57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57" i="7"/>
  <c r="BE67" i="7"/>
  <c r="BE68" i="7"/>
  <c r="BE69" i="7"/>
  <c r="BE70" i="7"/>
  <c r="BE71" i="7"/>
  <c r="BE72" i="7"/>
  <c r="BE73" i="7"/>
  <c r="BE74" i="7"/>
  <c r="BE61" i="7"/>
  <c r="BE62" i="7"/>
  <c r="BE63" i="7"/>
  <c r="BE64" i="7"/>
  <c r="BE65" i="7"/>
  <c r="BE66" i="7"/>
  <c r="BE75" i="7"/>
  <c r="BE76" i="7"/>
  <c r="BE77" i="7"/>
  <c r="BE78" i="7"/>
  <c r="BE79" i="7"/>
  <c r="BE80" i="7"/>
  <c r="BE81" i="7"/>
  <c r="BE82" i="7"/>
  <c r="BE83" i="7"/>
  <c r="BE84" i="7"/>
  <c r="BE85" i="7"/>
  <c r="BE86" i="7"/>
  <c r="BE57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57" i="7"/>
  <c r="BI66" i="7"/>
  <c r="BI65" i="7"/>
  <c r="BI64" i="7"/>
  <c r="BI63" i="7"/>
  <c r="BI62" i="7"/>
  <c r="BI61" i="7"/>
  <c r="BP61" i="7"/>
  <c r="BP62" i="7"/>
  <c r="BP63" i="7"/>
  <c r="BP64" i="7"/>
  <c r="BP65" i="7"/>
  <c r="BN61" i="7"/>
  <c r="BN62" i="7"/>
  <c r="BN63" i="7"/>
  <c r="BN64" i="7"/>
  <c r="BN65" i="7"/>
  <c r="BL61" i="7"/>
  <c r="BL62" i="7"/>
  <c r="BL63" i="7"/>
  <c r="BL64" i="7"/>
  <c r="BL65" i="7"/>
  <c r="BJ61" i="7"/>
  <c r="BJ62" i="7"/>
  <c r="BJ63" i="7"/>
  <c r="BJ64" i="7"/>
  <c r="BJ65" i="7"/>
  <c r="BJ66" i="7"/>
  <c r="BH61" i="7"/>
  <c r="BH62" i="7"/>
  <c r="BH63" i="7"/>
  <c r="BH64" i="7"/>
  <c r="BH65" i="7"/>
  <c r="BH66" i="7"/>
  <c r="BF61" i="7"/>
  <c r="BF62" i="7"/>
  <c r="BF63" i="7"/>
  <c r="BF64" i="7"/>
  <c r="BF65" i="7"/>
  <c r="BF66" i="7"/>
  <c r="BD61" i="7"/>
  <c r="BD62" i="7"/>
  <c r="BD63" i="7"/>
  <c r="BD64" i="7"/>
  <c r="BD65" i="7"/>
  <c r="BD66" i="7"/>
  <c r="BB61" i="7"/>
  <c r="BB62" i="7"/>
  <c r="BB63" i="7"/>
  <c r="BB64" i="7"/>
  <c r="BB65" i="7"/>
  <c r="BB66" i="7"/>
  <c r="BH74" i="7"/>
  <c r="BD74" i="7"/>
  <c r="BP73" i="7"/>
  <c r="BL73" i="7"/>
  <c r="BH73" i="7"/>
  <c r="BD73" i="7"/>
  <c r="BP72" i="7"/>
  <c r="BL72" i="7"/>
  <c r="BH72" i="7"/>
  <c r="BD72" i="7"/>
  <c r="BP71" i="7"/>
  <c r="BL71" i="7"/>
  <c r="BH71" i="7"/>
  <c r="BD71" i="7"/>
  <c r="BP70" i="7"/>
  <c r="BL70" i="7"/>
  <c r="BH70" i="7"/>
  <c r="BD70" i="7"/>
  <c r="BP69" i="7"/>
  <c r="BL69" i="7"/>
  <c r="BH69" i="7"/>
  <c r="BD69" i="7"/>
  <c r="BP68" i="7"/>
  <c r="BL68" i="7"/>
  <c r="BH68" i="7"/>
  <c r="BD68" i="7"/>
  <c r="BP67" i="7"/>
  <c r="BL67" i="7"/>
  <c r="BH67" i="7"/>
  <c r="BD67" i="7"/>
  <c r="BP66" i="7"/>
  <c r="BL66" i="7"/>
  <c r="BC61" i="10"/>
  <c r="BC62" i="10"/>
  <c r="BC63" i="10"/>
  <c r="BC64" i="10"/>
  <c r="BC65" i="10"/>
  <c r="BC66" i="10"/>
  <c r="BC67" i="10"/>
  <c r="BC68" i="10"/>
  <c r="BC69" i="10"/>
  <c r="BC70" i="10"/>
  <c r="BC71" i="10"/>
  <c r="BC72" i="10"/>
  <c r="BC73" i="10"/>
  <c r="BC74" i="10"/>
  <c r="BC75" i="10"/>
  <c r="BC76" i="10"/>
  <c r="BC77" i="10"/>
  <c r="BC78" i="10"/>
  <c r="BC79" i="10"/>
  <c r="BC80" i="10"/>
  <c r="BC81" i="10"/>
  <c r="BC82" i="10"/>
  <c r="BC83" i="10"/>
  <c r="BC84" i="10"/>
  <c r="BC85" i="10"/>
  <c r="BC86" i="10"/>
  <c r="BQ56" i="12"/>
  <c r="BP56" i="12"/>
  <c r="BO56" i="12"/>
  <c r="BN56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BQ55" i="12"/>
  <c r="BP55" i="12"/>
  <c r="BO55" i="12"/>
  <c r="BN55" i="12"/>
  <c r="BM55" i="12"/>
  <c r="BL55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BQ54" i="12"/>
  <c r="BP54" i="12"/>
  <c r="BO54" i="12"/>
  <c r="BN54" i="12"/>
  <c r="BM54" i="12"/>
  <c r="BL54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BQ51" i="12"/>
  <c r="BP51" i="12"/>
  <c r="BO51" i="12"/>
  <c r="BN51" i="12"/>
  <c r="BM51" i="12"/>
  <c r="BL51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BQ50" i="12"/>
  <c r="BP50" i="12"/>
  <c r="BO50" i="12"/>
  <c r="BN50" i="12"/>
  <c r="BM50" i="12"/>
  <c r="BL50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BQ49" i="12"/>
  <c r="BP49" i="12"/>
  <c r="BO49" i="12"/>
  <c r="BN49" i="12"/>
  <c r="BM49" i="12"/>
  <c r="BL49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BQ48" i="12"/>
  <c r="BP48" i="12"/>
  <c r="BO48" i="12"/>
  <c r="BN48" i="12"/>
  <c r="BM48" i="12"/>
  <c r="BL48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BC57" i="10" l="1"/>
  <c r="BG83" i="10"/>
  <c r="BG79" i="10"/>
  <c r="BG75" i="10"/>
  <c r="BG71" i="10"/>
  <c r="BG68" i="10"/>
  <c r="BG64" i="10"/>
  <c r="BK81" i="10"/>
  <c r="BK77" i="10"/>
  <c r="BK73" i="10"/>
  <c r="BK70" i="10"/>
  <c r="BK66" i="10"/>
  <c r="BK62" i="10"/>
  <c r="BK69" i="10"/>
  <c r="BK74" i="10"/>
  <c r="BQ57" i="10"/>
  <c r="BQ61" i="10"/>
  <c r="BQ63" i="10"/>
  <c r="BQ64" i="10"/>
  <c r="BQ65" i="10"/>
  <c r="BQ67" i="10"/>
  <c r="BQ68" i="10"/>
  <c r="BQ69" i="10"/>
  <c r="BQ72" i="10"/>
  <c r="BQ76" i="10"/>
  <c r="BQ78" i="10"/>
  <c r="BQ79" i="10"/>
  <c r="BQ80" i="10"/>
  <c r="BQ82" i="10"/>
  <c r="BQ83" i="10"/>
  <c r="BQ84" i="10"/>
  <c r="BQ85" i="10"/>
  <c r="BQ62" i="10"/>
  <c r="BQ70" i="10"/>
  <c r="BQ71" i="10"/>
  <c r="BQ81" i="10"/>
  <c r="BQ86" i="10"/>
  <c r="BQ66" i="10"/>
  <c r="BQ73" i="10"/>
  <c r="BQ74" i="10"/>
  <c r="BQ75" i="10"/>
  <c r="BQ77" i="10"/>
  <c r="BM57" i="10"/>
  <c r="BE61" i="10"/>
  <c r="BE62" i="10"/>
  <c r="BE65" i="10"/>
  <c r="BE66" i="10"/>
  <c r="BE69" i="10"/>
  <c r="BE70" i="10"/>
  <c r="BE71" i="10"/>
  <c r="BE73" i="10"/>
  <c r="BE75" i="10"/>
  <c r="BE77" i="10"/>
  <c r="BE80" i="10"/>
  <c r="BE81" i="10"/>
  <c r="BE84" i="10"/>
  <c r="BE63" i="10"/>
  <c r="BE64" i="10"/>
  <c r="BE68" i="10"/>
  <c r="BE72" i="10"/>
  <c r="BE79" i="10"/>
  <c r="BE82" i="10"/>
  <c r="BE83" i="10"/>
  <c r="BE85" i="10"/>
  <c r="BE86" i="10"/>
  <c r="BE57" i="10"/>
  <c r="BE67" i="10"/>
  <c r="BE74" i="10"/>
  <c r="BE76" i="10"/>
  <c r="BE78" i="10"/>
  <c r="BG61" i="10"/>
  <c r="BG63" i="10"/>
  <c r="BG69" i="10"/>
  <c r="BG72" i="10"/>
  <c r="BG78" i="10"/>
  <c r="BG85" i="10"/>
  <c r="BG82" i="10"/>
  <c r="BG65" i="10"/>
  <c r="BG67" i="10"/>
  <c r="BG74" i="10"/>
  <c r="BG76" i="10"/>
  <c r="BG80" i="10"/>
  <c r="BG84" i="10"/>
  <c r="BG86" i="10"/>
  <c r="BI57" i="10"/>
  <c r="BI61" i="10"/>
  <c r="BI63" i="10"/>
  <c r="BI64" i="10"/>
  <c r="BI68" i="10"/>
  <c r="BI69" i="10"/>
  <c r="BI72" i="10"/>
  <c r="BI78" i="10"/>
  <c r="BI79" i="10"/>
  <c r="BI83" i="10"/>
  <c r="BI66" i="10"/>
  <c r="BI73" i="10"/>
  <c r="BI75" i="10"/>
  <c r="BI77" i="10"/>
  <c r="BI82" i="10"/>
  <c r="BI86" i="10"/>
  <c r="BI62" i="10"/>
  <c r="BI65" i="10"/>
  <c r="BI67" i="10"/>
  <c r="BI70" i="10"/>
  <c r="BI71" i="10"/>
  <c r="BI74" i="10"/>
  <c r="BI76" i="10"/>
  <c r="BI80" i="10"/>
  <c r="BI81" i="10"/>
  <c r="BI84" i="10"/>
  <c r="BI85" i="10"/>
  <c r="BK67" i="10"/>
  <c r="BK61" i="10"/>
  <c r="BK63" i="10"/>
  <c r="BK65" i="10"/>
  <c r="BK76" i="10"/>
  <c r="BK82" i="10"/>
  <c r="BK80" i="10"/>
  <c r="BK86" i="10"/>
  <c r="O57" i="7"/>
  <c r="BM57" i="12"/>
  <c r="BQ57" i="12"/>
  <c r="BI57" i="12"/>
  <c r="BE57" i="12"/>
  <c r="BE86" i="12" l="1"/>
  <c r="BE85" i="12"/>
  <c r="BE84" i="12"/>
  <c r="BE83" i="12"/>
  <c r="BE82" i="12"/>
  <c r="BE80" i="12"/>
  <c r="BE78" i="12"/>
  <c r="BE81" i="12"/>
  <c r="BE79" i="12"/>
  <c r="BE77" i="12"/>
  <c r="BE76" i="12"/>
  <c r="BE74" i="12"/>
  <c r="BE72" i="12"/>
  <c r="BE70" i="12"/>
  <c r="BE68" i="12"/>
  <c r="BE66" i="12"/>
  <c r="BE73" i="12"/>
  <c r="BE69" i="12"/>
  <c r="BE65" i="12"/>
  <c r="BE63" i="12"/>
  <c r="BE61" i="12"/>
  <c r="BE75" i="12"/>
  <c r="BE71" i="12"/>
  <c r="BE67" i="12"/>
  <c r="BE64" i="12"/>
  <c r="BE62" i="12"/>
  <c r="BI86" i="12"/>
  <c r="BI85" i="12"/>
  <c r="BI84" i="12"/>
  <c r="BI82" i="12"/>
  <c r="BI83" i="12"/>
  <c r="BI80" i="12"/>
  <c r="BI78" i="12"/>
  <c r="BI81" i="12"/>
  <c r="BI79" i="12"/>
  <c r="BI77" i="12"/>
  <c r="BI76" i="12"/>
  <c r="BI74" i="12"/>
  <c r="BI72" i="12"/>
  <c r="BI70" i="12"/>
  <c r="BI68" i="12"/>
  <c r="BI66" i="12"/>
  <c r="BI73" i="12"/>
  <c r="BI69" i="12"/>
  <c r="BI65" i="12"/>
  <c r="BI63" i="12"/>
  <c r="BI61" i="12"/>
  <c r="BI75" i="12"/>
  <c r="BI71" i="12"/>
  <c r="BI67" i="12"/>
  <c r="BI64" i="12"/>
  <c r="BI62" i="12"/>
  <c r="BM86" i="12"/>
  <c r="BM85" i="12"/>
  <c r="BM84" i="12"/>
  <c r="BM82" i="12"/>
  <c r="BM83" i="12"/>
  <c r="BM80" i="12"/>
  <c r="BM78" i="12"/>
  <c r="BM81" i="12"/>
  <c r="BM79" i="12"/>
  <c r="BM77" i="12"/>
  <c r="BM76" i="12"/>
  <c r="BM74" i="12"/>
  <c r="BM72" i="12"/>
  <c r="BM70" i="12"/>
  <c r="BM68" i="12"/>
  <c r="BM66" i="12"/>
  <c r="BM73" i="12"/>
  <c r="BM69" i="12"/>
  <c r="BM65" i="12"/>
  <c r="BM63" i="12"/>
  <c r="BM61" i="12"/>
  <c r="BM75" i="12"/>
  <c r="BM71" i="12"/>
  <c r="BM67" i="12"/>
  <c r="BM64" i="12"/>
  <c r="BM62" i="12"/>
  <c r="BQ86" i="12"/>
  <c r="BQ85" i="12"/>
  <c r="BQ84" i="12"/>
  <c r="BQ82" i="12"/>
  <c r="BQ83" i="12"/>
  <c r="BQ80" i="12"/>
  <c r="BQ78" i="12"/>
  <c r="BQ81" i="12"/>
  <c r="BQ79" i="12"/>
  <c r="BQ77" i="12"/>
  <c r="BQ76" i="12"/>
  <c r="BQ74" i="12"/>
  <c r="BQ72" i="12"/>
  <c r="BQ70" i="12"/>
  <c r="BQ68" i="12"/>
  <c r="BQ66" i="12"/>
  <c r="BQ73" i="12"/>
  <c r="BQ69" i="12"/>
  <c r="BQ65" i="12"/>
  <c r="BQ63" i="12"/>
  <c r="BQ61" i="12"/>
  <c r="BQ75" i="12"/>
  <c r="BQ71" i="12"/>
  <c r="BQ67" i="12"/>
  <c r="BQ64" i="12"/>
  <c r="BQ62" i="12"/>
  <c r="BC57" i="12"/>
  <c r="BG57" i="12"/>
  <c r="BK57" i="12"/>
  <c r="BO57" i="12"/>
  <c r="BF86" i="12"/>
  <c r="BF85" i="12"/>
  <c r="BF83" i="12"/>
  <c r="BF84" i="12"/>
  <c r="BF81" i="12"/>
  <c r="BF79" i="12"/>
  <c r="BF77" i="12"/>
  <c r="BF82" i="12"/>
  <c r="BF80" i="12"/>
  <c r="BF78" i="12"/>
  <c r="BF75" i="12"/>
  <c r="BF73" i="12"/>
  <c r="BF71" i="12"/>
  <c r="BF69" i="12"/>
  <c r="BF67" i="12"/>
  <c r="BF74" i="12"/>
  <c r="BF70" i="12"/>
  <c r="BF66" i="12"/>
  <c r="BF64" i="12"/>
  <c r="BF62" i="12"/>
  <c r="BF57" i="12"/>
  <c r="BF76" i="12"/>
  <c r="BF72" i="12"/>
  <c r="BF68" i="12"/>
  <c r="BF65" i="12"/>
  <c r="BF63" i="12"/>
  <c r="BF61" i="12"/>
  <c r="BH86" i="12"/>
  <c r="BH85" i="12"/>
  <c r="BH83" i="12"/>
  <c r="BH84" i="12"/>
  <c r="BH81" i="12"/>
  <c r="BH79" i="12"/>
  <c r="BH77" i="12"/>
  <c r="BH82" i="12"/>
  <c r="BH80" i="12"/>
  <c r="BH78" i="12"/>
  <c r="BH75" i="12"/>
  <c r="BH73" i="12"/>
  <c r="BH71" i="12"/>
  <c r="BH69" i="12"/>
  <c r="BH67" i="12"/>
  <c r="BH76" i="12"/>
  <c r="BH72" i="12"/>
  <c r="BH68" i="12"/>
  <c r="BH64" i="12"/>
  <c r="BH62" i="12"/>
  <c r="BH74" i="12"/>
  <c r="BH70" i="12"/>
  <c r="BH66" i="12"/>
  <c r="BH65" i="12"/>
  <c r="BH63" i="12"/>
  <c r="BH61" i="12"/>
  <c r="BH57" i="12"/>
  <c r="BN86" i="12"/>
  <c r="BN85" i="12"/>
  <c r="BN83" i="12"/>
  <c r="BN84" i="12"/>
  <c r="BN82" i="12"/>
  <c r="BN81" i="12"/>
  <c r="BN79" i="12"/>
  <c r="BN77" i="12"/>
  <c r="BN80" i="12"/>
  <c r="BN78" i="12"/>
  <c r="BN75" i="12"/>
  <c r="BN73" i="12"/>
  <c r="BN71" i="12"/>
  <c r="BN69" i="12"/>
  <c r="BN67" i="12"/>
  <c r="BN74" i="12"/>
  <c r="BN70" i="12"/>
  <c r="BN66" i="12"/>
  <c r="BN64" i="12"/>
  <c r="BN62" i="12"/>
  <c r="BN57" i="12"/>
  <c r="BN76" i="12"/>
  <c r="BN72" i="12"/>
  <c r="BN68" i="12"/>
  <c r="BN65" i="12"/>
  <c r="BN63" i="12"/>
  <c r="BN61" i="12"/>
  <c r="BP86" i="12"/>
  <c r="BP85" i="12"/>
  <c r="BP83" i="12"/>
  <c r="BP84" i="12"/>
  <c r="BP82" i="12"/>
  <c r="BP81" i="12"/>
  <c r="BP79" i="12"/>
  <c r="BP77" i="12"/>
  <c r="BP80" i="12"/>
  <c r="BP78" i="12"/>
  <c r="BP75" i="12"/>
  <c r="BP73" i="12"/>
  <c r="BP71" i="12"/>
  <c r="BP69" i="12"/>
  <c r="BP67" i="12"/>
  <c r="BP76" i="12"/>
  <c r="BP72" i="12"/>
  <c r="BP68" i="12"/>
  <c r="BP64" i="12"/>
  <c r="BP62" i="12"/>
  <c r="BP74" i="12"/>
  <c r="BP70" i="12"/>
  <c r="BP66" i="12"/>
  <c r="BP65" i="12"/>
  <c r="BP63" i="12"/>
  <c r="BP61" i="12"/>
  <c r="BP57" i="12"/>
  <c r="BC86" i="12"/>
  <c r="BC85" i="12"/>
  <c r="BC84" i="12"/>
  <c r="BC83" i="12"/>
  <c r="BC82" i="12"/>
  <c r="BC80" i="12"/>
  <c r="BC78" i="12"/>
  <c r="BC81" i="12"/>
  <c r="BC79" i="12"/>
  <c r="BC77" i="12"/>
  <c r="BC76" i="12"/>
  <c r="BC74" i="12"/>
  <c r="BC72" i="12"/>
  <c r="BC70" i="12"/>
  <c r="BC68" i="12"/>
  <c r="BC66" i="12"/>
  <c r="BC75" i="12"/>
  <c r="BC71" i="12"/>
  <c r="BC67" i="12"/>
  <c r="BC65" i="12"/>
  <c r="BC63" i="12"/>
  <c r="BC61" i="12"/>
  <c r="BC73" i="12"/>
  <c r="BC69" i="12"/>
  <c r="BC64" i="12"/>
  <c r="BC62" i="12"/>
  <c r="BG86" i="12"/>
  <c r="BG85" i="12"/>
  <c r="BG84" i="12"/>
  <c r="BG83" i="12"/>
  <c r="BG82" i="12"/>
  <c r="BG80" i="12"/>
  <c r="BG78" i="12"/>
  <c r="BG81" i="12"/>
  <c r="BG79" i="12"/>
  <c r="BG77" i="12"/>
  <c r="BG76" i="12"/>
  <c r="BG74" i="12"/>
  <c r="BG72" i="12"/>
  <c r="BG70" i="12"/>
  <c r="BG68" i="12"/>
  <c r="BG66" i="12"/>
  <c r="BG75" i="12"/>
  <c r="BG71" i="12"/>
  <c r="BG67" i="12"/>
  <c r="BG65" i="12"/>
  <c r="BG63" i="12"/>
  <c r="BG61" i="12"/>
  <c r="BG73" i="12"/>
  <c r="BG69" i="12"/>
  <c r="BG64" i="12"/>
  <c r="BG62" i="12"/>
  <c r="BK86" i="12"/>
  <c r="BK85" i="12"/>
  <c r="BK84" i="12"/>
  <c r="BK82" i="12"/>
  <c r="BK83" i="12"/>
  <c r="BK80" i="12"/>
  <c r="BK78" i="12"/>
  <c r="BK81" i="12"/>
  <c r="BK79" i="12"/>
  <c r="BK77" i="12"/>
  <c r="BK76" i="12"/>
  <c r="BK74" i="12"/>
  <c r="BK72" i="12"/>
  <c r="BK70" i="12"/>
  <c r="BK68" i="12"/>
  <c r="BK66" i="12"/>
  <c r="BK75" i="12"/>
  <c r="BK71" i="12"/>
  <c r="BK67" i="12"/>
  <c r="BK65" i="12"/>
  <c r="BK63" i="12"/>
  <c r="BK61" i="12"/>
  <c r="BK73" i="12"/>
  <c r="BK69" i="12"/>
  <c r="BK64" i="12"/>
  <c r="BK62" i="12"/>
  <c r="BO86" i="12"/>
  <c r="BO85" i="12"/>
  <c r="BO84" i="12"/>
  <c r="BO82" i="12"/>
  <c r="BO83" i="12"/>
  <c r="BO80" i="12"/>
  <c r="BO78" i="12"/>
  <c r="BO81" i="12"/>
  <c r="BO79" i="12"/>
  <c r="BO77" i="12"/>
  <c r="BO76" i="12"/>
  <c r="BO74" i="12"/>
  <c r="BO72" i="12"/>
  <c r="BO70" i="12"/>
  <c r="BO68" i="12"/>
  <c r="BO66" i="12"/>
  <c r="BO75" i="12"/>
  <c r="BO71" i="12"/>
  <c r="BO67" i="12"/>
  <c r="BO65" i="12"/>
  <c r="BO63" i="12"/>
  <c r="BO61" i="12"/>
  <c r="BO73" i="12"/>
  <c r="BO69" i="12"/>
  <c r="BO64" i="12"/>
  <c r="BO62" i="12"/>
  <c r="BB86" i="12"/>
  <c r="BB85" i="12"/>
  <c r="BB83" i="12"/>
  <c r="BB84" i="12"/>
  <c r="BB81" i="12"/>
  <c r="BB79" i="12"/>
  <c r="BB77" i="12"/>
  <c r="BB82" i="12"/>
  <c r="BB80" i="12"/>
  <c r="BB78" i="12"/>
  <c r="BB75" i="12"/>
  <c r="BB73" i="12"/>
  <c r="BB71" i="12"/>
  <c r="BB69" i="12"/>
  <c r="BB67" i="12"/>
  <c r="BB74" i="12"/>
  <c r="BB70" i="12"/>
  <c r="BB66" i="12"/>
  <c r="BB64" i="12"/>
  <c r="BB62" i="12"/>
  <c r="BB57" i="12"/>
  <c r="BB76" i="12"/>
  <c r="BB72" i="12"/>
  <c r="BB68" i="12"/>
  <c r="BB65" i="12"/>
  <c r="BB63" i="12"/>
  <c r="BB61" i="12"/>
  <c r="BD86" i="12"/>
  <c r="BD85" i="12"/>
  <c r="BD83" i="12"/>
  <c r="BD84" i="12"/>
  <c r="BD81" i="12"/>
  <c r="BD79" i="12"/>
  <c r="BD77" i="12"/>
  <c r="BD82" i="12"/>
  <c r="BD80" i="12"/>
  <c r="BD78" i="12"/>
  <c r="BD75" i="12"/>
  <c r="BD73" i="12"/>
  <c r="BD71" i="12"/>
  <c r="BD69" i="12"/>
  <c r="BD67" i="12"/>
  <c r="BD76" i="12"/>
  <c r="BD72" i="12"/>
  <c r="BD68" i="12"/>
  <c r="BD64" i="12"/>
  <c r="BD62" i="12"/>
  <c r="BD74" i="12"/>
  <c r="BD70" i="12"/>
  <c r="BD66" i="12"/>
  <c r="BD65" i="12"/>
  <c r="BD63" i="12"/>
  <c r="BD57" i="12"/>
  <c r="BD61" i="12"/>
  <c r="BJ86" i="12"/>
  <c r="BJ85" i="12"/>
  <c r="BJ83" i="12"/>
  <c r="BJ84" i="12"/>
  <c r="BJ82" i="12"/>
  <c r="BJ81" i="12"/>
  <c r="BJ79" i="12"/>
  <c r="BJ77" i="12"/>
  <c r="BJ80" i="12"/>
  <c r="BJ78" i="12"/>
  <c r="BJ75" i="12"/>
  <c r="BJ73" i="12"/>
  <c r="BJ71" i="12"/>
  <c r="BJ69" i="12"/>
  <c r="BJ67" i="12"/>
  <c r="BJ74" i="12"/>
  <c r="BJ70" i="12"/>
  <c r="BJ66" i="12"/>
  <c r="BJ64" i="12"/>
  <c r="BJ62" i="12"/>
  <c r="BJ57" i="12"/>
  <c r="BJ76" i="12"/>
  <c r="BJ72" i="12"/>
  <c r="BJ68" i="12"/>
  <c r="BJ65" i="12"/>
  <c r="BJ63" i="12"/>
  <c r="BJ61" i="12"/>
  <c r="BL86" i="12"/>
  <c r="BL85" i="12"/>
  <c r="BL83" i="12"/>
  <c r="BL84" i="12"/>
  <c r="BL82" i="12"/>
  <c r="BL81" i="12"/>
  <c r="BL79" i="12"/>
  <c r="BL77" i="12"/>
  <c r="BL80" i="12"/>
  <c r="BL78" i="12"/>
  <c r="BL75" i="12"/>
  <c r="BL73" i="12"/>
  <c r="BL71" i="12"/>
  <c r="BL69" i="12"/>
  <c r="BL67" i="12"/>
  <c r="BL76" i="12"/>
  <c r="BL72" i="12"/>
  <c r="BL68" i="12"/>
  <c r="BL64" i="12"/>
  <c r="BL62" i="12"/>
  <c r="BL74" i="12"/>
  <c r="BL70" i="12"/>
  <c r="BL66" i="12"/>
  <c r="BL65" i="12"/>
  <c r="BL63" i="12"/>
  <c r="BL61" i="12"/>
  <c r="BL57" i="12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86" i="10" l="1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2" i="7"/>
  <c r="P86" i="7"/>
  <c r="P82" i="7"/>
  <c r="P66" i="7"/>
  <c r="P73" i="7"/>
  <c r="P74" i="7"/>
  <c r="P65" i="7"/>
  <c r="P81" i="7"/>
  <c r="P70" i="7"/>
  <c r="P78" i="7"/>
  <c r="P61" i="7"/>
  <c r="P69" i="7"/>
  <c r="P77" i="7"/>
  <c r="P85" i="7"/>
  <c r="P64" i="7"/>
  <c r="P68" i="7"/>
  <c r="P72" i="7"/>
  <c r="P76" i="7"/>
  <c r="P80" i="7"/>
  <c r="P84" i="7"/>
  <c r="P63" i="7"/>
  <c r="P67" i="7"/>
  <c r="P71" i="7"/>
  <c r="P75" i="7"/>
  <c r="P79" i="7"/>
  <c r="P83" i="7"/>
  <c r="Q32" i="10" l="1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86" i="10" l="1"/>
  <c r="Q85" i="10"/>
  <c r="Q83" i="10"/>
  <c r="Q81" i="10"/>
  <c r="Q79" i="10"/>
  <c r="Q77" i="10"/>
  <c r="Q75" i="10"/>
  <c r="Q73" i="10"/>
  <c r="Q71" i="10"/>
  <c r="Q69" i="10"/>
  <c r="Q67" i="10"/>
  <c r="Q65" i="10"/>
  <c r="Q63" i="10"/>
  <c r="Q61" i="10"/>
  <c r="Q84" i="10"/>
  <c r="Q82" i="10"/>
  <c r="Q80" i="10"/>
  <c r="Q78" i="10"/>
  <c r="Q76" i="10"/>
  <c r="Q74" i="10"/>
  <c r="Q72" i="10"/>
  <c r="Q70" i="10"/>
  <c r="Q68" i="10"/>
  <c r="Q66" i="10"/>
  <c r="Q64" i="10"/>
  <c r="Q62" i="10"/>
  <c r="Q86" i="7"/>
  <c r="Z57" i="12"/>
  <c r="Q62" i="7"/>
  <c r="Q64" i="7"/>
  <c r="Q66" i="7"/>
  <c r="Q68" i="7"/>
  <c r="Q70" i="7"/>
  <c r="Q72" i="7"/>
  <c r="Q74" i="7"/>
  <c r="Q76" i="7"/>
  <c r="Q78" i="7"/>
  <c r="Q80" i="7"/>
  <c r="Q82" i="7"/>
  <c r="Q84" i="7"/>
  <c r="Q61" i="7"/>
  <c r="Q63" i="7"/>
  <c r="Q65" i="7"/>
  <c r="Q67" i="7"/>
  <c r="Q69" i="7"/>
  <c r="Q71" i="7"/>
  <c r="Q73" i="7"/>
  <c r="Q75" i="7"/>
  <c r="Q77" i="7"/>
  <c r="Q79" i="7"/>
  <c r="Q81" i="7"/>
  <c r="Q83" i="7"/>
  <c r="Q85" i="7"/>
  <c r="R44" i="12"/>
  <c r="S44" i="12"/>
  <c r="T44" i="12"/>
  <c r="U44" i="12"/>
  <c r="R45" i="12"/>
  <c r="S45" i="12"/>
  <c r="T45" i="12"/>
  <c r="U45" i="12"/>
  <c r="R46" i="12"/>
  <c r="S46" i="12"/>
  <c r="T46" i="12"/>
  <c r="U46" i="12"/>
  <c r="R47" i="12"/>
  <c r="S47" i="12"/>
  <c r="T47" i="12"/>
  <c r="U47" i="12"/>
  <c r="R48" i="12"/>
  <c r="S48" i="12"/>
  <c r="T48" i="12"/>
  <c r="U48" i="12"/>
  <c r="R49" i="12"/>
  <c r="S49" i="12"/>
  <c r="T49" i="12"/>
  <c r="U49" i="12"/>
  <c r="R50" i="12"/>
  <c r="S50" i="12"/>
  <c r="T50" i="12"/>
  <c r="U50" i="12"/>
  <c r="R51" i="12"/>
  <c r="S51" i="12"/>
  <c r="T51" i="12"/>
  <c r="U51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W73" i="10"/>
  <c r="X73" i="10"/>
  <c r="Y73" i="10"/>
  <c r="S44" i="10"/>
  <c r="Z73" i="10"/>
  <c r="AA73" i="10"/>
  <c r="AB73" i="10"/>
  <c r="AC73" i="10"/>
  <c r="Z74" i="10"/>
  <c r="AA74" i="10"/>
  <c r="AB74" i="10"/>
  <c r="AC74" i="10"/>
  <c r="Z75" i="10"/>
  <c r="AA75" i="10"/>
  <c r="AB75" i="10"/>
  <c r="AC75" i="10"/>
  <c r="Z76" i="10"/>
  <c r="AA76" i="10"/>
  <c r="AB76" i="10"/>
  <c r="AC76" i="10"/>
  <c r="Z77" i="10"/>
  <c r="AA77" i="10"/>
  <c r="AB77" i="10"/>
  <c r="AC77" i="10"/>
  <c r="Z78" i="10"/>
  <c r="AA78" i="10"/>
  <c r="AB78" i="10"/>
  <c r="AC78" i="10"/>
  <c r="Z79" i="10"/>
  <c r="AA79" i="10"/>
  <c r="AB79" i="10"/>
  <c r="AC79" i="10"/>
  <c r="Z80" i="10"/>
  <c r="AA80" i="10"/>
  <c r="AB80" i="10"/>
  <c r="AC80" i="10"/>
  <c r="Z63" i="10"/>
  <c r="AA63" i="10"/>
  <c r="AB63" i="10"/>
  <c r="AC63" i="10"/>
  <c r="Z64" i="10"/>
  <c r="AA64" i="10"/>
  <c r="AB64" i="10"/>
  <c r="AC64" i="10"/>
  <c r="Z65" i="10"/>
  <c r="AA65" i="10"/>
  <c r="AB65" i="10"/>
  <c r="AC65" i="10"/>
  <c r="Z66" i="10"/>
  <c r="AA66" i="10"/>
  <c r="AB66" i="10"/>
  <c r="AC66" i="10"/>
  <c r="R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A86" i="12" l="1"/>
  <c r="AA84" i="12"/>
  <c r="AA85" i="12"/>
  <c r="AA83" i="12"/>
  <c r="AA82" i="12"/>
  <c r="AA80" i="12"/>
  <c r="AA78" i="12"/>
  <c r="AA81" i="12"/>
  <c r="AA79" i="12"/>
  <c r="AA76" i="12"/>
  <c r="AA74" i="12"/>
  <c r="AA72" i="12"/>
  <c r="AA70" i="12"/>
  <c r="AA68" i="12"/>
  <c r="AA75" i="12"/>
  <c r="AA71" i="12"/>
  <c r="AA67" i="12"/>
  <c r="AA65" i="12"/>
  <c r="AA63" i="12"/>
  <c r="AA61" i="12"/>
  <c r="AA77" i="12"/>
  <c r="AA73" i="12"/>
  <c r="AA69" i="12"/>
  <c r="AA66" i="12"/>
  <c r="AA64" i="12"/>
  <c r="AA62" i="12"/>
  <c r="AC86" i="12"/>
  <c r="AC84" i="12"/>
  <c r="AC85" i="12"/>
  <c r="AC83" i="12"/>
  <c r="AC82" i="12"/>
  <c r="AC80" i="12"/>
  <c r="AC78" i="12"/>
  <c r="AC81" i="12"/>
  <c r="AC79" i="12"/>
  <c r="AC76" i="12"/>
  <c r="AC74" i="12"/>
  <c r="AC72" i="12"/>
  <c r="AC70" i="12"/>
  <c r="AC68" i="12"/>
  <c r="AC77" i="12"/>
  <c r="AC73" i="12"/>
  <c r="AC69" i="12"/>
  <c r="AC65" i="12"/>
  <c r="AC63" i="12"/>
  <c r="AC61" i="12"/>
  <c r="AC75" i="12"/>
  <c r="AC71" i="12"/>
  <c r="AC67" i="12"/>
  <c r="AC66" i="12"/>
  <c r="AC64" i="12"/>
  <c r="AC62" i="12"/>
  <c r="AE86" i="12"/>
  <c r="AE84" i="12"/>
  <c r="AE85" i="12"/>
  <c r="AE83" i="12"/>
  <c r="AE82" i="12"/>
  <c r="AE80" i="12"/>
  <c r="AE78" i="12"/>
  <c r="AE81" i="12"/>
  <c r="AE79" i="12"/>
  <c r="AE76" i="12"/>
  <c r="AE74" i="12"/>
  <c r="AE72" i="12"/>
  <c r="AE70" i="12"/>
  <c r="AE68" i="12"/>
  <c r="AE75" i="12"/>
  <c r="AE71" i="12"/>
  <c r="AE67" i="12"/>
  <c r="AE65" i="12"/>
  <c r="AE63" i="12"/>
  <c r="AE61" i="12"/>
  <c r="AE77" i="12"/>
  <c r="AE73" i="12"/>
  <c r="AE69" i="12"/>
  <c r="AE66" i="12"/>
  <c r="AE64" i="12"/>
  <c r="AE62" i="12"/>
  <c r="AG86" i="12"/>
  <c r="AG84" i="12"/>
  <c r="AG85" i="12"/>
  <c r="AG83" i="12"/>
  <c r="AG82" i="12"/>
  <c r="AG80" i="12"/>
  <c r="AG78" i="12"/>
  <c r="AG81" i="12"/>
  <c r="AG79" i="12"/>
  <c r="AG76" i="12"/>
  <c r="AG74" i="12"/>
  <c r="AG72" i="12"/>
  <c r="AG70" i="12"/>
  <c r="AG68" i="12"/>
  <c r="AG77" i="12"/>
  <c r="AG73" i="12"/>
  <c r="AG69" i="12"/>
  <c r="AG65" i="12"/>
  <c r="AG63" i="12"/>
  <c r="AG61" i="12"/>
  <c r="AG75" i="12"/>
  <c r="AG71" i="12"/>
  <c r="AG67" i="12"/>
  <c r="AG66" i="12"/>
  <c r="AG64" i="12"/>
  <c r="AG62" i="12"/>
  <c r="Z86" i="12"/>
  <c r="Z85" i="12"/>
  <c r="Z83" i="12"/>
  <c r="Z84" i="12"/>
  <c r="Z81" i="12"/>
  <c r="Z79" i="12"/>
  <c r="Z82" i="12"/>
  <c r="Z80" i="12"/>
  <c r="Z78" i="12"/>
  <c r="Z77" i="12"/>
  <c r="Z75" i="12"/>
  <c r="Z73" i="12"/>
  <c r="Z71" i="12"/>
  <c r="Z69" i="12"/>
  <c r="Z67" i="12"/>
  <c r="Z74" i="12"/>
  <c r="Z70" i="12"/>
  <c r="Z66" i="12"/>
  <c r="Z64" i="12"/>
  <c r="Z62" i="12"/>
  <c r="Z76" i="12"/>
  <c r="Z72" i="12"/>
  <c r="Z68" i="12"/>
  <c r="Z65" i="12"/>
  <c r="Z63" i="12"/>
  <c r="Z61" i="12"/>
  <c r="AB86" i="12"/>
  <c r="AB85" i="12"/>
  <c r="AB83" i="12"/>
  <c r="AB84" i="12"/>
  <c r="AB81" i="12"/>
  <c r="AB79" i="12"/>
  <c r="AB82" i="12"/>
  <c r="AB80" i="12"/>
  <c r="AB78" i="12"/>
  <c r="AB77" i="12"/>
  <c r="AB75" i="12"/>
  <c r="AB73" i="12"/>
  <c r="AB71" i="12"/>
  <c r="AB69" i="12"/>
  <c r="AB67" i="12"/>
  <c r="AB76" i="12"/>
  <c r="AB72" i="12"/>
  <c r="AB68" i="12"/>
  <c r="AB66" i="12"/>
  <c r="AB64" i="12"/>
  <c r="AB62" i="12"/>
  <c r="AB74" i="12"/>
  <c r="AB70" i="12"/>
  <c r="AB65" i="12"/>
  <c r="AB63" i="12"/>
  <c r="AB61" i="12"/>
  <c r="AB57" i="12"/>
  <c r="AD86" i="12"/>
  <c r="AD85" i="12"/>
  <c r="AD83" i="12"/>
  <c r="AD84" i="12"/>
  <c r="AD81" i="12"/>
  <c r="AD79" i="12"/>
  <c r="AD82" i="12"/>
  <c r="AD80" i="12"/>
  <c r="AD78" i="12"/>
  <c r="AD77" i="12"/>
  <c r="AD75" i="12"/>
  <c r="AD73" i="12"/>
  <c r="AD71" i="12"/>
  <c r="AD69" i="12"/>
  <c r="AD67" i="12"/>
  <c r="AD74" i="12"/>
  <c r="AD70" i="12"/>
  <c r="AD66" i="12"/>
  <c r="AD64" i="12"/>
  <c r="AD62" i="12"/>
  <c r="AD76" i="12"/>
  <c r="AD72" i="12"/>
  <c r="AD68" i="12"/>
  <c r="AD65" i="12"/>
  <c r="AD63" i="12"/>
  <c r="AD61" i="12"/>
  <c r="AF86" i="12"/>
  <c r="AF85" i="12"/>
  <c r="AF83" i="12"/>
  <c r="AF84" i="12"/>
  <c r="AF81" i="12"/>
  <c r="AF79" i="12"/>
  <c r="AF82" i="12"/>
  <c r="AF80" i="12"/>
  <c r="AF78" i="12"/>
  <c r="AF77" i="12"/>
  <c r="AF75" i="12"/>
  <c r="AF73" i="12"/>
  <c r="AF71" i="12"/>
  <c r="AF69" i="12"/>
  <c r="AF67" i="12"/>
  <c r="AF76" i="12"/>
  <c r="AF72" i="12"/>
  <c r="AF68" i="12"/>
  <c r="AF66" i="12"/>
  <c r="AF64" i="12"/>
  <c r="AF62" i="12"/>
  <c r="AF74" i="12"/>
  <c r="AF70" i="12"/>
  <c r="AF65" i="12"/>
  <c r="AF63" i="12"/>
  <c r="AF61" i="12"/>
  <c r="X86" i="12"/>
  <c r="X85" i="12"/>
  <c r="X83" i="12"/>
  <c r="X84" i="12"/>
  <c r="X81" i="12"/>
  <c r="X79" i="12"/>
  <c r="X82" i="12"/>
  <c r="X80" i="12"/>
  <c r="X78" i="12"/>
  <c r="X77" i="12"/>
  <c r="X75" i="12"/>
  <c r="X73" i="12"/>
  <c r="X71" i="12"/>
  <c r="X69" i="12"/>
  <c r="X67" i="12"/>
  <c r="X76" i="12"/>
  <c r="X72" i="12"/>
  <c r="X68" i="12"/>
  <c r="X66" i="12"/>
  <c r="X64" i="12"/>
  <c r="X62" i="12"/>
  <c r="X74" i="12"/>
  <c r="X70" i="12"/>
  <c r="X65" i="12"/>
  <c r="X63" i="12"/>
  <c r="X61" i="12"/>
  <c r="AA57" i="12"/>
  <c r="AC57" i="12"/>
  <c r="X57" i="12"/>
  <c r="X66" i="10"/>
  <c r="X65" i="10"/>
  <c r="X64" i="10"/>
  <c r="X63" i="10"/>
  <c r="X80" i="10"/>
  <c r="X79" i="10"/>
  <c r="X78" i="10"/>
  <c r="X77" i="10"/>
  <c r="X76" i="10"/>
  <c r="X75" i="10"/>
  <c r="X74" i="10"/>
  <c r="W66" i="10"/>
  <c r="W65" i="10"/>
  <c r="W64" i="10"/>
  <c r="W63" i="10"/>
  <c r="W80" i="10"/>
  <c r="W79" i="10"/>
  <c r="W78" i="10"/>
  <c r="W77" i="10"/>
  <c r="W76" i="10"/>
  <c r="W75" i="10"/>
  <c r="W74" i="10"/>
  <c r="Y66" i="10"/>
  <c r="Y65" i="10"/>
  <c r="Y64" i="10"/>
  <c r="Y63" i="10"/>
  <c r="Y80" i="10"/>
  <c r="Y79" i="10"/>
  <c r="Y78" i="10"/>
  <c r="Y77" i="10"/>
  <c r="Y76" i="10"/>
  <c r="Y75" i="10"/>
  <c r="Y74" i="10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C25" i="13" l="1"/>
  <c r="E25" i="6"/>
  <c r="C25" i="6"/>
  <c r="P57" i="7" l="1"/>
  <c r="L57" i="7"/>
  <c r="C24" i="13" l="1"/>
  <c r="W61" i="10" l="1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W70" i="10"/>
  <c r="X70" i="10"/>
  <c r="Y70" i="10"/>
  <c r="Z70" i="10"/>
  <c r="AA70" i="10"/>
  <c r="AB70" i="10"/>
  <c r="AC70" i="10"/>
  <c r="W71" i="10"/>
  <c r="X71" i="10"/>
  <c r="Y71" i="10"/>
  <c r="Z71" i="10"/>
  <c r="AA71" i="10"/>
  <c r="AB71" i="10"/>
  <c r="AC71" i="10"/>
  <c r="W72" i="10"/>
  <c r="X72" i="10"/>
  <c r="Y72" i="10"/>
  <c r="Z72" i="10"/>
  <c r="AA72" i="10"/>
  <c r="AB72" i="10"/>
  <c r="AC72" i="10"/>
  <c r="W81" i="10"/>
  <c r="X81" i="10"/>
  <c r="Y81" i="10"/>
  <c r="Z81" i="10"/>
  <c r="AA81" i="10"/>
  <c r="AB81" i="10"/>
  <c r="AC81" i="10"/>
  <c r="W82" i="10"/>
  <c r="X82" i="10"/>
  <c r="Y82" i="10"/>
  <c r="Z82" i="10"/>
  <c r="AA82" i="10"/>
  <c r="AB82" i="10"/>
  <c r="AC82" i="10"/>
  <c r="W83" i="10"/>
  <c r="X83" i="10"/>
  <c r="Y83" i="10"/>
  <c r="Z83" i="10"/>
  <c r="AA83" i="10"/>
  <c r="AB83" i="10"/>
  <c r="AC83" i="10"/>
  <c r="W84" i="10"/>
  <c r="X84" i="10"/>
  <c r="Y84" i="10"/>
  <c r="Z84" i="10"/>
  <c r="AA84" i="10"/>
  <c r="AB84" i="10"/>
  <c r="AC84" i="10"/>
  <c r="W85" i="10"/>
  <c r="X85" i="10"/>
  <c r="Y85" i="10"/>
  <c r="Z85" i="10"/>
  <c r="AA85" i="10"/>
  <c r="AB85" i="10"/>
  <c r="AC85" i="10"/>
  <c r="W86" i="10"/>
  <c r="X86" i="10"/>
  <c r="Y86" i="10"/>
  <c r="Z86" i="10"/>
  <c r="AA86" i="10"/>
  <c r="AB86" i="10"/>
  <c r="AC86" i="10"/>
  <c r="V10" i="1"/>
  <c r="V9" i="1"/>
  <c r="M57" i="12" l="1"/>
  <c r="S57" i="10"/>
  <c r="R73" i="7"/>
  <c r="K57" i="12"/>
  <c r="L57" i="12"/>
  <c r="U74" i="12"/>
  <c r="S65" i="12"/>
  <c r="S73" i="10"/>
  <c r="T73" i="7"/>
  <c r="T75" i="7"/>
  <c r="T77" i="7"/>
  <c r="T79" i="7"/>
  <c r="T63" i="7"/>
  <c r="T65" i="7"/>
  <c r="T76" i="7"/>
  <c r="T78" i="7"/>
  <c r="T80" i="7"/>
  <c r="T64" i="7"/>
  <c r="T74" i="7"/>
  <c r="T66" i="7"/>
  <c r="S61" i="7"/>
  <c r="S76" i="7"/>
  <c r="S66" i="7"/>
  <c r="S75" i="7"/>
  <c r="S79" i="7"/>
  <c r="S65" i="7"/>
  <c r="S74" i="7"/>
  <c r="S78" i="7"/>
  <c r="S64" i="7"/>
  <c r="S73" i="7"/>
  <c r="S77" i="7"/>
  <c r="S63" i="7"/>
  <c r="S80" i="7"/>
  <c r="R66" i="7"/>
  <c r="S84" i="12"/>
  <c r="S86" i="7"/>
  <c r="S85" i="7"/>
  <c r="S84" i="7"/>
  <c r="S83" i="7"/>
  <c r="S82" i="7"/>
  <c r="S81" i="7"/>
  <c r="S72" i="7"/>
  <c r="S71" i="7"/>
  <c r="S70" i="7"/>
  <c r="S69" i="7"/>
  <c r="S68" i="7"/>
  <c r="S67" i="7"/>
  <c r="S62" i="7"/>
  <c r="S69" i="12"/>
  <c r="T62" i="7"/>
  <c r="T68" i="7"/>
  <c r="T70" i="7"/>
  <c r="T72" i="7"/>
  <c r="T82" i="7"/>
  <c r="T84" i="7"/>
  <c r="T61" i="7"/>
  <c r="T67" i="7"/>
  <c r="T69" i="7"/>
  <c r="T71" i="7"/>
  <c r="T81" i="7"/>
  <c r="T83" i="7"/>
  <c r="T85" i="7"/>
  <c r="T86" i="7"/>
  <c r="S78" i="10" l="1"/>
  <c r="S74" i="10"/>
  <c r="S64" i="10"/>
  <c r="R71" i="7"/>
  <c r="R76" i="7"/>
  <c r="R82" i="7"/>
  <c r="R85" i="7"/>
  <c r="R80" i="7"/>
  <c r="T77" i="12"/>
  <c r="R73" i="12"/>
  <c r="J57" i="12"/>
  <c r="S76" i="10"/>
  <c r="S80" i="10"/>
  <c r="S66" i="10"/>
  <c r="S75" i="10"/>
  <c r="S77" i="10"/>
  <c r="S79" i="10"/>
  <c r="S63" i="10"/>
  <c r="S65" i="10"/>
  <c r="R70" i="7"/>
  <c r="R86" i="7"/>
  <c r="R61" i="7"/>
  <c r="R64" i="7"/>
  <c r="R78" i="7"/>
  <c r="R74" i="7"/>
  <c r="R68" i="7"/>
  <c r="R72" i="7"/>
  <c r="R84" i="7"/>
  <c r="R67" i="7"/>
  <c r="R83" i="7"/>
  <c r="R69" i="7"/>
  <c r="R81" i="7"/>
  <c r="R62" i="7"/>
  <c r="R65" i="7"/>
  <c r="R63" i="7"/>
  <c r="R79" i="7"/>
  <c r="R77" i="7"/>
  <c r="R75" i="7"/>
  <c r="R62" i="10"/>
  <c r="J57" i="10"/>
  <c r="N57" i="10"/>
  <c r="Q57" i="10"/>
  <c r="M57" i="10"/>
  <c r="P57" i="10"/>
  <c r="L57" i="10"/>
  <c r="K57" i="10"/>
  <c r="O57" i="10"/>
  <c r="J57" i="7"/>
  <c r="R83" i="12"/>
  <c r="S73" i="12"/>
  <c r="S85" i="12"/>
  <c r="R81" i="12"/>
  <c r="S77" i="12"/>
  <c r="R74" i="12"/>
  <c r="S81" i="12"/>
  <c r="R84" i="12"/>
  <c r="R68" i="12"/>
  <c r="S71" i="12"/>
  <c r="S83" i="12"/>
  <c r="R82" i="12"/>
  <c r="S86" i="12"/>
  <c r="S78" i="12"/>
  <c r="S63" i="12"/>
  <c r="S75" i="12"/>
  <c r="R77" i="12"/>
  <c r="R64" i="12"/>
  <c r="S62" i="12"/>
  <c r="S70" i="12"/>
  <c r="S82" i="12"/>
  <c r="R71" i="12"/>
  <c r="R86" i="12"/>
  <c r="R70" i="12"/>
  <c r="R61" i="12"/>
  <c r="S67" i="12"/>
  <c r="S72" i="12"/>
  <c r="S68" i="12"/>
  <c r="R69" i="12"/>
  <c r="R85" i="12"/>
  <c r="R72" i="12"/>
  <c r="R62" i="12"/>
  <c r="S64" i="12"/>
  <c r="S66" i="12"/>
  <c r="S80" i="12"/>
  <c r="S76" i="12"/>
  <c r="S79" i="12"/>
  <c r="S74" i="12"/>
  <c r="R63" i="12"/>
  <c r="R78" i="12"/>
  <c r="R67" i="12"/>
  <c r="R75" i="12"/>
  <c r="R79" i="12"/>
  <c r="R65" i="12"/>
  <c r="R76" i="12"/>
  <c r="R80" i="12"/>
  <c r="R66" i="12"/>
  <c r="T76" i="12"/>
  <c r="T61" i="10"/>
  <c r="S61" i="12"/>
  <c r="T85" i="12"/>
  <c r="T82" i="12"/>
  <c r="T84" i="12"/>
  <c r="U69" i="10"/>
  <c r="U85" i="10"/>
  <c r="U72" i="10"/>
  <c r="U81" i="10"/>
  <c r="U61" i="10"/>
  <c r="U82" i="10"/>
  <c r="U70" i="10"/>
  <c r="T72" i="10"/>
  <c r="T66" i="10"/>
  <c r="T84" i="10"/>
  <c r="T86" i="10"/>
  <c r="T76" i="10"/>
  <c r="T80" i="10"/>
  <c r="R84" i="10"/>
  <c r="U78" i="12"/>
  <c r="U80" i="12"/>
  <c r="U73" i="12"/>
  <c r="U65" i="12"/>
  <c r="U64" i="12"/>
  <c r="U76" i="12"/>
  <c r="U75" i="12"/>
  <c r="U77" i="12"/>
  <c r="U66" i="12"/>
  <c r="U79" i="12"/>
  <c r="U63" i="12"/>
  <c r="T69" i="12"/>
  <c r="T81" i="12"/>
  <c r="T67" i="12"/>
  <c r="T71" i="12"/>
  <c r="T83" i="12"/>
  <c r="T86" i="12"/>
  <c r="T70" i="12"/>
  <c r="T72" i="12"/>
  <c r="T62" i="12"/>
  <c r="T68" i="12"/>
  <c r="T78" i="12"/>
  <c r="T65" i="12"/>
  <c r="T66" i="12"/>
  <c r="T79" i="12"/>
  <c r="T74" i="12"/>
  <c r="T73" i="12"/>
  <c r="T80" i="12"/>
  <c r="T64" i="12"/>
  <c r="T75" i="12"/>
  <c r="T63" i="12"/>
  <c r="U61" i="12"/>
  <c r="T61" i="12"/>
  <c r="R81" i="10"/>
  <c r="T68" i="10"/>
  <c r="T85" i="10"/>
  <c r="T70" i="10"/>
  <c r="T71" i="10"/>
  <c r="R70" i="10"/>
  <c r="T78" i="10"/>
  <c r="T74" i="10"/>
  <c r="T64" i="10"/>
  <c r="R68" i="10"/>
  <c r="R61" i="10"/>
  <c r="T81" i="10"/>
  <c r="R82" i="10"/>
  <c r="T69" i="10"/>
  <c r="T82" i="10"/>
  <c r="T62" i="10"/>
  <c r="T83" i="10"/>
  <c r="T67" i="10"/>
  <c r="R71" i="10"/>
  <c r="R83" i="10"/>
  <c r="T79" i="10"/>
  <c r="T77" i="10"/>
  <c r="T75" i="10"/>
  <c r="T73" i="10"/>
  <c r="T65" i="10"/>
  <c r="T63" i="10"/>
  <c r="U83" i="10"/>
  <c r="U71" i="10"/>
  <c r="U67" i="10"/>
  <c r="R72" i="10"/>
  <c r="R85" i="10"/>
  <c r="R69" i="10"/>
  <c r="U84" i="10"/>
  <c r="U68" i="10"/>
  <c r="U62" i="10"/>
  <c r="R67" i="10"/>
  <c r="R86" i="10"/>
  <c r="U86" i="10"/>
  <c r="U73" i="10"/>
  <c r="U66" i="10"/>
  <c r="U65" i="10"/>
  <c r="U64" i="10"/>
  <c r="U63" i="10"/>
  <c r="U80" i="10"/>
  <c r="U79" i="10"/>
  <c r="U78" i="10"/>
  <c r="U77" i="10"/>
  <c r="U76" i="10"/>
  <c r="U75" i="10"/>
  <c r="U74" i="10"/>
  <c r="R73" i="10"/>
  <c r="R74" i="10"/>
  <c r="R75" i="10"/>
  <c r="R76" i="10"/>
  <c r="R77" i="10"/>
  <c r="R78" i="10"/>
  <c r="R79" i="10"/>
  <c r="R80" i="10"/>
  <c r="R63" i="10"/>
  <c r="R64" i="10"/>
  <c r="R65" i="10"/>
  <c r="R66" i="10"/>
  <c r="S62" i="10"/>
  <c r="S70" i="10"/>
  <c r="S82" i="10"/>
  <c r="S61" i="10"/>
  <c r="S69" i="10"/>
  <c r="S81" i="10"/>
  <c r="S85" i="10"/>
  <c r="S68" i="10"/>
  <c r="S84" i="10"/>
  <c r="S71" i="10"/>
  <c r="S86" i="10"/>
  <c r="S72" i="10"/>
  <c r="S67" i="10"/>
  <c r="S83" i="10"/>
  <c r="X13" i="1"/>
  <c r="X11" i="1"/>
  <c r="U56" i="12" l="1"/>
  <c r="T56" i="12"/>
  <c r="S56" i="12"/>
  <c r="R56" i="12"/>
  <c r="U55" i="12"/>
  <c r="T55" i="12"/>
  <c r="S55" i="12"/>
  <c r="R55" i="12"/>
  <c r="U54" i="12"/>
  <c r="T54" i="12"/>
  <c r="S54" i="12"/>
  <c r="R54" i="12"/>
  <c r="U53" i="12"/>
  <c r="T53" i="12"/>
  <c r="S53" i="12"/>
  <c r="R53" i="12"/>
  <c r="U52" i="12"/>
  <c r="T52" i="12"/>
  <c r="S52" i="12"/>
  <c r="R52" i="12"/>
  <c r="U43" i="12"/>
  <c r="T43" i="12"/>
  <c r="S43" i="12"/>
  <c r="R43" i="12"/>
  <c r="U42" i="12"/>
  <c r="T42" i="12"/>
  <c r="S42" i="12"/>
  <c r="R42" i="12"/>
  <c r="U41" i="12"/>
  <c r="T41" i="12"/>
  <c r="S41" i="12"/>
  <c r="R41" i="12"/>
  <c r="U40" i="12"/>
  <c r="T40" i="12"/>
  <c r="S40" i="12"/>
  <c r="R40" i="12"/>
  <c r="U39" i="12"/>
  <c r="T39" i="12"/>
  <c r="S39" i="12"/>
  <c r="R39" i="12"/>
  <c r="U38" i="12"/>
  <c r="T38" i="12"/>
  <c r="S38" i="12"/>
  <c r="R38" i="12"/>
  <c r="U33" i="12"/>
  <c r="T33" i="12"/>
  <c r="S33" i="12"/>
  <c r="R33" i="12"/>
  <c r="U32" i="12"/>
  <c r="T32" i="12"/>
  <c r="S32" i="12"/>
  <c r="R32" i="12"/>
  <c r="U38" i="10"/>
  <c r="T57" i="10"/>
  <c r="U56" i="10"/>
  <c r="T56" i="10"/>
  <c r="S56" i="10"/>
  <c r="R56" i="10"/>
  <c r="U55" i="10"/>
  <c r="T55" i="10"/>
  <c r="S55" i="10"/>
  <c r="R55" i="10"/>
  <c r="U54" i="10"/>
  <c r="T54" i="10"/>
  <c r="S54" i="10"/>
  <c r="R54" i="10"/>
  <c r="U53" i="10"/>
  <c r="T53" i="10"/>
  <c r="S53" i="10"/>
  <c r="R53" i="10"/>
  <c r="U52" i="10"/>
  <c r="T52" i="10"/>
  <c r="S52" i="10"/>
  <c r="R52" i="10"/>
  <c r="U43" i="10"/>
  <c r="T43" i="10"/>
  <c r="S43" i="10"/>
  <c r="R43" i="10"/>
  <c r="U42" i="10"/>
  <c r="T42" i="10"/>
  <c r="S42" i="10"/>
  <c r="R42" i="10"/>
  <c r="U41" i="10"/>
  <c r="T41" i="10"/>
  <c r="S41" i="10"/>
  <c r="R41" i="10"/>
  <c r="U40" i="10"/>
  <c r="T40" i="10"/>
  <c r="S40" i="10"/>
  <c r="R40" i="10"/>
  <c r="U39" i="10"/>
  <c r="T39" i="10"/>
  <c r="S39" i="10"/>
  <c r="R39" i="10"/>
  <c r="T38" i="10"/>
  <c r="S38" i="10"/>
  <c r="R38" i="10"/>
  <c r="U33" i="10"/>
  <c r="T33" i="10"/>
  <c r="S33" i="10"/>
  <c r="R33" i="10"/>
  <c r="U32" i="10"/>
  <c r="T32" i="10"/>
  <c r="S32" i="10"/>
  <c r="R32" i="10"/>
  <c r="R32" i="7"/>
  <c r="S32" i="7"/>
  <c r="T32" i="7"/>
  <c r="U32" i="7"/>
  <c r="R33" i="7"/>
  <c r="S33" i="7"/>
  <c r="T33" i="7"/>
  <c r="U33" i="7"/>
  <c r="R38" i="7"/>
  <c r="S38" i="7"/>
  <c r="T38" i="7"/>
  <c r="U38" i="7"/>
  <c r="R39" i="7"/>
  <c r="S39" i="7"/>
  <c r="T39" i="7"/>
  <c r="U39" i="7"/>
  <c r="R40" i="7"/>
  <c r="S40" i="7"/>
  <c r="T40" i="7"/>
  <c r="U40" i="7"/>
  <c r="R41" i="7"/>
  <c r="S41" i="7"/>
  <c r="T41" i="7"/>
  <c r="U41" i="7"/>
  <c r="R42" i="7"/>
  <c r="S42" i="7"/>
  <c r="T42" i="7"/>
  <c r="U42" i="7"/>
  <c r="R43" i="7"/>
  <c r="S43" i="7"/>
  <c r="T43" i="7"/>
  <c r="U43" i="7"/>
  <c r="R52" i="7"/>
  <c r="T52" i="7"/>
  <c r="U52" i="7"/>
  <c r="R53" i="7"/>
  <c r="T53" i="7"/>
  <c r="U53" i="7"/>
  <c r="R54" i="7"/>
  <c r="T54" i="7"/>
  <c r="U54" i="7"/>
  <c r="R55" i="7"/>
  <c r="T55" i="7"/>
  <c r="U55" i="7"/>
  <c r="R56" i="7"/>
  <c r="T56" i="7"/>
  <c r="U56" i="7"/>
  <c r="W10" i="1"/>
  <c r="W9" i="1"/>
  <c r="X10" i="1"/>
  <c r="U57" i="10" l="1"/>
  <c r="Q57" i="7" l="1"/>
  <c r="M57" i="7"/>
  <c r="U79" i="7"/>
  <c r="U70" i="7"/>
  <c r="U85" i="7"/>
  <c r="U82" i="7"/>
  <c r="U62" i="7"/>
  <c r="U69" i="7"/>
  <c r="U78" i="7"/>
  <c r="U81" i="7"/>
  <c r="U61" i="7"/>
  <c r="U73" i="7"/>
  <c r="U75" i="7"/>
  <c r="U63" i="7"/>
  <c r="U80" i="7"/>
  <c r="U84" i="7"/>
  <c r="U72" i="7"/>
  <c r="U68" i="7"/>
  <c r="U86" i="7"/>
  <c r="U83" i="7"/>
  <c r="U71" i="7"/>
  <c r="U67" i="7"/>
  <c r="U65" i="7"/>
  <c r="U64" i="7"/>
  <c r="U74" i="7"/>
  <c r="U77" i="7"/>
  <c r="U66" i="7"/>
  <c r="U76" i="7"/>
  <c r="U84" i="12"/>
  <c r="U82" i="12"/>
  <c r="U72" i="12"/>
  <c r="U70" i="12"/>
  <c r="U68" i="12"/>
  <c r="U62" i="12"/>
  <c r="U86" i="12"/>
  <c r="U85" i="12"/>
  <c r="U83" i="12"/>
  <c r="U81" i="12"/>
  <c r="U71" i="12"/>
  <c r="U69" i="12"/>
  <c r="U67" i="12"/>
  <c r="C24" i="6" l="1"/>
  <c r="E24" i="6"/>
  <c r="G24" i="6"/>
  <c r="X9" i="1" l="1"/>
  <c r="T57" i="12" l="1"/>
  <c r="Y9" i="1"/>
  <c r="Y10" i="1"/>
  <c r="S57" i="12" l="1"/>
  <c r="W57" i="12"/>
  <c r="Y57" i="12"/>
  <c r="U57" i="12"/>
  <c r="Y86" i="12"/>
  <c r="Y84" i="12"/>
  <c r="Y85" i="12"/>
  <c r="Y83" i="12"/>
  <c r="Y82" i="12"/>
  <c r="Y80" i="12"/>
  <c r="Y78" i="12"/>
  <c r="Y81" i="12"/>
  <c r="Y79" i="12"/>
  <c r="Y76" i="12"/>
  <c r="Y74" i="12"/>
  <c r="Y72" i="12"/>
  <c r="Y70" i="12"/>
  <c r="Y68" i="12"/>
  <c r="Y77" i="12"/>
  <c r="Y73" i="12"/>
  <c r="Y69" i="12"/>
  <c r="Y65" i="12"/>
  <c r="Y63" i="12"/>
  <c r="Y61" i="12"/>
  <c r="Y75" i="12"/>
  <c r="Y71" i="12"/>
  <c r="Y67" i="12"/>
  <c r="Y66" i="12"/>
  <c r="Y64" i="12"/>
  <c r="Y62" i="12"/>
  <c r="W86" i="12"/>
  <c r="W84" i="12"/>
  <c r="W85" i="12"/>
  <c r="W83" i="12"/>
  <c r="W82" i="12"/>
  <c r="W80" i="12"/>
  <c r="W78" i="12"/>
  <c r="W81" i="12"/>
  <c r="W79" i="12"/>
  <c r="W76" i="12"/>
  <c r="W74" i="12"/>
  <c r="W72" i="12"/>
  <c r="W70" i="12"/>
  <c r="W68" i="12"/>
  <c r="W75" i="12"/>
  <c r="W71" i="12"/>
  <c r="W67" i="12"/>
  <c r="W65" i="12"/>
  <c r="W63" i="12"/>
  <c r="W61" i="12"/>
  <c r="W77" i="12"/>
  <c r="W73" i="12"/>
  <c r="W69" i="12"/>
  <c r="W66" i="12"/>
  <c r="W64" i="12"/>
  <c r="W62" i="12"/>
  <c r="BA57" i="12" l="1"/>
  <c r="AX57" i="12"/>
  <c r="AV57" i="12"/>
  <c r="Y57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AZ57" i="12" l="1"/>
  <c r="AT57" i="12"/>
  <c r="AY57" i="12"/>
  <c r="AX86" i="12"/>
  <c r="AX85" i="12"/>
  <c r="AX83" i="12"/>
  <c r="AX84" i="12"/>
  <c r="AX81" i="12"/>
  <c r="AX79" i="12"/>
  <c r="AX77" i="12"/>
  <c r="AX82" i="12"/>
  <c r="AX80" i="12"/>
  <c r="AX78" i="12"/>
  <c r="AX75" i="12"/>
  <c r="AX73" i="12"/>
  <c r="AX71" i="12"/>
  <c r="AX69" i="12"/>
  <c r="AX67" i="12"/>
  <c r="AX74" i="12"/>
  <c r="AX70" i="12"/>
  <c r="AX66" i="12"/>
  <c r="AX64" i="12"/>
  <c r="AX62" i="12"/>
  <c r="AX76" i="12"/>
  <c r="AX72" i="12"/>
  <c r="AX68" i="12"/>
  <c r="AX65" i="12"/>
  <c r="AX63" i="12"/>
  <c r="AX61" i="12"/>
  <c r="AT86" i="12"/>
  <c r="AT85" i="12"/>
  <c r="AT83" i="12"/>
  <c r="AT84" i="12"/>
  <c r="AT81" i="12"/>
  <c r="AT79" i="12"/>
  <c r="AT77" i="12"/>
  <c r="AT82" i="12"/>
  <c r="AT80" i="12"/>
  <c r="AT78" i="12"/>
  <c r="AT75" i="12"/>
  <c r="AT73" i="12"/>
  <c r="AT71" i="12"/>
  <c r="AT69" i="12"/>
  <c r="AT67" i="12"/>
  <c r="AT74" i="12"/>
  <c r="AT70" i="12"/>
  <c r="AT66" i="12"/>
  <c r="AT64" i="12"/>
  <c r="AT62" i="12"/>
  <c r="AT76" i="12"/>
  <c r="AT72" i="12"/>
  <c r="AT68" i="12"/>
  <c r="AT65" i="12"/>
  <c r="AT63" i="12"/>
  <c r="AT61" i="12"/>
  <c r="AP86" i="12"/>
  <c r="AP85" i="12"/>
  <c r="AP83" i="12"/>
  <c r="AP84" i="12"/>
  <c r="AP81" i="12"/>
  <c r="AP79" i="12"/>
  <c r="AP77" i="12"/>
  <c r="AP82" i="12"/>
  <c r="AP80" i="12"/>
  <c r="AP78" i="12"/>
  <c r="AP75" i="12"/>
  <c r="AP73" i="12"/>
  <c r="AP71" i="12"/>
  <c r="AP69" i="12"/>
  <c r="AP67" i="12"/>
  <c r="AP74" i="12"/>
  <c r="AP70" i="12"/>
  <c r="AP66" i="12"/>
  <c r="AP64" i="12"/>
  <c r="AP62" i="12"/>
  <c r="AP76" i="12"/>
  <c r="AP72" i="12"/>
  <c r="AP68" i="12"/>
  <c r="AP65" i="12"/>
  <c r="AP63" i="12"/>
  <c r="AP61" i="12"/>
  <c r="AL86" i="12"/>
  <c r="AL85" i="12"/>
  <c r="AL83" i="12"/>
  <c r="AL84" i="12"/>
  <c r="AL81" i="12"/>
  <c r="AL79" i="12"/>
  <c r="AL77" i="12"/>
  <c r="AL82" i="12"/>
  <c r="AL80" i="12"/>
  <c r="AL78" i="12"/>
  <c r="AL75" i="12"/>
  <c r="AL73" i="12"/>
  <c r="AL71" i="12"/>
  <c r="AL69" i="12"/>
  <c r="AL67" i="12"/>
  <c r="AL74" i="12"/>
  <c r="AL70" i="12"/>
  <c r="AL66" i="12"/>
  <c r="AL64" i="12"/>
  <c r="AL62" i="12"/>
  <c r="AL76" i="12"/>
  <c r="AL72" i="12"/>
  <c r="AL68" i="12"/>
  <c r="AL65" i="12"/>
  <c r="AL63" i="12"/>
  <c r="AL61" i="12"/>
  <c r="AY86" i="12"/>
  <c r="AY85" i="12"/>
  <c r="AY84" i="12"/>
  <c r="AY83" i="12"/>
  <c r="AY82" i="12"/>
  <c r="AY80" i="12"/>
  <c r="AY78" i="12"/>
  <c r="AY81" i="12"/>
  <c r="AY79" i="12"/>
  <c r="AY77" i="12"/>
  <c r="AY76" i="12"/>
  <c r="AY74" i="12"/>
  <c r="AY72" i="12"/>
  <c r="AY70" i="12"/>
  <c r="AY68" i="12"/>
  <c r="AY66" i="12"/>
  <c r="AY75" i="12"/>
  <c r="AY71" i="12"/>
  <c r="AY67" i="12"/>
  <c r="AY65" i="12"/>
  <c r="AY63" i="12"/>
  <c r="AY61" i="12"/>
  <c r="AY73" i="12"/>
  <c r="AY69" i="12"/>
  <c r="AY64" i="12"/>
  <c r="AY62" i="12"/>
  <c r="AU86" i="12"/>
  <c r="AU85" i="12"/>
  <c r="AU84" i="12"/>
  <c r="AU83" i="12"/>
  <c r="AU82" i="12"/>
  <c r="AU80" i="12"/>
  <c r="AU78" i="12"/>
  <c r="AU81" i="12"/>
  <c r="AU79" i="12"/>
  <c r="AU77" i="12"/>
  <c r="AU76" i="12"/>
  <c r="AU74" i="12"/>
  <c r="AU72" i="12"/>
  <c r="AU70" i="12"/>
  <c r="AU68" i="12"/>
  <c r="AU66" i="12"/>
  <c r="AU75" i="12"/>
  <c r="AU71" i="12"/>
  <c r="AU67" i="12"/>
  <c r="AU65" i="12"/>
  <c r="AU63" i="12"/>
  <c r="AU61" i="12"/>
  <c r="AU73" i="12"/>
  <c r="AU69" i="12"/>
  <c r="AU64" i="12"/>
  <c r="AU62" i="12"/>
  <c r="AQ86" i="12"/>
  <c r="AQ85" i="12"/>
  <c r="AQ84" i="12"/>
  <c r="AQ83" i="12"/>
  <c r="AQ82" i="12"/>
  <c r="AQ80" i="12"/>
  <c r="AQ78" i="12"/>
  <c r="AQ81" i="12"/>
  <c r="AQ79" i="12"/>
  <c r="AQ77" i="12"/>
  <c r="AQ76" i="12"/>
  <c r="AQ74" i="12"/>
  <c r="AQ72" i="12"/>
  <c r="AQ70" i="12"/>
  <c r="AQ68" i="12"/>
  <c r="AQ75" i="12"/>
  <c r="AQ71" i="12"/>
  <c r="AQ67" i="12"/>
  <c r="AQ65" i="12"/>
  <c r="AQ63" i="12"/>
  <c r="AQ61" i="12"/>
  <c r="AQ73" i="12"/>
  <c r="AQ69" i="12"/>
  <c r="AQ66" i="12"/>
  <c r="AQ64" i="12"/>
  <c r="AQ62" i="12"/>
  <c r="AM86" i="12"/>
  <c r="AM84" i="12"/>
  <c r="AM85" i="12"/>
  <c r="AM83" i="12"/>
  <c r="AM82" i="12"/>
  <c r="AM80" i="12"/>
  <c r="AM78" i="12"/>
  <c r="AM81" i="12"/>
  <c r="AM79" i="12"/>
  <c r="AM77" i="12"/>
  <c r="AM76" i="12"/>
  <c r="AM74" i="12"/>
  <c r="AM72" i="12"/>
  <c r="AM70" i="12"/>
  <c r="AM68" i="12"/>
  <c r="AM75" i="12"/>
  <c r="AM71" i="12"/>
  <c r="AM67" i="12"/>
  <c r="AM65" i="12"/>
  <c r="AM63" i="12"/>
  <c r="AM61" i="12"/>
  <c r="AM73" i="12"/>
  <c r="AM69" i="12"/>
  <c r="AM66" i="12"/>
  <c r="AM64" i="12"/>
  <c r="AM62" i="12"/>
  <c r="AZ86" i="12"/>
  <c r="AZ85" i="12"/>
  <c r="AZ83" i="12"/>
  <c r="AZ84" i="12"/>
  <c r="AZ81" i="12"/>
  <c r="AZ79" i="12"/>
  <c r="AZ77" i="12"/>
  <c r="AZ82" i="12"/>
  <c r="AZ80" i="12"/>
  <c r="AZ78" i="12"/>
  <c r="AZ75" i="12"/>
  <c r="AZ73" i="12"/>
  <c r="AZ71" i="12"/>
  <c r="AZ69" i="12"/>
  <c r="AZ67" i="12"/>
  <c r="AZ76" i="12"/>
  <c r="AZ72" i="12"/>
  <c r="AZ68" i="12"/>
  <c r="AZ64" i="12"/>
  <c r="AZ62" i="12"/>
  <c r="AZ74" i="12"/>
  <c r="AZ70" i="12"/>
  <c r="AZ66" i="12"/>
  <c r="AZ65" i="12"/>
  <c r="AZ63" i="12"/>
  <c r="AZ61" i="12"/>
  <c r="AV86" i="12"/>
  <c r="AV85" i="12"/>
  <c r="AV83" i="12"/>
  <c r="AV84" i="12"/>
  <c r="AV81" i="12"/>
  <c r="AV79" i="12"/>
  <c r="AV77" i="12"/>
  <c r="AV82" i="12"/>
  <c r="AV80" i="12"/>
  <c r="AV78" i="12"/>
  <c r="AV75" i="12"/>
  <c r="AV73" i="12"/>
  <c r="AV71" i="12"/>
  <c r="AV69" i="12"/>
  <c r="AV67" i="12"/>
  <c r="AV76" i="12"/>
  <c r="AV72" i="12"/>
  <c r="AV68" i="12"/>
  <c r="AV64" i="12"/>
  <c r="AV62" i="12"/>
  <c r="AV74" i="12"/>
  <c r="AV70" i="12"/>
  <c r="AV66" i="12"/>
  <c r="AV65" i="12"/>
  <c r="AV63" i="12"/>
  <c r="AV61" i="12"/>
  <c r="AR86" i="12"/>
  <c r="AR85" i="12"/>
  <c r="AR83" i="12"/>
  <c r="AR84" i="12"/>
  <c r="AR81" i="12"/>
  <c r="AR79" i="12"/>
  <c r="AR77" i="12"/>
  <c r="AR82" i="12"/>
  <c r="AR80" i="12"/>
  <c r="AR78" i="12"/>
  <c r="AR75" i="12"/>
  <c r="AR73" i="12"/>
  <c r="AR71" i="12"/>
  <c r="AR69" i="12"/>
  <c r="AR67" i="12"/>
  <c r="AR76" i="12"/>
  <c r="AR72" i="12"/>
  <c r="AR68" i="12"/>
  <c r="AR66" i="12"/>
  <c r="AR64" i="12"/>
  <c r="AR62" i="12"/>
  <c r="AR74" i="12"/>
  <c r="AR70" i="12"/>
  <c r="AR65" i="12"/>
  <c r="AR63" i="12"/>
  <c r="AR61" i="12"/>
  <c r="AN86" i="12"/>
  <c r="AN85" i="12"/>
  <c r="AN83" i="12"/>
  <c r="AN84" i="12"/>
  <c r="AN81" i="12"/>
  <c r="AN79" i="12"/>
  <c r="AN77" i="12"/>
  <c r="AN82" i="12"/>
  <c r="AN80" i="12"/>
  <c r="AN78" i="12"/>
  <c r="AN75" i="12"/>
  <c r="AN73" i="12"/>
  <c r="AN71" i="12"/>
  <c r="AN69" i="12"/>
  <c r="AN67" i="12"/>
  <c r="AN76" i="12"/>
  <c r="AN72" i="12"/>
  <c r="AN68" i="12"/>
  <c r="AN66" i="12"/>
  <c r="AN64" i="12"/>
  <c r="AN62" i="12"/>
  <c r="AN74" i="12"/>
  <c r="AN70" i="12"/>
  <c r="AN65" i="12"/>
  <c r="AN63" i="12"/>
  <c r="AN61" i="12"/>
  <c r="AJ86" i="12"/>
  <c r="AJ85" i="12"/>
  <c r="AJ83" i="12"/>
  <c r="AJ84" i="12"/>
  <c r="AJ81" i="12"/>
  <c r="AJ79" i="12"/>
  <c r="AJ77" i="12"/>
  <c r="AJ82" i="12"/>
  <c r="AJ80" i="12"/>
  <c r="AJ78" i="12"/>
  <c r="AJ75" i="12"/>
  <c r="AJ73" i="12"/>
  <c r="AJ71" i="12"/>
  <c r="AJ69" i="12"/>
  <c r="AJ67" i="12"/>
  <c r="AJ76" i="12"/>
  <c r="AJ72" i="12"/>
  <c r="AJ68" i="12"/>
  <c r="AJ66" i="12"/>
  <c r="AJ64" i="12"/>
  <c r="AJ62" i="12"/>
  <c r="AJ74" i="12"/>
  <c r="AJ70" i="12"/>
  <c r="AJ65" i="12"/>
  <c r="AJ63" i="12"/>
  <c r="AJ61" i="12"/>
  <c r="AH86" i="12"/>
  <c r="AH85" i="12"/>
  <c r="AH83" i="12"/>
  <c r="AH84" i="12"/>
  <c r="AH81" i="12"/>
  <c r="AH79" i="12"/>
  <c r="AH82" i="12"/>
  <c r="AH80" i="12"/>
  <c r="AH78" i="12"/>
  <c r="AH77" i="12"/>
  <c r="AH75" i="12"/>
  <c r="AH73" i="12"/>
  <c r="AH71" i="12"/>
  <c r="AH69" i="12"/>
  <c r="AH67" i="12"/>
  <c r="AH74" i="12"/>
  <c r="AH70" i="12"/>
  <c r="AH66" i="12"/>
  <c r="AH64" i="12"/>
  <c r="AH62" i="12"/>
  <c r="AH76" i="12"/>
  <c r="AH72" i="12"/>
  <c r="AH68" i="12"/>
  <c r="AH65" i="12"/>
  <c r="AH63" i="12"/>
  <c r="AH61" i="12"/>
  <c r="AI86" i="12"/>
  <c r="AI84" i="12"/>
  <c r="AI85" i="12"/>
  <c r="AI83" i="12"/>
  <c r="AI82" i="12"/>
  <c r="AI80" i="12"/>
  <c r="AI78" i="12"/>
  <c r="AI81" i="12"/>
  <c r="AI79" i="12"/>
  <c r="AI76" i="12"/>
  <c r="AI74" i="12"/>
  <c r="AI72" i="12"/>
  <c r="AI70" i="12"/>
  <c r="AI68" i="12"/>
  <c r="AI75" i="12"/>
  <c r="AI71" i="12"/>
  <c r="AI67" i="12"/>
  <c r="AI65" i="12"/>
  <c r="AI63" i="12"/>
  <c r="AI61" i="12"/>
  <c r="AI77" i="12"/>
  <c r="AI73" i="12"/>
  <c r="AI69" i="12"/>
  <c r="AI66" i="12"/>
  <c r="AI64" i="12"/>
  <c r="AI62" i="12"/>
  <c r="BA86" i="12"/>
  <c r="BA85" i="12"/>
  <c r="BA84" i="12"/>
  <c r="BA83" i="12"/>
  <c r="BA82" i="12"/>
  <c r="BA80" i="12"/>
  <c r="BA78" i="12"/>
  <c r="BA81" i="12"/>
  <c r="BA79" i="12"/>
  <c r="BA77" i="12"/>
  <c r="BA76" i="12"/>
  <c r="BA74" i="12"/>
  <c r="BA72" i="12"/>
  <c r="BA70" i="12"/>
  <c r="BA68" i="12"/>
  <c r="BA66" i="12"/>
  <c r="BA73" i="12"/>
  <c r="BA69" i="12"/>
  <c r="BA65" i="12"/>
  <c r="BA63" i="12"/>
  <c r="BA61" i="12"/>
  <c r="BA75" i="12"/>
  <c r="BA71" i="12"/>
  <c r="BA67" i="12"/>
  <c r="BA64" i="12"/>
  <c r="BA62" i="12"/>
  <c r="AW86" i="12"/>
  <c r="AW85" i="12"/>
  <c r="AW84" i="12"/>
  <c r="AW83" i="12"/>
  <c r="AW82" i="12"/>
  <c r="AW80" i="12"/>
  <c r="AW78" i="12"/>
  <c r="AW81" i="12"/>
  <c r="AW79" i="12"/>
  <c r="AW77" i="12"/>
  <c r="AW76" i="12"/>
  <c r="AW74" i="12"/>
  <c r="AW72" i="12"/>
  <c r="AW70" i="12"/>
  <c r="AW68" i="12"/>
  <c r="AW66" i="12"/>
  <c r="AW73" i="12"/>
  <c r="AW69" i="12"/>
  <c r="AW65" i="12"/>
  <c r="AW63" i="12"/>
  <c r="AW61" i="12"/>
  <c r="AW75" i="12"/>
  <c r="AW71" i="12"/>
  <c r="AW67" i="12"/>
  <c r="AW64" i="12"/>
  <c r="AW62" i="12"/>
  <c r="AS86" i="12"/>
  <c r="AS85" i="12"/>
  <c r="AS84" i="12"/>
  <c r="AS83" i="12"/>
  <c r="AS82" i="12"/>
  <c r="AS80" i="12"/>
  <c r="AS78" i="12"/>
  <c r="AS81" i="12"/>
  <c r="AS79" i="12"/>
  <c r="AS77" i="12"/>
  <c r="AS76" i="12"/>
  <c r="AS74" i="12"/>
  <c r="AS72" i="12"/>
  <c r="AS70" i="12"/>
  <c r="AS68" i="12"/>
  <c r="AS73" i="12"/>
  <c r="AS69" i="12"/>
  <c r="AS65" i="12"/>
  <c r="AS63" i="12"/>
  <c r="AS61" i="12"/>
  <c r="AS75" i="12"/>
  <c r="AS71" i="12"/>
  <c r="AS67" i="12"/>
  <c r="AS66" i="12"/>
  <c r="AS64" i="12"/>
  <c r="AS62" i="12"/>
  <c r="AO86" i="12"/>
  <c r="AO84" i="12"/>
  <c r="AO85" i="12"/>
  <c r="AO83" i="12"/>
  <c r="AO82" i="12"/>
  <c r="AO80" i="12"/>
  <c r="AO78" i="12"/>
  <c r="AO81" i="12"/>
  <c r="AO79" i="12"/>
  <c r="AO77" i="12"/>
  <c r="AO76" i="12"/>
  <c r="AO74" i="12"/>
  <c r="AO72" i="12"/>
  <c r="AO70" i="12"/>
  <c r="AO68" i="12"/>
  <c r="AO73" i="12"/>
  <c r="AO69" i="12"/>
  <c r="AO65" i="12"/>
  <c r="AO63" i="12"/>
  <c r="AO61" i="12"/>
  <c r="AO75" i="12"/>
  <c r="AO71" i="12"/>
  <c r="AO67" i="12"/>
  <c r="AO66" i="12"/>
  <c r="AO64" i="12"/>
  <c r="AO62" i="12"/>
  <c r="AK86" i="12"/>
  <c r="AK84" i="12"/>
  <c r="AK85" i="12"/>
  <c r="AK83" i="12"/>
  <c r="AK82" i="12"/>
  <c r="AK80" i="12"/>
  <c r="AK78" i="12"/>
  <c r="AK81" i="12"/>
  <c r="AK79" i="12"/>
  <c r="AK77" i="12"/>
  <c r="AK76" i="12"/>
  <c r="AK74" i="12"/>
  <c r="AK72" i="12"/>
  <c r="AK70" i="12"/>
  <c r="AK68" i="12"/>
  <c r="AK73" i="12"/>
  <c r="AK69" i="12"/>
  <c r="AK65" i="12"/>
  <c r="AK63" i="12"/>
  <c r="AK61" i="12"/>
  <c r="AK75" i="12"/>
  <c r="AK71" i="12"/>
  <c r="AK67" i="12"/>
  <c r="AK66" i="12"/>
  <c r="AK64" i="12"/>
  <c r="AK62" i="12"/>
  <c r="AX57" i="10"/>
  <c r="AY57" i="10"/>
  <c r="BA57" i="10"/>
  <c r="V57" i="12"/>
  <c r="V86" i="12"/>
  <c r="V85" i="12"/>
  <c r="V84" i="12"/>
  <c r="V83" i="12"/>
  <c r="V82" i="12"/>
  <c r="V81" i="12"/>
  <c r="V80" i="12"/>
  <c r="V79" i="12"/>
  <c r="V78" i="12"/>
  <c r="V77" i="12"/>
  <c r="V76" i="12"/>
  <c r="V75" i="12"/>
  <c r="V74" i="12"/>
  <c r="V73" i="12"/>
  <c r="V72" i="12"/>
  <c r="V71" i="12"/>
  <c r="V70" i="12"/>
  <c r="V69" i="12"/>
  <c r="V68" i="12"/>
  <c r="V67" i="12"/>
  <c r="V66" i="12"/>
  <c r="V65" i="12"/>
  <c r="V64" i="12"/>
  <c r="V63" i="12"/>
  <c r="V62" i="12"/>
  <c r="V61" i="12"/>
  <c r="AR57" i="12"/>
  <c r="AP57" i="12"/>
  <c r="AH57" i="12"/>
  <c r="AD57" i="12"/>
  <c r="AI57" i="12"/>
  <c r="AE57" i="12"/>
  <c r="AL57" i="12"/>
  <c r="AM57" i="12"/>
  <c r="AW57" i="12"/>
  <c r="AU57" i="12"/>
  <c r="AS57" i="12"/>
  <c r="AQ57" i="12"/>
  <c r="AK57" i="12"/>
  <c r="AG57" i="12"/>
  <c r="AJ57" i="12"/>
  <c r="AF57" i="12"/>
  <c r="AN57" i="12"/>
  <c r="AO57" i="12"/>
  <c r="V73" i="10"/>
  <c r="V74" i="10"/>
  <c r="V75" i="10"/>
  <c r="V76" i="10"/>
  <c r="V77" i="10"/>
  <c r="V78" i="10"/>
  <c r="V79" i="10"/>
  <c r="V80" i="10"/>
  <c r="V63" i="10"/>
  <c r="V64" i="10"/>
  <c r="V65" i="10"/>
  <c r="V66" i="10"/>
  <c r="R57" i="12"/>
  <c r="AH63" i="10"/>
  <c r="AZ57" i="10"/>
  <c r="Z57" i="10"/>
  <c r="X57" i="10"/>
  <c r="W57" i="10" s="1"/>
  <c r="AU80" i="10" l="1"/>
  <c r="AU63" i="10"/>
  <c r="AU64" i="10"/>
  <c r="AU65" i="10"/>
  <c r="AU66" i="10"/>
  <c r="AU73" i="10"/>
  <c r="AU74" i="10"/>
  <c r="AU75" i="10"/>
  <c r="AU76" i="10"/>
  <c r="AU77" i="10"/>
  <c r="AU78" i="10"/>
  <c r="AU79" i="10"/>
  <c r="AV73" i="10"/>
  <c r="AV74" i="10"/>
  <c r="AV75" i="10"/>
  <c r="AV76" i="10"/>
  <c r="AV77" i="10"/>
  <c r="AV78" i="10"/>
  <c r="AV79" i="10"/>
  <c r="AV80" i="10"/>
  <c r="AV63" i="10"/>
  <c r="AV64" i="10"/>
  <c r="AV65" i="10"/>
  <c r="AV66" i="10"/>
  <c r="AT73" i="10"/>
  <c r="AT74" i="10"/>
  <c r="AT75" i="10"/>
  <c r="AT76" i="10"/>
  <c r="AT77" i="10"/>
  <c r="AT78" i="10"/>
  <c r="AT79" i="10"/>
  <c r="AT80" i="10"/>
  <c r="AT63" i="10"/>
  <c r="AT64" i="10"/>
  <c r="AT65" i="10"/>
  <c r="AT66" i="10"/>
  <c r="AY79" i="10"/>
  <c r="AY80" i="10"/>
  <c r="AY63" i="10"/>
  <c r="AY64" i="10"/>
  <c r="AY65" i="10"/>
  <c r="AY66" i="10"/>
  <c r="AY73" i="10"/>
  <c r="AY74" i="10"/>
  <c r="AY75" i="10"/>
  <c r="AY76" i="10"/>
  <c r="AY77" i="10"/>
  <c r="AY78" i="10"/>
  <c r="AM80" i="10"/>
  <c r="AM63" i="10"/>
  <c r="AM64" i="10"/>
  <c r="AM65" i="10"/>
  <c r="AM66" i="10"/>
  <c r="AM73" i="10"/>
  <c r="AM74" i="10"/>
  <c r="AM75" i="10"/>
  <c r="AM76" i="10"/>
  <c r="AM77" i="10"/>
  <c r="AM78" i="10"/>
  <c r="AM79" i="10"/>
  <c r="AI80" i="10"/>
  <c r="AI63" i="10"/>
  <c r="AI64" i="10"/>
  <c r="AI65" i="10"/>
  <c r="AI66" i="10"/>
  <c r="AI73" i="10"/>
  <c r="AI74" i="10"/>
  <c r="AI75" i="10"/>
  <c r="AI76" i="10"/>
  <c r="AI77" i="10"/>
  <c r="AI78" i="10"/>
  <c r="AI79" i="10"/>
  <c r="AZ73" i="10"/>
  <c r="AZ74" i="10"/>
  <c r="AZ75" i="10"/>
  <c r="AZ76" i="10"/>
  <c r="AZ77" i="10"/>
  <c r="AZ78" i="10"/>
  <c r="AZ79" i="10"/>
  <c r="AZ80" i="10"/>
  <c r="AZ63" i="10"/>
  <c r="AZ64" i="10"/>
  <c r="AZ65" i="10"/>
  <c r="AZ66" i="10"/>
  <c r="AN73" i="10"/>
  <c r="AN74" i="10"/>
  <c r="AN75" i="10"/>
  <c r="AN76" i="10"/>
  <c r="AN77" i="10"/>
  <c r="AN78" i="10"/>
  <c r="AN79" i="10"/>
  <c r="AN80" i="10"/>
  <c r="AN63" i="10"/>
  <c r="AN64" i="10"/>
  <c r="AN65" i="10"/>
  <c r="AN66" i="10"/>
  <c r="AJ73" i="10"/>
  <c r="AJ74" i="10"/>
  <c r="AJ75" i="10"/>
  <c r="AJ76" i="10"/>
  <c r="AJ77" i="10"/>
  <c r="AJ78" i="10"/>
  <c r="AJ79" i="10"/>
  <c r="AJ80" i="10"/>
  <c r="AJ63" i="10"/>
  <c r="AJ64" i="10"/>
  <c r="AJ65" i="10"/>
  <c r="AJ66" i="10"/>
  <c r="AQ80" i="10"/>
  <c r="AQ63" i="10"/>
  <c r="AQ64" i="10"/>
  <c r="AQ65" i="10"/>
  <c r="AQ66" i="10"/>
  <c r="AQ73" i="10"/>
  <c r="AQ74" i="10"/>
  <c r="AQ75" i="10"/>
  <c r="AQ76" i="10"/>
  <c r="AQ77" i="10"/>
  <c r="AQ78" i="10"/>
  <c r="AQ79" i="10"/>
  <c r="AR73" i="10"/>
  <c r="AR74" i="10"/>
  <c r="AR75" i="10"/>
  <c r="AR76" i="10"/>
  <c r="AR77" i="10"/>
  <c r="AR78" i="10"/>
  <c r="AR79" i="10"/>
  <c r="AR80" i="10"/>
  <c r="AR63" i="10"/>
  <c r="AR64" i="10"/>
  <c r="AR65" i="10"/>
  <c r="AR66" i="10"/>
  <c r="AP73" i="10"/>
  <c r="AP74" i="10"/>
  <c r="AP75" i="10"/>
  <c r="AP76" i="10"/>
  <c r="AP77" i="10"/>
  <c r="AP78" i="10"/>
  <c r="AP79" i="10"/>
  <c r="AP80" i="10"/>
  <c r="AP63" i="10"/>
  <c r="AP64" i="10"/>
  <c r="AP65" i="10"/>
  <c r="AP66" i="10"/>
  <c r="AW73" i="10"/>
  <c r="AW74" i="10"/>
  <c r="AW75" i="10"/>
  <c r="AW76" i="10"/>
  <c r="AW77" i="10"/>
  <c r="AW78" i="10"/>
  <c r="AW79" i="10"/>
  <c r="AW80" i="10"/>
  <c r="AW63" i="10"/>
  <c r="AW64" i="10"/>
  <c r="AW65" i="10"/>
  <c r="AW66" i="10"/>
  <c r="BA73" i="10"/>
  <c r="BA74" i="10"/>
  <c r="BA75" i="10"/>
  <c r="BA76" i="10"/>
  <c r="BA77" i="10"/>
  <c r="BA78" i="10"/>
  <c r="BA79" i="10"/>
  <c r="BA80" i="10"/>
  <c r="BA63" i="10"/>
  <c r="BA64" i="10"/>
  <c r="BA65" i="10"/>
  <c r="BA66" i="10"/>
  <c r="AS73" i="10"/>
  <c r="AS74" i="10"/>
  <c r="AS75" i="10"/>
  <c r="AS76" i="10"/>
  <c r="AS77" i="10"/>
  <c r="AS78" i="10"/>
  <c r="AS79" i="10"/>
  <c r="AS80" i="10"/>
  <c r="AS63" i="10"/>
  <c r="AS64" i="10"/>
  <c r="AS65" i="10"/>
  <c r="AS66" i="10"/>
  <c r="AO73" i="10"/>
  <c r="AO74" i="10"/>
  <c r="AO75" i="10"/>
  <c r="AO76" i="10"/>
  <c r="AO77" i="10"/>
  <c r="AO78" i="10"/>
  <c r="AO79" i="10"/>
  <c r="AO80" i="10"/>
  <c r="AO63" i="10"/>
  <c r="AO64" i="10"/>
  <c r="AO65" i="10"/>
  <c r="AO66" i="10"/>
  <c r="AK73" i="10"/>
  <c r="AK74" i="10"/>
  <c r="AK75" i="10"/>
  <c r="AK76" i="10"/>
  <c r="AK77" i="10"/>
  <c r="AK78" i="10"/>
  <c r="AK79" i="10"/>
  <c r="AK80" i="10"/>
  <c r="AK63" i="10"/>
  <c r="AK64" i="10"/>
  <c r="AK65" i="10"/>
  <c r="AK66" i="10"/>
  <c r="AX73" i="10"/>
  <c r="AX74" i="10"/>
  <c r="AX75" i="10"/>
  <c r="AX76" i="10"/>
  <c r="AX77" i="10"/>
  <c r="AX78" i="10"/>
  <c r="AX79" i="10"/>
  <c r="AX80" i="10"/>
  <c r="AX63" i="10"/>
  <c r="AX64" i="10"/>
  <c r="AX65" i="10"/>
  <c r="AX66" i="10"/>
  <c r="AL73" i="10"/>
  <c r="AL74" i="10"/>
  <c r="AL75" i="10"/>
  <c r="AL76" i="10"/>
  <c r="AL77" i="10"/>
  <c r="AL78" i="10"/>
  <c r="AL79" i="10"/>
  <c r="AL80" i="10"/>
  <c r="AL63" i="10"/>
  <c r="AL64" i="10"/>
  <c r="AL65" i="10"/>
  <c r="AL66" i="10"/>
  <c r="AH73" i="10"/>
  <c r="AH74" i="10"/>
  <c r="AH75" i="10"/>
  <c r="AH76" i="10"/>
  <c r="AH77" i="10"/>
  <c r="AH78" i="10"/>
  <c r="AH79" i="10"/>
  <c r="AH80" i="10"/>
  <c r="AH64" i="10"/>
  <c r="AH65" i="10"/>
  <c r="AH66" i="10"/>
  <c r="AD74" i="10"/>
  <c r="AD78" i="10"/>
  <c r="AD64" i="10"/>
  <c r="AD79" i="10"/>
  <c r="AD65" i="10"/>
  <c r="AD75" i="10"/>
  <c r="AD76" i="10"/>
  <c r="AD80" i="10"/>
  <c r="AD66" i="10"/>
  <c r="AD73" i="10"/>
  <c r="AD77" i="10"/>
  <c r="AD63" i="10"/>
  <c r="AE73" i="10"/>
  <c r="AE75" i="10"/>
  <c r="AE77" i="10"/>
  <c r="AE79" i="10"/>
  <c r="AE63" i="10"/>
  <c r="AE65" i="10"/>
  <c r="AE78" i="10"/>
  <c r="AE66" i="10"/>
  <c r="AE76" i="10"/>
  <c r="AE74" i="10"/>
  <c r="AE80" i="10"/>
  <c r="AE64" i="10"/>
  <c r="AF73" i="10"/>
  <c r="AF77" i="10"/>
  <c r="AF63" i="10"/>
  <c r="AF76" i="10"/>
  <c r="AF80" i="10"/>
  <c r="AF66" i="10"/>
  <c r="AF75" i="10"/>
  <c r="AF79" i="10"/>
  <c r="AF65" i="10"/>
  <c r="AF74" i="10"/>
  <c r="AF78" i="10"/>
  <c r="AF64" i="10"/>
  <c r="AG73" i="10"/>
  <c r="AG74" i="10"/>
  <c r="AG75" i="10"/>
  <c r="AG76" i="10"/>
  <c r="AG77" i="10"/>
  <c r="AG78" i="10"/>
  <c r="AG79" i="10"/>
  <c r="AG80" i="10"/>
  <c r="AG63" i="10"/>
  <c r="AG64" i="10"/>
  <c r="AG65" i="10"/>
  <c r="AG66" i="10"/>
  <c r="AE57" i="10"/>
  <c r="AV57" i="10"/>
  <c r="AF57" i="10"/>
  <c r="AD57" i="10"/>
  <c r="AB57" i="10"/>
  <c r="AA57" i="10"/>
  <c r="AT57" i="10"/>
  <c r="AW61" i="10"/>
  <c r="AW62" i="10"/>
  <c r="AW67" i="10"/>
  <c r="AW68" i="10"/>
  <c r="AW69" i="10"/>
  <c r="AW70" i="10"/>
  <c r="AW71" i="10"/>
  <c r="AW72" i="10"/>
  <c r="AW81" i="10"/>
  <c r="AW82" i="10"/>
  <c r="AW83" i="10"/>
  <c r="AW84" i="10"/>
  <c r="AW86" i="10"/>
  <c r="AW85" i="10"/>
  <c r="AL72" i="10"/>
  <c r="AL82" i="10"/>
  <c r="AL84" i="10"/>
  <c r="AL85" i="10"/>
  <c r="AL86" i="10"/>
  <c r="AL61" i="10"/>
  <c r="AL62" i="10"/>
  <c r="AL67" i="10"/>
  <c r="AL68" i="10"/>
  <c r="AL69" i="10"/>
  <c r="AL70" i="10"/>
  <c r="AL71" i="10"/>
  <c r="AL81" i="10"/>
  <c r="AL83" i="10"/>
  <c r="AU81" i="10"/>
  <c r="AU83" i="10"/>
  <c r="AU85" i="10"/>
  <c r="AU86" i="10"/>
  <c r="AU61" i="10"/>
  <c r="AU62" i="10"/>
  <c r="AU67" i="10"/>
  <c r="AU68" i="10"/>
  <c r="AU69" i="10"/>
  <c r="AU70" i="10"/>
  <c r="AU71" i="10"/>
  <c r="AU72" i="10"/>
  <c r="AU84" i="10"/>
  <c r="AU82" i="10"/>
  <c r="AM72" i="10"/>
  <c r="AM82" i="10"/>
  <c r="AM84" i="10"/>
  <c r="AM85" i="10"/>
  <c r="AM86" i="10"/>
  <c r="AM61" i="10"/>
  <c r="AM62" i="10"/>
  <c r="AM67" i="10"/>
  <c r="AM68" i="10"/>
  <c r="AM69" i="10"/>
  <c r="AM70" i="10"/>
  <c r="AM71" i="10"/>
  <c r="AM83" i="10"/>
  <c r="AM81" i="10"/>
  <c r="AZ61" i="10"/>
  <c r="AZ62" i="10"/>
  <c r="AZ67" i="10"/>
  <c r="AZ68" i="10"/>
  <c r="AZ69" i="10"/>
  <c r="AZ70" i="10"/>
  <c r="AZ71" i="10"/>
  <c r="AZ85" i="10"/>
  <c r="AZ86" i="10"/>
  <c r="AZ81" i="10"/>
  <c r="AZ83" i="10"/>
  <c r="AZ72" i="10"/>
  <c r="AZ84" i="10"/>
  <c r="AZ82" i="10"/>
  <c r="AJ61" i="10"/>
  <c r="AJ62" i="10"/>
  <c r="AJ67" i="10"/>
  <c r="AJ68" i="10"/>
  <c r="AJ69" i="10"/>
  <c r="AJ70" i="10"/>
  <c r="AJ71" i="10"/>
  <c r="AJ81" i="10"/>
  <c r="AJ83" i="10"/>
  <c r="AJ85" i="10"/>
  <c r="AJ86" i="10"/>
  <c r="AJ72" i="10"/>
  <c r="AJ82" i="10"/>
  <c r="AJ84" i="10"/>
  <c r="AE81" i="10"/>
  <c r="AE83" i="10"/>
  <c r="AE85" i="10"/>
  <c r="AE86" i="10"/>
  <c r="AE61" i="10"/>
  <c r="AE62" i="10"/>
  <c r="AE67" i="10"/>
  <c r="AE68" i="10"/>
  <c r="AE69" i="10"/>
  <c r="AE70" i="10"/>
  <c r="AE71" i="10"/>
  <c r="AE72" i="10"/>
  <c r="AE82" i="10"/>
  <c r="AE84" i="10"/>
  <c r="AG61" i="10"/>
  <c r="AG62" i="10"/>
  <c r="AG67" i="10"/>
  <c r="AG68" i="10"/>
  <c r="AG69" i="10"/>
  <c r="AG70" i="10"/>
  <c r="AG71" i="10"/>
  <c r="AG72" i="10"/>
  <c r="AG81" i="10"/>
  <c r="AG82" i="10"/>
  <c r="AG83" i="10"/>
  <c r="AG84" i="10"/>
  <c r="AG86" i="10"/>
  <c r="AG85" i="10"/>
  <c r="AQ72" i="10"/>
  <c r="AQ82" i="10"/>
  <c r="AQ84" i="10"/>
  <c r="AQ83" i="10"/>
  <c r="AQ61" i="10"/>
  <c r="AQ62" i="10"/>
  <c r="AQ67" i="10"/>
  <c r="AQ68" i="10"/>
  <c r="AQ69" i="10"/>
  <c r="AQ70" i="10"/>
  <c r="AQ71" i="10"/>
  <c r="AQ85" i="10"/>
  <c r="AQ86" i="10"/>
  <c r="AQ81" i="10"/>
  <c r="AP61" i="10"/>
  <c r="AP62" i="10"/>
  <c r="AP67" i="10"/>
  <c r="AP68" i="10"/>
  <c r="AP69" i="10"/>
  <c r="AP70" i="10"/>
  <c r="AP71" i="10"/>
  <c r="AP85" i="10"/>
  <c r="AP86" i="10"/>
  <c r="AP81" i="10"/>
  <c r="AP83" i="10"/>
  <c r="AP72" i="10"/>
  <c r="AP84" i="10"/>
  <c r="AP82" i="10"/>
  <c r="BA61" i="10"/>
  <c r="BA62" i="10"/>
  <c r="BA67" i="10"/>
  <c r="BA68" i="10"/>
  <c r="BA69" i="10"/>
  <c r="BA70" i="10"/>
  <c r="BA71" i="10"/>
  <c r="BA72" i="10"/>
  <c r="BA81" i="10"/>
  <c r="BA82" i="10"/>
  <c r="BA83" i="10"/>
  <c r="BA84" i="10"/>
  <c r="BA86" i="10"/>
  <c r="BA85" i="10"/>
  <c r="AS61" i="10"/>
  <c r="AS62" i="10"/>
  <c r="AS67" i="10"/>
  <c r="AS68" i="10"/>
  <c r="AS69" i="10"/>
  <c r="AS70" i="10"/>
  <c r="AS71" i="10"/>
  <c r="AS72" i="10"/>
  <c r="AS81" i="10"/>
  <c r="AS82" i="10"/>
  <c r="AS83" i="10"/>
  <c r="AS84" i="10"/>
  <c r="AS85" i="10"/>
  <c r="AS86" i="10"/>
  <c r="AK61" i="10"/>
  <c r="AK62" i="10"/>
  <c r="AK67" i="10"/>
  <c r="AK68" i="10"/>
  <c r="AK69" i="10"/>
  <c r="AK70" i="10"/>
  <c r="AK71" i="10"/>
  <c r="AK72" i="10"/>
  <c r="AK81" i="10"/>
  <c r="AK82" i="10"/>
  <c r="AK83" i="10"/>
  <c r="AK84" i="10"/>
  <c r="AK86" i="10"/>
  <c r="AK85" i="10"/>
  <c r="AX61" i="10"/>
  <c r="AX62" i="10"/>
  <c r="AX67" i="10"/>
  <c r="AX68" i="10"/>
  <c r="AX69" i="10"/>
  <c r="AX70" i="10"/>
  <c r="AX71" i="10"/>
  <c r="AX85" i="10"/>
  <c r="AX86" i="10"/>
  <c r="AX72" i="10"/>
  <c r="AX82" i="10"/>
  <c r="AX84" i="10"/>
  <c r="AX81" i="10"/>
  <c r="AX83" i="10"/>
  <c r="AH61" i="10"/>
  <c r="AH62" i="10"/>
  <c r="AH67" i="10"/>
  <c r="AH68" i="10"/>
  <c r="AH69" i="10"/>
  <c r="AH70" i="10"/>
  <c r="AH71" i="10"/>
  <c r="AH85" i="10"/>
  <c r="AH86" i="10"/>
  <c r="AH72" i="10"/>
  <c r="AH82" i="10"/>
  <c r="AH84" i="10"/>
  <c r="AH81" i="10"/>
  <c r="AH83" i="10"/>
  <c r="AR61" i="10"/>
  <c r="AR62" i="10"/>
  <c r="AR67" i="10"/>
  <c r="AR68" i="10"/>
  <c r="AR69" i="10"/>
  <c r="AR70" i="10"/>
  <c r="AR71" i="10"/>
  <c r="AR72" i="10"/>
  <c r="AR82" i="10"/>
  <c r="AR84" i="10"/>
  <c r="AR85" i="10"/>
  <c r="AR86" i="10"/>
  <c r="AR81" i="10"/>
  <c r="AR83" i="10"/>
  <c r="AO61" i="10"/>
  <c r="AO62" i="10"/>
  <c r="AO67" i="10"/>
  <c r="AO68" i="10"/>
  <c r="AO69" i="10"/>
  <c r="AO70" i="10"/>
  <c r="AO71" i="10"/>
  <c r="AO72" i="10"/>
  <c r="AO81" i="10"/>
  <c r="AO82" i="10"/>
  <c r="AO83" i="10"/>
  <c r="AO84" i="10"/>
  <c r="AO85" i="10"/>
  <c r="AO86" i="10"/>
  <c r="AT81" i="10"/>
  <c r="AT83" i="10"/>
  <c r="AT85" i="10"/>
  <c r="AT86" i="10"/>
  <c r="AT61" i="10"/>
  <c r="AT62" i="10"/>
  <c r="AT67" i="10"/>
  <c r="AT68" i="10"/>
  <c r="AT69" i="10"/>
  <c r="AT70" i="10"/>
  <c r="AT71" i="10"/>
  <c r="AT72" i="10"/>
  <c r="AT82" i="10"/>
  <c r="AT84" i="10"/>
  <c r="V81" i="10"/>
  <c r="V83" i="10"/>
  <c r="V85" i="10"/>
  <c r="V86" i="10"/>
  <c r="V72" i="10"/>
  <c r="V61" i="10"/>
  <c r="V62" i="10"/>
  <c r="V67" i="10"/>
  <c r="V68" i="10"/>
  <c r="V69" i="10"/>
  <c r="V70" i="10"/>
  <c r="V71" i="10"/>
  <c r="V82" i="10"/>
  <c r="V84" i="10"/>
  <c r="R57" i="10"/>
  <c r="AV61" i="10"/>
  <c r="AV62" i="10"/>
  <c r="AV67" i="10"/>
  <c r="AV68" i="10"/>
  <c r="AV69" i="10"/>
  <c r="AV70" i="10"/>
  <c r="AV71" i="10"/>
  <c r="AV72" i="10"/>
  <c r="AV82" i="10"/>
  <c r="AV84" i="10"/>
  <c r="AV81" i="10"/>
  <c r="AV83" i="10"/>
  <c r="AV85" i="10"/>
  <c r="AV86" i="10"/>
  <c r="AD81" i="10"/>
  <c r="AD83" i="10"/>
  <c r="AD85" i="10"/>
  <c r="AD86" i="10"/>
  <c r="AD61" i="10"/>
  <c r="AD62" i="10"/>
  <c r="AD67" i="10"/>
  <c r="AD68" i="10"/>
  <c r="AD69" i="10"/>
  <c r="AD70" i="10"/>
  <c r="AD71" i="10"/>
  <c r="AD72" i="10"/>
  <c r="AD82" i="10"/>
  <c r="AD84" i="10"/>
  <c r="AY81" i="10"/>
  <c r="AY83" i="10"/>
  <c r="AY61" i="10"/>
  <c r="AY62" i="10"/>
  <c r="AY67" i="10"/>
  <c r="AY68" i="10"/>
  <c r="AY69" i="10"/>
  <c r="AY70" i="10"/>
  <c r="AY71" i="10"/>
  <c r="AY85" i="10"/>
  <c r="AY86" i="10"/>
  <c r="AY72" i="10"/>
  <c r="AY82" i="10"/>
  <c r="AY84" i="10"/>
  <c r="AI81" i="10"/>
  <c r="AI83" i="10"/>
  <c r="AI84" i="10"/>
  <c r="AI61" i="10"/>
  <c r="AI62" i="10"/>
  <c r="AI67" i="10"/>
  <c r="AI68" i="10"/>
  <c r="AI69" i="10"/>
  <c r="AI70" i="10"/>
  <c r="AI71" i="10"/>
  <c r="AI85" i="10"/>
  <c r="AI86" i="10"/>
  <c r="AI72" i="10"/>
  <c r="AI82" i="10"/>
  <c r="AN61" i="10"/>
  <c r="AN62" i="10"/>
  <c r="AN67" i="10"/>
  <c r="AN68" i="10"/>
  <c r="AN69" i="10"/>
  <c r="AN70" i="10"/>
  <c r="AN71" i="10"/>
  <c r="AN81" i="10"/>
  <c r="AN83" i="10"/>
  <c r="AN85" i="10"/>
  <c r="AN72" i="10"/>
  <c r="AN82" i="10"/>
  <c r="AN84" i="10"/>
  <c r="AN86" i="10"/>
  <c r="AF61" i="10"/>
  <c r="AF62" i="10"/>
  <c r="AF67" i="10"/>
  <c r="AF68" i="10"/>
  <c r="AF69" i="10"/>
  <c r="AF70" i="10"/>
  <c r="AF71" i="10"/>
  <c r="AF72" i="10"/>
  <c r="AF82" i="10"/>
  <c r="AF84" i="10"/>
  <c r="AF81" i="10"/>
  <c r="AF83" i="10"/>
  <c r="AF85" i="10"/>
  <c r="AF86" i="10"/>
  <c r="AU57" i="10"/>
  <c r="AW57" i="10"/>
  <c r="V57" i="10"/>
  <c r="AS57" i="10"/>
  <c r="AO57" i="10"/>
  <c r="AK57" i="10"/>
  <c r="AI57" i="10"/>
  <c r="AJ57" i="10"/>
  <c r="AH57" i="10"/>
  <c r="AQ57" i="10"/>
  <c r="AM57" i="10"/>
  <c r="AR57" i="10"/>
  <c r="AP57" i="10"/>
  <c r="AL57" i="10"/>
  <c r="AN57" i="10"/>
  <c r="AG57" i="10"/>
  <c r="AC57" i="10"/>
  <c r="AW56" i="7" l="1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C23" i="13"/>
  <c r="C22" i="13"/>
  <c r="C21" i="13"/>
  <c r="C20" i="13"/>
  <c r="C19" i="13"/>
  <c r="C18" i="13"/>
  <c r="C17" i="13"/>
  <c r="C16" i="13"/>
  <c r="C15" i="13"/>
  <c r="C14" i="13"/>
  <c r="G23" i="6"/>
  <c r="E23" i="6"/>
  <c r="C23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G15" i="6"/>
  <c r="E15" i="6"/>
  <c r="C15" i="6"/>
  <c r="AX57" i="7" l="1"/>
  <c r="AZ57" i="7"/>
  <c r="AY57" i="7"/>
  <c r="BA57" i="7"/>
  <c r="AA73" i="7"/>
  <c r="AA74" i="7"/>
  <c r="AA75" i="7"/>
  <c r="AA76" i="7"/>
  <c r="AA77" i="7"/>
  <c r="AA78" i="7"/>
  <c r="AA79" i="7"/>
  <c r="AA80" i="7"/>
  <c r="AA63" i="7"/>
  <c r="AA64" i="7"/>
  <c r="AA65" i="7"/>
  <c r="AA66" i="7"/>
  <c r="Y73" i="7"/>
  <c r="Y77" i="7"/>
  <c r="Y63" i="7"/>
  <c r="Y74" i="7"/>
  <c r="Y78" i="7"/>
  <c r="Y64" i="7"/>
  <c r="Y75" i="7"/>
  <c r="Y79" i="7"/>
  <c r="Y65" i="7"/>
  <c r="Y76" i="7"/>
  <c r="Y80" i="7"/>
  <c r="Y66" i="7"/>
  <c r="X73" i="7"/>
  <c r="X75" i="7"/>
  <c r="X77" i="7"/>
  <c r="X79" i="7"/>
  <c r="X63" i="7"/>
  <c r="X65" i="7"/>
  <c r="X78" i="7"/>
  <c r="X64" i="7"/>
  <c r="X74" i="7"/>
  <c r="X76" i="7"/>
  <c r="X66" i="7"/>
  <c r="X80" i="7"/>
  <c r="W73" i="7"/>
  <c r="W77" i="7"/>
  <c r="W63" i="7"/>
  <c r="W76" i="7"/>
  <c r="W80" i="7"/>
  <c r="W66" i="7"/>
  <c r="W74" i="7"/>
  <c r="W78" i="7"/>
  <c r="W64" i="7"/>
  <c r="W75" i="7"/>
  <c r="W79" i="7"/>
  <c r="W65" i="7"/>
  <c r="V69" i="7"/>
  <c r="T57" i="7"/>
  <c r="X61" i="7"/>
  <c r="X62" i="7"/>
  <c r="X67" i="7"/>
  <c r="X68" i="7"/>
  <c r="X69" i="7"/>
  <c r="X70" i="7"/>
  <c r="X71" i="7"/>
  <c r="X72" i="7"/>
  <c r="X81" i="7"/>
  <c r="X82" i="7"/>
  <c r="X83" i="7"/>
  <c r="X84" i="7"/>
  <c r="X85" i="7"/>
  <c r="X86" i="7"/>
  <c r="AA61" i="7"/>
  <c r="AA62" i="7"/>
  <c r="AA67" i="7"/>
  <c r="AA68" i="7"/>
  <c r="AA69" i="7"/>
  <c r="AA70" i="7"/>
  <c r="AA71" i="7"/>
  <c r="AA72" i="7"/>
  <c r="AA81" i="7"/>
  <c r="AA82" i="7"/>
  <c r="AA83" i="7"/>
  <c r="AA84" i="7"/>
  <c r="AA85" i="7"/>
  <c r="AA86" i="7"/>
  <c r="Y67" i="7"/>
  <c r="Y69" i="7"/>
  <c r="Y71" i="7"/>
  <c r="Y81" i="7"/>
  <c r="Y83" i="7"/>
  <c r="Y85" i="7"/>
  <c r="Y86" i="7"/>
  <c r="Y62" i="7"/>
  <c r="Y68" i="7"/>
  <c r="Y70" i="7"/>
  <c r="Y72" i="7"/>
  <c r="Y82" i="7"/>
  <c r="Y84" i="7"/>
  <c r="Y61" i="7"/>
  <c r="S57" i="7"/>
  <c r="W61" i="7"/>
  <c r="W62" i="7"/>
  <c r="W67" i="7"/>
  <c r="W68" i="7"/>
  <c r="W69" i="7"/>
  <c r="W70" i="7"/>
  <c r="W71" i="7"/>
  <c r="W72" i="7"/>
  <c r="W81" i="7"/>
  <c r="W82" i="7"/>
  <c r="W83" i="7"/>
  <c r="W84" i="7"/>
  <c r="W85" i="7"/>
  <c r="W86" i="7"/>
  <c r="U57" i="7"/>
  <c r="AC73" i="7" l="1"/>
  <c r="AC75" i="7"/>
  <c r="AC77" i="7"/>
  <c r="AC79" i="7"/>
  <c r="AC63" i="7"/>
  <c r="AC65" i="7"/>
  <c r="AC74" i="7"/>
  <c r="AC76" i="7"/>
  <c r="AC78" i="7"/>
  <c r="AC80" i="7"/>
  <c r="AC64" i="7"/>
  <c r="AC66" i="7"/>
  <c r="AF73" i="7"/>
  <c r="AF75" i="7"/>
  <c r="AF77" i="7"/>
  <c r="AF79" i="7"/>
  <c r="AF63" i="7"/>
  <c r="AF65" i="7"/>
  <c r="AF74" i="7"/>
  <c r="AF78" i="7"/>
  <c r="AF80" i="7"/>
  <c r="AF64" i="7"/>
  <c r="AF66" i="7"/>
  <c r="AF76" i="7"/>
  <c r="AU73" i="7"/>
  <c r="AU74" i="7"/>
  <c r="AU75" i="7"/>
  <c r="AU76" i="7"/>
  <c r="AU77" i="7"/>
  <c r="AU78" i="7"/>
  <c r="AU79" i="7"/>
  <c r="AU80" i="7"/>
  <c r="AU63" i="7"/>
  <c r="AU64" i="7"/>
  <c r="AU65" i="7"/>
  <c r="AU66" i="7"/>
  <c r="AE73" i="7"/>
  <c r="AE74" i="7"/>
  <c r="AE75" i="7"/>
  <c r="AE76" i="7"/>
  <c r="AE77" i="7"/>
  <c r="AE78" i="7"/>
  <c r="AE79" i="7"/>
  <c r="AE80" i="7"/>
  <c r="AE63" i="7"/>
  <c r="AE64" i="7"/>
  <c r="AE65" i="7"/>
  <c r="AE66" i="7"/>
  <c r="AX73" i="7"/>
  <c r="AX74" i="7"/>
  <c r="AX75" i="7"/>
  <c r="AX76" i="7"/>
  <c r="AX77" i="7"/>
  <c r="AX78" i="7"/>
  <c r="AX79" i="7"/>
  <c r="AX80" i="7"/>
  <c r="AX63" i="7"/>
  <c r="AX64" i="7"/>
  <c r="AX65" i="7"/>
  <c r="AX66" i="7"/>
  <c r="AP73" i="7"/>
  <c r="AP74" i="7"/>
  <c r="AP75" i="7"/>
  <c r="AP76" i="7"/>
  <c r="AP77" i="7"/>
  <c r="AP78" i="7"/>
  <c r="AP79" i="7"/>
  <c r="AP80" i="7"/>
  <c r="AP63" i="7"/>
  <c r="AP64" i="7"/>
  <c r="AP65" i="7"/>
  <c r="AP66" i="7"/>
  <c r="AB73" i="7"/>
  <c r="AB74" i="7"/>
  <c r="AB76" i="7"/>
  <c r="AB78" i="7"/>
  <c r="AB80" i="7"/>
  <c r="AB64" i="7"/>
  <c r="AB66" i="7"/>
  <c r="AB79" i="7"/>
  <c r="AB75" i="7"/>
  <c r="AB77" i="7"/>
  <c r="AB63" i="7"/>
  <c r="AB65" i="7"/>
  <c r="AD73" i="7"/>
  <c r="AD74" i="7"/>
  <c r="AD75" i="7"/>
  <c r="AD76" i="7"/>
  <c r="AD77" i="7"/>
  <c r="AD78" i="7"/>
  <c r="AD79" i="7"/>
  <c r="AD80" i="7"/>
  <c r="AD63" i="7"/>
  <c r="AD64" i="7"/>
  <c r="AD65" i="7"/>
  <c r="AD66" i="7"/>
  <c r="AS73" i="7"/>
  <c r="AS75" i="7"/>
  <c r="AS77" i="7"/>
  <c r="AS79" i="7"/>
  <c r="AS63" i="7"/>
  <c r="AS65" i="7"/>
  <c r="AS74" i="7"/>
  <c r="AS76" i="7"/>
  <c r="AS78" i="7"/>
  <c r="AS80" i="7"/>
  <c r="AS64" i="7"/>
  <c r="AS66" i="7"/>
  <c r="AW74" i="7"/>
  <c r="AW76" i="7"/>
  <c r="AW78" i="7"/>
  <c r="AW80" i="7"/>
  <c r="AW64" i="7"/>
  <c r="AW66" i="7"/>
  <c r="AW73" i="7"/>
  <c r="AW75" i="7"/>
  <c r="AW77" i="7"/>
  <c r="AW79" i="7"/>
  <c r="AW63" i="7"/>
  <c r="AW65" i="7"/>
  <c r="AJ74" i="7"/>
  <c r="AJ76" i="7"/>
  <c r="AJ78" i="7"/>
  <c r="AJ80" i="7"/>
  <c r="AJ64" i="7"/>
  <c r="AJ66" i="7"/>
  <c r="AJ75" i="7"/>
  <c r="AJ63" i="7"/>
  <c r="AJ65" i="7"/>
  <c r="AJ73" i="7"/>
  <c r="AJ77" i="7"/>
  <c r="AJ79" i="7"/>
  <c r="AY73" i="7"/>
  <c r="AY74" i="7"/>
  <c r="AY75" i="7"/>
  <c r="AY76" i="7"/>
  <c r="AY77" i="7"/>
  <c r="AY78" i="7"/>
  <c r="AY79" i="7"/>
  <c r="AY80" i="7"/>
  <c r="AY63" i="7"/>
  <c r="AY64" i="7"/>
  <c r="AY65" i="7"/>
  <c r="AY66" i="7"/>
  <c r="AI73" i="7"/>
  <c r="AI74" i="7"/>
  <c r="AI75" i="7"/>
  <c r="AI76" i="7"/>
  <c r="AI77" i="7"/>
  <c r="AI78" i="7"/>
  <c r="AI79" i="7"/>
  <c r="AI80" i="7"/>
  <c r="AI63" i="7"/>
  <c r="AI64" i="7"/>
  <c r="AI65" i="7"/>
  <c r="AI66" i="7"/>
  <c r="AO74" i="7"/>
  <c r="AO76" i="7"/>
  <c r="AO78" i="7"/>
  <c r="AO80" i="7"/>
  <c r="AO64" i="7"/>
  <c r="AO66" i="7"/>
  <c r="AO73" i="7"/>
  <c r="AO75" i="7"/>
  <c r="AO77" i="7"/>
  <c r="AO79" i="7"/>
  <c r="AO63" i="7"/>
  <c r="AO65" i="7"/>
  <c r="AN73" i="7"/>
  <c r="AN75" i="7"/>
  <c r="AN77" i="7"/>
  <c r="AN79" i="7"/>
  <c r="AN63" i="7"/>
  <c r="AN65" i="7"/>
  <c r="AN76" i="7"/>
  <c r="AN74" i="7"/>
  <c r="AN78" i="7"/>
  <c r="AN80" i="7"/>
  <c r="AN64" i="7"/>
  <c r="AN66" i="7"/>
  <c r="AZ74" i="7"/>
  <c r="AZ76" i="7"/>
  <c r="AZ78" i="7"/>
  <c r="AZ80" i="7"/>
  <c r="AZ64" i="7"/>
  <c r="AZ66" i="7"/>
  <c r="AZ75" i="7"/>
  <c r="AZ63" i="7"/>
  <c r="AZ73" i="7"/>
  <c r="AZ77" i="7"/>
  <c r="AZ79" i="7"/>
  <c r="AZ65" i="7"/>
  <c r="AR74" i="7"/>
  <c r="AR76" i="7"/>
  <c r="AR78" i="7"/>
  <c r="AR80" i="7"/>
  <c r="AR64" i="7"/>
  <c r="AR66" i="7"/>
  <c r="AR73" i="7"/>
  <c r="AR77" i="7"/>
  <c r="AR79" i="7"/>
  <c r="AR75" i="7"/>
  <c r="AR63" i="7"/>
  <c r="AR65" i="7"/>
  <c r="AK73" i="7"/>
  <c r="AK75" i="7"/>
  <c r="AK77" i="7"/>
  <c r="AK79" i="7"/>
  <c r="AK63" i="7"/>
  <c r="AK65" i="7"/>
  <c r="AK74" i="7"/>
  <c r="AK76" i="7"/>
  <c r="AK78" i="7"/>
  <c r="AK80" i="7"/>
  <c r="AK64" i="7"/>
  <c r="AK66" i="7"/>
  <c r="AM73" i="7"/>
  <c r="AM74" i="7"/>
  <c r="AM75" i="7"/>
  <c r="AM76" i="7"/>
  <c r="AM77" i="7"/>
  <c r="AM78" i="7"/>
  <c r="AM79" i="7"/>
  <c r="AM80" i="7"/>
  <c r="AM63" i="7"/>
  <c r="AM64" i="7"/>
  <c r="AM65" i="7"/>
  <c r="AM66" i="7"/>
  <c r="AH73" i="7"/>
  <c r="AH74" i="7"/>
  <c r="AH75" i="7"/>
  <c r="AH76" i="7"/>
  <c r="AH77" i="7"/>
  <c r="AH78" i="7"/>
  <c r="AH79" i="7"/>
  <c r="AH80" i="7"/>
  <c r="AH63" i="7"/>
  <c r="AH64" i="7"/>
  <c r="AH65" i="7"/>
  <c r="AH66" i="7"/>
  <c r="AG74" i="7"/>
  <c r="AG76" i="7"/>
  <c r="AG78" i="7"/>
  <c r="AG80" i="7"/>
  <c r="AG64" i="7"/>
  <c r="AG66" i="7"/>
  <c r="AG73" i="7"/>
  <c r="AG75" i="7"/>
  <c r="AG77" i="7"/>
  <c r="AG79" i="7"/>
  <c r="AG63" i="7"/>
  <c r="AG65" i="7"/>
  <c r="BA73" i="7"/>
  <c r="BA75" i="7"/>
  <c r="BA77" i="7"/>
  <c r="BA79" i="7"/>
  <c r="BA63" i="7"/>
  <c r="BA65" i="7"/>
  <c r="BA74" i="7"/>
  <c r="BA76" i="7"/>
  <c r="BA78" i="7"/>
  <c r="BA80" i="7"/>
  <c r="BA64" i="7"/>
  <c r="BA66" i="7"/>
  <c r="Z73" i="7"/>
  <c r="Z74" i="7"/>
  <c r="Z75" i="7"/>
  <c r="Z76" i="7"/>
  <c r="Z77" i="7"/>
  <c r="Z78" i="7"/>
  <c r="Z79" i="7"/>
  <c r="Z80" i="7"/>
  <c r="Z63" i="7"/>
  <c r="Z64" i="7"/>
  <c r="Z65" i="7"/>
  <c r="Z66" i="7"/>
  <c r="AV73" i="7"/>
  <c r="AV75" i="7"/>
  <c r="AV77" i="7"/>
  <c r="AV79" i="7"/>
  <c r="AV63" i="7"/>
  <c r="AV65" i="7"/>
  <c r="AV74" i="7"/>
  <c r="AV76" i="7"/>
  <c r="AV78" i="7"/>
  <c r="AV80" i="7"/>
  <c r="AV64" i="7"/>
  <c r="AV66" i="7"/>
  <c r="AQ73" i="7"/>
  <c r="AQ74" i="7"/>
  <c r="AQ75" i="7"/>
  <c r="AQ76" i="7"/>
  <c r="AQ77" i="7"/>
  <c r="AQ78" i="7"/>
  <c r="AQ79" i="7"/>
  <c r="AQ80" i="7"/>
  <c r="AQ63" i="7"/>
  <c r="AQ64" i="7"/>
  <c r="AQ65" i="7"/>
  <c r="AQ66" i="7"/>
  <c r="AT73" i="7"/>
  <c r="AT74" i="7"/>
  <c r="AT75" i="7"/>
  <c r="AT76" i="7"/>
  <c r="AT77" i="7"/>
  <c r="AT78" i="7"/>
  <c r="AT79" i="7"/>
  <c r="AT80" i="7"/>
  <c r="AT63" i="7"/>
  <c r="AT64" i="7"/>
  <c r="AT65" i="7"/>
  <c r="AT66" i="7"/>
  <c r="AL73" i="7"/>
  <c r="AL74" i="7"/>
  <c r="AL75" i="7"/>
  <c r="AL76" i="7"/>
  <c r="AL77" i="7"/>
  <c r="AL78" i="7"/>
  <c r="AL79" i="7"/>
  <c r="AL80" i="7"/>
  <c r="AL63" i="7"/>
  <c r="AL64" i="7"/>
  <c r="AL65" i="7"/>
  <c r="AL66" i="7"/>
  <c r="V82" i="7"/>
  <c r="V62" i="7"/>
  <c r="V72" i="7"/>
  <c r="V61" i="7"/>
  <c r="V85" i="7"/>
  <c r="V70" i="7"/>
  <c r="R57" i="7"/>
  <c r="V84" i="7"/>
  <c r="V67" i="7"/>
  <c r="V73" i="7"/>
  <c r="V74" i="7"/>
  <c r="V75" i="7"/>
  <c r="V76" i="7"/>
  <c r="V77" i="7"/>
  <c r="V78" i="7"/>
  <c r="V79" i="7"/>
  <c r="V80" i="7"/>
  <c r="V63" i="7"/>
  <c r="V64" i="7"/>
  <c r="V65" i="7"/>
  <c r="V66" i="7"/>
  <c r="V81" i="7"/>
  <c r="V68" i="7"/>
  <c r="V86" i="7"/>
  <c r="V83" i="7"/>
  <c r="V71" i="7"/>
  <c r="AA57" i="7"/>
  <c r="AF57" i="7"/>
  <c r="AM57" i="7"/>
  <c r="AE57" i="7"/>
  <c r="AB61" i="7"/>
  <c r="AB62" i="7"/>
  <c r="AB67" i="7"/>
  <c r="AB68" i="7"/>
  <c r="AB69" i="7"/>
  <c r="AB70" i="7"/>
  <c r="AB71" i="7"/>
  <c r="AB72" i="7"/>
  <c r="AB81" i="7"/>
  <c r="AB82" i="7"/>
  <c r="AB83" i="7"/>
  <c r="AB84" i="7"/>
  <c r="AB85" i="7"/>
  <c r="AB86" i="7"/>
  <c r="Z57" i="7"/>
  <c r="Z61" i="7"/>
  <c r="Z62" i="7"/>
  <c r="Z67" i="7"/>
  <c r="Z68" i="7"/>
  <c r="Z69" i="7"/>
  <c r="Z70" i="7"/>
  <c r="Z71" i="7"/>
  <c r="Z72" i="7"/>
  <c r="Z81" i="7"/>
  <c r="Z82" i="7"/>
  <c r="Z83" i="7"/>
  <c r="Z84" i="7"/>
  <c r="Z85" i="7"/>
  <c r="Z86" i="7"/>
  <c r="AC71" i="7"/>
  <c r="AC72" i="7"/>
  <c r="AC81" i="7"/>
  <c r="AC82" i="7"/>
  <c r="AC83" i="7"/>
  <c r="AC84" i="7"/>
  <c r="AC85" i="7"/>
  <c r="AC86" i="7"/>
  <c r="AC61" i="7"/>
  <c r="AC67" i="7"/>
  <c r="AC69" i="7"/>
  <c r="AC62" i="7"/>
  <c r="AC68" i="7"/>
  <c r="AC70" i="7"/>
  <c r="AW57" i="7"/>
  <c r="AW71" i="7"/>
  <c r="AW72" i="7"/>
  <c r="AW81" i="7"/>
  <c r="AW82" i="7"/>
  <c r="AW83" i="7"/>
  <c r="AW84" i="7"/>
  <c r="AW85" i="7"/>
  <c r="AW86" i="7"/>
  <c r="AW62" i="7"/>
  <c r="AW68" i="7"/>
  <c r="AW70" i="7"/>
  <c r="AW61" i="7"/>
  <c r="AW67" i="7"/>
  <c r="AW69" i="7"/>
  <c r="AG57" i="7"/>
  <c r="AK71" i="7"/>
  <c r="AK72" i="7"/>
  <c r="AK81" i="7"/>
  <c r="AK82" i="7"/>
  <c r="AK83" i="7"/>
  <c r="AK84" i="7"/>
  <c r="AK85" i="7"/>
  <c r="AK86" i="7"/>
  <c r="AK61" i="7"/>
  <c r="AK67" i="7"/>
  <c r="AK69" i="7"/>
  <c r="AK62" i="7"/>
  <c r="AK68" i="7"/>
  <c r="AK70" i="7"/>
  <c r="AN57" i="7"/>
  <c r="AN61" i="7"/>
  <c r="AN62" i="7"/>
  <c r="AN67" i="7"/>
  <c r="AN68" i="7"/>
  <c r="AN69" i="7"/>
  <c r="AN70" i="7"/>
  <c r="AN71" i="7"/>
  <c r="AN72" i="7"/>
  <c r="AN81" i="7"/>
  <c r="AN82" i="7"/>
  <c r="AN83" i="7"/>
  <c r="AN84" i="7"/>
  <c r="AN85" i="7"/>
  <c r="AN86" i="7"/>
  <c r="AV57" i="7"/>
  <c r="AZ61" i="7"/>
  <c r="AZ62" i="7"/>
  <c r="AZ67" i="7"/>
  <c r="AZ68" i="7"/>
  <c r="AZ69" i="7"/>
  <c r="AZ70" i="7"/>
  <c r="AZ71" i="7"/>
  <c r="AZ72" i="7"/>
  <c r="AZ81" i="7"/>
  <c r="AZ82" i="7"/>
  <c r="AZ83" i="7"/>
  <c r="AZ84" i="7"/>
  <c r="AZ85" i="7"/>
  <c r="AZ86" i="7"/>
  <c r="AC57" i="7"/>
  <c r="AD61" i="7"/>
  <c r="AD62" i="7"/>
  <c r="AD67" i="7"/>
  <c r="AD68" i="7"/>
  <c r="AD69" i="7"/>
  <c r="AD70" i="7"/>
  <c r="AD71" i="7"/>
  <c r="AD72" i="7"/>
  <c r="AD81" i="7"/>
  <c r="AD82" i="7"/>
  <c r="AD83" i="7"/>
  <c r="AD84" i="7"/>
  <c r="AD85" i="7"/>
  <c r="AD86" i="7"/>
  <c r="AO57" i="7"/>
  <c r="AO71" i="7"/>
  <c r="AO72" i="7"/>
  <c r="AO81" i="7"/>
  <c r="AO82" i="7"/>
  <c r="AO83" i="7"/>
  <c r="AO84" i="7"/>
  <c r="AO85" i="7"/>
  <c r="AO86" i="7"/>
  <c r="AO62" i="7"/>
  <c r="AO68" i="7"/>
  <c r="AO70" i="7"/>
  <c r="AO61" i="7"/>
  <c r="AO67" i="7"/>
  <c r="AO69" i="7"/>
  <c r="AG71" i="7"/>
  <c r="AG72" i="7"/>
  <c r="AG81" i="7"/>
  <c r="AG82" i="7"/>
  <c r="AG83" i="7"/>
  <c r="AG84" i="7"/>
  <c r="AG85" i="7"/>
  <c r="AG86" i="7"/>
  <c r="AG62" i="7"/>
  <c r="AG68" i="7"/>
  <c r="AG70" i="7"/>
  <c r="AG61" i="7"/>
  <c r="AG67" i="7"/>
  <c r="AG69" i="7"/>
  <c r="AR57" i="7"/>
  <c r="AV61" i="7"/>
  <c r="AV62" i="7"/>
  <c r="AV67" i="7"/>
  <c r="AV68" i="7"/>
  <c r="AV69" i="7"/>
  <c r="AV70" i="7"/>
  <c r="AV71" i="7"/>
  <c r="AV72" i="7"/>
  <c r="AV81" i="7"/>
  <c r="AV82" i="7"/>
  <c r="AV83" i="7"/>
  <c r="AV84" i="7"/>
  <c r="AV85" i="7"/>
  <c r="AV86" i="7"/>
  <c r="AF61" i="7"/>
  <c r="AF62" i="7"/>
  <c r="AF67" i="7"/>
  <c r="AF68" i="7"/>
  <c r="AF69" i="7"/>
  <c r="AF70" i="7"/>
  <c r="AF71" i="7"/>
  <c r="AF72" i="7"/>
  <c r="AF81" i="7"/>
  <c r="AF82" i="7"/>
  <c r="AF83" i="7"/>
  <c r="AF84" i="7"/>
  <c r="AF85" i="7"/>
  <c r="AF86" i="7"/>
  <c r="AJ61" i="7"/>
  <c r="AJ62" i="7"/>
  <c r="AJ67" i="7"/>
  <c r="AJ68" i="7"/>
  <c r="AJ69" i="7"/>
  <c r="AJ70" i="7"/>
  <c r="AJ71" i="7"/>
  <c r="AJ72" i="7"/>
  <c r="AJ81" i="7"/>
  <c r="AJ82" i="7"/>
  <c r="AJ83" i="7"/>
  <c r="AJ84" i="7"/>
  <c r="AJ85" i="7"/>
  <c r="AJ86" i="7"/>
  <c r="BA71" i="7"/>
  <c r="BA72" i="7"/>
  <c r="BA81" i="7"/>
  <c r="BA82" i="7"/>
  <c r="BA83" i="7"/>
  <c r="BA84" i="7"/>
  <c r="BA85" i="7"/>
  <c r="BA86" i="7"/>
  <c r="BA61" i="7"/>
  <c r="BA67" i="7"/>
  <c r="BA69" i="7"/>
  <c r="BA62" i="7"/>
  <c r="BA68" i="7"/>
  <c r="BA70" i="7"/>
  <c r="AY61" i="7"/>
  <c r="AY62" i="7"/>
  <c r="AY67" i="7"/>
  <c r="AY68" i="7"/>
  <c r="AY69" i="7"/>
  <c r="AY70" i="7"/>
  <c r="AY71" i="7"/>
  <c r="AY72" i="7"/>
  <c r="AY81" i="7"/>
  <c r="AY82" i="7"/>
  <c r="AY83" i="7"/>
  <c r="AY84" i="7"/>
  <c r="AY85" i="7"/>
  <c r="AY86" i="7"/>
  <c r="AU57" i="7"/>
  <c r="AU61" i="7"/>
  <c r="AU62" i="7"/>
  <c r="AU67" i="7"/>
  <c r="AU68" i="7"/>
  <c r="AU69" i="7"/>
  <c r="AU70" i="7"/>
  <c r="AU71" i="7"/>
  <c r="AU72" i="7"/>
  <c r="AU81" i="7"/>
  <c r="AU82" i="7"/>
  <c r="AU83" i="7"/>
  <c r="AU84" i="7"/>
  <c r="AU85" i="7"/>
  <c r="AU86" i="7"/>
  <c r="AS71" i="7"/>
  <c r="AS72" i="7"/>
  <c r="AS81" i="7"/>
  <c r="AS82" i="7"/>
  <c r="AS83" i="7"/>
  <c r="AS84" i="7"/>
  <c r="AS85" i="7"/>
  <c r="AS86" i="7"/>
  <c r="AS61" i="7"/>
  <c r="AS67" i="7"/>
  <c r="AS69" i="7"/>
  <c r="AS62" i="7"/>
  <c r="AS68" i="7"/>
  <c r="AS70" i="7"/>
  <c r="AQ57" i="7"/>
  <c r="AQ61" i="7"/>
  <c r="AQ62" i="7"/>
  <c r="AQ67" i="7"/>
  <c r="AQ68" i="7"/>
  <c r="AQ69" i="7"/>
  <c r="AQ70" i="7"/>
  <c r="AQ71" i="7"/>
  <c r="AQ72" i="7"/>
  <c r="AQ81" i="7"/>
  <c r="AQ82" i="7"/>
  <c r="AQ83" i="7"/>
  <c r="AQ84" i="7"/>
  <c r="AQ85" i="7"/>
  <c r="AQ86" i="7"/>
  <c r="AM61" i="7"/>
  <c r="AM62" i="7"/>
  <c r="AM67" i="7"/>
  <c r="AM68" i="7"/>
  <c r="AM69" i="7"/>
  <c r="AM70" i="7"/>
  <c r="AM71" i="7"/>
  <c r="AM72" i="7"/>
  <c r="AM81" i="7"/>
  <c r="AM82" i="7"/>
  <c r="AM83" i="7"/>
  <c r="AM84" i="7"/>
  <c r="AM85" i="7"/>
  <c r="AM86" i="7"/>
  <c r="AI57" i="7"/>
  <c r="AI61" i="7"/>
  <c r="AI62" i="7"/>
  <c r="AI67" i="7"/>
  <c r="AI68" i="7"/>
  <c r="AI69" i="7"/>
  <c r="AI70" i="7"/>
  <c r="AI71" i="7"/>
  <c r="AI72" i="7"/>
  <c r="AI81" i="7"/>
  <c r="AI82" i="7"/>
  <c r="AI83" i="7"/>
  <c r="AI84" i="7"/>
  <c r="AI85" i="7"/>
  <c r="AI86" i="7"/>
  <c r="AE61" i="7"/>
  <c r="AE62" i="7"/>
  <c r="AE67" i="7"/>
  <c r="AE68" i="7"/>
  <c r="AE69" i="7"/>
  <c r="AE70" i="7"/>
  <c r="AE71" i="7"/>
  <c r="AE72" i="7"/>
  <c r="AE81" i="7"/>
  <c r="AE82" i="7"/>
  <c r="AE83" i="7"/>
  <c r="AE84" i="7"/>
  <c r="AE85" i="7"/>
  <c r="AE86" i="7"/>
  <c r="AX61" i="7"/>
  <c r="AX62" i="7"/>
  <c r="AX67" i="7"/>
  <c r="AX68" i="7"/>
  <c r="AX69" i="7"/>
  <c r="AX70" i="7"/>
  <c r="AX71" i="7"/>
  <c r="AX72" i="7"/>
  <c r="AX81" i="7"/>
  <c r="AX82" i="7"/>
  <c r="AX83" i="7"/>
  <c r="AX84" i="7"/>
  <c r="AX85" i="7"/>
  <c r="AX86" i="7"/>
  <c r="AT57" i="7"/>
  <c r="AT61" i="7"/>
  <c r="AT62" i="7"/>
  <c r="AT67" i="7"/>
  <c r="AT68" i="7"/>
  <c r="AT69" i="7"/>
  <c r="AT70" i="7"/>
  <c r="AT71" i="7"/>
  <c r="AT72" i="7"/>
  <c r="AT81" i="7"/>
  <c r="AT82" i="7"/>
  <c r="AT83" i="7"/>
  <c r="AT84" i="7"/>
  <c r="AT85" i="7"/>
  <c r="AT86" i="7"/>
  <c r="AR61" i="7"/>
  <c r="AR62" i="7"/>
  <c r="AR67" i="7"/>
  <c r="AR68" i="7"/>
  <c r="AR69" i="7"/>
  <c r="AR70" i="7"/>
  <c r="AR71" i="7"/>
  <c r="AR72" i="7"/>
  <c r="AR81" i="7"/>
  <c r="AR82" i="7"/>
  <c r="AR83" i="7"/>
  <c r="AR84" i="7"/>
  <c r="AR85" i="7"/>
  <c r="AR86" i="7"/>
  <c r="AP57" i="7"/>
  <c r="AP61" i="7"/>
  <c r="AP62" i="7"/>
  <c r="AP67" i="7"/>
  <c r="AP68" i="7"/>
  <c r="AP69" i="7"/>
  <c r="AP70" i="7"/>
  <c r="AP71" i="7"/>
  <c r="AP72" i="7"/>
  <c r="AP81" i="7"/>
  <c r="AP82" i="7"/>
  <c r="AP83" i="7"/>
  <c r="AP84" i="7"/>
  <c r="AP85" i="7"/>
  <c r="AP86" i="7"/>
  <c r="AL57" i="7"/>
  <c r="AL61" i="7"/>
  <c r="AL62" i="7"/>
  <c r="AL67" i="7"/>
  <c r="AL68" i="7"/>
  <c r="AL69" i="7"/>
  <c r="AL70" i="7"/>
  <c r="AL71" i="7"/>
  <c r="AL72" i="7"/>
  <c r="AL81" i="7"/>
  <c r="AL82" i="7"/>
  <c r="AL83" i="7"/>
  <c r="AL84" i="7"/>
  <c r="AL85" i="7"/>
  <c r="AL86" i="7"/>
  <c r="AH57" i="7"/>
  <c r="AH61" i="7"/>
  <c r="AH62" i="7"/>
  <c r="AH67" i="7"/>
  <c r="AH68" i="7"/>
  <c r="AH69" i="7"/>
  <c r="AH70" i="7"/>
  <c r="AH71" i="7"/>
  <c r="AH72" i="7"/>
  <c r="AH81" i="7"/>
  <c r="AH82" i="7"/>
  <c r="AH83" i="7"/>
  <c r="AH84" i="7"/>
  <c r="AH85" i="7"/>
  <c r="AH86" i="7"/>
  <c r="Y57" i="7"/>
  <c r="AJ57" i="7"/>
  <c r="AD57" i="7"/>
  <c r="AK57" i="7"/>
  <c r="AS57" i="7"/>
  <c r="AB57" i="7"/>
  <c r="X57" i="7"/>
  <c r="W57" i="7" s="1"/>
  <c r="V57" i="7" s="1"/>
  <c r="BC10" i="1" l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 l="1"/>
  <c r="AE9" i="1"/>
  <c r="AD9" i="1"/>
  <c r="AC9" i="1"/>
  <c r="AB9" i="1"/>
  <c r="AA9" i="1"/>
  <c r="Z9" i="1"/>
  <c r="Q57" i="12" l="1"/>
  <c r="Q86" i="12"/>
  <c r="O86" i="12"/>
  <c r="O57" i="12"/>
  <c r="Q56" i="12"/>
  <c r="Q85" i="12"/>
  <c r="O56" i="12"/>
  <c r="O85" i="12"/>
  <c r="Q55" i="12"/>
  <c r="Q84" i="12"/>
  <c r="O55" i="12"/>
  <c r="O84" i="12"/>
  <c r="Q54" i="12"/>
  <c r="Q83" i="12"/>
  <c r="O54" i="12"/>
  <c r="O83" i="12"/>
  <c r="Q53" i="12"/>
  <c r="Q82" i="12"/>
  <c r="O53" i="12"/>
  <c r="O82" i="12"/>
  <c r="Q52" i="12"/>
  <c r="Q81" i="12"/>
  <c r="O52" i="12"/>
  <c r="O81" i="12"/>
  <c r="Q51" i="12"/>
  <c r="Q80" i="12"/>
  <c r="O51" i="12"/>
  <c r="O80" i="12"/>
  <c r="Q50" i="12"/>
  <c r="Q79" i="12"/>
  <c r="O50" i="12"/>
  <c r="O79" i="12"/>
  <c r="Q49" i="12"/>
  <c r="Q78" i="12"/>
  <c r="O49" i="12"/>
  <c r="O78" i="12"/>
  <c r="Q48" i="12"/>
  <c r="Q77" i="12"/>
  <c r="O48" i="12"/>
  <c r="O77" i="12"/>
  <c r="Q47" i="12"/>
  <c r="Q76" i="12"/>
  <c r="O47" i="12"/>
  <c r="O76" i="12"/>
  <c r="Q46" i="12"/>
  <c r="Q75" i="12"/>
  <c r="O46" i="12"/>
  <c r="O75" i="12"/>
  <c r="Q45" i="12"/>
  <c r="Q74" i="12"/>
  <c r="O45" i="12"/>
  <c r="O74" i="12"/>
  <c r="Q44" i="12"/>
  <c r="Q73" i="12"/>
  <c r="O44" i="12"/>
  <c r="O73" i="12"/>
  <c r="Q43" i="12"/>
  <c r="Q72" i="12"/>
  <c r="P86" i="12"/>
  <c r="P57" i="12"/>
  <c r="N57" i="12"/>
  <c r="N86" i="12"/>
  <c r="P56" i="12"/>
  <c r="P85" i="12"/>
  <c r="N85" i="12"/>
  <c r="N56" i="12"/>
  <c r="P55" i="12"/>
  <c r="P84" i="12"/>
  <c r="N55" i="12"/>
  <c r="N84" i="12"/>
  <c r="P54" i="12"/>
  <c r="P83" i="12"/>
  <c r="N54" i="12"/>
  <c r="N83" i="12"/>
  <c r="P53" i="12"/>
  <c r="P82" i="12"/>
  <c r="N53" i="12"/>
  <c r="N82" i="12"/>
  <c r="P52" i="12"/>
  <c r="P81" i="12"/>
  <c r="N81" i="12"/>
  <c r="N52" i="12"/>
  <c r="P51" i="12"/>
  <c r="P80" i="12"/>
  <c r="N51" i="12"/>
  <c r="N80" i="12"/>
  <c r="P50" i="12"/>
  <c r="P79" i="12"/>
  <c r="N50" i="12"/>
  <c r="N79" i="12"/>
  <c r="P49" i="12"/>
  <c r="P78" i="12"/>
  <c r="N49" i="12"/>
  <c r="N78" i="12"/>
  <c r="P48" i="12"/>
  <c r="P77" i="12"/>
  <c r="N77" i="12"/>
  <c r="N48" i="12"/>
  <c r="P47" i="12"/>
  <c r="P76" i="12"/>
  <c r="N47" i="12"/>
  <c r="N76" i="12"/>
  <c r="P46" i="12"/>
  <c r="P75" i="12"/>
  <c r="N46" i="12"/>
  <c r="N75" i="12"/>
  <c r="P45" i="12"/>
  <c r="P74" i="12"/>
  <c r="N45" i="12"/>
  <c r="N74" i="12"/>
  <c r="P44" i="12"/>
  <c r="P73" i="12"/>
  <c r="N73" i="12"/>
  <c r="N44" i="12"/>
  <c r="P43" i="12"/>
  <c r="P72" i="12"/>
  <c r="O43" i="12"/>
  <c r="O72" i="12"/>
  <c r="Q42" i="12"/>
  <c r="Q71" i="12"/>
  <c r="O42" i="12"/>
  <c r="O71" i="12"/>
  <c r="Q41" i="12"/>
  <c r="Q70" i="12"/>
  <c r="O41" i="12"/>
  <c r="O70" i="12"/>
  <c r="Q40" i="12"/>
  <c r="Q69" i="12"/>
  <c r="O40" i="12"/>
  <c r="O69" i="12"/>
  <c r="Q39" i="12"/>
  <c r="Q68" i="12"/>
  <c r="O39" i="12"/>
  <c r="O68" i="12"/>
  <c r="Q38" i="12"/>
  <c r="Q67" i="12"/>
  <c r="O38" i="12"/>
  <c r="O67" i="12"/>
  <c r="Q37" i="12"/>
  <c r="Q66" i="12"/>
  <c r="O37" i="12"/>
  <c r="O66" i="12"/>
  <c r="Q36" i="12"/>
  <c r="Q65" i="12"/>
  <c r="O36" i="12"/>
  <c r="O65" i="12"/>
  <c r="Q35" i="12"/>
  <c r="Q64" i="12"/>
  <c r="O35" i="12"/>
  <c r="O64" i="12"/>
  <c r="Q34" i="12"/>
  <c r="Q63" i="12"/>
  <c r="O34" i="12"/>
  <c r="O63" i="12"/>
  <c r="Q33" i="12"/>
  <c r="Q62" i="12"/>
  <c r="O33" i="12"/>
  <c r="O62" i="12"/>
  <c r="Q61" i="12"/>
  <c r="Q32" i="12"/>
  <c r="O32" i="12"/>
  <c r="O61" i="12"/>
  <c r="N33" i="12"/>
  <c r="N62" i="12"/>
  <c r="N35" i="12"/>
  <c r="N64" i="12"/>
  <c r="N37" i="12"/>
  <c r="N66" i="12"/>
  <c r="N39" i="12"/>
  <c r="N68" i="12"/>
  <c r="N41" i="12"/>
  <c r="N70" i="12"/>
  <c r="N43" i="12"/>
  <c r="N72" i="12"/>
  <c r="N61" i="12"/>
  <c r="N32" i="12"/>
  <c r="N65" i="12"/>
  <c r="N36" i="12"/>
  <c r="N69" i="12"/>
  <c r="N40" i="12"/>
  <c r="P71" i="12"/>
  <c r="P42" i="12"/>
  <c r="N71" i="12"/>
  <c r="N42" i="12"/>
  <c r="P70" i="12"/>
  <c r="P41" i="12"/>
  <c r="P69" i="12"/>
  <c r="P40" i="12"/>
  <c r="P68" i="12"/>
  <c r="P39" i="12"/>
  <c r="P67" i="12"/>
  <c r="P38" i="12"/>
  <c r="N67" i="12"/>
  <c r="N38" i="12"/>
  <c r="P66" i="12"/>
  <c r="P37" i="12"/>
  <c r="P65" i="12"/>
  <c r="P36" i="12"/>
  <c r="P64" i="12"/>
  <c r="P35" i="12"/>
  <c r="P63" i="12"/>
  <c r="P34" i="12"/>
  <c r="N63" i="12"/>
  <c r="N34" i="12"/>
  <c r="P33" i="12"/>
  <c r="P62" i="12"/>
  <c r="P61" i="12"/>
  <c r="P32" i="12"/>
  <c r="N32" i="7"/>
  <c r="N33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80" i="7" l="1"/>
  <c r="N76" i="7"/>
  <c r="N72" i="7"/>
  <c r="N68" i="7"/>
  <c r="N62" i="7"/>
  <c r="N65" i="7"/>
  <c r="N61" i="7"/>
  <c r="N81" i="7"/>
  <c r="N77" i="7"/>
  <c r="N73" i="7"/>
  <c r="N69" i="7"/>
  <c r="N64" i="7"/>
  <c r="N83" i="7"/>
  <c r="N82" i="7"/>
  <c r="N78" i="7"/>
  <c r="N74" i="7"/>
  <c r="N70" i="7"/>
  <c r="N66" i="7"/>
  <c r="N84" i="7"/>
  <c r="N57" i="7"/>
  <c r="N86" i="7"/>
  <c r="N79" i="7"/>
  <c r="N75" i="7"/>
  <c r="N71" i="7"/>
  <c r="N67" i="7"/>
  <c r="N85" i="7"/>
  <c r="N63" i="7"/>
  <c r="H23" i="13" l="1"/>
  <c r="H22" i="13" s="1"/>
  <c r="H21" i="13" s="1"/>
  <c r="H20" i="13" s="1"/>
  <c r="H19" i="13" s="1"/>
  <c r="H18" i="13" s="1"/>
  <c r="H17" i="13" s="1"/>
  <c r="H16" i="13" s="1"/>
  <c r="H15" i="13" s="1"/>
  <c r="H14" i="13" s="1"/>
  <c r="H13" i="13" s="1"/>
  <c r="H12" i="13" s="1"/>
  <c r="H11" i="13" s="1"/>
  <c r="H10" i="13" s="1"/>
  <c r="H9" i="13" s="1"/>
  <c r="H8" i="13" s="1"/>
</calcChain>
</file>

<file path=xl/sharedStrings.xml><?xml version="1.0" encoding="utf-8"?>
<sst xmlns="http://schemas.openxmlformats.org/spreadsheetml/2006/main" count="1859" uniqueCount="91">
  <si>
    <t>רש"פ</t>
  </si>
  <si>
    <t>איו"ש</t>
  </si>
  <si>
    <t>Q1</t>
  </si>
  <si>
    <t>Q2</t>
  </si>
  <si>
    <t>Q3</t>
  </si>
  <si>
    <t>Q4</t>
  </si>
  <si>
    <t>שינוי ביחס לרבעון מקביל</t>
  </si>
  <si>
    <t>רצועת עזה</t>
  </si>
  <si>
    <t>ערך</t>
  </si>
  <si>
    <t>שינוי שנתי</t>
  </si>
  <si>
    <t>נתח יחסי בתוצר</t>
  </si>
  <si>
    <t>ייצור</t>
  </si>
  <si>
    <t>בנייה</t>
  </si>
  <si>
    <t>מסחר</t>
  </si>
  <si>
    <t>הובלה ואחסון</t>
  </si>
  <si>
    <t>מידע ותקשורת (ITC)</t>
  </si>
  <si>
    <t>שירותים</t>
  </si>
  <si>
    <t>מגזר ציבורי וביטחון</t>
  </si>
  <si>
    <t>אחר</t>
  </si>
  <si>
    <t>משק בית עם מועסקים</t>
  </si>
  <si>
    <t>FISIM</t>
  </si>
  <si>
    <t>מכסים</t>
  </si>
  <si>
    <t>מע"ם על ייבוא</t>
  </si>
  <si>
    <t>סה"כ</t>
  </si>
  <si>
    <t>חקלאות ודייג</t>
  </si>
  <si>
    <t>ערך התוצר
(מיליון דולר)</t>
  </si>
  <si>
    <t>מידע ותקשורת</t>
  </si>
  <si>
    <t>שירותים פיננסיים</t>
  </si>
  <si>
    <t xml:space="preserve"> </t>
  </si>
  <si>
    <t>שינוי ביחס לרבעון הקודם</t>
  </si>
  <si>
    <t>רשפ</t>
  </si>
  <si>
    <t>איוש</t>
  </si>
  <si>
    <t>רצע</t>
  </si>
  <si>
    <t xml:space="preserve">שינוי ביחס לרבעון קודם </t>
  </si>
  <si>
    <t>רצ"ע</t>
  </si>
  <si>
    <t>הנתונים בדולרים</t>
  </si>
  <si>
    <t>ייצור, חציבה חשמל ומים</t>
  </si>
  <si>
    <t>חציבה וכריעה</t>
  </si>
  <si>
    <t>אספקת מים ומי שפכים</t>
  </si>
  <si>
    <t>חשמל, גז ומיזוג אוייר</t>
  </si>
  <si>
    <t>לינה ומסעדנות</t>
  </si>
  <si>
    <t>פעילות מדעית מקצועית וטכנית</t>
  </si>
  <si>
    <t>נדל"ן</t>
  </si>
  <si>
    <t>שירותי ניהול ותמיכה</t>
  </si>
  <si>
    <t>חינוך</t>
  </si>
  <si>
    <t>בריאות ועבודה סוציאלית</t>
  </si>
  <si>
    <t>אומנות, בידור ופנאי</t>
  </si>
  <si>
    <t>שירותים אחר</t>
  </si>
  <si>
    <t>חשמל, גז ומיזוג אוויר</t>
  </si>
  <si>
    <t xml:space="preserve">צריכה פרטית </t>
  </si>
  <si>
    <t>צריכה ממשלתית</t>
  </si>
  <si>
    <t>צריכה</t>
  </si>
  <si>
    <t>סהכ השקעות בנכסים קבועים</t>
  </si>
  <si>
    <t>סהכ  השקעות בנכסים קבועים אחרי תיקון</t>
  </si>
  <si>
    <t>שינוי/עודף במלאי</t>
  </si>
  <si>
    <t>יבוא ויצוא של סחורות ושירותים</t>
  </si>
  <si>
    <t xml:space="preserve">יצוא </t>
  </si>
  <si>
    <t>יבוא</t>
  </si>
  <si>
    <t xml:space="preserve">סחורות </t>
  </si>
  <si>
    <t>סחורות</t>
  </si>
  <si>
    <t>סה"כ השגיאות</t>
  </si>
  <si>
    <t>תמ"ג</t>
  </si>
  <si>
    <t>תעשייה, ייצור, חציבה חשמל ומים</t>
  </si>
  <si>
    <t>עיבוד תעשייתי (מזון וכו')</t>
  </si>
  <si>
    <t>צריכה של גופים ממשלתיים ללא מטרות רווח</t>
  </si>
  <si>
    <t>משתנה לא רלוונטי</t>
  </si>
  <si>
    <t>במ"ד</t>
  </si>
  <si>
    <t>ישראל</t>
  </si>
  <si>
    <t>תעשייה</t>
  </si>
  <si>
    <t>בניינים</t>
  </si>
  <si>
    <t>לא בניינים</t>
  </si>
  <si>
    <t xml:space="preserve">משקל </t>
  </si>
  <si>
    <t>הרכב לפי סקטור  (%)</t>
  </si>
  <si>
    <t>הרכב</t>
  </si>
  <si>
    <t>הנתונים במליוני דולרים</t>
  </si>
  <si>
    <t>&amp;</t>
  </si>
  <si>
    <t>#</t>
  </si>
  <si>
    <t>ערך במשח</t>
  </si>
  <si>
    <t>ערך במליוני דולרים</t>
  </si>
  <si>
    <t xml:space="preserve">ישראל </t>
  </si>
  <si>
    <t>צמיחה  (%)</t>
  </si>
  <si>
    <t>ערך התוצר</t>
  </si>
  <si>
    <t xml:space="preserve">צמיחה </t>
  </si>
  <si>
    <t xml:space="preserve">ערך התוצר
</t>
  </si>
  <si>
    <t>נתח הסקטור  (%)</t>
  </si>
  <si>
    <t xml:space="preserve">שינוי </t>
  </si>
  <si>
    <t>צמיחה (%)</t>
  </si>
  <si>
    <t>נתח  (%)</t>
  </si>
  <si>
    <t>נתח (%)</t>
  </si>
  <si>
    <t>הרכב   (%)</t>
  </si>
  <si>
    <t>הרכב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</si>
</sst>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,##0.0"/>
    <numFmt numFmtId="165" formatCode="0.0%"/>
    <numFmt numFmtId="167" formatCode="0.0000%"/>
    <numFmt numFmtId="168" formatCode="_-[$$-409]* #,##0.00_ ;_-[$$-409]* \-#,##0.00\ ;_-[$$-409]* &quot;-&quot;??_ ;_-@_ "/>
    <numFmt numFmtId="169" formatCode="_-[$$-409]* #,##0.0_ ;_-[$$-409]* \-#,##0.0\ ;_-[$$-409]* &quot;-&quot;??_ ;_-@_ "/>
    <numFmt numFmtId="170" formatCode="_-[$$-409]* #,##0_ ;_-[$$-409]* \-#,##0\ ;_-[$$-409]* &quot;-&quot;??_ ;_-@_ "/>
    <numFmt numFmtId="171" formatCode="0.0"/>
    <numFmt numFmtId="172" formatCode="[$$-409]#,##0.0"/>
    <numFmt numFmtId="173" formatCode="[$$-409]#,##0.00"/>
    <numFmt numFmtId="174" formatCode="&quot;₪&quot;\ #,##0.00"/>
    <numFmt numFmtId="175" formatCode="&quot;₪&quot;\ #,##0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2"/>
      <color theme="1"/>
      <name val="David"/>
      <family val="2"/>
      <charset val="177"/>
    </font>
    <font>
      <sz val="10"/>
      <name val="Arial"/>
      <family val="2"/>
    </font>
    <font>
      <b/>
      <sz val="12"/>
      <color rgb="FFC00000"/>
      <name val="David"/>
      <family val="2"/>
      <charset val="177"/>
    </font>
    <font>
      <b/>
      <sz val="13"/>
      <color rgb="FFC00000"/>
      <name val="David"/>
      <family val="2"/>
      <charset val="177"/>
    </font>
    <font>
      <b/>
      <sz val="12"/>
      <color theme="1"/>
      <name val="David"/>
      <family val="2"/>
      <charset val="177"/>
    </font>
    <font>
      <b/>
      <sz val="14"/>
      <color theme="1"/>
      <name val="David"/>
      <family val="2"/>
      <charset val="177"/>
    </font>
    <font>
      <b/>
      <sz val="13"/>
      <color theme="1"/>
      <name val="David"/>
      <family val="2"/>
      <charset val="177"/>
    </font>
    <font>
      <b/>
      <sz val="14"/>
      <name val="David"/>
      <family val="2"/>
      <charset val="177"/>
    </font>
    <font>
      <sz val="12"/>
      <color theme="1" tint="0.499984740745262"/>
      <name val="David"/>
      <family val="2"/>
      <charset val="177"/>
    </font>
    <font>
      <b/>
      <sz val="14"/>
      <color rgb="FFC00000"/>
      <name val="David"/>
      <family val="2"/>
      <charset val="177"/>
    </font>
    <font>
      <b/>
      <sz val="13"/>
      <name val="David"/>
      <family val="2"/>
      <charset val="177"/>
    </font>
    <font>
      <sz val="12"/>
      <name val="David"/>
      <family val="2"/>
      <charset val="177"/>
    </font>
    <font>
      <b/>
      <sz val="12"/>
      <color theme="1"/>
      <name val="David"/>
      <family val="2"/>
      <charset val="177"/>
    </font>
    <font>
      <b/>
      <sz val="16"/>
      <color theme="1"/>
      <name val="David"/>
      <family val="2"/>
      <charset val="177"/>
    </font>
    <font>
      <b/>
      <sz val="20"/>
      <color theme="1"/>
      <name val="David"/>
      <family val="2"/>
      <charset val="177"/>
    </font>
    <font>
      <b/>
      <sz val="18"/>
      <color theme="1"/>
      <name val="David"/>
      <family val="2"/>
      <charset val="177"/>
    </font>
    <font>
      <sz val="13"/>
      <color theme="1"/>
      <name val="David"/>
      <family val="2"/>
      <charset val="177"/>
    </font>
    <font>
      <sz val="13"/>
      <name val="David"/>
      <family val="2"/>
      <charset val="177"/>
    </font>
    <font>
      <sz val="11"/>
      <color theme="0"/>
      <name val="Arial"/>
      <family val="2"/>
      <charset val="177"/>
      <scheme val="minor"/>
    </font>
    <font>
      <sz val="11"/>
      <name val="David"/>
      <family val="2"/>
      <charset val="177"/>
    </font>
    <font>
      <i/>
      <sz val="11"/>
      <color theme="1"/>
      <name val="Arial"/>
      <family val="2"/>
      <scheme val="minor"/>
    </font>
    <font>
      <i/>
      <strike/>
      <sz val="11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11" borderId="0" applyNumberFormat="0" applyBorder="0" applyAlignment="0" applyProtection="0"/>
  </cellStyleXfs>
  <cellXfs count="30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4" fillId="6" borderId="5" xfId="1" applyNumberFormat="1" applyFont="1" applyFill="1" applyBorder="1" applyAlignment="1">
      <alignment horizontal="center" vertical="center"/>
    </xf>
    <xf numFmtId="165" fontId="4" fillId="6" borderId="1" xfId="1" applyNumberFormat="1" applyFont="1" applyFill="1" applyBorder="1" applyAlignment="1">
      <alignment horizontal="center" vertical="center"/>
    </xf>
    <xf numFmtId="165" fontId="4" fillId="6" borderId="9" xfId="1" applyNumberFormat="1" applyFont="1" applyFill="1" applyBorder="1" applyAlignment="1">
      <alignment horizontal="center" vertical="center"/>
    </xf>
    <xf numFmtId="165" fontId="4" fillId="6" borderId="6" xfId="1" applyNumberFormat="1" applyFont="1" applyFill="1" applyBorder="1" applyAlignment="1">
      <alignment horizontal="center" vertical="center"/>
    </xf>
    <xf numFmtId="165" fontId="4" fillId="6" borderId="3" xfId="1" applyNumberFormat="1" applyFont="1" applyFill="1" applyBorder="1" applyAlignment="1">
      <alignment horizontal="center" vertical="center"/>
    </xf>
    <xf numFmtId="165" fontId="4" fillId="6" borderId="4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5" fontId="5" fillId="5" borderId="2" xfId="1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65" fontId="5" fillId="3" borderId="2" xfId="1" applyNumberFormat="1" applyFont="1" applyFill="1" applyBorder="1" applyAlignment="1">
      <alignment horizontal="center" vertical="center"/>
    </xf>
    <xf numFmtId="165" fontId="5" fillId="4" borderId="2" xfId="1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16" xfId="1" applyNumberFormat="1" applyFont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10" fillId="0" borderId="7" xfId="1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/>
    </xf>
    <xf numFmtId="165" fontId="10" fillId="0" borderId="10" xfId="1" applyNumberFormat="1" applyFont="1" applyBorder="1" applyAlignment="1">
      <alignment horizontal="center" vertical="center"/>
    </xf>
    <xf numFmtId="165" fontId="10" fillId="0" borderId="8" xfId="1" applyNumberFormat="1" applyFont="1" applyBorder="1" applyAlignment="1">
      <alignment horizontal="center" vertical="center"/>
    </xf>
    <xf numFmtId="165" fontId="10" fillId="0" borderId="16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1" fillId="0" borderId="4" xfId="1" applyNumberFormat="1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7" fillId="4" borderId="3" xfId="0" applyNumberFormat="1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7" fillId="3" borderId="15" xfId="0" applyNumberFormat="1" applyFont="1" applyFill="1" applyBorder="1" applyAlignment="1">
      <alignment vertical="center" wrapText="1"/>
    </xf>
    <xf numFmtId="165" fontId="7" fillId="4" borderId="9" xfId="0" applyNumberFormat="1" applyFont="1" applyFill="1" applyBorder="1" applyAlignment="1">
      <alignment vertical="center" wrapText="1"/>
    </xf>
    <xf numFmtId="165" fontId="7" fillId="5" borderId="15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center" vertical="center"/>
    </xf>
    <xf numFmtId="168" fontId="2" fillId="3" borderId="9" xfId="0" applyNumberFormat="1" applyFont="1" applyFill="1" applyBorder="1" applyAlignment="1">
      <alignment horizontal="center" vertical="center"/>
    </xf>
    <xf numFmtId="168" fontId="2" fillId="3" borderId="5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168" fontId="2" fillId="5" borderId="9" xfId="0" applyNumberFormat="1" applyFont="1" applyFill="1" applyBorder="1" applyAlignment="1">
      <alignment horizontal="center" vertical="center"/>
    </xf>
    <xf numFmtId="168" fontId="2" fillId="5" borderId="5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/>
    </xf>
    <xf numFmtId="168" fontId="2" fillId="4" borderId="9" xfId="0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9" fontId="2" fillId="3" borderId="10" xfId="0" applyNumberFormat="1" applyFont="1" applyFill="1" applyBorder="1" applyAlignment="1">
      <alignment horizontal="center" vertical="center"/>
    </xf>
    <xf numFmtId="169" fontId="2" fillId="4" borderId="10" xfId="8" applyNumberFormat="1" applyFont="1" applyFill="1" applyBorder="1" applyAlignment="1">
      <alignment horizontal="center" vertical="center"/>
    </xf>
    <xf numFmtId="169" fontId="2" fillId="4" borderId="0" xfId="8" applyNumberFormat="1" applyFont="1" applyFill="1" applyBorder="1" applyAlignment="1">
      <alignment horizontal="center" vertical="center"/>
    </xf>
    <xf numFmtId="169" fontId="2" fillId="5" borderId="10" xfId="0" applyNumberFormat="1" applyFont="1" applyFill="1" applyBorder="1" applyAlignment="1">
      <alignment horizontal="center" vertical="center"/>
    </xf>
    <xf numFmtId="169" fontId="2" fillId="5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165" fontId="5" fillId="3" borderId="6" xfId="1" applyNumberFormat="1" applyFont="1" applyFill="1" applyBorder="1" applyAlignment="1">
      <alignment horizontal="center" vertical="center"/>
    </xf>
    <xf numFmtId="165" fontId="5" fillId="3" borderId="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5" fillId="4" borderId="6" xfId="1" applyNumberFormat="1" applyFont="1" applyFill="1" applyBorder="1" applyAlignment="1">
      <alignment horizontal="center" vertical="center"/>
    </xf>
    <xf numFmtId="165" fontId="5" fillId="4" borderId="3" xfId="1" applyNumberFormat="1" applyFont="1" applyFill="1" applyBorder="1" applyAlignment="1">
      <alignment horizontal="center" vertical="center"/>
    </xf>
    <xf numFmtId="165" fontId="5" fillId="5" borderId="6" xfId="1" applyNumberFormat="1" applyFont="1" applyFill="1" applyBorder="1" applyAlignment="1">
      <alignment horizontal="center" vertical="center"/>
    </xf>
    <xf numFmtId="165" fontId="5" fillId="5" borderId="3" xfId="1" applyNumberFormat="1" applyFont="1" applyFill="1" applyBorder="1" applyAlignment="1">
      <alignment horizontal="center" vertical="center"/>
    </xf>
    <xf numFmtId="169" fontId="7" fillId="3" borderId="19" xfId="0" applyNumberFormat="1" applyFont="1" applyFill="1" applyBorder="1" applyAlignment="1">
      <alignment horizontal="center" vertical="center" wrapText="1"/>
    </xf>
    <xf numFmtId="169" fontId="7" fillId="3" borderId="20" xfId="0" applyNumberFormat="1" applyFont="1" applyFill="1" applyBorder="1" applyAlignment="1">
      <alignment horizontal="center" vertical="center" wrapText="1"/>
    </xf>
    <xf numFmtId="168" fontId="2" fillId="4" borderId="1" xfId="8" applyNumberFormat="1" applyFont="1" applyFill="1" applyBorder="1" applyAlignment="1">
      <alignment horizontal="center" vertical="center"/>
    </xf>
    <xf numFmtId="165" fontId="11" fillId="0" borderId="3" xfId="1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16" xfId="1" applyFont="1" applyBorder="1" applyAlignment="1">
      <alignment horizontal="center" vertical="center"/>
    </xf>
    <xf numFmtId="9" fontId="10" fillId="0" borderId="0" xfId="1" applyFont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9" fontId="10" fillId="0" borderId="10" xfId="1" applyFont="1" applyBorder="1" applyAlignment="1">
      <alignment horizontal="center" vertical="center"/>
    </xf>
    <xf numFmtId="9" fontId="10" fillId="0" borderId="7" xfId="1" applyFont="1" applyBorder="1" applyAlignment="1">
      <alignment horizontal="center" vertical="center"/>
    </xf>
    <xf numFmtId="9" fontId="10" fillId="0" borderId="8" xfId="1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9" fontId="2" fillId="4" borderId="1" xfId="0" applyNumberFormat="1" applyFont="1" applyFill="1" applyBorder="1" applyAlignment="1">
      <alignment horizontal="center" vertical="center"/>
    </xf>
    <xf numFmtId="165" fontId="11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9" fontId="2" fillId="3" borderId="9" xfId="0" applyNumberFormat="1" applyFont="1" applyFill="1" applyBorder="1" applyAlignment="1">
      <alignment horizontal="center" vertical="center"/>
    </xf>
    <xf numFmtId="169" fontId="2" fillId="3" borderId="5" xfId="0" applyNumberFormat="1" applyFont="1" applyFill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  <xf numFmtId="169" fontId="2" fillId="4" borderId="9" xfId="0" applyNumberFormat="1" applyFont="1" applyFill="1" applyBorder="1" applyAlignment="1">
      <alignment horizontal="center" vertical="center"/>
    </xf>
    <xf numFmtId="169" fontId="2" fillId="4" borderId="5" xfId="0" applyNumberFormat="1" applyFont="1" applyFill="1" applyBorder="1" applyAlignment="1">
      <alignment horizontal="center" vertical="center"/>
    </xf>
    <xf numFmtId="169" fontId="2" fillId="5" borderId="9" xfId="0" applyNumberFormat="1" applyFont="1" applyFill="1" applyBorder="1" applyAlignment="1">
      <alignment horizontal="center" vertical="center"/>
    </xf>
    <xf numFmtId="169" fontId="2" fillId="5" borderId="5" xfId="0" applyNumberFormat="1" applyFont="1" applyFill="1" applyBorder="1" applyAlignment="1">
      <alignment horizontal="center" vertical="center"/>
    </xf>
    <xf numFmtId="169" fontId="2" fillId="5" borderId="1" xfId="0" applyNumberFormat="1" applyFont="1" applyFill="1" applyBorder="1" applyAlignment="1">
      <alignment horizontal="center" vertical="center"/>
    </xf>
    <xf numFmtId="165" fontId="2" fillId="8" borderId="10" xfId="1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72" fontId="6" fillId="0" borderId="0" xfId="7" applyNumberFormat="1" applyFont="1" applyBorder="1" applyAlignment="1">
      <alignment horizontal="center" vertical="center"/>
    </xf>
    <xf numFmtId="172" fontId="6" fillId="0" borderId="2" xfId="7" applyNumberFormat="1" applyFont="1" applyBorder="1" applyAlignment="1">
      <alignment horizontal="center" vertical="center"/>
    </xf>
    <xf numFmtId="172" fontId="6" fillId="0" borderId="10" xfId="7" applyNumberFormat="1" applyFont="1" applyBorder="1" applyAlignment="1">
      <alignment horizontal="center" vertical="center"/>
    </xf>
    <xf numFmtId="172" fontId="2" fillId="0" borderId="0" xfId="7" applyNumberFormat="1" applyFont="1" applyBorder="1" applyAlignment="1">
      <alignment horizontal="center" vertical="center"/>
    </xf>
    <xf numFmtId="172" fontId="2" fillId="0" borderId="2" xfId="7" applyNumberFormat="1" applyFont="1" applyBorder="1" applyAlignment="1">
      <alignment horizontal="center" vertical="center"/>
    </xf>
    <xf numFmtId="172" fontId="2" fillId="0" borderId="10" xfId="7" applyNumberFormat="1" applyFont="1" applyBorder="1" applyAlignment="1">
      <alignment horizontal="center" vertical="center"/>
    </xf>
    <xf numFmtId="172" fontId="2" fillId="0" borderId="0" xfId="0" applyNumberFormat="1" applyFont="1" applyBorder="1" applyAlignment="1">
      <alignment horizontal="center" vertical="center"/>
    </xf>
    <xf numFmtId="172" fontId="2" fillId="0" borderId="2" xfId="0" applyNumberFormat="1" applyFont="1" applyBorder="1" applyAlignment="1">
      <alignment horizontal="center" vertical="center"/>
    </xf>
    <xf numFmtId="172" fontId="2" fillId="0" borderId="10" xfId="0" applyNumberFormat="1" applyFont="1" applyBorder="1" applyAlignment="1">
      <alignment horizontal="center" vertical="center"/>
    </xf>
    <xf numFmtId="172" fontId="2" fillId="0" borderId="7" xfId="0" applyNumberFormat="1" applyFont="1" applyBorder="1" applyAlignment="1">
      <alignment horizontal="center" vertical="center"/>
    </xf>
    <xf numFmtId="172" fontId="2" fillId="0" borderId="8" xfId="0" applyNumberFormat="1" applyFont="1" applyBorder="1" applyAlignment="1">
      <alignment horizontal="center" vertical="center"/>
    </xf>
    <xf numFmtId="172" fontId="2" fillId="0" borderId="16" xfId="0" applyNumberFormat="1" applyFont="1" applyBorder="1" applyAlignment="1">
      <alignment horizontal="center" vertical="center"/>
    </xf>
    <xf numFmtId="172" fontId="10" fillId="0" borderId="0" xfId="0" applyNumberFormat="1" applyFont="1" applyBorder="1" applyAlignment="1">
      <alignment horizontal="center" vertical="center"/>
    </xf>
    <xf numFmtId="172" fontId="10" fillId="0" borderId="2" xfId="0" applyNumberFormat="1" applyFont="1" applyBorder="1" applyAlignment="1">
      <alignment horizontal="center" vertical="center"/>
    </xf>
    <xf numFmtId="172" fontId="10" fillId="0" borderId="10" xfId="0" applyNumberFormat="1" applyFont="1" applyBorder="1" applyAlignment="1">
      <alignment horizontal="center" vertical="center"/>
    </xf>
    <xf numFmtId="172" fontId="10" fillId="0" borderId="7" xfId="0" applyNumberFormat="1" applyFont="1" applyBorder="1" applyAlignment="1">
      <alignment horizontal="center" vertical="center"/>
    </xf>
    <xf numFmtId="172" fontId="10" fillId="0" borderId="8" xfId="0" applyNumberFormat="1" applyFont="1" applyBorder="1" applyAlignment="1">
      <alignment horizontal="center" vertical="center"/>
    </xf>
    <xf numFmtId="172" fontId="10" fillId="0" borderId="16" xfId="0" applyNumberFormat="1" applyFont="1" applyBorder="1" applyAlignment="1">
      <alignment horizontal="center" vertical="center"/>
    </xf>
    <xf numFmtId="172" fontId="11" fillId="0" borderId="4" xfId="0" applyNumberFormat="1" applyFont="1" applyBorder="1" applyAlignment="1">
      <alignment horizontal="center" vertical="center"/>
    </xf>
    <xf numFmtId="172" fontId="2" fillId="0" borderId="22" xfId="0" applyNumberFormat="1" applyFont="1" applyBorder="1" applyAlignment="1">
      <alignment horizontal="center" vertical="center"/>
    </xf>
    <xf numFmtId="172" fontId="2" fillId="0" borderId="18" xfId="0" applyNumberFormat="1" applyFont="1" applyBorder="1" applyAlignment="1">
      <alignment horizontal="center" vertical="center"/>
    </xf>
    <xf numFmtId="172" fontId="10" fillId="0" borderId="22" xfId="0" applyNumberFormat="1" applyFont="1" applyBorder="1" applyAlignment="1">
      <alignment horizontal="center" vertical="center"/>
    </xf>
    <xf numFmtId="172" fontId="10" fillId="0" borderId="18" xfId="0" applyNumberFormat="1" applyFont="1" applyBorder="1" applyAlignment="1">
      <alignment horizontal="center" vertical="center"/>
    </xf>
    <xf numFmtId="172" fontId="11" fillId="0" borderId="28" xfId="0" applyNumberFormat="1" applyFont="1" applyBorder="1" applyAlignment="1">
      <alignment horizontal="center" vertical="center"/>
    </xf>
    <xf numFmtId="172" fontId="2" fillId="8" borderId="0" xfId="0" applyNumberFormat="1" applyFont="1" applyFill="1" applyBorder="1" applyAlignment="1">
      <alignment horizontal="center" vertical="center"/>
    </xf>
    <xf numFmtId="172" fontId="2" fillId="8" borderId="7" xfId="0" applyNumberFormat="1" applyFont="1" applyFill="1" applyBorder="1" applyAlignment="1">
      <alignment horizontal="center" vertical="center"/>
    </xf>
    <xf numFmtId="172" fontId="10" fillId="8" borderId="0" xfId="0" applyNumberFormat="1" applyFont="1" applyFill="1" applyBorder="1" applyAlignment="1">
      <alignment horizontal="center" vertical="center"/>
    </xf>
    <xf numFmtId="172" fontId="10" fillId="8" borderId="7" xfId="0" applyNumberFormat="1" applyFont="1" applyFill="1" applyBorder="1" applyAlignment="1">
      <alignment horizontal="center" vertical="center"/>
    </xf>
    <xf numFmtId="172" fontId="11" fillId="0" borderId="3" xfId="0" applyNumberFormat="1" applyFont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72" fontId="2" fillId="9" borderId="0" xfId="0" applyNumberFormat="1" applyFont="1" applyFill="1" applyBorder="1" applyAlignment="1">
      <alignment horizontal="center" vertical="center"/>
    </xf>
    <xf numFmtId="172" fontId="2" fillId="10" borderId="7" xfId="0" applyNumberFormat="1" applyFont="1" applyFill="1" applyBorder="1" applyAlignment="1">
      <alignment horizontal="center" vertical="center"/>
    </xf>
    <xf numFmtId="165" fontId="5" fillId="7" borderId="2" xfId="1" applyNumberFormat="1" applyFont="1" applyFill="1" applyBorder="1" applyAlignment="1">
      <alignment horizontal="center" vertical="center"/>
    </xf>
    <xf numFmtId="0" fontId="0" fillId="0" borderId="0" xfId="0"/>
    <xf numFmtId="173" fontId="0" fillId="0" borderId="0" xfId="0" applyNumberFormat="1"/>
    <xf numFmtId="165" fontId="0" fillId="0" borderId="0" xfId="1" applyNumberFormat="1" applyFont="1"/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2" fillId="0" borderId="7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/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0" fontId="7" fillId="5" borderId="1" xfId="0" applyNumberFormat="1" applyFont="1" applyFill="1" applyBorder="1" applyAlignment="1">
      <alignment vertical="center" wrapText="1"/>
    </xf>
    <xf numFmtId="10" fontId="7" fillId="3" borderId="1" xfId="0" applyNumberFormat="1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175" fontId="2" fillId="12" borderId="10" xfId="0" applyNumberFormat="1" applyFont="1" applyFill="1" applyBorder="1" applyAlignment="1">
      <alignment horizontal="center" vertical="center"/>
    </xf>
    <xf numFmtId="169" fontId="2" fillId="12" borderId="10" xfId="8" applyNumberFormat="1" applyFont="1" applyFill="1" applyBorder="1" applyAlignment="1">
      <alignment horizontal="center" vertical="center"/>
    </xf>
    <xf numFmtId="174" fontId="0" fillId="0" borderId="29" xfId="0" applyNumberFormat="1" applyBorder="1" applyAlignment="1">
      <alignment wrapText="1"/>
    </xf>
    <xf numFmtId="174" fontId="0" fillId="0" borderId="30" xfId="0" applyNumberFormat="1" applyBorder="1" applyAlignment="1">
      <alignment wrapText="1"/>
    </xf>
    <xf numFmtId="0" fontId="7" fillId="12" borderId="6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170" fontId="2" fillId="12" borderId="0" xfId="0" applyNumberFormat="1" applyFont="1" applyFill="1" applyBorder="1" applyAlignment="1">
      <alignment horizontal="center" vertical="center"/>
    </xf>
    <xf numFmtId="10" fontId="2" fillId="12" borderId="0" xfId="0" applyNumberFormat="1" applyFont="1" applyFill="1" applyAlignment="1">
      <alignment horizontal="center" vertical="center"/>
    </xf>
    <xf numFmtId="9" fontId="2" fillId="12" borderId="0" xfId="0" applyNumberFormat="1" applyFont="1" applyFill="1" applyAlignment="1">
      <alignment horizontal="center" vertical="center"/>
    </xf>
    <xf numFmtId="165" fontId="2" fillId="12" borderId="0" xfId="1" applyNumberFormat="1" applyFont="1" applyFill="1" applyAlignment="1">
      <alignment horizontal="center" vertical="center"/>
    </xf>
    <xf numFmtId="170" fontId="2" fillId="12" borderId="10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/>
    <xf numFmtId="0" fontId="2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0" fillId="0" borderId="7" xfId="0" applyBorder="1" applyAlignment="1"/>
    <xf numFmtId="0" fontId="6" fillId="0" borderId="24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2" fillId="0" borderId="0" xfId="0" applyFont="1"/>
    <xf numFmtId="0" fontId="23" fillId="0" borderId="0" xfId="0" applyFont="1"/>
    <xf numFmtId="0" fontId="7" fillId="0" borderId="9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/>
    <xf numFmtId="0" fontId="0" fillId="0" borderId="0" xfId="0" applyAlignment="1"/>
    <xf numFmtId="0" fontId="15" fillId="7" borderId="11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169" fontId="7" fillId="3" borderId="11" xfId="0" applyNumberFormat="1" applyFont="1" applyFill="1" applyBorder="1" applyAlignment="1">
      <alignment horizontal="center" vertical="center" wrapText="1"/>
    </xf>
    <xf numFmtId="169" fontId="7" fillId="3" borderId="1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1" fillId="11" borderId="10" xfId="9" applyFont="1" applyBorder="1" applyAlignment="1">
      <alignment horizontal="center" vertical="center"/>
    </xf>
    <xf numFmtId="0" fontId="21" fillId="11" borderId="0" xfId="9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0" fillId="0" borderId="0" xfId="0"/>
  </cellXfs>
  <cellStyles count="10">
    <cellStyle name="Comma" xfId="7" builtinId="3"/>
    <cellStyle name="Comma 2" xfId="3" xr:uid="{00000000-0005-0000-0000-000001000000}"/>
    <cellStyle name="Currency" xfId="8" builtinId="4"/>
    <cellStyle name="Normal" xfId="0" builtinId="0"/>
    <cellStyle name="Normal 2" xfId="4" xr:uid="{00000000-0005-0000-0000-000004000000}"/>
    <cellStyle name="Normal 3" xfId="2" xr:uid="{00000000-0005-0000-0000-000005000000}"/>
    <cellStyle name="Percent" xfId="1" builtinId="5"/>
    <cellStyle name="Percent 2" xfId="6" xr:uid="{00000000-0005-0000-0000-000007000000}"/>
    <cellStyle name="Percent 3" xfId="5" xr:uid="{00000000-0005-0000-0000-000008000000}"/>
    <cellStyle name="הדגשה1" xfId="9" builtinId="29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'תוצר שנתיA'!#REF!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'תוצר שנתיA'!#REF!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'תוצר שנתיA'!#REF!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CE9-4D7A-B666-8B46C17E64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'תוצר שנתיA'!#REF!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'תוצר שנתיA'!#REF!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'תוצר שנתיA'!#REF!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CE9-4D7A-B666-8B46C17E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912112"/>
        <c:axId val="375910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'תוצר שנתיA'!#REF!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'תוצר שנתיA'!#REF!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'תוצר שנתיA'!#REF!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CE9-4D7A-B666-8B46C17E64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'תוצר שנתיA'!#REF!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'תוצר שנתיA'!#REF!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'תוצר שנתיA'!#REF!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BCE9-4D7A-B666-8B46C17E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13288"/>
        <c:axId val="375911720"/>
      </c:lineChart>
      <c:catAx>
        <c:axId val="3759132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5911720"/>
        <c:crosses val="autoZero"/>
        <c:auto val="1"/>
        <c:lblAlgn val="ctr"/>
        <c:lblOffset val="100"/>
        <c:noMultiLvlLbl val="0"/>
      </c:catAx>
      <c:valAx>
        <c:axId val="375911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5913288"/>
        <c:crosses val="autoZero"/>
        <c:crossBetween val="between"/>
      </c:valAx>
      <c:valAx>
        <c:axId val="375910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5912112"/>
        <c:crosses val="autoZero"/>
        <c:crossBetween val="between"/>
      </c:valAx>
      <c:catAx>
        <c:axId val="37591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910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David" panose="020E0502060401010101" pitchFamily="34" charset="-79"/>
                <a:ea typeface="+mn-ea"/>
                <a:cs typeface="David" panose="020E0502060401010101" pitchFamily="34" charset="-79"/>
              </a:defRPr>
            </a:pPr>
            <a:r>
              <a:rPr lang="he-IL"/>
              <a:t>תמ"ג שנתי ברצ"ע במ"ד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David" panose="020E0502060401010101" pitchFamily="34" charset="-79"/>
              <a:ea typeface="+mn-ea"/>
              <a:cs typeface="David" panose="020E0502060401010101" pitchFamily="34" charset="-79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'תוצר שנתיA'!#REF!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'תוצר שנתיA'!#REF!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EBE-480F-8805-843BD1B5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12504"/>
        <c:axId val="375913680"/>
      </c:lineChart>
      <c:catAx>
        <c:axId val="375912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David" panose="020E0502060401010101" pitchFamily="34" charset="-79"/>
                <a:ea typeface="+mn-ea"/>
                <a:cs typeface="David" panose="020E0502060401010101" pitchFamily="34" charset="-79"/>
              </a:defRPr>
            </a:pPr>
            <a:endParaRPr lang="he-IL"/>
          </a:p>
        </c:txPr>
        <c:crossAx val="375913680"/>
        <c:crosses val="autoZero"/>
        <c:auto val="1"/>
        <c:lblAlgn val="ctr"/>
        <c:lblOffset val="100"/>
        <c:noMultiLvlLbl val="0"/>
      </c:catAx>
      <c:valAx>
        <c:axId val="375913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David" panose="020E0502060401010101" pitchFamily="34" charset="-79"/>
                <a:ea typeface="+mn-ea"/>
                <a:cs typeface="David" panose="020E0502060401010101" pitchFamily="34" charset="-79"/>
              </a:defRPr>
            </a:pPr>
            <a:endParaRPr lang="he-IL"/>
          </a:p>
        </c:txPr>
        <c:crossAx val="37591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David" panose="020E0502060401010101" pitchFamily="34" charset="-79"/>
          <a:cs typeface="David" panose="020E0502060401010101" pitchFamily="34" charset="-79"/>
        </a:defRPr>
      </a:pPr>
      <a:endParaRPr lang="he-IL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40055044668371"/>
          <c:y val="3.1859618811178374E-2"/>
          <c:w val="0.78645446332893842"/>
          <c:h val="0.848305378353178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'הרכב איוש רבעוניU'!$A$61</c:f>
              <c:strCache>
                <c:ptCount val="1"/>
                <c:pt idx="0">
                  <c:v>חקלאות ודייג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רבעוניU'!$X$61:$AI$61</c:f>
              <c:numCache>
                <c:formatCode>0.0%</c:formatCode>
                <c:ptCount val="12"/>
                <c:pt idx="0">
                  <c:v>6.9907309134649404E-2</c:v>
                </c:pt>
                <c:pt idx="1">
                  <c:v>5.9994808854610851E-2</c:v>
                </c:pt>
                <c:pt idx="2">
                  <c:v>8.6059588140791593E-2</c:v>
                </c:pt>
                <c:pt idx="3">
                  <c:v>6.5899501342539329E-2</c:v>
                </c:pt>
                <c:pt idx="4">
                  <c:v>7.3246985261277361E-2</c:v>
                </c:pt>
                <c:pt idx="5">
                  <c:v>6.0089999224144618E-2</c:v>
                </c:pt>
                <c:pt idx="6">
                  <c:v>8.6431014823261154E-2</c:v>
                </c:pt>
                <c:pt idx="7">
                  <c:v>6.7619933348833622E-2</c:v>
                </c:pt>
                <c:pt idx="8">
                  <c:v>7.7015086622680085E-2</c:v>
                </c:pt>
                <c:pt idx="9">
                  <c:v>6.4932871738579742E-2</c:v>
                </c:pt>
                <c:pt idx="10">
                  <c:v>9.7639055622248894E-2</c:v>
                </c:pt>
                <c:pt idx="11">
                  <c:v>6.7292072774528922E-2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7-4057-B532-DDBB15565EF0}"/>
            </c:ext>
          </c:extLst>
        </c:ser>
        <c:ser>
          <c:idx val="1"/>
          <c:order val="1"/>
          <c:tx>
            <c:strRef>
              <c:f>'הרכב איוש רבעוניU'!$A$62</c:f>
              <c:strCache>
                <c:ptCount val="1"/>
                <c:pt idx="0">
                  <c:v>ייצור, חציבה חשמל ומים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רבעוניU'!$W$62:$AH$62</c:f>
              <c:numCache>
                <c:formatCode>0.0%</c:formatCode>
                <c:ptCount val="12"/>
                <c:pt idx="0">
                  <c:v>0.11678408018011475</c:v>
                </c:pt>
                <c:pt idx="1">
                  <c:v>0.11526215240925494</c:v>
                </c:pt>
                <c:pt idx="2">
                  <c:v>0.11557714412844376</c:v>
                </c:pt>
                <c:pt idx="3">
                  <c:v>0.12761063239374909</c:v>
                </c:pt>
                <c:pt idx="4">
                  <c:v>0.13828154967395478</c:v>
                </c:pt>
                <c:pt idx="5">
                  <c:v>0.13450945362513028</c:v>
                </c:pt>
                <c:pt idx="6">
                  <c:v>0.13810225773915744</c:v>
                </c:pt>
                <c:pt idx="7">
                  <c:v>0.12922843025465608</c:v>
                </c:pt>
                <c:pt idx="8">
                  <c:v>0.15271642253739445</c:v>
                </c:pt>
                <c:pt idx="9">
                  <c:v>0.15021028668441563</c:v>
                </c:pt>
                <c:pt idx="10">
                  <c:v>0.14261589124377266</c:v>
                </c:pt>
                <c:pt idx="11">
                  <c:v>0.14125650260104042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7-4057-B532-DDBB15565EF0}"/>
            </c:ext>
          </c:extLst>
        </c:ser>
        <c:ser>
          <c:idx val="2"/>
          <c:order val="2"/>
          <c:tx>
            <c:strRef>
              <c:f>'הרכב איוש רבעוניU'!$A$67</c:f>
              <c:strCache>
                <c:ptCount val="1"/>
                <c:pt idx="0">
                  <c:v>בנייה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רבעוניU'!$X$67:$AI$67</c:f>
              <c:numCache>
                <c:formatCode>0.0%</c:formatCode>
                <c:ptCount val="12"/>
                <c:pt idx="0">
                  <c:v>5.3633340408971907E-2</c:v>
                </c:pt>
                <c:pt idx="1">
                  <c:v>4.7981015239719677E-2</c:v>
                </c:pt>
                <c:pt idx="2">
                  <c:v>5.8346721191762825E-2</c:v>
                </c:pt>
                <c:pt idx="3">
                  <c:v>5.8189489835059463E-2</c:v>
                </c:pt>
                <c:pt idx="4">
                  <c:v>6.0108679470001494E-2</c:v>
                </c:pt>
                <c:pt idx="5">
                  <c:v>6.0439134145395298E-2</c:v>
                </c:pt>
                <c:pt idx="6">
                  <c:v>6.7426833903458785E-2</c:v>
                </c:pt>
                <c:pt idx="7">
                  <c:v>6.2233589087809051E-2</c:v>
                </c:pt>
                <c:pt idx="8">
                  <c:v>6.5594011652583245E-2</c:v>
                </c:pt>
                <c:pt idx="9">
                  <c:v>6.130203495735876E-2</c:v>
                </c:pt>
                <c:pt idx="10">
                  <c:v>5.9223689475790313E-2</c:v>
                </c:pt>
                <c:pt idx="11">
                  <c:v>5.3606237816764143E-2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7-4057-B532-DDBB15565EF0}"/>
            </c:ext>
          </c:extLst>
        </c:ser>
        <c:ser>
          <c:idx val="4"/>
          <c:order val="3"/>
          <c:tx>
            <c:strRef>
              <c:f>'הרכב איוש רבעוניU'!$A$69</c:f>
              <c:strCache>
                <c:ptCount val="1"/>
                <c:pt idx="0">
                  <c:v>הובלה ואחסון</c:v>
                </c:pt>
              </c:strCache>
            </c:strRef>
          </c:tx>
          <c:invertIfNegative val="0"/>
          <c:dLbls>
            <c:dLbl>
              <c:idx val="11"/>
              <c:layout>
                <c:manualLayout>
                  <c:x val="1.29335269740992E-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37-4057-B532-DDBB15565EF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רבעוניU'!$X$69:$AI$69</c:f>
              <c:numCache>
                <c:formatCode>0.0%</c:formatCode>
                <c:ptCount val="12"/>
                <c:pt idx="0">
                  <c:v>2.0519351871506403E-2</c:v>
                </c:pt>
                <c:pt idx="1">
                  <c:v>2.1617412584819605E-2</c:v>
                </c:pt>
                <c:pt idx="2">
                  <c:v>1.5517744997809261E-2</c:v>
                </c:pt>
                <c:pt idx="3">
                  <c:v>1.3808975834292293E-2</c:v>
                </c:pt>
                <c:pt idx="4">
                  <c:v>1.5073693613220189E-2</c:v>
                </c:pt>
                <c:pt idx="5">
                  <c:v>1.5517107611141282E-2</c:v>
                </c:pt>
                <c:pt idx="6">
                  <c:v>1.4253135689851773E-2</c:v>
                </c:pt>
                <c:pt idx="7">
                  <c:v>1.4454002945051541E-2</c:v>
                </c:pt>
                <c:pt idx="8">
                  <c:v>1.5318130956515028E-2</c:v>
                </c:pt>
                <c:pt idx="9">
                  <c:v>1.3256776154690533E-2</c:v>
                </c:pt>
                <c:pt idx="10">
                  <c:v>1.2204881952781112E-2</c:v>
                </c:pt>
                <c:pt idx="11">
                  <c:v>1.2873619233268357E-2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37-4057-B532-DDBB15565EF0}"/>
            </c:ext>
          </c:extLst>
        </c:ser>
        <c:ser>
          <c:idx val="5"/>
          <c:order val="4"/>
          <c:tx>
            <c:strRef>
              <c:f>'הרכב איוש רבעוניU'!$A$70</c:f>
              <c:strCache>
                <c:ptCount val="1"/>
                <c:pt idx="0">
                  <c:v>שירותים פיננסיים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רבעוניU'!$W$70:$AH$70</c:f>
              <c:numCache>
                <c:formatCode>0.0%</c:formatCode>
                <c:ptCount val="12"/>
                <c:pt idx="0">
                  <c:v>3.3735202265959767E-2</c:v>
                </c:pt>
                <c:pt idx="1">
                  <c:v>3.251255925847308E-2</c:v>
                </c:pt>
                <c:pt idx="2">
                  <c:v>3.3334569320330749E-2</c:v>
                </c:pt>
                <c:pt idx="3">
                  <c:v>3.4577187089236169E-2</c:v>
                </c:pt>
                <c:pt idx="4">
                  <c:v>3.3985423858841582E-2</c:v>
                </c:pt>
                <c:pt idx="5">
                  <c:v>3.2119994044960548E-2</c:v>
                </c:pt>
                <c:pt idx="6">
                  <c:v>3.239196213825743E-2</c:v>
                </c:pt>
                <c:pt idx="7">
                  <c:v>3.1851007221588762E-2</c:v>
                </c:pt>
                <c:pt idx="8">
                  <c:v>3.2279314888010543E-2</c:v>
                </c:pt>
                <c:pt idx="9">
                  <c:v>3.1909557433344907E-2</c:v>
                </c:pt>
                <c:pt idx="10">
                  <c:v>3.3859663936502568E-2</c:v>
                </c:pt>
                <c:pt idx="11">
                  <c:v>3.2372949179671873E-2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7-4057-B532-DDBB15565EF0}"/>
            </c:ext>
          </c:extLst>
        </c:ser>
        <c:ser>
          <c:idx val="3"/>
          <c:order val="5"/>
          <c:tx>
            <c:strRef>
              <c:f>'הרכב איוש רבעוניU'!$A$72</c:f>
              <c:strCache>
                <c:ptCount val="1"/>
                <c:pt idx="0">
                  <c:v>שירותים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רבעוניU'!$W$72:$AH$72</c:f>
              <c:numCache>
                <c:formatCode>0.0%</c:formatCode>
                <c:ptCount val="12"/>
                <c:pt idx="0">
                  <c:v>0.17768174885612611</c:v>
                </c:pt>
                <c:pt idx="1">
                  <c:v>0.17264558126370905</c:v>
                </c:pt>
                <c:pt idx="2">
                  <c:v>0.17175275316103675</c:v>
                </c:pt>
                <c:pt idx="3">
                  <c:v>0.16832189279976631</c:v>
                </c:pt>
                <c:pt idx="4">
                  <c:v>0.17525891829689302</c:v>
                </c:pt>
                <c:pt idx="5">
                  <c:v>0.17448265594759568</c:v>
                </c:pt>
                <c:pt idx="6">
                  <c:v>0.17173558848630613</c:v>
                </c:pt>
                <c:pt idx="7">
                  <c:v>0.17179779551501337</c:v>
                </c:pt>
                <c:pt idx="8">
                  <c:v>0.1610865690149578</c:v>
                </c:pt>
                <c:pt idx="9">
                  <c:v>0.16518115522629936</c:v>
                </c:pt>
                <c:pt idx="10">
                  <c:v>0.16925610065017307</c:v>
                </c:pt>
                <c:pt idx="11">
                  <c:v>0.15682272909163666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37-4057-B532-DDBB15565EF0}"/>
            </c:ext>
          </c:extLst>
        </c:ser>
        <c:ser>
          <c:idx val="7"/>
          <c:order val="6"/>
          <c:tx>
            <c:strRef>
              <c:f>'הרכב איוש רבעוניU'!$A$81</c:f>
              <c:strCache>
                <c:ptCount val="1"/>
                <c:pt idx="0">
                  <c:v>מגזר ציבורי וביטחון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רבעוניU'!$W$81:$AH$81</c:f>
              <c:numCache>
                <c:formatCode>0.0%</c:formatCode>
                <c:ptCount val="12"/>
                <c:pt idx="0">
                  <c:v>0.1269518483550004</c:v>
                </c:pt>
                <c:pt idx="1">
                  <c:v>0.12813981461826929</c:v>
                </c:pt>
                <c:pt idx="2">
                  <c:v>0.13000111238829767</c:v>
                </c:pt>
                <c:pt idx="3">
                  <c:v>0.12268146633562145</c:v>
                </c:pt>
                <c:pt idx="4">
                  <c:v>0.13229766014576141</c:v>
                </c:pt>
                <c:pt idx="5">
                  <c:v>0.1252791424743189</c:v>
                </c:pt>
                <c:pt idx="6">
                  <c:v>0.12960664132205757</c:v>
                </c:pt>
                <c:pt idx="7">
                  <c:v>0.12276700874192327</c:v>
                </c:pt>
                <c:pt idx="8">
                  <c:v>0.1302797798961482</c:v>
                </c:pt>
                <c:pt idx="9">
                  <c:v>0.13192113284716592</c:v>
                </c:pt>
                <c:pt idx="10">
                  <c:v>0.13417208477581694</c:v>
                </c:pt>
                <c:pt idx="11">
                  <c:v>0.12180872348939575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37-4057-B532-DDBB15565EF0}"/>
            </c:ext>
          </c:extLst>
        </c:ser>
        <c:ser>
          <c:idx val="8"/>
          <c:order val="7"/>
          <c:tx>
            <c:strRef>
              <c:f>'הרכב איוש רבעוני'!#REF!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37-4057-B532-DDBB15565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5825824"/>
        <c:axId val="375823472"/>
      </c:barChart>
      <c:catAx>
        <c:axId val="37582582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he-IL"/>
          </a:p>
        </c:txPr>
        <c:crossAx val="375823472"/>
        <c:crosses val="autoZero"/>
        <c:auto val="1"/>
        <c:lblAlgn val="ctr"/>
        <c:lblOffset val="100"/>
        <c:noMultiLvlLbl val="0"/>
      </c:catAx>
      <c:valAx>
        <c:axId val="375823472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375825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0999394836528164E-2"/>
          <c:y val="0.96175633160157636"/>
          <c:w val="0.89999998177742557"/>
          <c:h val="3.8243642232950792E-2"/>
        </c:manualLayout>
      </c:layout>
      <c:overlay val="0"/>
      <c:txPr>
        <a:bodyPr/>
        <a:lstStyle/>
        <a:p>
          <a:pPr>
            <a:defRPr sz="2400"/>
          </a:pPr>
          <a:endParaRPr lang="he-IL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>
        <a:defRPr lang="he-IL" sz="2000" b="1" i="0" u="none" strike="noStrike" kern="1200" baseline="0">
          <a:solidFill>
            <a:srgbClr val="000000"/>
          </a:solidFill>
          <a:latin typeface="Arial"/>
          <a:ea typeface="Arial"/>
          <a:cs typeface="David" pitchFamily="2" charset="-79"/>
        </a:defRPr>
      </a:pPr>
      <a:endParaRPr lang="he-IL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40055044668371"/>
          <c:y val="3.1859618811178395E-2"/>
          <c:w val="0.78645446332893842"/>
          <c:h val="0.8483053783531787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'הרכב איוש רבעוניU'!$A$61</c:f>
              <c:strCache>
                <c:ptCount val="1"/>
                <c:pt idx="0">
                  <c:v>חקלאות ודייג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רבעוניU'!$X$61:$AI$61</c:f>
              <c:numCache>
                <c:formatCode>0.0%</c:formatCode>
                <c:ptCount val="12"/>
                <c:pt idx="0">
                  <c:v>6.9907309134649404E-2</c:v>
                </c:pt>
                <c:pt idx="1">
                  <c:v>5.9994808854610851E-2</c:v>
                </c:pt>
                <c:pt idx="2">
                  <c:v>8.6059588140791593E-2</c:v>
                </c:pt>
                <c:pt idx="3">
                  <c:v>6.5899501342539329E-2</c:v>
                </c:pt>
                <c:pt idx="4">
                  <c:v>7.3246985261277361E-2</c:v>
                </c:pt>
                <c:pt idx="5">
                  <c:v>6.0089999224144618E-2</c:v>
                </c:pt>
                <c:pt idx="6">
                  <c:v>8.6431014823261154E-2</c:v>
                </c:pt>
                <c:pt idx="7">
                  <c:v>6.7619933348833622E-2</c:v>
                </c:pt>
                <c:pt idx="8">
                  <c:v>7.7015086622680085E-2</c:v>
                </c:pt>
                <c:pt idx="9">
                  <c:v>6.4932871738579742E-2</c:v>
                </c:pt>
                <c:pt idx="10">
                  <c:v>9.7639055622248894E-2</c:v>
                </c:pt>
                <c:pt idx="11">
                  <c:v>6.7292072774528922E-2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D-4620-92A2-DED1188307D3}"/>
            </c:ext>
          </c:extLst>
        </c:ser>
        <c:ser>
          <c:idx val="1"/>
          <c:order val="1"/>
          <c:tx>
            <c:strRef>
              <c:f>'הרכב איוש רבעוניU'!$A$62</c:f>
              <c:strCache>
                <c:ptCount val="1"/>
                <c:pt idx="0">
                  <c:v>ייצור, חציבה חשמל ומים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רבעוניU'!$W$62:$AH$62</c:f>
              <c:numCache>
                <c:formatCode>0.0%</c:formatCode>
                <c:ptCount val="12"/>
                <c:pt idx="0">
                  <c:v>0.11678408018011475</c:v>
                </c:pt>
                <c:pt idx="1">
                  <c:v>0.11526215240925494</c:v>
                </c:pt>
                <c:pt idx="2">
                  <c:v>0.11557714412844376</c:v>
                </c:pt>
                <c:pt idx="3">
                  <c:v>0.12761063239374909</c:v>
                </c:pt>
                <c:pt idx="4">
                  <c:v>0.13828154967395478</c:v>
                </c:pt>
                <c:pt idx="5">
                  <c:v>0.13450945362513028</c:v>
                </c:pt>
                <c:pt idx="6">
                  <c:v>0.13810225773915744</c:v>
                </c:pt>
                <c:pt idx="7">
                  <c:v>0.12922843025465608</c:v>
                </c:pt>
                <c:pt idx="8">
                  <c:v>0.15271642253739445</c:v>
                </c:pt>
                <c:pt idx="9">
                  <c:v>0.15021028668441563</c:v>
                </c:pt>
                <c:pt idx="10">
                  <c:v>0.14261589124377266</c:v>
                </c:pt>
                <c:pt idx="11">
                  <c:v>0.14125650260104042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D-4620-92A2-DED1188307D3}"/>
            </c:ext>
          </c:extLst>
        </c:ser>
        <c:ser>
          <c:idx val="2"/>
          <c:order val="2"/>
          <c:tx>
            <c:strRef>
              <c:f>'הרכב איוש רבעוניU'!$A$67</c:f>
              <c:strCache>
                <c:ptCount val="1"/>
                <c:pt idx="0">
                  <c:v>בנייה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רבעוניU'!$X$67:$AI$67</c:f>
              <c:numCache>
                <c:formatCode>0.0%</c:formatCode>
                <c:ptCount val="12"/>
                <c:pt idx="0">
                  <c:v>5.3633340408971907E-2</c:v>
                </c:pt>
                <c:pt idx="1">
                  <c:v>4.7981015239719677E-2</c:v>
                </c:pt>
                <c:pt idx="2">
                  <c:v>5.8346721191762825E-2</c:v>
                </c:pt>
                <c:pt idx="3">
                  <c:v>5.8189489835059463E-2</c:v>
                </c:pt>
                <c:pt idx="4">
                  <c:v>6.0108679470001494E-2</c:v>
                </c:pt>
                <c:pt idx="5">
                  <c:v>6.0439134145395298E-2</c:v>
                </c:pt>
                <c:pt idx="6">
                  <c:v>6.7426833903458785E-2</c:v>
                </c:pt>
                <c:pt idx="7">
                  <c:v>6.2233589087809051E-2</c:v>
                </c:pt>
                <c:pt idx="8">
                  <c:v>6.5594011652583245E-2</c:v>
                </c:pt>
                <c:pt idx="9">
                  <c:v>6.130203495735876E-2</c:v>
                </c:pt>
                <c:pt idx="10">
                  <c:v>5.9223689475790313E-2</c:v>
                </c:pt>
                <c:pt idx="11">
                  <c:v>5.3606237816764143E-2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D-4620-92A2-DED1188307D3}"/>
            </c:ext>
          </c:extLst>
        </c:ser>
        <c:ser>
          <c:idx val="4"/>
          <c:order val="3"/>
          <c:tx>
            <c:strRef>
              <c:f>'הרכב איוש רבעוניU'!$A$69</c:f>
              <c:strCache>
                <c:ptCount val="1"/>
                <c:pt idx="0">
                  <c:v>הובלה ואחסון</c:v>
                </c:pt>
              </c:strCache>
            </c:strRef>
          </c:tx>
          <c:invertIfNegative val="0"/>
          <c:dLbls>
            <c:dLbl>
              <c:idx val="11"/>
              <c:layout>
                <c:manualLayout>
                  <c:x val="1.29335269740992E-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7D-4620-92A2-DED1188307D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רבעוניU'!$X$69:$AI$69</c:f>
              <c:numCache>
                <c:formatCode>0.0%</c:formatCode>
                <c:ptCount val="12"/>
                <c:pt idx="0">
                  <c:v>2.0519351871506403E-2</c:v>
                </c:pt>
                <c:pt idx="1">
                  <c:v>2.1617412584819605E-2</c:v>
                </c:pt>
                <c:pt idx="2">
                  <c:v>1.5517744997809261E-2</c:v>
                </c:pt>
                <c:pt idx="3">
                  <c:v>1.3808975834292293E-2</c:v>
                </c:pt>
                <c:pt idx="4">
                  <c:v>1.5073693613220189E-2</c:v>
                </c:pt>
                <c:pt idx="5">
                  <c:v>1.5517107611141282E-2</c:v>
                </c:pt>
                <c:pt idx="6">
                  <c:v>1.4253135689851773E-2</c:v>
                </c:pt>
                <c:pt idx="7">
                  <c:v>1.4454002945051541E-2</c:v>
                </c:pt>
                <c:pt idx="8">
                  <c:v>1.5318130956515028E-2</c:v>
                </c:pt>
                <c:pt idx="9">
                  <c:v>1.3256776154690533E-2</c:v>
                </c:pt>
                <c:pt idx="10">
                  <c:v>1.2204881952781112E-2</c:v>
                </c:pt>
                <c:pt idx="11">
                  <c:v>1.2873619233268357E-2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7D-4620-92A2-DED1188307D3}"/>
            </c:ext>
          </c:extLst>
        </c:ser>
        <c:ser>
          <c:idx val="5"/>
          <c:order val="4"/>
          <c:tx>
            <c:strRef>
              <c:f>'הרכב איוש רבעוניU'!$A$70</c:f>
              <c:strCache>
                <c:ptCount val="1"/>
                <c:pt idx="0">
                  <c:v>שירותים פיננסיים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רבעוניU'!$W$70:$AH$70</c:f>
              <c:numCache>
                <c:formatCode>0.0%</c:formatCode>
                <c:ptCount val="12"/>
                <c:pt idx="0">
                  <c:v>3.3735202265959767E-2</c:v>
                </c:pt>
                <c:pt idx="1">
                  <c:v>3.251255925847308E-2</c:v>
                </c:pt>
                <c:pt idx="2">
                  <c:v>3.3334569320330749E-2</c:v>
                </c:pt>
                <c:pt idx="3">
                  <c:v>3.4577187089236169E-2</c:v>
                </c:pt>
                <c:pt idx="4">
                  <c:v>3.3985423858841582E-2</c:v>
                </c:pt>
                <c:pt idx="5">
                  <c:v>3.2119994044960548E-2</c:v>
                </c:pt>
                <c:pt idx="6">
                  <c:v>3.239196213825743E-2</c:v>
                </c:pt>
                <c:pt idx="7">
                  <c:v>3.1851007221588762E-2</c:v>
                </c:pt>
                <c:pt idx="8">
                  <c:v>3.2279314888010543E-2</c:v>
                </c:pt>
                <c:pt idx="9">
                  <c:v>3.1909557433344907E-2</c:v>
                </c:pt>
                <c:pt idx="10">
                  <c:v>3.3859663936502568E-2</c:v>
                </c:pt>
                <c:pt idx="11">
                  <c:v>3.2372949179671873E-2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7D-4620-92A2-DED1188307D3}"/>
            </c:ext>
          </c:extLst>
        </c:ser>
        <c:ser>
          <c:idx val="3"/>
          <c:order val="5"/>
          <c:tx>
            <c:strRef>
              <c:f>'הרכב איוש רבעוניU'!$A$72</c:f>
              <c:strCache>
                <c:ptCount val="1"/>
                <c:pt idx="0">
                  <c:v>שירותים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רבעוניU'!$W$72:$AH$72</c:f>
              <c:numCache>
                <c:formatCode>0.0%</c:formatCode>
                <c:ptCount val="12"/>
                <c:pt idx="0">
                  <c:v>0.17768174885612611</c:v>
                </c:pt>
                <c:pt idx="1">
                  <c:v>0.17264558126370905</c:v>
                </c:pt>
                <c:pt idx="2">
                  <c:v>0.17175275316103675</c:v>
                </c:pt>
                <c:pt idx="3">
                  <c:v>0.16832189279976631</c:v>
                </c:pt>
                <c:pt idx="4">
                  <c:v>0.17525891829689302</c:v>
                </c:pt>
                <c:pt idx="5">
                  <c:v>0.17448265594759568</c:v>
                </c:pt>
                <c:pt idx="6">
                  <c:v>0.17173558848630613</c:v>
                </c:pt>
                <c:pt idx="7">
                  <c:v>0.17179779551501337</c:v>
                </c:pt>
                <c:pt idx="8">
                  <c:v>0.1610865690149578</c:v>
                </c:pt>
                <c:pt idx="9">
                  <c:v>0.16518115522629936</c:v>
                </c:pt>
                <c:pt idx="10">
                  <c:v>0.16925610065017307</c:v>
                </c:pt>
                <c:pt idx="11">
                  <c:v>0.15682272909163666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7D-4620-92A2-DED1188307D3}"/>
            </c:ext>
          </c:extLst>
        </c:ser>
        <c:ser>
          <c:idx val="7"/>
          <c:order val="6"/>
          <c:tx>
            <c:strRef>
              <c:f>'הרכב איוש רבעוניU'!$A$81</c:f>
              <c:strCache>
                <c:ptCount val="1"/>
                <c:pt idx="0">
                  <c:v>מגזר ציבורי וביטחון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רבעוניU'!$W$81:$AH$81</c:f>
              <c:numCache>
                <c:formatCode>0.0%</c:formatCode>
                <c:ptCount val="12"/>
                <c:pt idx="0">
                  <c:v>0.1269518483550004</c:v>
                </c:pt>
                <c:pt idx="1">
                  <c:v>0.12813981461826929</c:v>
                </c:pt>
                <c:pt idx="2">
                  <c:v>0.13000111238829767</c:v>
                </c:pt>
                <c:pt idx="3">
                  <c:v>0.12268146633562145</c:v>
                </c:pt>
                <c:pt idx="4">
                  <c:v>0.13229766014576141</c:v>
                </c:pt>
                <c:pt idx="5">
                  <c:v>0.1252791424743189</c:v>
                </c:pt>
                <c:pt idx="6">
                  <c:v>0.12960664132205757</c:v>
                </c:pt>
                <c:pt idx="7">
                  <c:v>0.12276700874192327</c:v>
                </c:pt>
                <c:pt idx="8">
                  <c:v>0.1302797798961482</c:v>
                </c:pt>
                <c:pt idx="9">
                  <c:v>0.13192113284716592</c:v>
                </c:pt>
                <c:pt idx="10">
                  <c:v>0.13417208477581694</c:v>
                </c:pt>
                <c:pt idx="11">
                  <c:v>0.12180872348939575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7D-4620-92A2-DED1188307D3}"/>
            </c:ext>
          </c:extLst>
        </c:ser>
        <c:ser>
          <c:idx val="8"/>
          <c:order val="7"/>
          <c:tx>
            <c:strRef>
              <c:f>'הרכב איוש רבעוני'!#REF!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'הרכב איוש רבעוניU'!$W$59:$AH$60</c:f>
              <c:multiLvlStrCache>
                <c:ptCount val="12"/>
                <c:lvl>
                  <c:pt idx="0">
                    <c:v>Q3</c:v>
                  </c:pt>
                  <c:pt idx="1">
                    <c:v>Q2</c:v>
                  </c:pt>
                  <c:pt idx="2">
                    <c:v>Q1</c:v>
                  </c:pt>
                  <c:pt idx="3">
                    <c:v>Q4</c:v>
                  </c:pt>
                  <c:pt idx="4">
                    <c:v>Q3</c:v>
                  </c:pt>
                  <c:pt idx="5">
                    <c:v>Q2</c:v>
                  </c:pt>
                  <c:pt idx="6">
                    <c:v>Q1</c:v>
                  </c:pt>
                  <c:pt idx="7">
                    <c:v>Q4</c:v>
                  </c:pt>
                  <c:pt idx="8">
                    <c:v>Q3</c:v>
                  </c:pt>
                  <c:pt idx="9">
                    <c:v>Q2</c:v>
                  </c:pt>
                  <c:pt idx="10">
                    <c:v>Q1</c:v>
                  </c:pt>
                  <c:pt idx="11">
                    <c:v>Q4</c:v>
                  </c:pt>
                </c:lvl>
                <c:lvl>
                  <c:pt idx="3">
                    <c:v>2014</c:v>
                  </c:pt>
                  <c:pt idx="7">
                    <c:v>2013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'הרכב איוש רבעוני'!#REF!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7D-4620-92A2-DED1188307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5826216"/>
        <c:axId val="375823864"/>
      </c:barChart>
      <c:catAx>
        <c:axId val="3758262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he-IL"/>
          </a:p>
        </c:txPr>
        <c:crossAx val="375823864"/>
        <c:crosses val="autoZero"/>
        <c:auto val="1"/>
        <c:lblAlgn val="ctr"/>
        <c:lblOffset val="100"/>
        <c:noMultiLvlLbl val="0"/>
      </c:catAx>
      <c:valAx>
        <c:axId val="37582386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375826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0999394836528164E-2"/>
          <c:y val="0.96175633160157681"/>
          <c:w val="0.89999998177742557"/>
          <c:h val="3.8243642232950792E-2"/>
        </c:manualLayout>
      </c:layout>
      <c:overlay val="0"/>
      <c:txPr>
        <a:bodyPr/>
        <a:lstStyle/>
        <a:p>
          <a:pPr>
            <a:defRPr sz="2400"/>
          </a:pPr>
          <a:endParaRPr lang="he-IL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>
        <a:defRPr lang="he-IL" sz="2000" b="1" i="0" u="none" strike="noStrike" kern="1200" baseline="0">
          <a:solidFill>
            <a:srgbClr val="000000"/>
          </a:solidFill>
          <a:latin typeface="Arial"/>
          <a:ea typeface="Arial"/>
          <a:cs typeface="David" pitchFamily="2" charset="-79"/>
        </a:defRPr>
      </a:pPr>
      <a:endParaRPr lang="he-IL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42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42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42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42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5D-4702-89AD-F3A76F4944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5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55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5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55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5D-4702-89AD-F3A76F4944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68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68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6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68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5D-4702-89AD-F3A76F4944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hade val="80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80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5D-4702-89AD-F3A76F4944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93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93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9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3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5D-4702-89AD-F3A76F4944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tint val="94000"/>
                      <a:tint val="50000"/>
                      <a:satMod val="300000"/>
                    </a:schemeClr>
                  </a:gs>
                  <a:gs pos="35000">
                    <a:schemeClr val="accent3">
                      <a:tint val="94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94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94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5D-4702-89AD-F3A76F4944B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tint val="81000"/>
                      <a:tint val="50000"/>
                      <a:satMod val="300000"/>
                    </a:schemeClr>
                  </a:gs>
                  <a:gs pos="35000">
                    <a:schemeClr val="accent3">
                      <a:tint val="81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8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8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5D-4702-89AD-F3A76F4944B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tint val="69000"/>
                      <a:tint val="50000"/>
                      <a:satMod val="300000"/>
                    </a:schemeClr>
                  </a:gs>
                  <a:gs pos="35000">
                    <a:schemeClr val="accent3">
                      <a:tint val="69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69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69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65D-4702-89AD-F3A76F4944B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tint val="56000"/>
                      <a:tint val="50000"/>
                      <a:satMod val="300000"/>
                    </a:schemeClr>
                  </a:gs>
                  <a:gs pos="35000">
                    <a:schemeClr val="accent3">
                      <a:tint val="56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5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56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65D-4702-89AD-F3A76F4944B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3">
                      <a:tint val="43000"/>
                      <a:tint val="50000"/>
                      <a:satMod val="300000"/>
                    </a:schemeClr>
                  </a:gs>
                  <a:gs pos="35000">
                    <a:schemeClr val="accent3">
                      <a:tint val="43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4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43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65D-4702-89AD-F3A76F4944B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shade val="96000"/>
                      <a:tint val="50000"/>
                      <a:satMod val="300000"/>
                    </a:schemeClr>
                  </a:gs>
                  <a:gs pos="35000">
                    <a:schemeClr val="accent3">
                      <a:shade val="96000"/>
                      <a:tint val="37000"/>
                      <a:satMod val="300000"/>
                    </a:schemeClr>
                  </a:gs>
                  <a:gs pos="100000">
                    <a:schemeClr val="accent3">
                      <a:shade val="9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6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65D-4702-89AD-F3A76F4944B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3">
                      <a:tint val="97000"/>
                      <a:tint val="50000"/>
                      <a:satMod val="300000"/>
                    </a:schemeClr>
                  </a:gs>
                  <a:gs pos="35000">
                    <a:schemeClr val="accent3">
                      <a:tint val="97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9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97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65D-4702-89AD-F3A76F4944B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3">
                      <a:tint val="91000"/>
                      <a:tint val="50000"/>
                      <a:satMod val="300000"/>
                    </a:schemeClr>
                  </a:gs>
                  <a:gs pos="35000">
                    <a:schemeClr val="accent3">
                      <a:tint val="91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9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9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65D-4702-89AD-F3A76F4944B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3">
                      <a:tint val="85000"/>
                      <a:tint val="50000"/>
                      <a:satMod val="300000"/>
                    </a:schemeClr>
                  </a:gs>
                  <a:gs pos="35000">
                    <a:schemeClr val="accent3">
                      <a:tint val="85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8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85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65D-4702-89AD-F3A76F4944B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tint val="79000"/>
                      <a:tint val="50000"/>
                      <a:satMod val="300000"/>
                    </a:schemeClr>
                  </a:gs>
                  <a:gs pos="35000">
                    <a:schemeClr val="accent3">
                      <a:tint val="79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79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79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65D-4702-89AD-F3A76F4944B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3">
                      <a:tint val="73000"/>
                      <a:tint val="50000"/>
                      <a:satMod val="300000"/>
                    </a:schemeClr>
                  </a:gs>
                  <a:gs pos="35000">
                    <a:schemeClr val="accent3">
                      <a:tint val="73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7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73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65D-4702-89AD-F3A76F4944B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3">
                      <a:tint val="67000"/>
                      <a:tint val="50000"/>
                      <a:satMod val="300000"/>
                    </a:schemeClr>
                  </a:gs>
                  <a:gs pos="35000">
                    <a:schemeClr val="accent3">
                      <a:tint val="67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6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67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65D-4702-89AD-F3A76F4944B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3">
                      <a:tint val="61000"/>
                      <a:tint val="50000"/>
                      <a:satMod val="300000"/>
                    </a:schemeClr>
                  </a:gs>
                  <a:gs pos="35000">
                    <a:schemeClr val="accent3">
                      <a:tint val="61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6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6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65D-4702-89AD-F3A76F4944B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3">
                      <a:tint val="55000"/>
                      <a:tint val="50000"/>
                      <a:satMod val="300000"/>
                    </a:schemeClr>
                  </a:gs>
                  <a:gs pos="35000">
                    <a:schemeClr val="accent3">
                      <a:tint val="55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5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55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65D-4702-89AD-F3A76F4944B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3">
                      <a:tint val="49000"/>
                      <a:tint val="50000"/>
                      <a:satMod val="300000"/>
                    </a:schemeClr>
                  </a:gs>
                  <a:gs pos="35000">
                    <a:schemeClr val="accent3">
                      <a:tint val="49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49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49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65D-4702-89AD-F3A76F4944B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tint val="43000"/>
                      <a:tint val="50000"/>
                      <a:satMod val="300000"/>
                    </a:schemeClr>
                  </a:gs>
                  <a:gs pos="35000">
                    <a:schemeClr val="accent3">
                      <a:tint val="43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4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43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65D-4702-89AD-F3A76F4944B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3">
                      <a:tint val="37000"/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tint val="37000"/>
                      <a:satMod val="300000"/>
                    </a:schemeClr>
                  </a:gs>
                  <a:gs pos="100000">
                    <a:schemeClr val="accent3">
                      <a:tint val="3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tint val="37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65D-4702-89AD-F3A76F4944B9}"/>
              </c:ext>
            </c:extLst>
          </c:dPt>
          <c:dLbls>
            <c:dLbl>
              <c:idx val="0"/>
              <c:layout>
                <c:manualLayout>
                  <c:x val="0.13420703445183238"/>
                  <c:y val="-0.1110018371022547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5D-4702-89AD-F3A76F4944B9}"/>
                </c:ext>
              </c:extLst>
            </c:dLbl>
            <c:dLbl>
              <c:idx val="3"/>
              <c:layout>
                <c:manualLayout>
                  <c:x val="0"/>
                  <c:y val="-2.543792100260014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5D-4702-89AD-F3A76F4944B9}"/>
                </c:ext>
              </c:extLst>
            </c:dLbl>
            <c:dLbl>
              <c:idx val="4"/>
              <c:layout>
                <c:manualLayout>
                  <c:x val="0.10503159217969499"/>
                  <c:y val="2.08128444566726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5D-4702-89AD-F3A76F4944B9}"/>
                </c:ext>
              </c:extLst>
            </c:dLbl>
            <c:dLbl>
              <c:idx val="5"/>
              <c:layout>
                <c:manualLayout>
                  <c:x val="7.1479833566736872E-2"/>
                  <c:y val="0.1341272198318912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5D-4702-89AD-F3A76F4944B9}"/>
                </c:ext>
              </c:extLst>
            </c:dLbl>
            <c:dLbl>
              <c:idx val="6"/>
              <c:layout>
                <c:manualLayout>
                  <c:x val="-7.731492202116437E-2"/>
                  <c:y val="-8.78764543726182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5D-4702-89AD-F3A76F4944B9}"/>
                </c:ext>
              </c:extLst>
            </c:dLbl>
            <c:dLbl>
              <c:idx val="7"/>
              <c:layout>
                <c:manualLayout>
                  <c:x val="-8.7526326816412502E-3"/>
                  <c:y val="5.087584200520011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65D-4702-89AD-F3A76F4944B9}"/>
                </c:ext>
              </c:extLst>
            </c:dLbl>
            <c:dLbl>
              <c:idx val="9"/>
              <c:layout>
                <c:manualLayout>
                  <c:x val="-4.2304391294599376E-2"/>
                  <c:y val="-6.937614818890924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65D-4702-89AD-F3A76F4944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he-IL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('הרכב עזה רבעוניU'!$B$163:$B$171,'הרכב עזה רבעוניU'!$AA$176)</c:f>
              <c:numCache>
                <c:formatCode>General</c:formatCode>
                <c:ptCount val="10"/>
              </c:numCache>
            </c:numRef>
          </c:cat>
          <c:val>
            <c:numRef>
              <c:f>('הרכב עזה רבעוניU'!$Q$163:$Q$171,'הרכב עזה רבעוניU'!$Q$176)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C-465D-4702-89AD-F3A76F4944B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1D-44A6-8627-F39383FD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D-44A6-8627-F39383FD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1D-44A6-8627-F39383FDAE5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1D-44A6-8627-F39383FDAE5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1D-44A6-8627-F39383FDAE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'הרכב רצע שנתי!'!$B$169:$B$173</c:f>
              <c:numCache>
                <c:formatCode>General</c:formatCode>
                <c:ptCount val="5"/>
              </c:numCache>
            </c:numRef>
          </c:cat>
          <c:val>
            <c:numRef>
              <c:f>'הרכב רצע שנתי!'!$D$169:$D$173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41D-44A6-8627-F39383FDA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5822688"/>
        <c:axId val="375812888"/>
        <c:extLst/>
      </c:barChart>
      <c:catAx>
        <c:axId val="37582268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375812888"/>
        <c:crosses val="autoZero"/>
        <c:auto val="1"/>
        <c:lblAlgn val="ctr"/>
        <c:lblOffset val="100"/>
        <c:noMultiLvlLbl val="0"/>
      </c:catAx>
      <c:valAx>
        <c:axId val="375812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avid" panose="020E0502060401010101" pitchFamily="34" charset="-79"/>
                <a:ea typeface="+mn-ea"/>
                <a:cs typeface="David" panose="020E0502060401010101" pitchFamily="34" charset="-79"/>
              </a:defRPr>
            </a:pPr>
            <a:endParaRPr lang="he-IL"/>
          </a:p>
        </c:txPr>
        <c:crossAx val="3758226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avid" panose="020E0502060401010101" pitchFamily="34" charset="-79"/>
          <a:cs typeface="David" panose="020E0502060401010101" pitchFamily="34" charset="-79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647</xdr:col>
      <xdr:colOff>87171</xdr:colOff>
      <xdr:row>71</xdr:row>
      <xdr:rowOff>53241</xdr:rowOff>
    </xdr:from>
    <xdr:ext cx="802821" cy="2906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0898480917" y="17787059"/>
          <a:ext cx="802821" cy="290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1" anchor="t">
          <a:noAutofit/>
        </a:bodyPr>
        <a:lstStyle/>
        <a:p>
          <a:pPr algn="r" rtl="1"/>
          <a:r>
            <a:rPr lang="en-US" sz="1800" b="1" baseline="0">
              <a:solidFill>
                <a:srgbClr val="00B050"/>
              </a:solidFill>
              <a:latin typeface="David" panose="020E0502060401010101" pitchFamily="34" charset="-79"/>
              <a:cs typeface="David" panose="020E0502060401010101" pitchFamily="34" charset="-79"/>
            </a:rPr>
            <a:t>3.3%</a:t>
          </a:r>
          <a:r>
            <a:rPr lang="he-IL" sz="1800" b="1" baseline="0">
              <a:solidFill>
                <a:srgbClr val="00B050"/>
              </a:solidFill>
              <a:latin typeface="David" panose="020E0502060401010101" pitchFamily="34" charset="-79"/>
              <a:cs typeface="David" panose="020E0502060401010101" pitchFamily="34" charset="-79"/>
            </a:rPr>
            <a:t>+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44824</xdr:colOff>
      <xdr:row>74</xdr:row>
      <xdr:rowOff>214031</xdr:rowOff>
    </xdr:from>
    <xdr:to>
      <xdr:col>24</xdr:col>
      <xdr:colOff>347384</xdr:colOff>
      <xdr:row>95</xdr:row>
      <xdr:rowOff>224119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515471</xdr:colOff>
      <xdr:row>100</xdr:row>
      <xdr:rowOff>124384</xdr:rowOff>
    </xdr:from>
    <xdr:to>
      <xdr:col>12</xdr:col>
      <xdr:colOff>661148</xdr:colOff>
      <xdr:row>118</xdr:row>
      <xdr:rowOff>134470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0.77287</cdr:x>
      <cdr:y>0.02359</cdr:y>
    </cdr:from>
    <cdr:to>
      <cdr:x>0.85868</cdr:x>
      <cdr:y>0.17279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36325" y="14455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endParaRPr lang="he-IL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-163203144</xdr:colOff>
      <xdr:row>89</xdr:row>
      <xdr:rowOff>0</xdr:rowOff>
    </xdr:from>
    <xdr:to>
      <xdr:col>0</xdr:col>
      <xdr:colOff>-146740047</xdr:colOff>
      <xdr:row>109</xdr:row>
      <xdr:rowOff>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-297732450</xdr:colOff>
      <xdr:row>89</xdr:row>
      <xdr:rowOff>190500</xdr:rowOff>
    </xdr:from>
    <xdr:to>
      <xdr:col>0</xdr:col>
      <xdr:colOff>-278788090</xdr:colOff>
      <xdr:row>109</xdr:row>
      <xdr:rowOff>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51955</xdr:colOff>
      <xdr:row>135</xdr:row>
      <xdr:rowOff>0</xdr:rowOff>
    </xdr:from>
    <xdr:to>
      <xdr:col>35</xdr:col>
      <xdr:colOff>162792</xdr:colOff>
      <xdr:row>165</xdr:row>
      <xdr:rowOff>103909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186</xdr:row>
      <xdr:rowOff>142875</xdr:rowOff>
    </xdr:from>
    <xdr:to>
      <xdr:col>6</xdr:col>
      <xdr:colOff>257175</xdr:colOff>
      <xdr:row>201</xdr:row>
      <xdr:rowOff>171450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BS619"/>
  <sheetViews>
    <sheetView rightToLeft="1" zoomScale="50" zoomScaleNormal="50" workbookViewId="0">
      <selection activeCell="A12" sqref="A12"/>
    </sheetView>
  </sheetViews>
  <sheetFormatPr defaultColWidth="9" defaultRowHeight="15.5" x14ac:dyDescent="0.3"/>
  <cols>
    <col min="1" max="1" width="18.75" style="2" bestFit="1" customWidth="1"/>
    <col min="2" max="2" width="19.75" style="2" customWidth="1"/>
    <col min="3" max="6" width="19.75" style="199" customWidth="1"/>
    <col min="7" max="10" width="10.83203125" style="142" customWidth="1"/>
    <col min="11" max="14" width="9.58203125" style="145" bestFit="1" customWidth="1"/>
    <col min="15" max="16" width="9.58203125" style="2" bestFit="1" customWidth="1"/>
    <col min="17" max="19" width="10.08203125" style="2" bestFit="1" customWidth="1"/>
    <col min="20" max="22" width="10.08203125" style="66" bestFit="1" customWidth="1"/>
    <col min="23" max="23" width="10.08203125" style="66" customWidth="1"/>
    <col min="24" max="24" width="10.08203125" style="1" bestFit="1" customWidth="1"/>
    <col min="25" max="26" width="9.58203125" style="1" bestFit="1" customWidth="1"/>
    <col min="27" max="34" width="10.5" style="1" bestFit="1" customWidth="1"/>
    <col min="35" max="70" width="9.58203125" style="1" bestFit="1" customWidth="1"/>
    <col min="71" max="16384" width="9" style="1"/>
  </cols>
  <sheetData>
    <row r="1" spans="1:71" ht="18.75" customHeight="1" x14ac:dyDescent="0.3">
      <c r="A1" s="291" t="s">
        <v>74</v>
      </c>
      <c r="B1" s="291"/>
      <c r="C1" s="292"/>
      <c r="D1" s="280">
        <v>2020</v>
      </c>
      <c r="E1" s="281"/>
      <c r="F1" s="281"/>
      <c r="G1" s="282"/>
      <c r="H1" s="280">
        <v>2019</v>
      </c>
      <c r="I1" s="281"/>
      <c r="J1" s="281"/>
      <c r="K1" s="282"/>
      <c r="L1" s="280">
        <v>2018</v>
      </c>
      <c r="M1" s="281"/>
      <c r="N1" s="281"/>
      <c r="O1" s="282"/>
      <c r="P1" s="280">
        <v>2017</v>
      </c>
      <c r="Q1" s="281"/>
      <c r="R1" s="281"/>
      <c r="S1" s="282"/>
      <c r="T1" s="280">
        <v>2016</v>
      </c>
      <c r="U1" s="281"/>
      <c r="V1" s="281"/>
      <c r="W1" s="282"/>
      <c r="X1" s="280">
        <v>2015</v>
      </c>
      <c r="Y1" s="281"/>
      <c r="Z1" s="281"/>
      <c r="AA1" s="282"/>
      <c r="AB1" s="280">
        <v>2014</v>
      </c>
      <c r="AC1" s="281"/>
      <c r="AD1" s="281"/>
      <c r="AE1" s="282"/>
      <c r="AF1" s="280">
        <v>2013</v>
      </c>
      <c r="AG1" s="281"/>
      <c r="AH1" s="281"/>
      <c r="AI1" s="282"/>
      <c r="AJ1" s="280">
        <v>2012</v>
      </c>
      <c r="AK1" s="281"/>
      <c r="AL1" s="281"/>
      <c r="AM1" s="282"/>
      <c r="AN1" s="280">
        <v>2011</v>
      </c>
      <c r="AO1" s="281"/>
      <c r="AP1" s="281"/>
      <c r="AQ1" s="282"/>
      <c r="AR1" s="280">
        <v>2010</v>
      </c>
      <c r="AS1" s="281"/>
      <c r="AT1" s="281"/>
      <c r="AU1" s="282"/>
      <c r="AV1" s="280">
        <v>2009</v>
      </c>
      <c r="AW1" s="281"/>
      <c r="AX1" s="281"/>
      <c r="AY1" s="282"/>
      <c r="AZ1" s="280">
        <v>2008</v>
      </c>
      <c r="BA1" s="281"/>
      <c r="BB1" s="281"/>
      <c r="BC1" s="282"/>
      <c r="BD1" s="280">
        <v>2007</v>
      </c>
      <c r="BE1" s="281"/>
      <c r="BF1" s="281"/>
      <c r="BG1" s="282"/>
      <c r="BH1" s="280">
        <v>2006</v>
      </c>
      <c r="BI1" s="281"/>
      <c r="BJ1" s="281"/>
      <c r="BK1" s="282"/>
      <c r="BL1" s="280">
        <v>2005</v>
      </c>
      <c r="BM1" s="281"/>
      <c r="BN1" s="281"/>
      <c r="BO1" s="282"/>
      <c r="BP1" s="280">
        <v>2004</v>
      </c>
      <c r="BQ1" s="281"/>
      <c r="BR1" s="281"/>
      <c r="BS1" s="282"/>
    </row>
    <row r="2" spans="1:71" ht="19.5" customHeight="1" thickBot="1" x14ac:dyDescent="0.35">
      <c r="A2" s="291"/>
      <c r="B2" s="291"/>
      <c r="C2" s="292"/>
      <c r="D2" s="16" t="s">
        <v>5</v>
      </c>
      <c r="E2" s="17" t="s">
        <v>4</v>
      </c>
      <c r="F2" s="17" t="s">
        <v>3</v>
      </c>
      <c r="G2" s="18" t="s">
        <v>2</v>
      </c>
      <c r="H2" s="16" t="s">
        <v>5</v>
      </c>
      <c r="I2" s="17" t="s">
        <v>4</v>
      </c>
      <c r="J2" s="17" t="s">
        <v>3</v>
      </c>
      <c r="K2" s="18" t="s">
        <v>2</v>
      </c>
      <c r="L2" s="16" t="s">
        <v>5</v>
      </c>
      <c r="M2" s="17" t="s">
        <v>4</v>
      </c>
      <c r="N2" s="17" t="s">
        <v>3</v>
      </c>
      <c r="O2" s="18" t="s">
        <v>2</v>
      </c>
      <c r="P2" s="16" t="s">
        <v>5</v>
      </c>
      <c r="Q2" s="17" t="s">
        <v>4</v>
      </c>
      <c r="R2" s="17" t="s">
        <v>3</v>
      </c>
      <c r="S2" s="18" t="s">
        <v>2</v>
      </c>
      <c r="T2" s="16" t="s">
        <v>5</v>
      </c>
      <c r="U2" s="17" t="s">
        <v>4</v>
      </c>
      <c r="V2" s="17" t="s">
        <v>3</v>
      </c>
      <c r="W2" s="18" t="s">
        <v>2</v>
      </c>
      <c r="X2" s="16" t="s">
        <v>5</v>
      </c>
      <c r="Y2" s="17" t="s">
        <v>4</v>
      </c>
      <c r="Z2" s="17" t="s">
        <v>3</v>
      </c>
      <c r="AA2" s="18" t="s">
        <v>2</v>
      </c>
      <c r="AB2" s="16" t="s">
        <v>5</v>
      </c>
      <c r="AC2" s="17" t="s">
        <v>4</v>
      </c>
      <c r="AD2" s="17" t="s">
        <v>3</v>
      </c>
      <c r="AE2" s="18" t="s">
        <v>2</v>
      </c>
      <c r="AF2" s="16" t="s">
        <v>5</v>
      </c>
      <c r="AG2" s="17" t="s">
        <v>4</v>
      </c>
      <c r="AH2" s="17" t="s">
        <v>3</v>
      </c>
      <c r="AI2" s="18" t="s">
        <v>2</v>
      </c>
      <c r="AJ2" s="16" t="s">
        <v>5</v>
      </c>
      <c r="AK2" s="17" t="s">
        <v>4</v>
      </c>
      <c r="AL2" s="17" t="s">
        <v>3</v>
      </c>
      <c r="AM2" s="18" t="s">
        <v>2</v>
      </c>
      <c r="AN2" s="16" t="s">
        <v>5</v>
      </c>
      <c r="AO2" s="17" t="s">
        <v>4</v>
      </c>
      <c r="AP2" s="17" t="s">
        <v>3</v>
      </c>
      <c r="AQ2" s="18" t="s">
        <v>2</v>
      </c>
      <c r="AR2" s="16" t="s">
        <v>5</v>
      </c>
      <c r="AS2" s="17" t="s">
        <v>4</v>
      </c>
      <c r="AT2" s="17" t="s">
        <v>3</v>
      </c>
      <c r="AU2" s="18" t="s">
        <v>2</v>
      </c>
      <c r="AV2" s="16" t="s">
        <v>5</v>
      </c>
      <c r="AW2" s="17" t="s">
        <v>4</v>
      </c>
      <c r="AX2" s="17" t="s">
        <v>3</v>
      </c>
      <c r="AY2" s="18" t="s">
        <v>2</v>
      </c>
      <c r="AZ2" s="16" t="s">
        <v>5</v>
      </c>
      <c r="BA2" s="17" t="s">
        <v>4</v>
      </c>
      <c r="BB2" s="17" t="s">
        <v>3</v>
      </c>
      <c r="BC2" s="18" t="s">
        <v>2</v>
      </c>
      <c r="BD2" s="16" t="s">
        <v>5</v>
      </c>
      <c r="BE2" s="17" t="s">
        <v>4</v>
      </c>
      <c r="BF2" s="17" t="s">
        <v>3</v>
      </c>
      <c r="BG2" s="18" t="s">
        <v>2</v>
      </c>
      <c r="BH2" s="16" t="s">
        <v>5</v>
      </c>
      <c r="BI2" s="17" t="s">
        <v>4</v>
      </c>
      <c r="BJ2" s="17" t="s">
        <v>3</v>
      </c>
      <c r="BK2" s="18" t="s">
        <v>2</v>
      </c>
      <c r="BL2" s="16" t="s">
        <v>5</v>
      </c>
      <c r="BM2" s="17" t="s">
        <v>4</v>
      </c>
      <c r="BN2" s="17" t="s">
        <v>3</v>
      </c>
      <c r="BO2" s="18" t="s">
        <v>2</v>
      </c>
      <c r="BP2" s="16" t="s">
        <v>5</v>
      </c>
      <c r="BQ2" s="17" t="s">
        <v>4</v>
      </c>
      <c r="BR2" s="17" t="s">
        <v>3</v>
      </c>
      <c r="BS2" s="18" t="s">
        <v>2</v>
      </c>
    </row>
    <row r="3" spans="1:71" ht="18.75" customHeight="1" x14ac:dyDescent="0.3">
      <c r="A3" s="289" t="s">
        <v>0</v>
      </c>
      <c r="B3" s="2" t="s">
        <v>75</v>
      </c>
      <c r="C3" s="124" t="s">
        <v>8</v>
      </c>
      <c r="D3" s="98"/>
      <c r="E3" s="98"/>
      <c r="F3" s="98"/>
      <c r="G3" s="98">
        <v>3820.4</v>
      </c>
      <c r="H3" s="98">
        <f>'הרכב רשפ רבעוניU'!F28</f>
        <v>4016.4</v>
      </c>
      <c r="I3" s="98">
        <f>'הרכב רשפ רבעוניU'!G28</f>
        <v>3915.3000000000006</v>
      </c>
      <c r="J3" s="98">
        <f>'הרכב רשפ רבעוניU'!H28</f>
        <v>3876.6</v>
      </c>
      <c r="K3" s="98">
        <f>'הרכב רשפ רבעוניU'!I28</f>
        <v>3956.1</v>
      </c>
      <c r="L3" s="98">
        <f>'הרכב רשפ רבעוניU'!J28</f>
        <v>4089.7000000000007</v>
      </c>
      <c r="M3" s="98">
        <f>'הרכב רשפ רבעוניU'!K28</f>
        <v>3938.8000000000011</v>
      </c>
      <c r="N3" s="98">
        <f>'הרכב רשפ רבעוניU'!L28</f>
        <v>3788.1000000000004</v>
      </c>
      <c r="O3" s="98">
        <f>'הרכב רשפ רבעוניU'!M28</f>
        <v>3799.6000000000004</v>
      </c>
      <c r="P3" s="98">
        <f>'הרכב רשפ רבעוניU'!N28</f>
        <v>3951.7</v>
      </c>
      <c r="Q3" s="98">
        <f>'הרכב רשפ רבעוניU'!O28</f>
        <v>3952.4</v>
      </c>
      <c r="R3" s="98">
        <f>'הרכב רשפ רבעוניU'!P28</f>
        <v>3814.8000000000006</v>
      </c>
      <c r="S3" s="98">
        <f>'הרכב רשפ רבעוניU'!Q28</f>
        <v>3708</v>
      </c>
      <c r="T3" s="98">
        <f>'הרכב רשפ רבעוניU'!R28</f>
        <v>3777.9000000000005</v>
      </c>
      <c r="U3" s="98">
        <f>'הרכב רשפ רבעוניU'!S28</f>
        <v>3798.6000000000004</v>
      </c>
      <c r="V3" s="98">
        <f>'הרכב רשפ רבעוניU'!T28</f>
        <v>3859.5000000000005</v>
      </c>
      <c r="W3" s="98">
        <f>'הרכב רשפ רבעוניU'!U28</f>
        <v>3775</v>
      </c>
      <c r="X3" s="98">
        <f>'הרכב רשפ רבעוניU'!V28</f>
        <v>3554.2000000000003</v>
      </c>
      <c r="Y3" s="98">
        <f>'הרכב רשפ רבעוניU'!W28</f>
        <v>3461.4000000000005</v>
      </c>
      <c r="Z3" s="98">
        <f>'הרכב רשפ רבעוניU'!X28</f>
        <v>3558.6999999999994</v>
      </c>
      <c r="AA3" s="98">
        <f>'הרכב רשפ רבעוניU'!Y28</f>
        <v>3398.0999999999995</v>
      </c>
      <c r="AB3" s="98">
        <f>'הרכב רשפ רבעוניU'!Z28</f>
        <v>3404.7000000000003</v>
      </c>
      <c r="AC3" s="98">
        <f>'הרכב רשפ רבעוניU'!AA28</f>
        <v>3127.8999999999996</v>
      </c>
      <c r="AD3" s="98">
        <f>'הרכב רשפ רבעוניU'!AB28</f>
        <v>3521.4</v>
      </c>
      <c r="AE3" s="98">
        <f>'הרכב רשפ רבעוניU'!AC28</f>
        <v>3417.1000000000004</v>
      </c>
      <c r="AF3" s="98">
        <f>'הרכב רשפ רבעוניU'!AD28</f>
        <v>3459.6</v>
      </c>
      <c r="AG3" s="98">
        <f>'הרכב רשפ רבעוניU'!AE28</f>
        <v>3420.5</v>
      </c>
      <c r="AH3" s="98">
        <f>'הרכב רשפ רבעוניU'!AF28</f>
        <v>3445.7</v>
      </c>
      <c r="AI3" s="98">
        <f>'הרכב רשפ רבעוניU'!AG28</f>
        <v>3166.6000000000008</v>
      </c>
      <c r="AJ3" s="98">
        <f>'הרכב רשפ רבעוניU'!AH28</f>
        <v>3247</v>
      </c>
      <c r="AK3" s="98">
        <f>'הרכב רשפ רבעוניU'!AI28</f>
        <v>3251.5</v>
      </c>
      <c r="AL3" s="98">
        <f>'הרכב רשפ רבעוניU'!AJ28</f>
        <v>3304.6</v>
      </c>
      <c r="AM3" s="98">
        <f>'הרכב רשפ רבעוניU'!AK28</f>
        <v>3083.7999999999997</v>
      </c>
      <c r="AN3" s="98">
        <f>'הרכב רשפ רבעוניU'!AL28</f>
        <v>3138.5</v>
      </c>
      <c r="AO3" s="98">
        <f>'הרכב רשפ רבעוניU'!AM28</f>
        <v>3010.2999999999997</v>
      </c>
      <c r="AP3" s="98">
        <f>'הרכב רשפ רבעוניU'!AN28</f>
        <v>3072.7</v>
      </c>
      <c r="AQ3" s="98">
        <f>'הרכב רשפ רבעוניU'!AO28</f>
        <v>2924.9000000000005</v>
      </c>
      <c r="AR3" s="98">
        <f>'הרכב רשפ רבעוניU'!AP28</f>
        <v>2843.3999999999996</v>
      </c>
      <c r="AS3" s="98">
        <f>'הרכב רשפ רבעוניU'!AQ28</f>
        <v>2794.4</v>
      </c>
      <c r="AT3" s="98">
        <f>'הרכב רשפ רבעוניU'!AR28</f>
        <v>2805.9</v>
      </c>
      <c r="AU3" s="98">
        <f>'הרכב רשפ רבעוניU'!AS28</f>
        <v>2638.7</v>
      </c>
      <c r="AV3" s="98">
        <f>'הרכב רשפ רבעוניU'!AT28</f>
        <v>2725.2000000000003</v>
      </c>
      <c r="AW3" s="98">
        <f>'הרכב רשפ רבעוניU'!AU28</f>
        <v>2697.0000000000005</v>
      </c>
      <c r="AX3" s="98">
        <f>'הרכב רשפ רבעוניU'!AV28</f>
        <v>2628.4</v>
      </c>
      <c r="AY3" s="98">
        <f>'הרכב רשפ רבעוניU'!AW28</f>
        <v>2426.5</v>
      </c>
      <c r="AZ3" s="98">
        <f>'הרכב רשפ רבעוניU'!AX28</f>
        <v>2455.5</v>
      </c>
      <c r="BA3" s="98">
        <f>'הרכב רשפ רבעוניU'!AY28</f>
        <v>2433.9</v>
      </c>
      <c r="BB3" s="98">
        <f>'הרכב רשפ רבעוניU'!AZ28</f>
        <v>2358.8000000000002</v>
      </c>
      <c r="BC3" s="98">
        <f>'הרכב רשפ רבעוניU'!BA28</f>
        <v>2399.7999999999997</v>
      </c>
      <c r="BD3" s="98">
        <f>'הרכב רשפ רבעוניU'!BB28</f>
        <v>2152.1999999999998</v>
      </c>
      <c r="BE3" s="98">
        <f>'הרכב רשפ רבעוניU'!BC28</f>
        <v>2276.5</v>
      </c>
      <c r="BF3" s="98">
        <f>'הרכב רשפ רבעוניU'!BD28</f>
        <v>2379.5000000000005</v>
      </c>
      <c r="BG3" s="98">
        <f>'הרכב רשפ רבעוניU'!BE28</f>
        <v>2172.6000000000004</v>
      </c>
      <c r="BH3" s="98">
        <f>'הרכב רשפ רבעוניU'!BF28</f>
        <v>2196.3000000000002</v>
      </c>
      <c r="BI3" s="98">
        <f>'הרכב רשפ רבעוניU'!BG28</f>
        <v>2146</v>
      </c>
      <c r="BJ3" s="98">
        <f>'הרכב רשפ רבעוניU'!BH28</f>
        <v>2201</v>
      </c>
      <c r="BK3" s="98">
        <f>'הרכב רשפ רבעוניU'!BI28</f>
        <v>2109.6999999999998</v>
      </c>
      <c r="BL3" s="98">
        <f>'הרכב רשפ רבעוניU'!BJ28</f>
        <v>2354.1999999999998</v>
      </c>
      <c r="BM3" s="98">
        <f>'הרכב רשפ רבעוניU'!BK28</f>
        <v>2229.1999999999994</v>
      </c>
      <c r="BN3" s="98">
        <f>'הרכב רשפ רבעוניU'!BL28</f>
        <v>2170.5</v>
      </c>
      <c r="BO3" s="98">
        <f>'הרכב רשפ רבעוניU'!BM28</f>
        <v>1986.2</v>
      </c>
      <c r="BP3" s="98">
        <f>'הרכב רשפ רבעוניU'!BN28</f>
        <v>2149.1</v>
      </c>
      <c r="BQ3" s="98">
        <f>'הרכב רשפ רבעוניU'!BO28</f>
        <v>2020.8</v>
      </c>
      <c r="BR3" s="98">
        <f>'הרכב רשפ רבעוניU'!BP28</f>
        <v>1855.1</v>
      </c>
      <c r="BS3" s="98">
        <f>'הרכב רשפ רבעוניU'!BQ28</f>
        <v>1828.3999999999999</v>
      </c>
    </row>
    <row r="4" spans="1:71" ht="36.5" thickBot="1" x14ac:dyDescent="0.35">
      <c r="A4" s="290"/>
      <c r="C4" s="125" t="s">
        <v>6</v>
      </c>
      <c r="D4" s="118">
        <f t="shared" ref="D4:G4" si="0">+D3/H3-1</f>
        <v>-1</v>
      </c>
      <c r="E4" s="118">
        <f t="shared" si="0"/>
        <v>-1</v>
      </c>
      <c r="F4" s="118">
        <f t="shared" si="0"/>
        <v>-1</v>
      </c>
      <c r="G4" s="118">
        <f t="shared" si="0"/>
        <v>-3.4301458507115523E-2</v>
      </c>
      <c r="H4" s="118">
        <f t="shared" ref="H4:AM4" si="1">+H3/L3-1</f>
        <v>-1.7923075042179271E-2</v>
      </c>
      <c r="I4" s="118">
        <f t="shared" si="1"/>
        <v>-5.9662841474561468E-3</v>
      </c>
      <c r="J4" s="118">
        <f t="shared" si="1"/>
        <v>2.3362635622079519E-2</v>
      </c>
      <c r="K4" s="118">
        <f t="shared" si="1"/>
        <v>4.1188546162753914E-2</v>
      </c>
      <c r="L4" s="118">
        <f t="shared" si="1"/>
        <v>3.4921679277273299E-2</v>
      </c>
      <c r="M4" s="118">
        <f t="shared" si="1"/>
        <v>-3.4409472725429602E-3</v>
      </c>
      <c r="N4" s="118">
        <f t="shared" si="1"/>
        <v>-6.999056307014806E-3</v>
      </c>
      <c r="O4" s="118">
        <f t="shared" si="1"/>
        <v>2.4703344120819981E-2</v>
      </c>
      <c r="P4" s="118">
        <f t="shared" si="1"/>
        <v>4.6004393975488833E-2</v>
      </c>
      <c r="Q4" s="118">
        <f t="shared" si="1"/>
        <v>4.0488601063549678E-2</v>
      </c>
      <c r="R4" s="118">
        <f t="shared" si="1"/>
        <v>-1.1581811115429441E-2</v>
      </c>
      <c r="S4" s="118">
        <f t="shared" si="1"/>
        <v>-1.7748344370860925E-2</v>
      </c>
      <c r="T4" s="118">
        <f t="shared" si="1"/>
        <v>6.29396207304036E-2</v>
      </c>
      <c r="U4" s="118">
        <f t="shared" si="1"/>
        <v>9.7417230022534218E-2</v>
      </c>
      <c r="V4" s="118">
        <f t="shared" si="1"/>
        <v>8.4525247983814555E-2</v>
      </c>
      <c r="W4" s="118">
        <f t="shared" si="1"/>
        <v>0.11091492304523132</v>
      </c>
      <c r="X4" s="118">
        <f t="shared" si="1"/>
        <v>4.3909889270713931E-2</v>
      </c>
      <c r="Y4" s="118">
        <f t="shared" si="1"/>
        <v>0.10662105566034752</v>
      </c>
      <c r="Z4" s="118">
        <f t="shared" si="1"/>
        <v>1.0592378031464511E-2</v>
      </c>
      <c r="AA4" s="118">
        <f t="shared" si="1"/>
        <v>-5.5602704047293949E-3</v>
      </c>
      <c r="AB4" s="118">
        <f t="shared" si="1"/>
        <v>-1.5868886576482777E-2</v>
      </c>
      <c r="AC4" s="118">
        <f t="shared" si="1"/>
        <v>-8.5543049261803894E-2</v>
      </c>
      <c r="AD4" s="118">
        <f t="shared" si="1"/>
        <v>2.1969411150129181E-2</v>
      </c>
      <c r="AE4" s="118">
        <f t="shared" si="1"/>
        <v>7.9106928566917034E-2</v>
      </c>
      <c r="AF4" s="118">
        <f t="shared" si="1"/>
        <v>6.5475823837388258E-2</v>
      </c>
      <c r="AG4" s="118">
        <f t="shared" si="1"/>
        <v>5.1976011071813044E-2</v>
      </c>
      <c r="AH4" s="118">
        <f t="shared" si="1"/>
        <v>4.2698057253525379E-2</v>
      </c>
      <c r="AI4" s="118">
        <f t="shared" si="1"/>
        <v>2.6849990271742952E-2</v>
      </c>
      <c r="AJ4" s="118">
        <f t="shared" si="1"/>
        <v>3.4570654771387543E-2</v>
      </c>
      <c r="AK4" s="118">
        <f t="shared" si="1"/>
        <v>8.0124904494568661E-2</v>
      </c>
      <c r="AL4" s="118">
        <f t="shared" si="1"/>
        <v>7.5471084062876281E-2</v>
      </c>
      <c r="AM4" s="118">
        <f t="shared" si="1"/>
        <v>5.4326643645936423E-2</v>
      </c>
      <c r="AN4" s="118">
        <f t="shared" ref="AN4:BO4" si="2">+AN3/AR3-1</f>
        <v>0.10378420201167637</v>
      </c>
      <c r="AO4" s="118">
        <f t="shared" si="2"/>
        <v>7.7261666189521794E-2</v>
      </c>
      <c r="AP4" s="118">
        <f t="shared" si="2"/>
        <v>9.5085355857300602E-2</v>
      </c>
      <c r="AQ4" s="118">
        <f t="shared" si="2"/>
        <v>0.1084625004737183</v>
      </c>
      <c r="AR4" s="118">
        <f t="shared" si="2"/>
        <v>4.3372963452223523E-2</v>
      </c>
      <c r="AS4" s="118">
        <f t="shared" si="2"/>
        <v>3.611420096403406E-2</v>
      </c>
      <c r="AT4" s="118">
        <f t="shared" si="2"/>
        <v>6.7531578146400761E-2</v>
      </c>
      <c r="AU4" s="118">
        <f t="shared" si="2"/>
        <v>8.7451061199258051E-2</v>
      </c>
      <c r="AV4" s="118">
        <f t="shared" si="2"/>
        <v>0.10983506414172273</v>
      </c>
      <c r="AW4" s="118">
        <f t="shared" si="2"/>
        <v>0.10809811413780368</v>
      </c>
      <c r="AX4" s="118">
        <f t="shared" si="2"/>
        <v>0.11429540444293695</v>
      </c>
      <c r="AY4" s="118">
        <f t="shared" si="2"/>
        <v>1.1125927160596794E-2</v>
      </c>
      <c r="AZ4" s="118">
        <f t="shared" si="2"/>
        <v>0.14092556453861182</v>
      </c>
      <c r="BA4" s="118">
        <f t="shared" si="2"/>
        <v>6.9141225565561237E-2</v>
      </c>
      <c r="BB4" s="118">
        <f t="shared" si="2"/>
        <v>-8.6993065770121225E-3</v>
      </c>
      <c r="BC4" s="118">
        <f t="shared" si="2"/>
        <v>0.10457516339869244</v>
      </c>
      <c r="BD4" s="118">
        <f t="shared" si="2"/>
        <v>-2.0079224149706532E-2</v>
      </c>
      <c r="BE4" s="118">
        <f t="shared" si="2"/>
        <v>6.0810810810810745E-2</v>
      </c>
      <c r="BF4" s="118">
        <f t="shared" si="2"/>
        <v>8.1099500227169719E-2</v>
      </c>
      <c r="BG4" s="118">
        <f t="shared" si="2"/>
        <v>2.9814665592264644E-2</v>
      </c>
      <c r="BH4" s="118">
        <f t="shared" si="2"/>
        <v>-6.7071616685073332E-2</v>
      </c>
      <c r="BI4" s="118">
        <f t="shared" si="2"/>
        <v>-3.7322806387941609E-2</v>
      </c>
      <c r="BJ4" s="118">
        <f t="shared" si="2"/>
        <v>1.4052061736927079E-2</v>
      </c>
      <c r="BK4" s="118">
        <f t="shared" si="2"/>
        <v>6.2179035343872702E-2</v>
      </c>
      <c r="BL4" s="118">
        <f t="shared" si="2"/>
        <v>9.543529849704524E-2</v>
      </c>
      <c r="BM4" s="118">
        <f t="shared" si="2"/>
        <v>0.10312747426761648</v>
      </c>
      <c r="BN4" s="118">
        <f t="shared" si="2"/>
        <v>0.17001778879844753</v>
      </c>
      <c r="BO4" s="118">
        <f t="shared" si="2"/>
        <v>8.6304966090571034E-2</v>
      </c>
      <c r="BP4" s="118" t="e">
        <f>+BP3/#REF!-1</f>
        <v>#REF!</v>
      </c>
      <c r="BQ4" s="118" t="e">
        <f>+BQ3/BT3-1</f>
        <v>#DIV/0!</v>
      </c>
      <c r="BR4" s="118" t="e">
        <f>+BR3/BU3-1</f>
        <v>#DIV/0!</v>
      </c>
      <c r="BS4" s="118" t="e">
        <f>+BS3/BV3-1</f>
        <v>#DIV/0!</v>
      </c>
    </row>
    <row r="5" spans="1:71" ht="18" x14ac:dyDescent="0.3">
      <c r="A5" s="287" t="s">
        <v>1</v>
      </c>
      <c r="B5" s="2" t="s">
        <v>75</v>
      </c>
      <c r="C5" s="74" t="s">
        <v>8</v>
      </c>
      <c r="D5" s="126"/>
      <c r="E5" s="126"/>
      <c r="F5" s="126"/>
      <c r="G5" s="126">
        <v>3150.3</v>
      </c>
      <c r="H5" s="126">
        <f>'הרכב איוש רבעוניU'!F28</f>
        <v>3302.4</v>
      </c>
      <c r="I5" s="126">
        <f>'הרכב איוש רבעוניU'!G28</f>
        <v>3220.1</v>
      </c>
      <c r="J5" s="126">
        <f>'הרכב איוש רבעוניU'!H28</f>
        <v>3184.8</v>
      </c>
      <c r="K5" s="126">
        <f>'הרכב איוש רבעוניU'!I28</f>
        <v>3237.7</v>
      </c>
      <c r="L5" s="126">
        <f>'הרכב איוש רבעוניU'!J28</f>
        <v>3368.7</v>
      </c>
      <c r="M5" s="126">
        <f>'הרכב איוש רבעוניU'!K28</f>
        <v>3240.6</v>
      </c>
      <c r="N5" s="126">
        <f>'הרכב איוש רבעוניU'!L28</f>
        <v>3100.9</v>
      </c>
      <c r="O5" s="126">
        <f>'הרכב איוש רבעוניU'!M28</f>
        <v>3087.1000000000004</v>
      </c>
      <c r="P5" s="126">
        <f>'הרכב איוש רבעוניU'!N28</f>
        <v>3222.8999999999996</v>
      </c>
      <c r="Q5" s="126">
        <f>'הרכב איוש רבעוניU'!O28</f>
        <v>3222.8999999999992</v>
      </c>
      <c r="R5" s="126">
        <f>'הרכב איוש רבעוניU'!P28</f>
        <v>3093.9999999999995</v>
      </c>
      <c r="S5" s="126">
        <f>'הרכב איוש רבעוניU'!Q28</f>
        <v>2965.7</v>
      </c>
      <c r="T5" s="126">
        <f>'הרכב איוש רבעוניU'!R28</f>
        <v>2968.2</v>
      </c>
      <c r="U5" s="126">
        <f>'הרכב איוש רבעוניU'!S28</f>
        <v>3022.5000000000005</v>
      </c>
      <c r="V5" s="126">
        <f>'הרכב איוש רבעוניU'!T28</f>
        <v>3084.1</v>
      </c>
      <c r="W5" s="126">
        <f>'הרכב איוש רבעוניU'!U28</f>
        <v>2971.3</v>
      </c>
      <c r="X5" s="126">
        <f>'הרכב איוש רבעוניU'!V28</f>
        <v>2795</v>
      </c>
      <c r="Y5" s="126">
        <f>'הרכב איוש רבעוניU'!W28</f>
        <v>2753.7999999999997</v>
      </c>
      <c r="Z5" s="126">
        <f>'הרכב איוש רבעוניU'!X28</f>
        <v>2826.6</v>
      </c>
      <c r="AA5" s="126">
        <f>'הרכב איוש רבעוניU'!Y28</f>
        <v>2696.9</v>
      </c>
      <c r="AB5" s="126">
        <f>'הרכב איוש רבעוניU'!Z28</f>
        <v>2738.7999999999997</v>
      </c>
      <c r="AC5" s="126">
        <f>'הרכב איוש רבעוניU'!AA28</f>
        <v>2606.9999999999995</v>
      </c>
      <c r="AD5" s="126">
        <f>'הרכב איוש רבעוניU'!AB28</f>
        <v>2686.7999999999997</v>
      </c>
      <c r="AE5" s="126">
        <f>'הרכב איוש רבעוניU'!AC28</f>
        <v>2577.8000000000002</v>
      </c>
      <c r="AF5" s="126">
        <f>'הרכב איוש רבעוניU'!AD28</f>
        <v>2630.9999999999991</v>
      </c>
      <c r="AG5" s="126">
        <f>'הרכב איוש רבעוניU'!AE28</f>
        <v>2580.5999999999995</v>
      </c>
      <c r="AH5" s="126">
        <f>'הרכב איוש רבעוניU'!AF28</f>
        <v>2591.7000000000003</v>
      </c>
      <c r="AI5" s="126">
        <f>'הרכב איוש רבעוניU'!AG28</f>
        <v>2368.6000000000004</v>
      </c>
      <c r="AJ5" s="126">
        <f>'הרכב איוש רבעוניU'!AH28</f>
        <v>2499</v>
      </c>
      <c r="AK5" s="126">
        <f>'הרכב איוש רבעוניU'!AI28</f>
        <v>2462.3999999999996</v>
      </c>
      <c r="AL5" s="126">
        <f>'הרכב איוש רבעוניU'!AJ28</f>
        <v>2491.8999999999996</v>
      </c>
      <c r="AM5" s="126">
        <f>'הרכב איוש רבעוניU'!AK28</f>
        <v>2356.8999999999996</v>
      </c>
      <c r="AN5" s="126">
        <f>'הרכב איוש רבעוניU'!AL28</f>
        <v>2458.5</v>
      </c>
      <c r="AO5" s="126">
        <f>'הרכב איוש רבעוניU'!AM28</f>
        <v>2308.1</v>
      </c>
      <c r="AP5" s="126">
        <f>'הרכב איוש רבעוניU'!AN28</f>
        <v>2308.7999999999997</v>
      </c>
      <c r="AQ5" s="126">
        <f>'הרכב איוש רבעוניU'!AO28</f>
        <v>2230.5000000000005</v>
      </c>
      <c r="AR5" s="126">
        <f>'הרכב איוש רבעוניU'!AP28</f>
        <v>2204</v>
      </c>
      <c r="AS5" s="126">
        <f>'הרכב איוש רבעוניU'!AQ28</f>
        <v>2129.6</v>
      </c>
      <c r="AT5" s="126">
        <f>'הרכב איוש רבעוניU'!AR28</f>
        <v>2185.3000000000002</v>
      </c>
      <c r="AU5" s="126">
        <f>'הרכב איוש רבעוניU'!AS28</f>
        <v>1977.2</v>
      </c>
      <c r="AV5" s="126">
        <f>'הרכב איוש רבעוניU'!AT28</f>
        <v>2090.3000000000002</v>
      </c>
      <c r="AW5" s="126">
        <f>'הרכב איוש רבעוניU'!AU28</f>
        <v>2130.1</v>
      </c>
      <c r="AX5" s="126">
        <f>'הרכב איוש רבעוניU'!AV28</f>
        <v>2060.9</v>
      </c>
      <c r="AY5" s="126">
        <f>'הרכב איוש רבעוניU'!AW28</f>
        <v>1845</v>
      </c>
      <c r="AZ5" s="126">
        <f>'הרכב איוש רבעוניU'!AX28</f>
        <v>1920.3999999999999</v>
      </c>
      <c r="BA5" s="126">
        <f>'הרכב איוש רבעוניU'!AY28</f>
        <v>1880.7</v>
      </c>
      <c r="BB5" s="126">
        <f>'הרכב איוש רבעוניU'!AZ28</f>
        <v>1867.3000000000002</v>
      </c>
      <c r="BC5" s="126">
        <f>'הרכב איוש רבעוניU'!BA28</f>
        <v>1782.9</v>
      </c>
      <c r="BD5" s="126">
        <f>'הרכב איוש רבעוניU'!BB28</f>
        <v>1590.1</v>
      </c>
      <c r="BE5" s="126">
        <f>'הרכב איוש רבעוניU'!BC28</f>
        <v>1675.3</v>
      </c>
      <c r="BF5" s="126">
        <f>'הרכב איוש רבעוניU'!BD28</f>
        <v>1734.2</v>
      </c>
      <c r="BG5" s="126">
        <f>'הרכב איוש רבעוניU'!BE28</f>
        <v>1588</v>
      </c>
      <c r="BH5" s="126">
        <f>'הרכב איוש רבעוניU'!BF28</f>
        <v>1576.3999999999999</v>
      </c>
      <c r="BI5" s="126">
        <f>'הרכב איוש רבעוניU'!BG28</f>
        <v>1477.0999999999997</v>
      </c>
      <c r="BJ5" s="126">
        <f>'הרכב איוש רבעוניU'!BH28</f>
        <v>1506.2999999999997</v>
      </c>
      <c r="BK5" s="126">
        <f>'הרכב איוש רבעוניU'!BI28</f>
        <v>1402.3000000000002</v>
      </c>
      <c r="BL5" s="126">
        <f>'הרכב איוש רבעוניU'!BJ28</f>
        <v>1469</v>
      </c>
      <c r="BM5" s="126">
        <f>'הרכב איוש רבעוניU'!BK28</f>
        <v>1410</v>
      </c>
      <c r="BN5" s="126">
        <f>'הרכב איוש רבעוניU'!BL28</f>
        <v>1365.7</v>
      </c>
      <c r="BO5" s="126">
        <f>'הרכב איוש רבעוניU'!BM28</f>
        <v>1223.8</v>
      </c>
      <c r="BP5" s="126">
        <f>'הרכב איוש רבעוניU'!BN28</f>
        <v>1408.2</v>
      </c>
      <c r="BQ5" s="126">
        <f>'הרכב איוש רבעוניU'!BO28</f>
        <v>1325.1999999999998</v>
      </c>
      <c r="BR5" s="126">
        <f>'הרכב איוש רבעוניU'!BP28</f>
        <v>1230.5</v>
      </c>
      <c r="BS5" s="126">
        <f>'הרכב איוש רבעוניU'!BQ28</f>
        <v>1164.9999999999998</v>
      </c>
    </row>
    <row r="6" spans="1:71" ht="36.5" thickBot="1" x14ac:dyDescent="0.35">
      <c r="A6" s="288"/>
      <c r="C6" s="75" t="s">
        <v>6</v>
      </c>
      <c r="D6" s="121">
        <f t="shared" ref="D6:G6" si="3">+D5/H5-1</f>
        <v>-1</v>
      </c>
      <c r="E6" s="121">
        <f t="shared" si="3"/>
        <v>-1</v>
      </c>
      <c r="F6" s="121">
        <f t="shared" si="3"/>
        <v>-1</v>
      </c>
      <c r="G6" s="121">
        <f t="shared" si="3"/>
        <v>-2.6994471384007013E-2</v>
      </c>
      <c r="H6" s="121">
        <f>+H5/L5-1</f>
        <v>-1.9681182652061535E-2</v>
      </c>
      <c r="I6" s="121">
        <f t="shared" ref="I6:T6" si="4">+I5/M5-1</f>
        <v>-6.3259890143800845E-3</v>
      </c>
      <c r="J6" s="121">
        <f t="shared" si="4"/>
        <v>2.7056660969396074E-2</v>
      </c>
      <c r="K6" s="121">
        <f t="shared" si="4"/>
        <v>4.8783648083962072E-2</v>
      </c>
      <c r="L6" s="121">
        <f t="shared" si="4"/>
        <v>4.5238760122870758E-2</v>
      </c>
      <c r="M6" s="121">
        <f t="shared" si="4"/>
        <v>5.4919482453692492E-3</v>
      </c>
      <c r="N6" s="121">
        <f t="shared" si="4"/>
        <v>2.2301228183583266E-3</v>
      </c>
      <c r="O6" s="121">
        <f t="shared" si="4"/>
        <v>4.0934686583268931E-2</v>
      </c>
      <c r="P6" s="121">
        <f t="shared" si="4"/>
        <v>8.5809581564584514E-2</v>
      </c>
      <c r="Q6" s="121">
        <f t="shared" si="4"/>
        <v>6.6302729528535442E-2</v>
      </c>
      <c r="R6" s="121">
        <f t="shared" si="4"/>
        <v>3.2100126455041345E-3</v>
      </c>
      <c r="S6" s="121">
        <f t="shared" si="4"/>
        <v>-1.8846969340020614E-3</v>
      </c>
      <c r="T6" s="121">
        <f t="shared" si="4"/>
        <v>6.1967799642218102E-2</v>
      </c>
      <c r="U6" s="121">
        <f t="shared" ref="U6" si="5">+U5/Y5-1</f>
        <v>9.7574261021134756E-2</v>
      </c>
      <c r="V6" s="121">
        <f t="shared" ref="V6" si="6">+V5/Z5-1</f>
        <v>9.1098846670911948E-2</v>
      </c>
      <c r="W6" s="121">
        <f t="shared" ref="W6" si="7">+W5/AA5-1</f>
        <v>0.10174644962734991</v>
      </c>
      <c r="X6" s="121">
        <f t="shared" ref="X6" si="8">+X5/AB5-1</f>
        <v>2.0519935738279704E-2</v>
      </c>
      <c r="Y6" s="121">
        <f t="shared" ref="Y6" si="9">+Y5/AC5-1</f>
        <v>5.630993479094748E-2</v>
      </c>
      <c r="Z6" s="121">
        <f t="shared" ref="Z6" si="10">+Z5/AD5-1</f>
        <v>5.2032157213041552E-2</v>
      </c>
      <c r="AA6" s="121">
        <f t="shared" ref="AA6" si="11">+AA5/AE5-1</f>
        <v>4.6202187912173232E-2</v>
      </c>
      <c r="AB6" s="121">
        <f t="shared" ref="AB6" si="12">+AB5/AF5-1</f>
        <v>4.0973014063094171E-2</v>
      </c>
      <c r="AC6" s="121">
        <f t="shared" ref="AC6" si="13">+AC5/AG5-1</f>
        <v>1.0230179028132946E-2</v>
      </c>
      <c r="AD6" s="121">
        <f t="shared" ref="AD6" si="14">+AD5/AH5-1</f>
        <v>3.6694061812709622E-2</v>
      </c>
      <c r="AE6" s="121">
        <f t="shared" ref="AE6:AF6" si="15">+AE5/AI5-1</f>
        <v>8.8322215654817127E-2</v>
      </c>
      <c r="AF6" s="121">
        <f t="shared" si="15"/>
        <v>5.2821128451380206E-2</v>
      </c>
      <c r="AG6" s="121">
        <f t="shared" ref="AG6" si="16">+AG5/AK5-1</f>
        <v>4.8001949317738823E-2</v>
      </c>
      <c r="AH6" s="121">
        <f t="shared" ref="AH6" si="17">+AH5/AL5-1</f>
        <v>4.0049761226373715E-2</v>
      </c>
      <c r="AI6" s="121">
        <f t="shared" ref="AI6" si="18">+AI5/AM5-1</f>
        <v>4.964147821290954E-3</v>
      </c>
      <c r="AJ6" s="121">
        <f t="shared" ref="AJ6" si="19">+AJ5/AN5-1</f>
        <v>1.6473459426479486E-2</v>
      </c>
      <c r="AK6" s="121">
        <f t="shared" ref="AK6" si="20">+AK5/AO5-1</f>
        <v>6.6851522897621196E-2</v>
      </c>
      <c r="AL6" s="121">
        <f t="shared" ref="AL6" si="21">+AL5/AP5-1</f>
        <v>7.9305266805266728E-2</v>
      </c>
      <c r="AM6" s="121">
        <f t="shared" ref="AM6" si="22">+AM5/AQ5-1</f>
        <v>5.6668908316520605E-2</v>
      </c>
      <c r="AN6" s="121">
        <f t="shared" ref="AN6" si="23">+AN5/AR5-1</f>
        <v>0.11547186932849374</v>
      </c>
      <c r="AO6" s="121">
        <f t="shared" ref="AO6" si="24">+AO5/AS5-1</f>
        <v>8.3818557475582312E-2</v>
      </c>
      <c r="AP6" s="121">
        <f t="shared" ref="AP6" si="25">+AP5/AT5-1</f>
        <v>5.651397977394379E-2</v>
      </c>
      <c r="AQ6" s="121">
        <f t="shared" ref="AQ6:AR6" si="26">+AQ5/AU5-1</f>
        <v>0.12811045923528241</v>
      </c>
      <c r="AR6" s="121">
        <f t="shared" si="26"/>
        <v>5.4394106109170837E-2</v>
      </c>
      <c r="AS6" s="121">
        <f t="shared" ref="AS6" si="27">+AS5/AW5-1</f>
        <v>-2.3473076381386182E-4</v>
      </c>
      <c r="AT6" s="121">
        <f t="shared" ref="AT6" si="28">+AT5/AX5-1</f>
        <v>6.0361977776699494E-2</v>
      </c>
      <c r="AU6" s="121">
        <f t="shared" ref="AU6" si="29">+AU5/AY5-1</f>
        <v>7.1653116531165351E-2</v>
      </c>
      <c r="AV6" s="121">
        <f t="shared" ref="AV6" si="30">+AV5/AZ5-1</f>
        <v>8.8471151843366069E-2</v>
      </c>
      <c r="AW6" s="121">
        <f t="shared" ref="AW6" si="31">+AW5/BA5-1</f>
        <v>0.13261019833040888</v>
      </c>
      <c r="AX6" s="121">
        <f t="shared" ref="AX6" si="32">+AX5/BB5-1</f>
        <v>0.10367910887377496</v>
      </c>
      <c r="AY6" s="121">
        <f t="shared" ref="AY6" si="33">+AY5/BC5-1</f>
        <v>3.4830893488137171E-2</v>
      </c>
      <c r="AZ6" s="121">
        <f t="shared" ref="AZ6" si="34">+AZ5/BD5-1</f>
        <v>0.20772278473052008</v>
      </c>
      <c r="BA6" s="121">
        <f t="shared" ref="BA6" si="35">+BA5/BE5-1</f>
        <v>0.12260490658389545</v>
      </c>
      <c r="BB6" s="121">
        <f t="shared" ref="BB6" si="36">+BB5/BF5-1</f>
        <v>7.6750086495213976E-2</v>
      </c>
      <c r="BC6" s="121">
        <f t="shared" ref="BC6:BD6" si="37">+BC5/BG5-1</f>
        <v>0.12273299748110844</v>
      </c>
      <c r="BD6" s="121">
        <f t="shared" si="37"/>
        <v>8.6906876427303992E-3</v>
      </c>
      <c r="BE6" s="121">
        <f t="shared" ref="BE6" si="38">+BE5/BI5-1</f>
        <v>0.13418184280008139</v>
      </c>
      <c r="BF6" s="121">
        <f t="shared" ref="BF6" si="39">+BF5/BJ5-1</f>
        <v>0.15129788222797602</v>
      </c>
      <c r="BG6" s="121">
        <f t="shared" ref="BG6" si="40">+BG5/BK5-1</f>
        <v>0.1324253012907366</v>
      </c>
      <c r="BH6" s="121">
        <f t="shared" ref="BH6" si="41">+BH5/BL5-1</f>
        <v>7.3110959836623524E-2</v>
      </c>
      <c r="BI6" s="121">
        <f t="shared" ref="BI6" si="42">+BI5/BM5-1</f>
        <v>4.7588652482269289E-2</v>
      </c>
      <c r="BJ6" s="121">
        <f t="shared" ref="BJ6" si="43">+BJ5/BN5-1</f>
        <v>0.1029508676869002</v>
      </c>
      <c r="BK6" s="121">
        <f t="shared" ref="BK6" si="44">+BK5/BO5-1</f>
        <v>0.14585716620362832</v>
      </c>
      <c r="BL6" s="121">
        <f t="shared" ref="BL6" si="45">+BL5/BP5-1</f>
        <v>4.3175685271978459E-2</v>
      </c>
      <c r="BM6" s="121">
        <f t="shared" ref="BM6" si="46">+BM5/BQ5-1</f>
        <v>6.3990341080591762E-2</v>
      </c>
      <c r="BN6" s="121">
        <f t="shared" ref="BN6" si="47">+BN5/BR5-1</f>
        <v>0.10987403494514436</v>
      </c>
      <c r="BO6" s="121">
        <f>+BO5/BS5-1</f>
        <v>5.0472103004292057E-2</v>
      </c>
      <c r="BP6" s="121" t="e">
        <f>+BP5/#REF!-1</f>
        <v>#REF!</v>
      </c>
      <c r="BQ6" s="121" t="e">
        <f>+BQ5/BT5-1</f>
        <v>#DIV/0!</v>
      </c>
      <c r="BR6" s="121" t="e">
        <f>+BR5/BU5-1</f>
        <v>#DIV/0!</v>
      </c>
      <c r="BS6" s="121" t="e">
        <f>+BS5/BV5-1</f>
        <v>#DIV/0!</v>
      </c>
    </row>
    <row r="7" spans="1:71" ht="18" x14ac:dyDescent="0.3">
      <c r="A7" s="285" t="s">
        <v>7</v>
      </c>
      <c r="B7" s="2" t="s">
        <v>75</v>
      </c>
      <c r="C7" s="76" t="s">
        <v>8</v>
      </c>
      <c r="D7" s="101"/>
      <c r="E7" s="101"/>
      <c r="F7" s="101"/>
      <c r="G7" s="101">
        <v>670.1</v>
      </c>
      <c r="H7" s="101">
        <f>'הרכב עזה רבעוניU'!F28</f>
        <v>714</v>
      </c>
      <c r="I7" s="101">
        <f>'הרכב עזה רבעוניU'!G28</f>
        <v>695.2</v>
      </c>
      <c r="J7" s="101">
        <f>'הרכב עזה רבעוניU'!H28</f>
        <v>691.8</v>
      </c>
      <c r="K7" s="101">
        <f>'הרכב עזה רבעוניU'!I28</f>
        <v>718.4</v>
      </c>
      <c r="L7" s="101">
        <f>'הרכב עזה רבעוניU'!J28</f>
        <v>721</v>
      </c>
      <c r="M7" s="101">
        <f>'הרכב עזה רבעוניU'!K28</f>
        <v>698.2</v>
      </c>
      <c r="N7" s="101">
        <f>'הרכב עזה רבעוניU'!L28</f>
        <v>687.19999999999993</v>
      </c>
      <c r="O7" s="101">
        <f>'הרכב עזה רבעוניU'!M28</f>
        <v>712.50000000000011</v>
      </c>
      <c r="P7" s="101">
        <f>'הרכב עזה רבעוניU'!N28</f>
        <v>728.79999999999984</v>
      </c>
      <c r="Q7" s="101">
        <f>'הרכב עזה רבעוניU'!O28</f>
        <v>729.5</v>
      </c>
      <c r="R7" s="101">
        <f>'הרכב עזה רבעוניU'!P28</f>
        <v>720.80000000000007</v>
      </c>
      <c r="S7" s="101">
        <f>'הרכב עזה רבעוניU'!Q28</f>
        <v>742.3</v>
      </c>
      <c r="T7" s="101">
        <f>'הרכב עזה רבעוניU'!R28</f>
        <v>809.7</v>
      </c>
      <c r="U7" s="101">
        <f>'הרכב עזה רבעוניU'!S28</f>
        <v>776.09999999999991</v>
      </c>
      <c r="V7" s="101">
        <f>'הרכב עזה רבעוניU'!T28</f>
        <v>775.40000000000009</v>
      </c>
      <c r="W7" s="101">
        <f>'הרכב עזה רבעוניU'!U28</f>
        <v>803.7</v>
      </c>
      <c r="X7" s="101">
        <f>'הרכב עזה רבעוניU'!V28</f>
        <v>759.19999999999993</v>
      </c>
      <c r="Y7" s="101">
        <f>'הרכב עזה רבעוניU'!W28</f>
        <v>707.60000000000014</v>
      </c>
      <c r="Z7" s="101">
        <f>'הרכב עזה רבעוניU'!X28</f>
        <v>732.1</v>
      </c>
      <c r="AA7" s="101">
        <f>'הרכב עזה רבעוניU'!Y28</f>
        <v>701.19999999999993</v>
      </c>
      <c r="AB7" s="101">
        <f>'הרכב עזה רבעוניU'!Z28</f>
        <v>665.90000000000009</v>
      </c>
      <c r="AC7" s="101">
        <f>'הרכב עזה רבעוניU'!AA28</f>
        <v>520.9</v>
      </c>
      <c r="AD7" s="101">
        <f>'הרכב עזה רבעוניU'!AB28</f>
        <v>834.60000000000025</v>
      </c>
      <c r="AE7" s="101">
        <f>'הרכב עזה רבעוניU'!AC28</f>
        <v>839.30000000000018</v>
      </c>
      <c r="AF7" s="101">
        <f>'הרכב עזה רבעוניU'!AD28</f>
        <v>828.60000000000014</v>
      </c>
      <c r="AG7" s="101">
        <f>'הרכב עזה רבעוניU'!AE28</f>
        <v>839.9</v>
      </c>
      <c r="AH7" s="101">
        <f>'הרכב עזה רבעוניU'!AF28</f>
        <v>854.00000000000011</v>
      </c>
      <c r="AI7" s="101">
        <f>'הרכב עזה רבעוניU'!AG28</f>
        <v>798.00000000000011</v>
      </c>
      <c r="AJ7" s="101">
        <f>'הרכב עזה רבעוניU'!AH28</f>
        <v>748</v>
      </c>
      <c r="AK7" s="101">
        <f>'הרכב עזה רבעוניU'!AI28</f>
        <v>789.1</v>
      </c>
      <c r="AL7" s="101">
        <f>'הרכב עזה רבעוניU'!AJ28</f>
        <v>812.69999999999993</v>
      </c>
      <c r="AM7" s="101">
        <f>'הרכב עזה רבעוניU'!AK28</f>
        <v>726.90000000000009</v>
      </c>
      <c r="AN7" s="101">
        <f>'הרכב עזה רבעוניU'!AL28</f>
        <v>679.99999999999989</v>
      </c>
      <c r="AO7" s="101">
        <f>'הרכב עזה רבעוניU'!AM28</f>
        <v>702.2</v>
      </c>
      <c r="AP7" s="101">
        <f>'הרכב עזה רבעוניU'!AN28</f>
        <v>763.90000000000009</v>
      </c>
      <c r="AQ7" s="101">
        <f>'הרכב עזה רבעוניU'!AO28</f>
        <v>694.4</v>
      </c>
      <c r="AR7" s="101">
        <f>'הרכב עזה רבעוניU'!AP28</f>
        <v>639.39999999999986</v>
      </c>
      <c r="AS7" s="101">
        <f>'הרכב עזה רבעוניU'!AQ28</f>
        <v>664.8</v>
      </c>
      <c r="AT7" s="101">
        <f>'הרכב עזה רבעוניU'!AR28</f>
        <v>620.60000000000014</v>
      </c>
      <c r="AU7" s="101">
        <f>'הרכב עזה רבעוניU'!AS28</f>
        <v>661.5</v>
      </c>
      <c r="AV7" s="101">
        <f>'הרכב עזה רבעוניU'!AT28</f>
        <v>634.90000000000009</v>
      </c>
      <c r="AW7" s="101">
        <f>'הרכב עזה רבעוניU'!AU28</f>
        <v>566.90000000000009</v>
      </c>
      <c r="AX7" s="101">
        <f>'הרכב עזה רבעוניU'!AV28</f>
        <v>567.5</v>
      </c>
      <c r="AY7" s="101">
        <f>'הרכב עזה רבעוניU'!AW28</f>
        <v>581.5</v>
      </c>
      <c r="AZ7" s="101">
        <f>'הרכב עזה רבעוניU'!AX28</f>
        <v>535.09999999999991</v>
      </c>
      <c r="BA7" s="101">
        <f>'הרכב עזה רבעוניU'!AY28</f>
        <v>553.20000000000005</v>
      </c>
      <c r="BB7" s="101">
        <f>'הרכב עזה רבעוניU'!AZ28</f>
        <v>491.50000000000006</v>
      </c>
      <c r="BC7" s="101">
        <f>'הרכב עזה רבעוניU'!BA28</f>
        <v>616.9</v>
      </c>
      <c r="BD7" s="101">
        <f>'הרכב עזה רבעוניU'!BB28</f>
        <v>562.1</v>
      </c>
      <c r="BE7" s="101">
        <f>'הרכב עזה רבעוניU'!BC28</f>
        <v>601.19999999999993</v>
      </c>
      <c r="BF7" s="101">
        <f>'הרכב עזה רבעוניU'!BD28</f>
        <v>645.29999999999995</v>
      </c>
      <c r="BG7" s="101">
        <f>'הרכב עזה רבעוניU'!BE28</f>
        <v>584.59999999999991</v>
      </c>
      <c r="BH7" s="101">
        <f>'הרכב עזה רבעוניU'!BF28</f>
        <v>619.89999999999986</v>
      </c>
      <c r="BI7" s="101">
        <f>'הרכב עזה רבעוניU'!BG28</f>
        <v>668.90000000000009</v>
      </c>
      <c r="BJ7" s="101">
        <f>'הרכב עזה רבעוניU'!BH28</f>
        <v>694.7</v>
      </c>
      <c r="BK7" s="101">
        <f>'הרכב עזה רבעוניU'!BI28</f>
        <v>707.40000000000009</v>
      </c>
      <c r="BL7" s="101">
        <f>'הרכב עזה רבעוניU'!BJ28</f>
        <v>885.19999999999993</v>
      </c>
      <c r="BM7" s="101">
        <f>'הרכב עזה רבעוניU'!BK28</f>
        <v>819.2</v>
      </c>
      <c r="BN7" s="101">
        <f>'הרכב עזה רבעוניU'!BL28</f>
        <v>804.80000000000007</v>
      </c>
      <c r="BO7" s="101">
        <f>'הרכב עזה רבעוניU'!BM28</f>
        <v>762.4</v>
      </c>
      <c r="BP7" s="101">
        <f>'הרכב עזה רבעוניU'!BN28</f>
        <v>740.89999999999986</v>
      </c>
      <c r="BQ7" s="101">
        <f>'הרכב עזה רבעוניU'!BO28</f>
        <v>695.60000000000014</v>
      </c>
      <c r="BR7" s="101">
        <f>'הרכב עזה רבעוניU'!BP28</f>
        <v>624.6</v>
      </c>
      <c r="BS7" s="101">
        <f>'הרכב עזה רבעוניU'!BQ28</f>
        <v>663.39999999999986</v>
      </c>
    </row>
    <row r="8" spans="1:71" ht="36.5" thickBot="1" x14ac:dyDescent="0.35">
      <c r="A8" s="286"/>
      <c r="C8" s="77" t="s">
        <v>6</v>
      </c>
      <c r="D8" s="123">
        <f t="shared" ref="D8:G8" si="48">+D7/H7-1</f>
        <v>-1</v>
      </c>
      <c r="E8" s="123">
        <f t="shared" si="48"/>
        <v>-1</v>
      </c>
      <c r="F8" s="123">
        <f t="shared" si="48"/>
        <v>-1</v>
      </c>
      <c r="G8" s="123">
        <f t="shared" si="48"/>
        <v>-6.7232739420935328E-2</v>
      </c>
      <c r="H8" s="123">
        <f t="shared" ref="H8:AM8" si="49">+H7/L7-1</f>
        <v>-9.7087378640776656E-3</v>
      </c>
      <c r="I8" s="123">
        <f t="shared" si="49"/>
        <v>-4.296763105127499E-3</v>
      </c>
      <c r="J8" s="123">
        <f t="shared" si="49"/>
        <v>6.6938300349244084E-3</v>
      </c>
      <c r="K8" s="123">
        <f t="shared" si="49"/>
        <v>8.2807017543857775E-3</v>
      </c>
      <c r="L8" s="123">
        <f t="shared" si="49"/>
        <v>-1.0702524698133709E-2</v>
      </c>
      <c r="M8" s="123">
        <f t="shared" si="49"/>
        <v>-4.290610006854001E-2</v>
      </c>
      <c r="N8" s="123">
        <f t="shared" si="49"/>
        <v>-4.6614872364040161E-2</v>
      </c>
      <c r="O8" s="123">
        <f t="shared" si="49"/>
        <v>-4.0145493735686211E-2</v>
      </c>
      <c r="P8" s="123">
        <f t="shared" si="49"/>
        <v>-9.9913548227738902E-2</v>
      </c>
      <c r="Q8" s="123">
        <f t="shared" si="49"/>
        <v>-6.0043808787527242E-2</v>
      </c>
      <c r="R8" s="123">
        <f t="shared" si="49"/>
        <v>-7.0415269538302794E-2</v>
      </c>
      <c r="S8" s="123">
        <f t="shared" si="49"/>
        <v>-7.6396665422421406E-2</v>
      </c>
      <c r="T8" s="123">
        <f t="shared" si="49"/>
        <v>6.6517386722866334E-2</v>
      </c>
      <c r="U8" s="123">
        <f t="shared" si="49"/>
        <v>9.6806105144148891E-2</v>
      </c>
      <c r="V8" s="123">
        <f t="shared" si="49"/>
        <v>5.91449255566181E-2</v>
      </c>
      <c r="W8" s="123">
        <f t="shared" si="49"/>
        <v>0.1461779806046779</v>
      </c>
      <c r="X8" s="123">
        <f t="shared" si="49"/>
        <v>0.14011112779696622</v>
      </c>
      <c r="Y8" s="123">
        <f t="shared" si="49"/>
        <v>0.3584181224803229</v>
      </c>
      <c r="Z8" s="123">
        <f t="shared" si="49"/>
        <v>-0.12281332374790344</v>
      </c>
      <c r="AA8" s="123">
        <f t="shared" si="49"/>
        <v>-0.16454188013821069</v>
      </c>
      <c r="AB8" s="123">
        <f t="shared" si="49"/>
        <v>-0.19635529809316921</v>
      </c>
      <c r="AC8" s="123">
        <f t="shared" si="49"/>
        <v>-0.37980711989522564</v>
      </c>
      <c r="AD8" s="123">
        <f t="shared" si="49"/>
        <v>-2.2716627634660314E-2</v>
      </c>
      <c r="AE8" s="123">
        <f t="shared" si="49"/>
        <v>5.1754385964912331E-2</v>
      </c>
      <c r="AF8" s="123">
        <f t="shared" si="49"/>
        <v>0.10775401069518731</v>
      </c>
      <c r="AG8" s="123">
        <f t="shared" si="49"/>
        <v>6.4377138512229148E-2</v>
      </c>
      <c r="AH8" s="123">
        <f t="shared" si="49"/>
        <v>5.081826012058599E-2</v>
      </c>
      <c r="AI8" s="123">
        <f t="shared" si="49"/>
        <v>9.7812628972348437E-2</v>
      </c>
      <c r="AJ8" s="123">
        <f t="shared" si="49"/>
        <v>0.10000000000000009</v>
      </c>
      <c r="AK8" s="123">
        <f t="shared" si="49"/>
        <v>0.12375391626317289</v>
      </c>
      <c r="AL8" s="123">
        <f t="shared" si="49"/>
        <v>6.3882707160622942E-2</v>
      </c>
      <c r="AM8" s="123">
        <f t="shared" si="49"/>
        <v>4.6802995391705293E-2</v>
      </c>
      <c r="AN8" s="123">
        <f t="shared" ref="AN8:BO8" si="50">+AN7/AR7-1</f>
        <v>6.3497028464185146E-2</v>
      </c>
      <c r="AO8" s="123">
        <f t="shared" si="50"/>
        <v>5.625752105896531E-2</v>
      </c>
      <c r="AP8" s="123">
        <f t="shared" si="50"/>
        <v>0.23090557524975819</v>
      </c>
      <c r="AQ8" s="123">
        <f t="shared" si="50"/>
        <v>4.9735449735449633E-2</v>
      </c>
      <c r="AR8" s="123">
        <f t="shared" si="50"/>
        <v>7.087730351235999E-3</v>
      </c>
      <c r="AS8" s="123">
        <f t="shared" si="50"/>
        <v>0.17269359675427731</v>
      </c>
      <c r="AT8" s="123">
        <f t="shared" si="50"/>
        <v>9.3568281938326336E-2</v>
      </c>
      <c r="AU8" s="123">
        <f t="shared" si="50"/>
        <v>0.13757523645743763</v>
      </c>
      <c r="AV8" s="123">
        <f t="shared" si="50"/>
        <v>0.18650719491683843</v>
      </c>
      <c r="AW8" s="123">
        <f t="shared" si="50"/>
        <v>2.4765003615329073E-2</v>
      </c>
      <c r="AX8" s="123">
        <f t="shared" si="50"/>
        <v>0.15462868769074256</v>
      </c>
      <c r="AY8" s="123">
        <f t="shared" si="50"/>
        <v>-5.7383692656832519E-2</v>
      </c>
      <c r="AZ8" s="123">
        <f t="shared" si="50"/>
        <v>-4.8034157623198959E-2</v>
      </c>
      <c r="BA8" s="123">
        <f t="shared" si="50"/>
        <v>-7.9840319361277223E-2</v>
      </c>
      <c r="BB8" s="123">
        <f t="shared" si="50"/>
        <v>-0.23833875716720887</v>
      </c>
      <c r="BC8" s="123">
        <f t="shared" si="50"/>
        <v>5.5251453985631249E-2</v>
      </c>
      <c r="BD8" s="123">
        <f t="shared" si="50"/>
        <v>-9.3240845297628439E-2</v>
      </c>
      <c r="BE8" s="123">
        <f t="shared" si="50"/>
        <v>-0.10121094333981184</v>
      </c>
      <c r="BF8" s="123">
        <f t="shared" si="50"/>
        <v>-7.1109831581977923E-2</v>
      </c>
      <c r="BG8" s="123">
        <f t="shared" si="50"/>
        <v>-0.17359344076901351</v>
      </c>
      <c r="BH8" s="123">
        <f t="shared" si="50"/>
        <v>-0.29970628106642572</v>
      </c>
      <c r="BI8" s="123">
        <f t="shared" si="50"/>
        <v>-0.18347167968749989</v>
      </c>
      <c r="BJ8" s="123">
        <f t="shared" si="50"/>
        <v>-0.13680417495029817</v>
      </c>
      <c r="BK8" s="123">
        <f t="shared" si="50"/>
        <v>-7.2140608604406964E-2</v>
      </c>
      <c r="BL8" s="123">
        <f t="shared" si="50"/>
        <v>0.19476312592792566</v>
      </c>
      <c r="BM8" s="123">
        <f t="shared" si="50"/>
        <v>0.17768832662449663</v>
      </c>
      <c r="BN8" s="123">
        <f t="shared" si="50"/>
        <v>0.28850464297150191</v>
      </c>
      <c r="BO8" s="123">
        <f t="shared" si="50"/>
        <v>0.14923123304190544</v>
      </c>
      <c r="BP8" s="123" t="e">
        <f>+BP7/#REF!-1</f>
        <v>#REF!</v>
      </c>
      <c r="BQ8" s="123" t="e">
        <f>+BQ7/BT7-1</f>
        <v>#DIV/0!</v>
      </c>
      <c r="BR8" s="123" t="e">
        <f>+BR7/BU7-1</f>
        <v>#DIV/0!</v>
      </c>
      <c r="BS8" s="123" t="e">
        <f>+BS7/BV7-1</f>
        <v>#DIV/0!</v>
      </c>
    </row>
    <row r="9" spans="1:71" ht="18.75" customHeight="1" x14ac:dyDescent="0.3">
      <c r="A9" s="283" t="s">
        <v>10</v>
      </c>
      <c r="B9" s="2" t="s">
        <v>75</v>
      </c>
      <c r="C9" s="78" t="s">
        <v>1</v>
      </c>
      <c r="D9" s="200"/>
      <c r="E9" s="200"/>
      <c r="F9" s="200"/>
      <c r="G9" s="8">
        <f t="shared" ref="G9:H9" si="51">+G5/G3</f>
        <v>0.82459951837503931</v>
      </c>
      <c r="H9" s="8">
        <f t="shared" si="51"/>
        <v>0.82222886166716458</v>
      </c>
      <c r="I9" s="8">
        <f t="shared" ref="I9:O9" si="52">+I5/I3</f>
        <v>0.82244017061272423</v>
      </c>
      <c r="J9" s="8">
        <f t="shared" si="52"/>
        <v>0.82154465253056808</v>
      </c>
      <c r="K9" s="8">
        <f t="shared" si="52"/>
        <v>0.81840701701170337</v>
      </c>
      <c r="L9" s="8">
        <f t="shared" si="52"/>
        <v>0.82370345013081625</v>
      </c>
      <c r="M9" s="8">
        <f t="shared" si="52"/>
        <v>0.82273788971260253</v>
      </c>
      <c r="N9" s="8">
        <f t="shared" si="52"/>
        <v>0.81858979435600954</v>
      </c>
      <c r="O9" s="9">
        <f t="shared" si="52"/>
        <v>0.81248026108011373</v>
      </c>
      <c r="P9" s="8">
        <f>+P5/P3</f>
        <v>0.81557304451248824</v>
      </c>
      <c r="Q9" s="8">
        <f>+Q5/Q3</f>
        <v>0.81542860034409448</v>
      </c>
      <c r="R9" s="8">
        <f>+R5/R3</f>
        <v>0.81105169340463434</v>
      </c>
      <c r="S9" s="9">
        <f>+S5/S3</f>
        <v>0.79981121898597618</v>
      </c>
      <c r="T9" s="8">
        <f>+T5/T3</f>
        <v>0.78567458111649313</v>
      </c>
      <c r="U9" s="8">
        <f t="shared" ref="U9:V9" si="53">+U5/U3</f>
        <v>0.79568788501026699</v>
      </c>
      <c r="V9" s="8">
        <f t="shared" si="53"/>
        <v>0.799093146780671</v>
      </c>
      <c r="W9" s="9">
        <f t="shared" ref="W9:AE9" si="54">+W5/W3</f>
        <v>0.7870993377483444</v>
      </c>
      <c r="X9" s="8">
        <f t="shared" si="54"/>
        <v>0.78639356254572046</v>
      </c>
      <c r="Y9" s="8">
        <f t="shared" si="54"/>
        <v>0.79557404518402941</v>
      </c>
      <c r="Z9" s="8">
        <f t="shared" si="54"/>
        <v>0.79427880967769138</v>
      </c>
      <c r="AA9" s="9">
        <f t="shared" si="54"/>
        <v>0.79364939230746612</v>
      </c>
      <c r="AB9" s="7">
        <f t="shared" si="54"/>
        <v>0.80441742297412389</v>
      </c>
      <c r="AC9" s="8">
        <f t="shared" si="54"/>
        <v>0.83346654304805134</v>
      </c>
      <c r="AD9" s="8">
        <f t="shared" si="54"/>
        <v>0.76299199182143451</v>
      </c>
      <c r="AE9" s="8">
        <f t="shared" si="54"/>
        <v>0.75438237101635885</v>
      </c>
      <c r="AF9" s="7">
        <f t="shared" ref="AF9:BC9" si="55">+AF5/AF3</f>
        <v>0.76049254249046105</v>
      </c>
      <c r="AG9" s="8">
        <f t="shared" si="55"/>
        <v>0.7544511036398186</v>
      </c>
      <c r="AH9" s="8">
        <f t="shared" si="55"/>
        <v>0.75215485968018125</v>
      </c>
      <c r="AI9" s="9">
        <f t="shared" si="55"/>
        <v>0.74799469462514989</v>
      </c>
      <c r="AJ9" s="8">
        <f t="shared" si="55"/>
        <v>0.76963350785340312</v>
      </c>
      <c r="AK9" s="8">
        <f t="shared" si="55"/>
        <v>0.7573120098416114</v>
      </c>
      <c r="AL9" s="8">
        <f t="shared" si="55"/>
        <v>0.75407008412515875</v>
      </c>
      <c r="AM9" s="9">
        <f t="shared" si="55"/>
        <v>0.76428432453466499</v>
      </c>
      <c r="AN9" s="7">
        <f t="shared" si="55"/>
        <v>0.78333598852955233</v>
      </c>
      <c r="AO9" s="8">
        <f t="shared" si="55"/>
        <v>0.76673421253695651</v>
      </c>
      <c r="AP9" s="8">
        <f t="shared" si="55"/>
        <v>0.75139128453802839</v>
      </c>
      <c r="AQ9" s="9">
        <f t="shared" si="55"/>
        <v>0.76259017402304352</v>
      </c>
      <c r="AR9" s="7">
        <f t="shared" si="55"/>
        <v>0.7751283674474222</v>
      </c>
      <c r="AS9" s="8">
        <f t="shared" si="55"/>
        <v>0.76209561981105056</v>
      </c>
      <c r="AT9" s="8">
        <f t="shared" si="55"/>
        <v>0.77882319398410493</v>
      </c>
      <c r="AU9" s="9">
        <f t="shared" si="55"/>
        <v>0.74930837154659502</v>
      </c>
      <c r="AV9" s="7">
        <f t="shared" si="55"/>
        <v>0.76702627330104212</v>
      </c>
      <c r="AW9" s="8">
        <f t="shared" si="55"/>
        <v>0.78980348535409695</v>
      </c>
      <c r="AX9" s="8">
        <f t="shared" si="55"/>
        <v>0.78408917972911274</v>
      </c>
      <c r="AY9" s="9">
        <f t="shared" si="55"/>
        <v>0.76035441994642494</v>
      </c>
      <c r="AZ9" s="7">
        <f t="shared" si="55"/>
        <v>0.78208104255752386</v>
      </c>
      <c r="BA9" s="8">
        <f t="shared" si="55"/>
        <v>0.77271046468630589</v>
      </c>
      <c r="BB9" s="8">
        <f t="shared" si="55"/>
        <v>0.79163133796845853</v>
      </c>
      <c r="BC9" s="9">
        <f t="shared" si="55"/>
        <v>0.7429369114092842</v>
      </c>
      <c r="BD9" s="7">
        <f t="shared" ref="BD9:BS9" si="56">+BD5/BD3</f>
        <v>0.73882538797509523</v>
      </c>
      <c r="BE9" s="8">
        <f t="shared" si="56"/>
        <v>0.73591038875466719</v>
      </c>
      <c r="BF9" s="8">
        <f t="shared" si="56"/>
        <v>0.72880857322966996</v>
      </c>
      <c r="BG9" s="9">
        <f t="shared" si="56"/>
        <v>0.73092147657184925</v>
      </c>
      <c r="BH9" s="7">
        <f t="shared" si="56"/>
        <v>0.71775258389108942</v>
      </c>
      <c r="BI9" s="8">
        <f t="shared" si="56"/>
        <v>0.68830382106244159</v>
      </c>
      <c r="BJ9" s="8">
        <f t="shared" si="56"/>
        <v>0.68437074057246694</v>
      </c>
      <c r="BK9" s="9">
        <f t="shared" si="56"/>
        <v>0.66469166232165722</v>
      </c>
      <c r="BL9" s="7">
        <f t="shared" si="56"/>
        <v>0.62399116472687122</v>
      </c>
      <c r="BM9" s="8">
        <f t="shared" si="56"/>
        <v>0.63251390633411109</v>
      </c>
      <c r="BN9" s="8">
        <f t="shared" si="56"/>
        <v>0.62920985947938268</v>
      </c>
      <c r="BO9" s="9">
        <f t="shared" si="56"/>
        <v>0.61615144497029495</v>
      </c>
      <c r="BP9" s="7">
        <f t="shared" si="56"/>
        <v>0.65525103531710949</v>
      </c>
      <c r="BQ9" s="8">
        <f t="shared" si="56"/>
        <v>0.65577988915281071</v>
      </c>
      <c r="BR9" s="8">
        <f t="shared" si="56"/>
        <v>0.66330656029324564</v>
      </c>
      <c r="BS9" s="9">
        <f t="shared" si="56"/>
        <v>0.63716910960402529</v>
      </c>
    </row>
    <row r="10" spans="1:71" ht="18.5" thickBot="1" x14ac:dyDescent="0.35">
      <c r="A10" s="284"/>
      <c r="C10" s="79" t="s">
        <v>7</v>
      </c>
      <c r="D10" s="201"/>
      <c r="E10" s="201"/>
      <c r="F10" s="201"/>
      <c r="G10" s="11">
        <f t="shared" ref="G10:H10" si="57">+G7/G3</f>
        <v>0.17540048162496075</v>
      </c>
      <c r="H10" s="11">
        <f t="shared" si="57"/>
        <v>0.17777113833283537</v>
      </c>
      <c r="I10" s="11">
        <f t="shared" ref="I10:O10" si="58">+I7/I3</f>
        <v>0.17755982938727555</v>
      </c>
      <c r="J10" s="11">
        <f t="shared" si="58"/>
        <v>0.17845534746943198</v>
      </c>
      <c r="K10" s="11">
        <f t="shared" si="58"/>
        <v>0.18159298298829654</v>
      </c>
      <c r="L10" s="11">
        <f t="shared" si="58"/>
        <v>0.17629654986918353</v>
      </c>
      <c r="M10" s="11">
        <f t="shared" si="58"/>
        <v>0.17726211028739713</v>
      </c>
      <c r="N10" s="11">
        <f t="shared" si="58"/>
        <v>0.18141020564399035</v>
      </c>
      <c r="O10" s="12">
        <f t="shared" si="58"/>
        <v>0.18751973891988633</v>
      </c>
      <c r="P10" s="11">
        <f>+P7/P3</f>
        <v>0.18442695548751167</v>
      </c>
      <c r="Q10" s="11">
        <f>+Q7/Q3</f>
        <v>0.18457139965590527</v>
      </c>
      <c r="R10" s="11">
        <f>+R7/R3</f>
        <v>0.18894830659536541</v>
      </c>
      <c r="S10" s="12">
        <f>+S7/S3</f>
        <v>0.20018878101402371</v>
      </c>
      <c r="T10" s="11">
        <f>+T7/T3</f>
        <v>0.2143254188835067</v>
      </c>
      <c r="U10" s="11">
        <f t="shared" ref="U10:V10" si="59">+U7/U3</f>
        <v>0.20431211498973301</v>
      </c>
      <c r="V10" s="11">
        <f t="shared" si="59"/>
        <v>0.20090685321932894</v>
      </c>
      <c r="W10" s="12">
        <f t="shared" ref="W10:AE10" si="60">+W7/W3</f>
        <v>0.21290066225165563</v>
      </c>
      <c r="X10" s="11">
        <f t="shared" si="60"/>
        <v>0.2136064374542794</v>
      </c>
      <c r="Y10" s="11">
        <f t="shared" si="60"/>
        <v>0.20442595481597042</v>
      </c>
      <c r="Z10" s="11">
        <f t="shared" si="60"/>
        <v>0.20572119032230876</v>
      </c>
      <c r="AA10" s="12">
        <f t="shared" si="60"/>
        <v>0.20635060769253408</v>
      </c>
      <c r="AB10" s="10">
        <f t="shared" si="60"/>
        <v>0.195582577025876</v>
      </c>
      <c r="AC10" s="11">
        <f t="shared" si="60"/>
        <v>0.1665334569519486</v>
      </c>
      <c r="AD10" s="11">
        <f t="shared" si="60"/>
        <v>0.2370080081785654</v>
      </c>
      <c r="AE10" s="11">
        <f t="shared" si="60"/>
        <v>0.24561762898364112</v>
      </c>
      <c r="AF10" s="10">
        <f t="shared" ref="AF10:BC10" si="61">+AF7/AF3</f>
        <v>0.23950745750953872</v>
      </c>
      <c r="AG10" s="11">
        <f t="shared" si="61"/>
        <v>0.24554889636018126</v>
      </c>
      <c r="AH10" s="11">
        <f t="shared" si="61"/>
        <v>0.24784514031981894</v>
      </c>
      <c r="AI10" s="12">
        <f t="shared" si="61"/>
        <v>0.25200530537484994</v>
      </c>
      <c r="AJ10" s="11">
        <f t="shared" si="61"/>
        <v>0.23036649214659685</v>
      </c>
      <c r="AK10" s="11">
        <f t="shared" si="61"/>
        <v>0.24268799015838843</v>
      </c>
      <c r="AL10" s="11">
        <f t="shared" si="61"/>
        <v>0.24592991587484112</v>
      </c>
      <c r="AM10" s="12">
        <f t="shared" si="61"/>
        <v>0.23571567546533503</v>
      </c>
      <c r="AN10" s="10">
        <f t="shared" si="61"/>
        <v>0.21666401147044764</v>
      </c>
      <c r="AO10" s="11">
        <f t="shared" si="61"/>
        <v>0.23326578746304358</v>
      </c>
      <c r="AP10" s="11">
        <f t="shared" si="61"/>
        <v>0.24860871546197161</v>
      </c>
      <c r="AQ10" s="12">
        <f t="shared" si="61"/>
        <v>0.23740982597695642</v>
      </c>
      <c r="AR10" s="10">
        <f t="shared" si="61"/>
        <v>0.22487163255257789</v>
      </c>
      <c r="AS10" s="11">
        <f t="shared" si="61"/>
        <v>0.2379043801889493</v>
      </c>
      <c r="AT10" s="11">
        <f t="shared" si="61"/>
        <v>0.22117680601589512</v>
      </c>
      <c r="AU10" s="12">
        <f t="shared" si="61"/>
        <v>0.25069162845340509</v>
      </c>
      <c r="AV10" s="10">
        <f t="shared" si="61"/>
        <v>0.23297372669895788</v>
      </c>
      <c r="AW10" s="11">
        <f t="shared" si="61"/>
        <v>0.21019651464590286</v>
      </c>
      <c r="AX10" s="11">
        <f t="shared" si="61"/>
        <v>0.21591082027088723</v>
      </c>
      <c r="AY10" s="12">
        <f t="shared" si="61"/>
        <v>0.23964558005357511</v>
      </c>
      <c r="AZ10" s="10">
        <f t="shared" si="61"/>
        <v>0.21791895744247602</v>
      </c>
      <c r="BA10" s="11">
        <f t="shared" si="61"/>
        <v>0.22728953531369409</v>
      </c>
      <c r="BB10" s="11">
        <f t="shared" si="61"/>
        <v>0.20836866203154147</v>
      </c>
      <c r="BC10" s="12">
        <f t="shared" si="61"/>
        <v>0.25706308859071592</v>
      </c>
      <c r="BD10" s="10">
        <f t="shared" ref="BD10:BS10" si="62">+BD7/BD3</f>
        <v>0.26117461202490477</v>
      </c>
      <c r="BE10" s="11">
        <f t="shared" si="62"/>
        <v>0.2640896112453327</v>
      </c>
      <c r="BF10" s="11">
        <f t="shared" si="62"/>
        <v>0.27119142677032981</v>
      </c>
      <c r="BG10" s="12">
        <f t="shared" si="62"/>
        <v>0.26907852342815053</v>
      </c>
      <c r="BH10" s="10">
        <f t="shared" si="62"/>
        <v>0.28224741610891035</v>
      </c>
      <c r="BI10" s="11">
        <f t="shared" si="62"/>
        <v>0.3116961789375583</v>
      </c>
      <c r="BJ10" s="11">
        <f t="shared" si="62"/>
        <v>0.31562925942753295</v>
      </c>
      <c r="BK10" s="12">
        <f t="shared" si="62"/>
        <v>0.33530833767834295</v>
      </c>
      <c r="BL10" s="10">
        <f t="shared" si="62"/>
        <v>0.37600883527312889</v>
      </c>
      <c r="BM10" s="11">
        <f t="shared" si="62"/>
        <v>0.36748609366588925</v>
      </c>
      <c r="BN10" s="11">
        <f t="shared" si="62"/>
        <v>0.37079014052061743</v>
      </c>
      <c r="BO10" s="12">
        <f t="shared" si="62"/>
        <v>0.38384855502970494</v>
      </c>
      <c r="BP10" s="10">
        <f t="shared" si="62"/>
        <v>0.34474896468289046</v>
      </c>
      <c r="BQ10" s="11">
        <f t="shared" si="62"/>
        <v>0.34422011084718929</v>
      </c>
      <c r="BR10" s="11">
        <f t="shared" si="62"/>
        <v>0.33669343970675436</v>
      </c>
      <c r="BS10" s="12">
        <f t="shared" si="62"/>
        <v>0.36283089039597455</v>
      </c>
    </row>
    <row r="11" spans="1:71" ht="19.5" customHeight="1" x14ac:dyDescent="0.3">
      <c r="A11" s="276" t="s">
        <v>33</v>
      </c>
      <c r="B11" s="2" t="s">
        <v>75</v>
      </c>
      <c r="C11" s="227" t="s">
        <v>30</v>
      </c>
      <c r="D11" s="218"/>
      <c r="E11" s="218"/>
      <c r="F11" s="218"/>
      <c r="G11" s="238">
        <f>+G3/H3-1</f>
        <v>-4.8799920326660695E-2</v>
      </c>
      <c r="H11" s="238">
        <f>+H3/I3-1</f>
        <v>2.5821776109110184E-2</v>
      </c>
      <c r="I11" s="238">
        <f t="shared" ref="I11:W11" si="63">+I3/J3-1</f>
        <v>9.982974771707287E-3</v>
      </c>
      <c r="J11" s="238">
        <f t="shared" si="63"/>
        <v>-2.0095548646394179E-2</v>
      </c>
      <c r="K11" s="238">
        <f t="shared" si="63"/>
        <v>-3.2667432819033393E-2</v>
      </c>
      <c r="L11" s="238">
        <f t="shared" si="63"/>
        <v>3.8311160759622043E-2</v>
      </c>
      <c r="M11" s="238">
        <f t="shared" si="63"/>
        <v>3.978247670336077E-2</v>
      </c>
      <c r="N11" s="238">
        <f t="shared" si="63"/>
        <v>-3.026634382566562E-3</v>
      </c>
      <c r="O11" s="238">
        <f t="shared" si="63"/>
        <v>-3.848976389908132E-2</v>
      </c>
      <c r="P11" s="238">
        <f t="shared" si="63"/>
        <v>-1.7710758020450523E-4</v>
      </c>
      <c r="Q11" s="238">
        <f t="shared" si="63"/>
        <v>3.6070042990458129E-2</v>
      </c>
      <c r="R11" s="238">
        <f t="shared" si="63"/>
        <v>2.8802588996764023E-2</v>
      </c>
      <c r="S11" s="238">
        <f t="shared" si="63"/>
        <v>-1.8502342571269925E-2</v>
      </c>
      <c r="T11" s="238">
        <f t="shared" si="63"/>
        <v>-5.4493760859263274E-3</v>
      </c>
      <c r="U11" s="238">
        <f t="shared" si="63"/>
        <v>-1.5779246016323412E-2</v>
      </c>
      <c r="V11" s="238">
        <f t="shared" si="63"/>
        <v>2.2384105960264966E-2</v>
      </c>
      <c r="W11" s="238">
        <f t="shared" si="63"/>
        <v>6.212368465477458E-2</v>
      </c>
      <c r="X11" s="188">
        <f t="shared" ref="X11" si="64">+X3/Y3-1</f>
        <v>2.6809961287340256E-2</v>
      </c>
      <c r="Y11" s="188">
        <f t="shared" ref="Y11" si="65">+Y3/Z3-1</f>
        <v>-2.7341444909657731E-2</v>
      </c>
      <c r="Z11" s="188">
        <f t="shared" ref="Z11" si="66">+Z3/AA3-1</f>
        <v>4.7261705070480442E-2</v>
      </c>
      <c r="AA11" s="188">
        <f t="shared" ref="AA11" si="67">+AA3/AB3-1</f>
        <v>-1.9384967838578238E-3</v>
      </c>
      <c r="AB11" s="188">
        <f t="shared" ref="AB11" si="68">+AB3/AC3-1</f>
        <v>8.8493877681511846E-2</v>
      </c>
      <c r="AC11" s="188">
        <f t="shared" ref="AC11" si="69">+AC3/AD3-1</f>
        <v>-0.11174532856250363</v>
      </c>
      <c r="AD11" s="188">
        <f t="shared" ref="AD11" si="70">+AD3/AE3-1</f>
        <v>3.0522958063855299E-2</v>
      </c>
      <c r="AE11" s="188">
        <f t="shared" ref="AE11" si="71">+AE3/AF3-1</f>
        <v>-1.2284657185801739E-2</v>
      </c>
      <c r="AF11" s="188">
        <f t="shared" ref="AF11" si="72">+AF3/AG3-1</f>
        <v>1.1431077327876071E-2</v>
      </c>
      <c r="AG11" s="188">
        <f t="shared" ref="AG11" si="73">+AG3/AH3-1</f>
        <v>-7.3134631569782282E-3</v>
      </c>
      <c r="AH11" s="188">
        <f t="shared" ref="AH11" si="74">+AH3/AI3-1</f>
        <v>8.8138697656792386E-2</v>
      </c>
      <c r="AI11" s="188">
        <f t="shared" ref="AI11" si="75">+AI3/AJ3-1</f>
        <v>-2.4761318139821076E-2</v>
      </c>
      <c r="AJ11" s="188">
        <f t="shared" ref="AJ11" si="76">+AJ3/AK3-1</f>
        <v>-1.3839766261725117E-3</v>
      </c>
      <c r="AK11" s="188">
        <f t="shared" ref="AK11" si="77">+AK3/AL3-1</f>
        <v>-1.6068510561036087E-2</v>
      </c>
      <c r="AL11" s="188">
        <f t="shared" ref="AL11" si="78">+AL3/AM3-1</f>
        <v>7.1599974057980464E-2</v>
      </c>
      <c r="AM11" s="188">
        <f t="shared" ref="AM11" si="79">+AM3/AN3-1</f>
        <v>-1.7428707981519964E-2</v>
      </c>
      <c r="AN11" s="188">
        <f t="shared" ref="AN11" si="80">+AN3/AO3-1</f>
        <v>4.2587117563033683E-2</v>
      </c>
      <c r="AO11" s="188">
        <f t="shared" ref="AO11" si="81">+AO3/AP3-1</f>
        <v>-2.0307872555081929E-2</v>
      </c>
      <c r="AP11" s="188">
        <f t="shared" ref="AP11" si="82">+AP3/AQ3-1</f>
        <v>5.0531642107422226E-2</v>
      </c>
      <c r="AQ11" s="188">
        <f t="shared" ref="AQ11" si="83">+AQ3/AR3-1</f>
        <v>2.8662868396989838E-2</v>
      </c>
      <c r="AR11" s="188">
        <f t="shared" ref="AR11" si="84">+AR3/AS3-1</f>
        <v>1.7535070140280329E-2</v>
      </c>
      <c r="AS11" s="188">
        <f t="shared" ref="AS11" si="85">+AS3/AT3-1</f>
        <v>-4.0985067179870605E-3</v>
      </c>
      <c r="AT11" s="188">
        <f t="shared" ref="AT11" si="86">+AT3/AU3-1</f>
        <v>6.3364535566756475E-2</v>
      </c>
      <c r="AU11" s="188">
        <f t="shared" ref="AU11" si="87">+AU3/AV3-1</f>
        <v>-3.1740789666813596E-2</v>
      </c>
      <c r="AV11" s="188">
        <f t="shared" ref="AV11" si="88">+AV3/AW3-1</f>
        <v>1.045606229143492E-2</v>
      </c>
      <c r="AW11" s="188">
        <f t="shared" ref="AW11" si="89">+AW3/AX3-1</f>
        <v>2.6099528230102198E-2</v>
      </c>
      <c r="AX11" s="188">
        <f t="shared" ref="AX11" si="90">+AX3/AY3-1</f>
        <v>8.3206264166495014E-2</v>
      </c>
      <c r="AY11" s="188">
        <f t="shared" ref="AY11" si="91">+AY3/AZ3-1</f>
        <v>-1.1810221950722899E-2</v>
      </c>
      <c r="AZ11" s="188">
        <f t="shared" ref="AZ11" si="92">+AZ3/BA3-1</f>
        <v>8.8746456304695798E-3</v>
      </c>
      <c r="BA11" s="188">
        <f t="shared" ref="BA11" si="93">+BA3/BB3-1</f>
        <v>3.1838222825165241E-2</v>
      </c>
      <c r="BB11" s="188">
        <f t="shared" ref="BB11" si="94">+BB3/BC3-1</f>
        <v>-1.7084757063088429E-2</v>
      </c>
      <c r="BC11" s="188">
        <f t="shared" ref="BC11" si="95">+BC3/BD3-1</f>
        <v>0.11504507016076571</v>
      </c>
      <c r="BD11" s="188">
        <f t="shared" ref="BD11" si="96">+BD3/BE3-1</f>
        <v>-5.4601361739512466E-2</v>
      </c>
      <c r="BE11" s="188">
        <f t="shared" ref="BE11" si="97">+BE3/BF3-1</f>
        <v>-4.3286404706871395E-2</v>
      </c>
      <c r="BF11" s="188">
        <f t="shared" ref="BF11" si="98">+BF3/BG3-1</f>
        <v>9.5231519837982059E-2</v>
      </c>
      <c r="BG11" s="188">
        <f t="shared" ref="BG11" si="99">+BG3/BH3-1</f>
        <v>-1.0790875563447488E-2</v>
      </c>
      <c r="BH11" s="188">
        <f t="shared" ref="BH11" si="100">+BH3/BI3-1</f>
        <v>2.3438956197576966E-2</v>
      </c>
      <c r="BI11" s="188">
        <f t="shared" ref="BI11" si="101">+BI3/BJ3-1</f>
        <v>-2.498864152657887E-2</v>
      </c>
      <c r="BJ11" s="188">
        <f t="shared" ref="BJ11" si="102">+BJ3/BK3-1</f>
        <v>4.3276295207849591E-2</v>
      </c>
      <c r="BK11" s="188">
        <f t="shared" ref="BK11" si="103">+BK3/BL3-1</f>
        <v>-0.10385693653895167</v>
      </c>
      <c r="BL11" s="188">
        <f t="shared" ref="BL11" si="104">+BL3/BM3-1</f>
        <v>5.6073927866499451E-2</v>
      </c>
      <c r="BM11" s="188">
        <f t="shared" ref="BM11" si="105">+BM3/BN3-1</f>
        <v>2.7044459801888632E-2</v>
      </c>
      <c r="BN11" s="188">
        <f t="shared" ref="BN11" si="106">+BN3/BO3-1</f>
        <v>9.2790252743933044E-2</v>
      </c>
      <c r="BO11" s="188">
        <f t="shared" ref="BO11" si="107">+BO3/BP3-1</f>
        <v>-7.5799171746312344E-2</v>
      </c>
      <c r="BP11" s="188">
        <f t="shared" ref="BP11" si="108">+BP3/BQ3-1</f>
        <v>6.3489707046714194E-2</v>
      </c>
      <c r="BQ11" s="188">
        <f t="shared" ref="BQ11" si="109">+BQ3/BR3-1</f>
        <v>8.932133038650214E-2</v>
      </c>
      <c r="BR11" s="188">
        <f t="shared" ref="BR11" si="110">+BR3/BS3-1</f>
        <v>1.4602931524830387E-2</v>
      </c>
      <c r="BS11" s="188" t="e">
        <f>+BS3/#REF!-1</f>
        <v>#REF!</v>
      </c>
    </row>
    <row r="12" spans="1:71" s="82" customFormat="1" ht="26.25" customHeight="1" thickBot="1" x14ac:dyDescent="0.35">
      <c r="A12" s="277"/>
      <c r="C12" s="85" t="s">
        <v>31</v>
      </c>
      <c r="D12" s="84"/>
      <c r="E12" s="84"/>
      <c r="F12" s="84"/>
      <c r="G12" s="84">
        <f t="shared" ref="G12:H12" si="111">+G5/H5-1</f>
        <v>-4.6057412790697638E-2</v>
      </c>
      <c r="H12" s="84">
        <f t="shared" si="111"/>
        <v>2.5558212477873488E-2</v>
      </c>
      <c r="I12" s="84">
        <f t="shared" ref="I12" si="112">+I5/J5-1</f>
        <v>1.1083898517960211E-2</v>
      </c>
      <c r="J12" s="84">
        <f t="shared" ref="J12" si="113">+J5/K5-1</f>
        <v>-1.6338758995583125E-2</v>
      </c>
      <c r="K12" s="84">
        <f t="shared" ref="K12" si="114">+K5/L5-1</f>
        <v>-3.8887404636803513E-2</v>
      </c>
      <c r="L12" s="84">
        <f t="shared" ref="L12" si="115">+L5/M5-1</f>
        <v>3.9529716719125974E-2</v>
      </c>
      <c r="M12" s="84">
        <f t="shared" ref="M12" si="116">+M5/N5-1</f>
        <v>4.5051436679673484E-2</v>
      </c>
      <c r="N12" s="84">
        <f t="shared" ref="N12" si="117">+N5/O5-1</f>
        <v>4.470214764665803E-3</v>
      </c>
      <c r="O12" s="84">
        <f t="shared" ref="O12" si="118">+O5/P5-1</f>
        <v>-4.2135964504017909E-2</v>
      </c>
      <c r="P12" s="84">
        <f t="shared" ref="P12" si="119">+P5/Q5-1</f>
        <v>0</v>
      </c>
      <c r="Q12" s="84">
        <f t="shared" ref="Q12" si="120">+Q5/R5-1</f>
        <v>4.1661279896573866E-2</v>
      </c>
      <c r="R12" s="84">
        <f t="shared" ref="R12" si="121">+R5/S5-1</f>
        <v>4.3261287385777392E-2</v>
      </c>
      <c r="S12" s="84">
        <f t="shared" ref="S12" si="122">+S5/T5-1</f>
        <v>-8.4226130314668524E-4</v>
      </c>
      <c r="T12" s="84">
        <f t="shared" ref="T12" si="123">+T5/U5-1</f>
        <v>-1.796526054590597E-2</v>
      </c>
      <c r="U12" s="84">
        <f t="shared" ref="U12" si="124">+U5/V5-1</f>
        <v>-1.9973412016471404E-2</v>
      </c>
      <c r="V12" s="84">
        <f t="shared" ref="V12" si="125">+V5/W5-1</f>
        <v>3.7963181099182064E-2</v>
      </c>
      <c r="W12" s="84">
        <f t="shared" ref="W12" si="126">+W5/X5-1</f>
        <v>6.3076923076923253E-2</v>
      </c>
      <c r="X12" s="84">
        <f t="shared" ref="X12" si="127">+X5/Y5-1</f>
        <v>1.4961144600188936E-2</v>
      </c>
      <c r="Y12" s="84">
        <f t="shared" ref="Y12" si="128">+Y5/Z5-1</f>
        <v>-2.5755324418028747E-2</v>
      </c>
      <c r="Z12" s="84">
        <f t="shared" ref="Z12" si="129">+Z5/AA5-1</f>
        <v>4.8092254069487028E-2</v>
      </c>
      <c r="AA12" s="84">
        <f t="shared" ref="AA12" si="130">+AA5/AB5-1</f>
        <v>-1.529867095078119E-2</v>
      </c>
      <c r="AB12" s="84">
        <f t="shared" ref="AB12" si="131">+AB5/AC5-1</f>
        <v>5.0556194859992409E-2</v>
      </c>
      <c r="AC12" s="84">
        <f t="shared" ref="AC12" si="132">+AC5/AD5-1</f>
        <v>-2.9700759267530241E-2</v>
      </c>
      <c r="AD12" s="84">
        <f t="shared" ref="AD12" si="133">+AD5/AE5-1</f>
        <v>4.2284118240359714E-2</v>
      </c>
      <c r="AE12" s="84">
        <f t="shared" ref="AE12" si="134">+AE5/AF5-1</f>
        <v>-2.022044849866933E-2</v>
      </c>
      <c r="AF12" s="84">
        <f t="shared" ref="AF12" si="135">+AF5/AG5-1</f>
        <v>1.953034178098112E-2</v>
      </c>
      <c r="AG12" s="84">
        <f t="shared" ref="AG12" si="136">+AG5/AH5-1</f>
        <v>-4.2829031137866513E-3</v>
      </c>
      <c r="AH12" s="84">
        <f t="shared" ref="AH12" si="137">+AH5/AI5-1</f>
        <v>9.4190661150046484E-2</v>
      </c>
      <c r="AI12" s="84">
        <f t="shared" ref="AI12" si="138">+AI5/AJ5-1</f>
        <v>-5.2180872348939422E-2</v>
      </c>
      <c r="AJ12" s="84">
        <f t="shared" ref="AJ12" si="139">+AJ5/AK5-1</f>
        <v>1.4863547758284801E-2</v>
      </c>
      <c r="AK12" s="84">
        <f t="shared" ref="AK12" si="140">+AK5/AL5-1</f>
        <v>-1.1838356274328832E-2</v>
      </c>
      <c r="AL12" s="84">
        <f t="shared" ref="AL12" si="141">+AL5/AM5-1</f>
        <v>5.7278628707200241E-2</v>
      </c>
      <c r="AM12" s="84">
        <f t="shared" ref="AM12" si="142">+AM5/AN5-1</f>
        <v>-4.1326011795810635E-2</v>
      </c>
      <c r="AN12" s="84">
        <f t="shared" ref="AN12" si="143">+AN5/AO5-1</f>
        <v>6.516182141155058E-2</v>
      </c>
      <c r="AO12" s="84">
        <f t="shared" ref="AO12" si="144">+AO5/AP5-1</f>
        <v>-3.0318780318772109E-4</v>
      </c>
      <c r="AP12" s="84">
        <f t="shared" ref="AP12" si="145">+AP5/AQ5-1</f>
        <v>3.510423671822438E-2</v>
      </c>
      <c r="AQ12" s="84">
        <f t="shared" ref="AQ12" si="146">+AQ5/AR5-1</f>
        <v>1.2023593466424787E-2</v>
      </c>
      <c r="AR12" s="84">
        <f t="shared" ref="AR12" si="147">+AR5/AS5-1</f>
        <v>3.493613824192332E-2</v>
      </c>
      <c r="AS12" s="84">
        <f t="shared" ref="AS12" si="148">+AS5/AT5-1</f>
        <v>-2.5488491282661507E-2</v>
      </c>
      <c r="AT12" s="84">
        <f t="shared" ref="AT12" si="149">+AT5/AU5-1</f>
        <v>0.10524984827028128</v>
      </c>
      <c r="AU12" s="84">
        <f t="shared" ref="AU12" si="150">+AU5/AV5-1</f>
        <v>-5.4107065971391699E-2</v>
      </c>
      <c r="AV12" s="84">
        <f t="shared" ref="AV12" si="151">+AV5/AW5-1</f>
        <v>-1.8684568799586798E-2</v>
      </c>
      <c r="AW12" s="84">
        <f t="shared" ref="AW12" si="152">+AW5/AX5-1</f>
        <v>3.3577563200543281E-2</v>
      </c>
      <c r="AX12" s="84">
        <f t="shared" ref="AX12" si="153">+AX5/AY5-1</f>
        <v>0.11701897018970198</v>
      </c>
      <c r="AY12" s="84">
        <f t="shared" ref="AY12" si="154">+AY5/AZ5-1</f>
        <v>-3.9262653613830412E-2</v>
      </c>
      <c r="AZ12" s="84">
        <f t="shared" ref="AZ12" si="155">+AZ5/BA5-1</f>
        <v>2.1109161482426586E-2</v>
      </c>
      <c r="BA12" s="84">
        <f t="shared" ref="BA12" si="156">+BA5/BB5-1</f>
        <v>7.1761366679161664E-3</v>
      </c>
      <c r="BB12" s="84">
        <f t="shared" ref="BB12" si="157">+BB5/BC5-1</f>
        <v>4.7338605642492704E-2</v>
      </c>
      <c r="BC12" s="84">
        <f t="shared" ref="BC12" si="158">+BC5/BD5-1</f>
        <v>0.12125023583422445</v>
      </c>
      <c r="BD12" s="84">
        <f t="shared" ref="BD12" si="159">+BD5/BE5-1</f>
        <v>-5.0856563003641164E-2</v>
      </c>
      <c r="BE12" s="84">
        <f t="shared" ref="BE12" si="160">+BE5/BF5-1</f>
        <v>-3.3963787337100704E-2</v>
      </c>
      <c r="BF12" s="84">
        <f t="shared" ref="BF12" si="161">+BF5/BG5-1</f>
        <v>9.2065491183879189E-2</v>
      </c>
      <c r="BG12" s="84">
        <f t="shared" ref="BG12" si="162">+BG5/BH5-1</f>
        <v>7.3585384420198352E-3</v>
      </c>
      <c r="BH12" s="84">
        <f t="shared" ref="BH12" si="163">+BH5/BI5-1</f>
        <v>6.722632184686228E-2</v>
      </c>
      <c r="BI12" s="84">
        <f t="shared" ref="BI12" si="164">+BI5/BJ5-1</f>
        <v>-1.9385248622452389E-2</v>
      </c>
      <c r="BJ12" s="84">
        <f t="shared" ref="BJ12" si="165">+BJ5/BK5-1</f>
        <v>7.416387363616872E-2</v>
      </c>
      <c r="BK12" s="84">
        <f t="shared" ref="BK12" si="166">+BK5/BL5-1</f>
        <v>-4.5405037440435558E-2</v>
      </c>
      <c r="BL12" s="84">
        <f t="shared" ref="BL12" si="167">+BL5/BM5-1</f>
        <v>4.1843971631205568E-2</v>
      </c>
      <c r="BM12" s="84">
        <f t="shared" ref="BM12" si="168">+BM5/BN5-1</f>
        <v>3.2437577798930972E-2</v>
      </c>
      <c r="BN12" s="84">
        <f t="shared" ref="BN12" si="169">+BN5/BO5-1</f>
        <v>0.11595031867952277</v>
      </c>
      <c r="BO12" s="84">
        <f t="shared" ref="BO12" si="170">+BO5/BP5-1</f>
        <v>-0.13094730862093462</v>
      </c>
      <c r="BP12" s="84">
        <f t="shared" ref="BP12" si="171">+BP5/BQ5-1</f>
        <v>6.2632055538786702E-2</v>
      </c>
      <c r="BQ12" s="84">
        <f t="shared" ref="BQ12" si="172">+BQ5/BR5-1</f>
        <v>7.6960585127996639E-2</v>
      </c>
      <c r="BR12" s="84">
        <f t="shared" ref="BR12" si="173">+BR5/BS5-1</f>
        <v>5.6223175965665506E-2</v>
      </c>
      <c r="BS12" s="84" t="e">
        <f>+BS5/#REF!-1</f>
        <v>#REF!</v>
      </c>
    </row>
    <row r="13" spans="1:71" s="82" customFormat="1" ht="19.5" customHeight="1" x14ac:dyDescent="0.3">
      <c r="A13" s="277"/>
      <c r="C13" s="226" t="s">
        <v>32</v>
      </c>
      <c r="D13" s="217"/>
      <c r="E13" s="217"/>
      <c r="F13" s="217"/>
      <c r="G13" s="237">
        <f t="shared" ref="G13:H13" si="174">+G7/H7-1</f>
        <v>-6.1484593837535018E-2</v>
      </c>
      <c r="H13" s="237">
        <f t="shared" si="174"/>
        <v>2.704257767548901E-2</v>
      </c>
      <c r="I13" s="237">
        <f t="shared" ref="I13" si="175">+I7/J7-1</f>
        <v>4.9147152356172619E-3</v>
      </c>
      <c r="J13" s="237">
        <f t="shared" ref="J13" si="176">+J7/K7-1</f>
        <v>-3.7026726057906467E-2</v>
      </c>
      <c r="K13" s="237">
        <f t="shared" ref="K13" si="177">+K7/L7-1</f>
        <v>-3.6061026352288694E-3</v>
      </c>
      <c r="L13" s="237">
        <f t="shared" ref="L13" si="178">+L7/M7-1</f>
        <v>3.2655399598968682E-2</v>
      </c>
      <c r="M13" s="237">
        <f t="shared" ref="M13" si="179">+M7/N7-1</f>
        <v>1.6006984866123508E-2</v>
      </c>
      <c r="N13" s="237">
        <f t="shared" ref="N13" si="180">+N7/O7-1</f>
        <v>-3.5508771929824823E-2</v>
      </c>
      <c r="O13" s="237">
        <f t="shared" ref="O13" si="181">+O7/P7-1</f>
        <v>-2.2365532381997455E-2</v>
      </c>
      <c r="P13" s="237">
        <f t="shared" ref="P13" si="182">+P7/Q7-1</f>
        <v>-9.5956134338615051E-4</v>
      </c>
      <c r="Q13" s="237">
        <f t="shared" ref="Q13" si="183">+Q7/R7-1</f>
        <v>1.2069922308545866E-2</v>
      </c>
      <c r="R13" s="237">
        <f t="shared" ref="R13" si="184">+R7/S7-1</f>
        <v>-2.8964030715344036E-2</v>
      </c>
      <c r="S13" s="237">
        <f t="shared" ref="S13" si="185">+S7/T7-1</f>
        <v>-8.3240706434482004E-2</v>
      </c>
      <c r="T13" s="237">
        <f t="shared" ref="T13" si="186">+T7/U7-1</f>
        <v>4.3293390027058454E-2</v>
      </c>
      <c r="U13" s="237">
        <f t="shared" ref="U13" si="187">+U7/V7-1</f>
        <v>9.0275986587551316E-4</v>
      </c>
      <c r="V13" s="237">
        <f t="shared" ref="V13" si="188">+V7/W7-1</f>
        <v>-3.521214383476412E-2</v>
      </c>
      <c r="W13" s="237">
        <f t="shared" ref="W13" si="189">+W7/X7-1</f>
        <v>5.8614330874604992E-2</v>
      </c>
      <c r="X13" s="189">
        <f t="shared" ref="X13" si="190">+X7/Y7-1</f>
        <v>7.2922555115884302E-2</v>
      </c>
      <c r="Y13" s="189">
        <f t="shared" ref="Y13" si="191">+Y7/Z7-1</f>
        <v>-3.3465373582843738E-2</v>
      </c>
      <c r="Z13" s="189">
        <f t="shared" ref="Z13" si="192">+Z7/AA7-1</f>
        <v>4.4067313177410306E-2</v>
      </c>
      <c r="AA13" s="189">
        <f t="shared" ref="AA13" si="193">+AA7/AB7-1</f>
        <v>5.3010962606997891E-2</v>
      </c>
      <c r="AB13" s="189">
        <f t="shared" ref="AB13" si="194">+AB7/AC7-1</f>
        <v>0.27836436936072206</v>
      </c>
      <c r="AC13" s="189">
        <f t="shared" ref="AC13" si="195">+AC7/AD7-1</f>
        <v>-0.37586867960699755</v>
      </c>
      <c r="AD13" s="189">
        <f t="shared" ref="AD13" si="196">+AD7/AE7-1</f>
        <v>-5.5999046824734E-3</v>
      </c>
      <c r="AE13" s="189">
        <f t="shared" ref="AE13" si="197">+AE7/AF7-1</f>
        <v>1.2913347815592724E-2</v>
      </c>
      <c r="AF13" s="189">
        <f t="shared" ref="AF13" si="198">+AF7/AG7-1</f>
        <v>-1.3453982616978055E-2</v>
      </c>
      <c r="AG13" s="189">
        <f t="shared" ref="AG13" si="199">+AG7/AH7-1</f>
        <v>-1.651053864168639E-2</v>
      </c>
      <c r="AH13" s="189">
        <f t="shared" ref="AH13" si="200">+AH7/AI7-1</f>
        <v>7.0175438596491224E-2</v>
      </c>
      <c r="AI13" s="189">
        <f t="shared" ref="AI13" si="201">+AI7/AJ7-1</f>
        <v>6.6844919786096302E-2</v>
      </c>
      <c r="AJ13" s="189">
        <f t="shared" ref="AJ13" si="202">+AJ7/AK7-1</f>
        <v>-5.2084653402610592E-2</v>
      </c>
      <c r="AK13" s="189">
        <f t="shared" ref="AK13" si="203">+AK7/AL7-1</f>
        <v>-2.903900578319174E-2</v>
      </c>
      <c r="AL13" s="189">
        <f t="shared" ref="AL13" si="204">+AL7/AM7-1</f>
        <v>0.11803549319025985</v>
      </c>
      <c r="AM13" s="189">
        <f t="shared" ref="AM13" si="205">+AM7/AN7-1</f>
        <v>6.897058823529445E-2</v>
      </c>
      <c r="AN13" s="189">
        <f t="shared" ref="AN13" si="206">+AN7/AO7-1</f>
        <v>-3.1614924522928134E-2</v>
      </c>
      <c r="AO13" s="189">
        <f t="shared" ref="AO13" si="207">+AO7/AP7-1</f>
        <v>-8.076973425841083E-2</v>
      </c>
      <c r="AP13" s="189">
        <f t="shared" ref="AP13" si="208">+AP7/AQ7-1</f>
        <v>0.10008640552995418</v>
      </c>
      <c r="AQ13" s="189">
        <f t="shared" ref="AQ13" si="209">+AQ7/AR7-1</f>
        <v>8.6018142008132736E-2</v>
      </c>
      <c r="AR13" s="189">
        <f t="shared" ref="AR13" si="210">+AR7/AS7-1</f>
        <v>-3.8206979542719788E-2</v>
      </c>
      <c r="AS13" s="189">
        <f t="shared" ref="AS13" si="211">+AS7/AT7-1</f>
        <v>7.1221398646470924E-2</v>
      </c>
      <c r="AT13" s="189">
        <f t="shared" ref="AT13" si="212">+AT7/AU7-1</f>
        <v>-6.182917611489025E-2</v>
      </c>
      <c r="AU13" s="189">
        <f t="shared" ref="AU13" si="213">+AU7/AV7-1</f>
        <v>4.1896361631752921E-2</v>
      </c>
      <c r="AV13" s="189">
        <f t="shared" ref="AV13" si="214">+AV7/AW7-1</f>
        <v>0.11995060857294049</v>
      </c>
      <c r="AW13" s="189">
        <f t="shared" ref="AW13" si="215">+AW7/AX7-1</f>
        <v>-1.0572687224668087E-3</v>
      </c>
      <c r="AX13" s="189">
        <f t="shared" ref="AX13" si="216">+AX7/AY7-1</f>
        <v>-2.4075666380051541E-2</v>
      </c>
      <c r="AY13" s="189">
        <f t="shared" ref="AY13" si="217">+AY7/AZ7-1</f>
        <v>8.6712763969351681E-2</v>
      </c>
      <c r="AZ13" s="189">
        <f t="shared" ref="AZ13" si="218">+AZ7/BA7-1</f>
        <v>-3.2718727404194015E-2</v>
      </c>
      <c r="BA13" s="189">
        <f t="shared" ref="BA13" si="219">+BA7/BB7-1</f>
        <v>0.1255340793489319</v>
      </c>
      <c r="BB13" s="189">
        <f t="shared" ref="BB13" si="220">+BB7/BC7-1</f>
        <v>-0.20327443669962708</v>
      </c>
      <c r="BC13" s="189">
        <f t="shared" ref="BC13" si="221">+BC7/BD7-1</f>
        <v>9.7491549546343981E-2</v>
      </c>
      <c r="BD13" s="189">
        <f t="shared" ref="BD13" si="222">+BD7/BE7-1</f>
        <v>-6.5036593479707139E-2</v>
      </c>
      <c r="BE13" s="189">
        <f t="shared" ref="BE13" si="223">+BE7/BF7-1</f>
        <v>-6.8340306834030695E-2</v>
      </c>
      <c r="BF13" s="189">
        <f t="shared" ref="BF13" si="224">+BF7/BG7-1</f>
        <v>0.10383167978104701</v>
      </c>
      <c r="BG13" s="189">
        <f t="shared" ref="BG13" si="225">+BG7/BH7-1</f>
        <v>-5.6944668494918527E-2</v>
      </c>
      <c r="BH13" s="189">
        <f t="shared" ref="BH13" si="226">+BH7/BI7-1</f>
        <v>-7.3254597099716268E-2</v>
      </c>
      <c r="BI13" s="189">
        <f t="shared" ref="BI13" si="227">+BI7/BJ7-1</f>
        <v>-3.7138333093421516E-2</v>
      </c>
      <c r="BJ13" s="189">
        <f t="shared" ref="BJ13" si="228">+BJ7/BK7-1</f>
        <v>-1.7953067571388259E-2</v>
      </c>
      <c r="BK13" s="189">
        <f t="shared" ref="BK13" si="229">+BK7/BL7-1</f>
        <v>-0.20085856303660177</v>
      </c>
      <c r="BL13" s="189">
        <f t="shared" ref="BL13" si="230">+BL7/BM7-1</f>
        <v>8.0566406249999778E-2</v>
      </c>
      <c r="BM13" s="189">
        <f t="shared" ref="BM13" si="231">+BM7/BN7-1</f>
        <v>1.7892644135188762E-2</v>
      </c>
      <c r="BN13" s="189">
        <f t="shared" ref="BN13" si="232">+BN7/BO7-1</f>
        <v>5.5613850996852232E-2</v>
      </c>
      <c r="BO13" s="189">
        <f t="shared" ref="BO13" si="233">+BO7/BP7-1</f>
        <v>2.9018760966392332E-2</v>
      </c>
      <c r="BP13" s="189">
        <f t="shared" ref="BP13" si="234">+BP7/BQ7-1</f>
        <v>6.5123634272570063E-2</v>
      </c>
      <c r="BQ13" s="189">
        <f t="shared" ref="BQ13" si="235">+BQ7/BR7-1</f>
        <v>0.11367275056035875</v>
      </c>
      <c r="BR13" s="189">
        <f t="shared" ref="BR13" si="236">+BR7/BS7-1</f>
        <v>-5.8486584262887886E-2</v>
      </c>
      <c r="BS13" s="189" t="e">
        <f>+BS7/#REF!-1</f>
        <v>#REF!</v>
      </c>
    </row>
    <row r="14" spans="1:71" x14ac:dyDescent="0.3">
      <c r="A14" s="275"/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  <c r="AK14" s="275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75"/>
      <c r="BK14" s="275"/>
      <c r="BL14" s="275"/>
      <c r="BM14" s="275"/>
      <c r="BN14" s="275"/>
      <c r="BO14" s="275"/>
      <c r="BP14" s="275"/>
      <c r="BQ14" s="275"/>
      <c r="BR14" s="275"/>
      <c r="BS14" s="275"/>
    </row>
    <row r="15" spans="1:71" x14ac:dyDescent="0.3">
      <c r="A15" s="275"/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  <c r="AJ15" s="275"/>
      <c r="AK15" s="275"/>
      <c r="AL15" s="275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5"/>
      <c r="AX15" s="275"/>
      <c r="AY15" s="275"/>
      <c r="AZ15" s="275"/>
      <c r="BA15" s="275"/>
      <c r="BB15" s="275"/>
      <c r="BC15" s="275"/>
      <c r="BD15" s="275"/>
      <c r="BE15" s="275"/>
      <c r="BF15" s="275"/>
      <c r="BG15" s="275"/>
      <c r="BH15" s="275"/>
      <c r="BI15" s="275"/>
      <c r="BJ15" s="275"/>
      <c r="BK15" s="275"/>
      <c r="BL15" s="275"/>
      <c r="BM15" s="275"/>
      <c r="BN15" s="275"/>
      <c r="BO15" s="275"/>
      <c r="BP15" s="275"/>
      <c r="BQ15" s="275"/>
      <c r="BR15" s="275"/>
      <c r="BS15" s="275"/>
    </row>
    <row r="16" spans="1:71" x14ac:dyDescent="0.3">
      <c r="A16" s="275"/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275"/>
      <c r="AT16" s="275"/>
      <c r="AU16" s="275"/>
      <c r="AV16" s="275"/>
      <c r="AW16" s="275"/>
      <c r="AX16" s="275"/>
      <c r="AY16" s="275"/>
      <c r="AZ16" s="275"/>
      <c r="BA16" s="275"/>
      <c r="BB16" s="275"/>
      <c r="BC16" s="275"/>
      <c r="BD16" s="275"/>
      <c r="BE16" s="275"/>
      <c r="BF16" s="275"/>
      <c r="BG16" s="275"/>
      <c r="BH16" s="275"/>
      <c r="BI16" s="275"/>
      <c r="BJ16" s="275"/>
      <c r="BK16" s="275"/>
      <c r="BL16" s="275"/>
      <c r="BM16" s="275"/>
      <c r="BN16" s="275"/>
      <c r="BO16" s="275"/>
      <c r="BP16" s="275"/>
      <c r="BQ16" s="275"/>
      <c r="BR16" s="275"/>
      <c r="BS16" s="275"/>
    </row>
    <row r="17" spans="1:71" x14ac:dyDescent="0.3">
      <c r="A17" s="275"/>
      <c r="B17" s="275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75"/>
      <c r="BK17" s="275"/>
      <c r="BL17" s="275"/>
      <c r="BM17" s="275"/>
      <c r="BN17" s="275"/>
      <c r="BO17" s="275"/>
      <c r="BP17" s="275"/>
      <c r="BQ17" s="275"/>
      <c r="BR17" s="275"/>
      <c r="BS17" s="275"/>
    </row>
    <row r="18" spans="1:71" x14ac:dyDescent="0.3">
      <c r="A18" s="275"/>
      <c r="B18" s="275"/>
      <c r="C18" s="275"/>
      <c r="D18" s="275"/>
      <c r="E18" s="275"/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L18" s="275"/>
      <c r="AM18" s="275"/>
      <c r="AN18" s="275"/>
      <c r="AO18" s="275"/>
      <c r="AP18" s="275"/>
      <c r="AQ18" s="275"/>
      <c r="AR18" s="275"/>
      <c r="AS18" s="275"/>
      <c r="AT18" s="275"/>
      <c r="AU18" s="275"/>
      <c r="AV18" s="275"/>
      <c r="AW18" s="275"/>
      <c r="AX18" s="275"/>
      <c r="AY18" s="275"/>
      <c r="AZ18" s="275"/>
      <c r="BA18" s="275"/>
      <c r="BB18" s="275"/>
      <c r="BC18" s="275"/>
      <c r="BD18" s="275"/>
      <c r="BE18" s="275"/>
      <c r="BF18" s="275"/>
      <c r="BG18" s="275"/>
      <c r="BH18" s="275"/>
      <c r="BI18" s="275"/>
      <c r="BJ18" s="275"/>
      <c r="BK18" s="275"/>
      <c r="BL18" s="275"/>
      <c r="BM18" s="275"/>
      <c r="BN18" s="275"/>
      <c r="BO18" s="275"/>
      <c r="BP18" s="275"/>
      <c r="BQ18" s="275"/>
      <c r="BR18" s="275"/>
      <c r="BS18" s="275"/>
    </row>
    <row r="19" spans="1:71" x14ac:dyDescent="0.3">
      <c r="A19" s="275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5"/>
      <c r="AL19" s="275"/>
      <c r="AM19" s="275"/>
      <c r="AN19" s="275"/>
      <c r="AO19" s="275"/>
      <c r="AP19" s="275"/>
      <c r="AQ19" s="275"/>
      <c r="AR19" s="275"/>
      <c r="AS19" s="275"/>
      <c r="AT19" s="275"/>
      <c r="AU19" s="275"/>
      <c r="AV19" s="275"/>
      <c r="AW19" s="275"/>
      <c r="AX19" s="275"/>
      <c r="AY19" s="275"/>
      <c r="AZ19" s="275"/>
      <c r="BA19" s="275"/>
      <c r="BB19" s="275"/>
      <c r="BC19" s="275"/>
      <c r="BD19" s="275"/>
      <c r="BE19" s="275"/>
      <c r="BF19" s="275"/>
      <c r="BG19" s="275"/>
      <c r="BH19" s="275"/>
      <c r="BI19" s="275"/>
      <c r="BJ19" s="275"/>
      <c r="BK19" s="275"/>
      <c r="BL19" s="275"/>
      <c r="BM19" s="275"/>
      <c r="BN19" s="275"/>
      <c r="BO19" s="275"/>
      <c r="BP19" s="275"/>
      <c r="BQ19" s="275"/>
      <c r="BR19" s="275"/>
      <c r="BS19" s="275"/>
    </row>
    <row r="20" spans="1:71" x14ac:dyDescent="0.3">
      <c r="A20" s="275"/>
      <c r="B20" s="27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75"/>
      <c r="AW20" s="275"/>
      <c r="AX20" s="275"/>
      <c r="AY20" s="275"/>
      <c r="AZ20" s="275"/>
      <c r="BA20" s="275"/>
      <c r="BB20" s="275"/>
      <c r="BC20" s="275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75"/>
      <c r="BR20" s="275"/>
      <c r="BS20" s="275"/>
    </row>
    <row r="21" spans="1:71" x14ac:dyDescent="0.3">
      <c r="A21" s="275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  <c r="BB21" s="275"/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75"/>
      <c r="BN21" s="275"/>
      <c r="BO21" s="275"/>
      <c r="BP21" s="275"/>
      <c r="BQ21" s="275"/>
      <c r="BR21" s="275"/>
      <c r="BS21" s="275"/>
    </row>
    <row r="22" spans="1:71" x14ac:dyDescent="0.3">
      <c r="A22" s="275"/>
      <c r="B22" s="275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/>
      <c r="AM22" s="275"/>
      <c r="AN22" s="275"/>
      <c r="AO22" s="275"/>
      <c r="AP22" s="275"/>
      <c r="AQ22" s="275"/>
      <c r="AR22" s="275"/>
      <c r="AS22" s="275"/>
      <c r="AT22" s="275"/>
      <c r="AU22" s="275"/>
      <c r="AV22" s="275"/>
      <c r="AW22" s="275"/>
      <c r="AX22" s="275"/>
      <c r="AY22" s="275"/>
      <c r="AZ22" s="275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75"/>
      <c r="BP22" s="275"/>
      <c r="BQ22" s="275"/>
      <c r="BR22" s="275"/>
      <c r="BS22" s="275"/>
    </row>
    <row r="23" spans="1:71" x14ac:dyDescent="0.3">
      <c r="A23" s="275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5"/>
      <c r="BA23" s="275"/>
      <c r="BB23" s="275"/>
      <c r="BC23" s="275"/>
      <c r="BD23" s="275"/>
      <c r="BE23" s="275"/>
      <c r="BF23" s="275"/>
      <c r="BG23" s="275"/>
      <c r="BH23" s="275"/>
      <c r="BI23" s="275"/>
      <c r="BJ23" s="275"/>
      <c r="BK23" s="275"/>
      <c r="BL23" s="275"/>
      <c r="BM23" s="275"/>
      <c r="BN23" s="275"/>
      <c r="BO23" s="275"/>
      <c r="BP23" s="275"/>
      <c r="BQ23" s="275"/>
      <c r="BR23" s="275"/>
      <c r="BS23" s="275"/>
    </row>
    <row r="24" spans="1:71" x14ac:dyDescent="0.3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5"/>
      <c r="AX24" s="275"/>
      <c r="AY24" s="275"/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5"/>
      <c r="BM24" s="275"/>
      <c r="BN24" s="275"/>
      <c r="BO24" s="275"/>
      <c r="BP24" s="275"/>
      <c r="BQ24" s="275"/>
      <c r="BR24" s="275"/>
      <c r="BS24" s="275"/>
    </row>
    <row r="25" spans="1:71" x14ac:dyDescent="0.3">
      <c r="A25" s="275"/>
      <c r="B25" s="275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275"/>
      <c r="AJ25" s="275"/>
      <c r="AK25" s="275"/>
      <c r="AL25" s="275"/>
      <c r="AM25" s="275"/>
      <c r="AN25" s="275"/>
      <c r="AO25" s="275"/>
      <c r="AP25" s="275"/>
      <c r="AQ25" s="275"/>
      <c r="AR25" s="275"/>
      <c r="AS25" s="275"/>
      <c r="AT25" s="275"/>
      <c r="AU25" s="275"/>
      <c r="AV25" s="275"/>
      <c r="AW25" s="275"/>
      <c r="AX25" s="275"/>
      <c r="AY25" s="275"/>
      <c r="AZ25" s="275"/>
      <c r="BA25" s="275"/>
      <c r="BB25" s="275"/>
      <c r="BC25" s="275"/>
      <c r="BD25" s="275"/>
      <c r="BE25" s="275"/>
      <c r="BF25" s="275"/>
      <c r="BG25" s="275"/>
      <c r="BH25" s="275"/>
      <c r="BI25" s="275"/>
      <c r="BJ25" s="275"/>
      <c r="BK25" s="275"/>
      <c r="BL25" s="275"/>
      <c r="BM25" s="275"/>
      <c r="BN25" s="275"/>
      <c r="BO25" s="275"/>
      <c r="BP25" s="275"/>
      <c r="BQ25" s="275"/>
      <c r="BR25" s="275"/>
      <c r="BS25" s="275"/>
    </row>
    <row r="26" spans="1:71" x14ac:dyDescent="0.3">
      <c r="A26" s="275"/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275"/>
      <c r="AJ26" s="275"/>
      <c r="AK26" s="275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75"/>
      <c r="BA26" s="275"/>
      <c r="BB26" s="275"/>
      <c r="BC26" s="275"/>
      <c r="BD26" s="275"/>
      <c r="BE26" s="275"/>
      <c r="BF26" s="275"/>
      <c r="BG26" s="275"/>
      <c r="BH26" s="275"/>
      <c r="BI26" s="275"/>
      <c r="BJ26" s="275"/>
      <c r="BK26" s="275"/>
      <c r="BL26" s="275"/>
      <c r="BM26" s="275"/>
      <c r="BN26" s="275"/>
      <c r="BO26" s="275"/>
      <c r="BP26" s="275"/>
      <c r="BQ26" s="275"/>
      <c r="BR26" s="275"/>
      <c r="BS26" s="275"/>
    </row>
    <row r="27" spans="1:71" x14ac:dyDescent="0.3">
      <c r="A27" s="275"/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5"/>
      <c r="AT27" s="275"/>
      <c r="AU27" s="275"/>
      <c r="AV27" s="275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75"/>
      <c r="BK27" s="275"/>
      <c r="BL27" s="275"/>
      <c r="BM27" s="275"/>
      <c r="BN27" s="275"/>
      <c r="BO27" s="275"/>
      <c r="BP27" s="275"/>
      <c r="BQ27" s="275"/>
      <c r="BR27" s="275"/>
      <c r="BS27" s="275"/>
    </row>
    <row r="28" spans="1:71" x14ac:dyDescent="0.3">
      <c r="A28" s="275"/>
      <c r="B28" s="275"/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5"/>
      <c r="AT28" s="275"/>
      <c r="AU28" s="275"/>
      <c r="AV28" s="275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5"/>
      <c r="BN28" s="275"/>
      <c r="BO28" s="275"/>
      <c r="BP28" s="275"/>
      <c r="BQ28" s="275"/>
      <c r="BR28" s="275"/>
      <c r="BS28" s="275"/>
    </row>
    <row r="29" spans="1:71" x14ac:dyDescent="0.3">
      <c r="A29" s="275"/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5"/>
      <c r="AS29" s="275"/>
      <c r="AT29" s="275"/>
      <c r="AU29" s="275"/>
      <c r="AV29" s="275"/>
      <c r="AW29" s="275"/>
      <c r="AX29" s="275"/>
      <c r="AY29" s="275"/>
      <c r="AZ29" s="275"/>
      <c r="BA29" s="275"/>
      <c r="BB29" s="275"/>
      <c r="BC29" s="275"/>
      <c r="BD29" s="275"/>
      <c r="BE29" s="275"/>
      <c r="BF29" s="275"/>
      <c r="BG29" s="275"/>
      <c r="BH29" s="275"/>
      <c r="BI29" s="275"/>
      <c r="BJ29" s="275"/>
      <c r="BK29" s="275"/>
      <c r="BL29" s="275"/>
      <c r="BM29" s="275"/>
      <c r="BN29" s="275"/>
      <c r="BO29" s="275"/>
      <c r="BP29" s="275"/>
      <c r="BQ29" s="275"/>
      <c r="BR29" s="275"/>
      <c r="BS29" s="275"/>
    </row>
    <row r="30" spans="1:71" x14ac:dyDescent="0.3">
      <c r="A30" s="275"/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5"/>
      <c r="AS30" s="275"/>
      <c r="AT30" s="275"/>
      <c r="AU30" s="275"/>
      <c r="AV30" s="275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5"/>
      <c r="BN30" s="275"/>
      <c r="BO30" s="275"/>
      <c r="BP30" s="275"/>
      <c r="BQ30" s="275"/>
      <c r="BR30" s="275"/>
      <c r="BS30" s="275"/>
    </row>
    <row r="31" spans="1:71" x14ac:dyDescent="0.3">
      <c r="A31" s="275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75"/>
      <c r="AW31" s="275"/>
      <c r="AX31" s="275"/>
      <c r="AY31" s="275"/>
      <c r="AZ31" s="275"/>
      <c r="BA31" s="275"/>
      <c r="BB31" s="275"/>
      <c r="BC31" s="275"/>
      <c r="BD31" s="275"/>
      <c r="BE31" s="275"/>
      <c r="BF31" s="275"/>
      <c r="BG31" s="275"/>
      <c r="BH31" s="275"/>
      <c r="BI31" s="275"/>
      <c r="BJ31" s="275"/>
      <c r="BK31" s="275"/>
      <c r="BL31" s="275"/>
      <c r="BM31" s="275"/>
      <c r="BN31" s="275"/>
      <c r="BO31" s="275"/>
      <c r="BP31" s="275"/>
      <c r="BQ31" s="275"/>
      <c r="BR31" s="275"/>
      <c r="BS31" s="275"/>
    </row>
    <row r="32" spans="1:71" x14ac:dyDescent="0.3">
      <c r="A32" s="275"/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5"/>
      <c r="AT32" s="275"/>
      <c r="AU32" s="275"/>
      <c r="AV32" s="275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275"/>
      <c r="BK32" s="275"/>
      <c r="BL32" s="275"/>
      <c r="BM32" s="275"/>
      <c r="BN32" s="275"/>
      <c r="BO32" s="275"/>
      <c r="BP32" s="275"/>
      <c r="BQ32" s="275"/>
      <c r="BR32" s="275"/>
      <c r="BS32" s="275"/>
    </row>
    <row r="33" spans="1:71" x14ac:dyDescent="0.3">
      <c r="A33" s="275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5"/>
      <c r="AT33" s="275"/>
      <c r="AU33" s="275"/>
      <c r="AV33" s="275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75"/>
      <c r="BP33" s="275"/>
      <c r="BQ33" s="275"/>
      <c r="BR33" s="275"/>
      <c r="BS33" s="275"/>
    </row>
    <row r="34" spans="1:71" x14ac:dyDescent="0.3">
      <c r="A34" s="275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  <c r="AE34" s="275"/>
      <c r="AF34" s="275"/>
      <c r="AG34" s="275"/>
      <c r="AH34" s="275"/>
      <c r="AI34" s="275"/>
      <c r="AJ34" s="275"/>
      <c r="AK34" s="275"/>
      <c r="AL34" s="275"/>
      <c r="AM34" s="275"/>
      <c r="AN34" s="275"/>
      <c r="AO34" s="275"/>
      <c r="AP34" s="275"/>
      <c r="AQ34" s="275"/>
      <c r="AR34" s="275"/>
      <c r="AS34" s="275"/>
      <c r="AT34" s="275"/>
      <c r="AU34" s="275"/>
      <c r="AV34" s="275"/>
      <c r="AW34" s="275"/>
      <c r="AX34" s="275"/>
      <c r="AY34" s="275"/>
      <c r="AZ34" s="275"/>
      <c r="BA34" s="275"/>
      <c r="BB34" s="275"/>
      <c r="BC34" s="275"/>
      <c r="BD34" s="275"/>
      <c r="BE34" s="275"/>
      <c r="BF34" s="275"/>
      <c r="BG34" s="275"/>
      <c r="BH34" s="275"/>
      <c r="BI34" s="275"/>
      <c r="BJ34" s="275"/>
      <c r="BK34" s="275"/>
      <c r="BL34" s="275"/>
      <c r="BM34" s="275"/>
      <c r="BN34" s="275"/>
      <c r="BO34" s="275"/>
      <c r="BP34" s="275"/>
      <c r="BQ34" s="275"/>
      <c r="BR34" s="275"/>
      <c r="BS34" s="275"/>
    </row>
    <row r="35" spans="1:71" x14ac:dyDescent="0.3">
      <c r="A35" s="275"/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5"/>
      <c r="AH35" s="275"/>
      <c r="AI35" s="275"/>
      <c r="AJ35" s="275"/>
      <c r="AK35" s="275"/>
      <c r="AL35" s="275"/>
      <c r="AM35" s="275"/>
      <c r="AN35" s="275"/>
      <c r="AO35" s="275"/>
      <c r="AP35" s="275"/>
      <c r="AQ35" s="275"/>
      <c r="AR35" s="275"/>
      <c r="AS35" s="275"/>
      <c r="AT35" s="275"/>
      <c r="AU35" s="275"/>
      <c r="AV35" s="275"/>
      <c r="AW35" s="275"/>
      <c r="AX35" s="275"/>
      <c r="AY35" s="275"/>
      <c r="AZ35" s="275"/>
      <c r="BA35" s="275"/>
      <c r="BB35" s="275"/>
      <c r="BC35" s="275"/>
      <c r="BD35" s="275"/>
      <c r="BE35" s="275"/>
      <c r="BF35" s="275"/>
      <c r="BG35" s="275"/>
      <c r="BH35" s="275"/>
      <c r="BI35" s="275"/>
      <c r="BJ35" s="275"/>
      <c r="BK35" s="275"/>
      <c r="BL35" s="275"/>
      <c r="BM35" s="275"/>
      <c r="BN35" s="275"/>
      <c r="BO35" s="275"/>
      <c r="BP35" s="275"/>
      <c r="BQ35" s="275"/>
      <c r="BR35" s="275"/>
      <c r="BS35" s="275"/>
    </row>
    <row r="36" spans="1:71" x14ac:dyDescent="0.3">
      <c r="A36" s="275"/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  <c r="AM36" s="275"/>
      <c r="AN36" s="275"/>
      <c r="AO36" s="275"/>
      <c r="AP36" s="275"/>
      <c r="AQ36" s="275"/>
      <c r="AR36" s="275"/>
      <c r="AS36" s="275"/>
      <c r="AT36" s="275"/>
      <c r="AU36" s="275"/>
      <c r="AV36" s="275"/>
      <c r="AW36" s="275"/>
      <c r="AX36" s="275"/>
      <c r="AY36" s="275"/>
      <c r="AZ36" s="275"/>
      <c r="BA36" s="275"/>
      <c r="BB36" s="275"/>
      <c r="BC36" s="275"/>
      <c r="BD36" s="275"/>
      <c r="BE36" s="275"/>
      <c r="BF36" s="275"/>
      <c r="BG36" s="275"/>
      <c r="BH36" s="275"/>
      <c r="BI36" s="275"/>
      <c r="BJ36" s="275"/>
      <c r="BK36" s="275"/>
      <c r="BL36" s="275"/>
      <c r="BM36" s="275"/>
      <c r="BN36" s="275"/>
      <c r="BO36" s="275"/>
      <c r="BP36" s="275"/>
      <c r="BQ36" s="275"/>
      <c r="BR36" s="275"/>
      <c r="BS36" s="275"/>
    </row>
    <row r="37" spans="1:71" x14ac:dyDescent="0.3">
      <c r="A37" s="275"/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M37" s="275"/>
      <c r="AN37" s="275"/>
      <c r="AO37" s="275"/>
      <c r="AP37" s="275"/>
      <c r="AQ37" s="275"/>
      <c r="AR37" s="275"/>
      <c r="AS37" s="275"/>
      <c r="AT37" s="275"/>
      <c r="AU37" s="275"/>
      <c r="AV37" s="275"/>
      <c r="AW37" s="275"/>
      <c r="AX37" s="275"/>
      <c r="AY37" s="275"/>
      <c r="AZ37" s="275"/>
      <c r="BA37" s="275"/>
      <c r="BB37" s="275"/>
      <c r="BC37" s="275"/>
      <c r="BD37" s="275"/>
      <c r="BE37" s="275"/>
      <c r="BF37" s="275"/>
      <c r="BG37" s="275"/>
      <c r="BH37" s="275"/>
      <c r="BI37" s="275"/>
      <c r="BJ37" s="275"/>
      <c r="BK37" s="275"/>
      <c r="BL37" s="275"/>
      <c r="BM37" s="275"/>
      <c r="BN37" s="275"/>
      <c r="BO37" s="275"/>
      <c r="BP37" s="275"/>
      <c r="BQ37" s="275"/>
      <c r="BR37" s="275"/>
      <c r="BS37" s="275"/>
    </row>
    <row r="38" spans="1:71" x14ac:dyDescent="0.3">
      <c r="A38" s="275"/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5"/>
      <c r="AS38" s="275"/>
      <c r="AT38" s="275"/>
      <c r="AU38" s="275"/>
      <c r="AV38" s="275"/>
      <c r="AW38" s="275"/>
      <c r="AX38" s="275"/>
      <c r="AY38" s="275"/>
      <c r="AZ38" s="275"/>
      <c r="BA38" s="275"/>
      <c r="BB38" s="275"/>
      <c r="BC38" s="275"/>
      <c r="BD38" s="275"/>
      <c r="BE38" s="275"/>
      <c r="BF38" s="275"/>
      <c r="BG38" s="275"/>
      <c r="BH38" s="275"/>
      <c r="BI38" s="275"/>
      <c r="BJ38" s="275"/>
      <c r="BK38" s="275"/>
      <c r="BL38" s="275"/>
      <c r="BM38" s="275"/>
      <c r="BN38" s="275"/>
      <c r="BO38" s="275"/>
      <c r="BP38" s="275"/>
      <c r="BQ38" s="275"/>
      <c r="BR38" s="275"/>
      <c r="BS38" s="275"/>
    </row>
    <row r="39" spans="1:71" x14ac:dyDescent="0.3">
      <c r="A39" s="275"/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75"/>
      <c r="AB39" s="275"/>
      <c r="AC39" s="275"/>
      <c r="AD39" s="275"/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5"/>
      <c r="AT39" s="275"/>
      <c r="AU39" s="275"/>
      <c r="AV39" s="275"/>
      <c r="AW39" s="275"/>
      <c r="AX39" s="275"/>
      <c r="AY39" s="275"/>
      <c r="AZ39" s="275"/>
      <c r="BA39" s="275"/>
      <c r="BB39" s="275"/>
      <c r="BC39" s="275"/>
      <c r="BD39" s="275"/>
      <c r="BE39" s="275"/>
      <c r="BF39" s="275"/>
      <c r="BG39" s="275"/>
      <c r="BH39" s="275"/>
      <c r="BI39" s="275"/>
      <c r="BJ39" s="275"/>
      <c r="BK39" s="275"/>
      <c r="BL39" s="275"/>
      <c r="BM39" s="275"/>
      <c r="BN39" s="275"/>
      <c r="BO39" s="275"/>
      <c r="BP39" s="275"/>
      <c r="BQ39" s="275"/>
      <c r="BR39" s="275"/>
      <c r="BS39" s="275"/>
    </row>
    <row r="40" spans="1:71" x14ac:dyDescent="0.3">
      <c r="A40" s="275"/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  <c r="AH40" s="275"/>
      <c r="AI40" s="275"/>
      <c r="AJ40" s="275"/>
      <c r="AK40" s="275"/>
      <c r="AL40" s="275"/>
      <c r="AM40" s="275"/>
      <c r="AN40" s="275"/>
      <c r="AO40" s="275"/>
      <c r="AP40" s="275"/>
      <c r="AQ40" s="275"/>
      <c r="AR40" s="275"/>
      <c r="AS40" s="275"/>
      <c r="AT40" s="275"/>
      <c r="AU40" s="275"/>
      <c r="AV40" s="275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5"/>
      <c r="BL40" s="275"/>
      <c r="BM40" s="275"/>
      <c r="BN40" s="275"/>
      <c r="BO40" s="275"/>
      <c r="BP40" s="275"/>
      <c r="BQ40" s="275"/>
      <c r="BR40" s="275"/>
      <c r="BS40" s="275"/>
    </row>
    <row r="41" spans="1:71" x14ac:dyDescent="0.3">
      <c r="A41" s="275"/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5"/>
      <c r="AT41" s="275"/>
      <c r="AU41" s="275"/>
      <c r="AV41" s="275"/>
      <c r="AW41" s="275"/>
      <c r="AX41" s="275"/>
      <c r="AY41" s="275"/>
      <c r="AZ41" s="275"/>
      <c r="BA41" s="275"/>
      <c r="BB41" s="275"/>
      <c r="BC41" s="275"/>
      <c r="BD41" s="275"/>
      <c r="BE41" s="275"/>
      <c r="BF41" s="275"/>
      <c r="BG41" s="275"/>
      <c r="BH41" s="275"/>
      <c r="BI41" s="275"/>
      <c r="BJ41" s="275"/>
      <c r="BK41" s="275"/>
      <c r="BL41" s="275"/>
      <c r="BM41" s="275"/>
      <c r="BN41" s="275"/>
      <c r="BO41" s="275"/>
      <c r="BP41" s="275"/>
      <c r="BQ41" s="275"/>
      <c r="BR41" s="275"/>
      <c r="BS41" s="275"/>
    </row>
    <row r="42" spans="1:71" x14ac:dyDescent="0.3">
      <c r="A42" s="275"/>
      <c r="B42" s="275"/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5"/>
      <c r="AS42" s="275"/>
      <c r="AT42" s="275"/>
      <c r="AU42" s="275"/>
      <c r="AV42" s="275"/>
      <c r="AW42" s="275"/>
      <c r="AX42" s="275"/>
      <c r="AY42" s="275"/>
      <c r="AZ42" s="275"/>
      <c r="BA42" s="275"/>
      <c r="BB42" s="275"/>
      <c r="BC42" s="275"/>
      <c r="BD42" s="275"/>
      <c r="BE42" s="275"/>
      <c r="BF42" s="275"/>
      <c r="BG42" s="275"/>
      <c r="BH42" s="275"/>
      <c r="BI42" s="275"/>
      <c r="BJ42" s="275"/>
      <c r="BK42" s="275"/>
      <c r="BL42" s="275"/>
      <c r="BM42" s="275"/>
      <c r="BN42" s="275"/>
      <c r="BO42" s="275"/>
      <c r="BP42" s="275"/>
      <c r="BQ42" s="275"/>
      <c r="BR42" s="275"/>
      <c r="BS42" s="275"/>
    </row>
    <row r="43" spans="1:71" x14ac:dyDescent="0.3">
      <c r="A43" s="275"/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</row>
    <row r="44" spans="1:71" x14ac:dyDescent="0.3">
      <c r="A44" s="275"/>
      <c r="B44" s="275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5"/>
      <c r="AT44" s="275"/>
      <c r="AU44" s="275"/>
      <c r="AV44" s="275"/>
      <c r="AW44" s="275"/>
      <c r="AX44" s="275"/>
      <c r="AY44" s="275"/>
      <c r="AZ44" s="275"/>
      <c r="BA44" s="275"/>
      <c r="BB44" s="275"/>
      <c r="BC44" s="275"/>
      <c r="BD44" s="275"/>
      <c r="BE44" s="275"/>
      <c r="BF44" s="275"/>
      <c r="BG44" s="275"/>
      <c r="BH44" s="275"/>
      <c r="BI44" s="275"/>
      <c r="BJ44" s="275"/>
      <c r="BK44" s="275"/>
      <c r="BL44" s="275"/>
      <c r="BM44" s="275"/>
      <c r="BN44" s="275"/>
      <c r="BO44" s="275"/>
      <c r="BP44" s="275"/>
      <c r="BQ44" s="275"/>
      <c r="BR44" s="275"/>
      <c r="BS44" s="275"/>
    </row>
    <row r="45" spans="1:71" x14ac:dyDescent="0.3">
      <c r="A45" s="275"/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5"/>
      <c r="AT45" s="275"/>
      <c r="AU45" s="275"/>
      <c r="AV45" s="275"/>
      <c r="AW45" s="275"/>
      <c r="AX45" s="275"/>
      <c r="AY45" s="275"/>
      <c r="AZ45" s="275"/>
      <c r="BA45" s="275"/>
      <c r="BB45" s="275"/>
      <c r="BC45" s="275"/>
      <c r="BD45" s="275"/>
      <c r="BE45" s="275"/>
      <c r="BF45" s="275"/>
      <c r="BG45" s="275"/>
      <c r="BH45" s="275"/>
      <c r="BI45" s="275"/>
      <c r="BJ45" s="275"/>
      <c r="BK45" s="275"/>
      <c r="BL45" s="275"/>
      <c r="BM45" s="275"/>
      <c r="BN45" s="275"/>
      <c r="BO45" s="275"/>
      <c r="BP45" s="275"/>
      <c r="BQ45" s="275"/>
      <c r="BR45" s="275"/>
      <c r="BS45" s="275"/>
    </row>
    <row r="46" spans="1:71" x14ac:dyDescent="0.3">
      <c r="A46" s="275"/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5"/>
      <c r="AB46" s="275"/>
      <c r="AC46" s="275"/>
      <c r="AD46" s="275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5"/>
      <c r="AT46" s="275"/>
      <c r="AU46" s="275"/>
      <c r="AV46" s="275"/>
      <c r="AW46" s="275"/>
      <c r="AX46" s="275"/>
      <c r="AY46" s="275"/>
      <c r="AZ46" s="275"/>
      <c r="BA46" s="275"/>
      <c r="BB46" s="275"/>
      <c r="BC46" s="275"/>
      <c r="BD46" s="275"/>
      <c r="BE46" s="275"/>
      <c r="BF46" s="275"/>
      <c r="BG46" s="275"/>
      <c r="BH46" s="275"/>
      <c r="BI46" s="275"/>
      <c r="BJ46" s="275"/>
      <c r="BK46" s="275"/>
      <c r="BL46" s="275"/>
      <c r="BM46" s="275"/>
      <c r="BN46" s="275"/>
      <c r="BO46" s="275"/>
      <c r="BP46" s="275"/>
      <c r="BQ46" s="275"/>
      <c r="BR46" s="275"/>
      <c r="BS46" s="275"/>
    </row>
    <row r="47" spans="1:71" x14ac:dyDescent="0.3">
      <c r="A47" s="275"/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75"/>
      <c r="AW47" s="275"/>
      <c r="AX47" s="275"/>
      <c r="AY47" s="275"/>
      <c r="AZ47" s="275"/>
      <c r="BA47" s="275"/>
      <c r="BB47" s="275"/>
      <c r="BC47" s="275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75"/>
      <c r="BR47" s="275"/>
      <c r="BS47" s="275"/>
    </row>
    <row r="48" spans="1:71" x14ac:dyDescent="0.3">
      <c r="A48" s="275"/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L48" s="275"/>
      <c r="AM48" s="275"/>
      <c r="AN48" s="275"/>
      <c r="AO48" s="275"/>
      <c r="AP48" s="275"/>
      <c r="AQ48" s="275"/>
      <c r="AR48" s="275"/>
      <c r="AS48" s="275"/>
      <c r="AT48" s="275"/>
      <c r="AU48" s="275"/>
      <c r="AV48" s="275"/>
      <c r="AW48" s="275"/>
      <c r="AX48" s="275"/>
      <c r="AY48" s="275"/>
      <c r="AZ48" s="275"/>
      <c r="BA48" s="275"/>
      <c r="BB48" s="275"/>
      <c r="BC48" s="275"/>
      <c r="BD48" s="275"/>
      <c r="BE48" s="275"/>
      <c r="BF48" s="275"/>
      <c r="BG48" s="275"/>
      <c r="BH48" s="275"/>
      <c r="BI48" s="275"/>
      <c r="BJ48" s="275"/>
      <c r="BK48" s="275"/>
      <c r="BL48" s="275"/>
      <c r="BM48" s="275"/>
      <c r="BN48" s="275"/>
      <c r="BO48" s="275"/>
      <c r="BP48" s="275"/>
      <c r="BQ48" s="275"/>
      <c r="BR48" s="275"/>
      <c r="BS48" s="275"/>
    </row>
    <row r="49" spans="1:71" x14ac:dyDescent="0.3">
      <c r="A49" s="275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  <c r="AB49" s="275"/>
      <c r="AC49" s="275"/>
      <c r="AD49" s="275"/>
      <c r="AE49" s="275"/>
      <c r="AF49" s="275"/>
      <c r="AG49" s="275"/>
      <c r="AH49" s="275"/>
      <c r="AI49" s="275"/>
      <c r="AJ49" s="275"/>
      <c r="AK49" s="275"/>
      <c r="AL49" s="275"/>
      <c r="AM49" s="275"/>
      <c r="AN49" s="275"/>
      <c r="AO49" s="275"/>
      <c r="AP49" s="275"/>
      <c r="AQ49" s="275"/>
      <c r="AR49" s="275"/>
      <c r="AS49" s="275"/>
      <c r="AT49" s="275"/>
      <c r="AU49" s="275"/>
      <c r="AV49" s="275"/>
      <c r="AW49" s="275"/>
      <c r="AX49" s="275"/>
      <c r="AY49" s="275"/>
      <c r="AZ49" s="275"/>
      <c r="BA49" s="275"/>
      <c r="BB49" s="275"/>
      <c r="BC49" s="275"/>
      <c r="BD49" s="275"/>
      <c r="BE49" s="275"/>
      <c r="BF49" s="275"/>
      <c r="BG49" s="275"/>
      <c r="BH49" s="275"/>
      <c r="BI49" s="275"/>
      <c r="BJ49" s="275"/>
      <c r="BK49" s="275"/>
      <c r="BL49" s="275"/>
      <c r="BM49" s="275"/>
      <c r="BN49" s="275"/>
      <c r="BO49" s="275"/>
      <c r="BP49" s="275"/>
      <c r="BQ49" s="275"/>
      <c r="BR49" s="275"/>
      <c r="BS49" s="275"/>
    </row>
    <row r="50" spans="1:71" x14ac:dyDescent="0.3">
      <c r="A50" s="275"/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5"/>
      <c r="AT50" s="275"/>
      <c r="AU50" s="275"/>
      <c r="AV50" s="275"/>
      <c r="AW50" s="275"/>
      <c r="AX50" s="275"/>
      <c r="AY50" s="275"/>
      <c r="AZ50" s="275"/>
      <c r="BA50" s="275"/>
      <c r="BB50" s="275"/>
      <c r="BC50" s="275"/>
      <c r="BD50" s="275"/>
      <c r="BE50" s="275"/>
      <c r="BF50" s="275"/>
      <c r="BG50" s="275"/>
      <c r="BH50" s="275"/>
      <c r="BI50" s="275"/>
      <c r="BJ50" s="275"/>
      <c r="BK50" s="275"/>
      <c r="BL50" s="275"/>
      <c r="BM50" s="275"/>
      <c r="BN50" s="275"/>
      <c r="BO50" s="275"/>
      <c r="BP50" s="275"/>
      <c r="BQ50" s="275"/>
      <c r="BR50" s="275"/>
      <c r="BS50" s="275"/>
    </row>
    <row r="51" spans="1:71" x14ac:dyDescent="0.3">
      <c r="A51" s="275"/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5"/>
      <c r="AT51" s="275"/>
      <c r="AU51" s="275"/>
      <c r="AV51" s="275"/>
      <c r="AW51" s="275"/>
      <c r="AX51" s="275"/>
      <c r="AY51" s="275"/>
      <c r="AZ51" s="275"/>
      <c r="BA51" s="275"/>
      <c r="BB51" s="275"/>
      <c r="BC51" s="275"/>
      <c r="BD51" s="275"/>
      <c r="BE51" s="275"/>
      <c r="BF51" s="275"/>
      <c r="BG51" s="275"/>
      <c r="BH51" s="275"/>
      <c r="BI51" s="275"/>
      <c r="BJ51" s="275"/>
      <c r="BK51" s="275"/>
      <c r="BL51" s="275"/>
      <c r="BM51" s="275"/>
      <c r="BN51" s="275"/>
      <c r="BO51" s="275"/>
      <c r="BP51" s="275"/>
      <c r="BQ51" s="275"/>
      <c r="BR51" s="275"/>
      <c r="BS51" s="275"/>
    </row>
    <row r="52" spans="1:71" x14ac:dyDescent="0.3">
      <c r="A52" s="275"/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5"/>
      <c r="AT52" s="275"/>
      <c r="AU52" s="275"/>
      <c r="AV52" s="275"/>
      <c r="AW52" s="275"/>
      <c r="AX52" s="275"/>
      <c r="AY52" s="275"/>
      <c r="AZ52" s="275"/>
      <c r="BA52" s="275"/>
      <c r="BB52" s="275"/>
      <c r="BC52" s="275"/>
      <c r="BD52" s="275"/>
      <c r="BE52" s="275"/>
      <c r="BF52" s="275"/>
      <c r="BG52" s="275"/>
      <c r="BH52" s="275"/>
      <c r="BI52" s="275"/>
      <c r="BJ52" s="275"/>
      <c r="BK52" s="275"/>
      <c r="BL52" s="275"/>
      <c r="BM52" s="275"/>
      <c r="BN52" s="275"/>
      <c r="BO52" s="275"/>
      <c r="BP52" s="275"/>
      <c r="BQ52" s="275"/>
      <c r="BR52" s="275"/>
      <c r="BS52" s="275"/>
    </row>
    <row r="53" spans="1:71" x14ac:dyDescent="0.3">
      <c r="A53" s="275"/>
      <c r="B53" s="27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5"/>
      <c r="AT53" s="275"/>
      <c r="AU53" s="275"/>
      <c r="AV53" s="275"/>
      <c r="AW53" s="275"/>
      <c r="AX53" s="275"/>
      <c r="AY53" s="275"/>
      <c r="AZ53" s="275"/>
      <c r="BA53" s="275"/>
      <c r="BB53" s="275"/>
      <c r="BC53" s="275"/>
      <c r="BD53" s="275"/>
      <c r="BE53" s="275"/>
      <c r="BF53" s="275"/>
      <c r="BG53" s="275"/>
      <c r="BH53" s="275"/>
      <c r="BI53" s="275"/>
      <c r="BJ53" s="275"/>
      <c r="BK53" s="275"/>
      <c r="BL53" s="275"/>
      <c r="BM53" s="275"/>
      <c r="BN53" s="275"/>
      <c r="BO53" s="275"/>
      <c r="BP53" s="275"/>
      <c r="BQ53" s="275"/>
      <c r="BR53" s="275"/>
      <c r="BS53" s="275"/>
    </row>
    <row r="54" spans="1:71" x14ac:dyDescent="0.3">
      <c r="A54" s="275"/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5"/>
      <c r="AT54" s="275"/>
      <c r="AU54" s="275"/>
      <c r="AV54" s="275"/>
      <c r="AW54" s="275"/>
      <c r="AX54" s="275"/>
      <c r="AY54" s="275"/>
      <c r="AZ54" s="275"/>
      <c r="BA54" s="275"/>
      <c r="BB54" s="275"/>
      <c r="BC54" s="275"/>
      <c r="BD54" s="275"/>
      <c r="BE54" s="275"/>
      <c r="BF54" s="275"/>
      <c r="BG54" s="275"/>
      <c r="BH54" s="275"/>
      <c r="BI54" s="275"/>
      <c r="BJ54" s="275"/>
      <c r="BK54" s="275"/>
      <c r="BL54" s="275"/>
      <c r="BM54" s="275"/>
      <c r="BN54" s="275"/>
      <c r="BO54" s="275"/>
      <c r="BP54" s="275"/>
      <c r="BQ54" s="275"/>
      <c r="BR54" s="275"/>
      <c r="BS54" s="275"/>
    </row>
    <row r="55" spans="1:71" x14ac:dyDescent="0.3">
      <c r="A55" s="275"/>
      <c r="B55" s="275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5"/>
      <c r="AT55" s="275"/>
      <c r="AU55" s="275"/>
      <c r="AV55" s="275"/>
      <c r="AW55" s="275"/>
      <c r="AX55" s="275"/>
      <c r="AY55" s="275"/>
      <c r="AZ55" s="275"/>
      <c r="BA55" s="275"/>
      <c r="BB55" s="275"/>
      <c r="BC55" s="275"/>
      <c r="BD55" s="275"/>
      <c r="BE55" s="275"/>
      <c r="BF55" s="275"/>
      <c r="BG55" s="275"/>
      <c r="BH55" s="275"/>
      <c r="BI55" s="275"/>
      <c r="BJ55" s="275"/>
      <c r="BK55" s="275"/>
      <c r="BL55" s="275"/>
      <c r="BM55" s="275"/>
      <c r="BN55" s="275"/>
      <c r="BO55" s="275"/>
      <c r="BP55" s="275"/>
      <c r="BQ55" s="275"/>
      <c r="BR55" s="275"/>
      <c r="BS55" s="275"/>
    </row>
    <row r="56" spans="1:71" x14ac:dyDescent="0.3">
      <c r="A56" s="275"/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5"/>
      <c r="AT56" s="275"/>
      <c r="AU56" s="275"/>
      <c r="AV56" s="275"/>
      <c r="AW56" s="275"/>
      <c r="AX56" s="275"/>
      <c r="AY56" s="275"/>
      <c r="AZ56" s="275"/>
      <c r="BA56" s="275"/>
      <c r="BB56" s="275"/>
      <c r="BC56" s="275"/>
      <c r="BD56" s="275"/>
      <c r="BE56" s="275"/>
      <c r="BF56" s="275"/>
      <c r="BG56" s="275"/>
      <c r="BH56" s="275"/>
      <c r="BI56" s="275"/>
      <c r="BJ56" s="275"/>
      <c r="BK56" s="275"/>
      <c r="BL56" s="275"/>
      <c r="BM56" s="275"/>
      <c r="BN56" s="275"/>
      <c r="BO56" s="275"/>
      <c r="BP56" s="275"/>
      <c r="BQ56" s="275"/>
      <c r="BR56" s="275"/>
      <c r="BS56" s="275"/>
    </row>
    <row r="57" spans="1:71" x14ac:dyDescent="0.3">
      <c r="A57" s="275"/>
      <c r="B57" s="275"/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5"/>
      <c r="AT57" s="275"/>
      <c r="AU57" s="275"/>
      <c r="AV57" s="275"/>
      <c r="AW57" s="275"/>
      <c r="AX57" s="275"/>
      <c r="AY57" s="275"/>
      <c r="AZ57" s="275"/>
      <c r="BA57" s="275"/>
      <c r="BB57" s="275"/>
      <c r="BC57" s="275"/>
      <c r="BD57" s="275"/>
      <c r="BE57" s="275"/>
      <c r="BF57" s="275"/>
      <c r="BG57" s="275"/>
      <c r="BH57" s="275"/>
      <c r="BI57" s="275"/>
      <c r="BJ57" s="275"/>
      <c r="BK57" s="275"/>
      <c r="BL57" s="275"/>
      <c r="BM57" s="275"/>
      <c r="BN57" s="275"/>
      <c r="BO57" s="275"/>
      <c r="BP57" s="275"/>
      <c r="BQ57" s="275"/>
      <c r="BR57" s="275"/>
      <c r="BS57" s="275"/>
    </row>
    <row r="58" spans="1:71" x14ac:dyDescent="0.3">
      <c r="A58" s="275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5"/>
      <c r="AT58" s="275"/>
      <c r="AU58" s="275"/>
      <c r="AV58" s="275"/>
      <c r="AW58" s="275"/>
      <c r="AX58" s="275"/>
      <c r="AY58" s="275"/>
      <c r="AZ58" s="275"/>
      <c r="BA58" s="275"/>
      <c r="BB58" s="275"/>
      <c r="BC58" s="275"/>
      <c r="BD58" s="275"/>
      <c r="BE58" s="275"/>
      <c r="BF58" s="275"/>
      <c r="BG58" s="275"/>
      <c r="BH58" s="275"/>
      <c r="BI58" s="275"/>
      <c r="BJ58" s="275"/>
      <c r="BK58" s="275"/>
      <c r="BL58" s="275"/>
      <c r="BM58" s="275"/>
      <c r="BN58" s="275"/>
      <c r="BO58" s="275"/>
      <c r="BP58" s="275"/>
      <c r="BQ58" s="275"/>
      <c r="BR58" s="275"/>
      <c r="BS58" s="275"/>
    </row>
    <row r="59" spans="1:71" x14ac:dyDescent="0.3">
      <c r="A59" s="275"/>
      <c r="B59" s="27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5"/>
      <c r="AT59" s="275"/>
      <c r="AU59" s="275"/>
      <c r="AV59" s="275"/>
      <c r="AW59" s="275"/>
      <c r="AX59" s="275"/>
      <c r="AY59" s="275"/>
      <c r="AZ59" s="275"/>
      <c r="BA59" s="275"/>
      <c r="BB59" s="275"/>
      <c r="BC59" s="275"/>
      <c r="BD59" s="275"/>
      <c r="BE59" s="275"/>
      <c r="BF59" s="275"/>
      <c r="BG59" s="275"/>
      <c r="BH59" s="275"/>
      <c r="BI59" s="275"/>
      <c r="BJ59" s="275"/>
      <c r="BK59" s="275"/>
      <c r="BL59" s="275"/>
      <c r="BM59" s="275"/>
      <c r="BN59" s="275"/>
      <c r="BO59" s="275"/>
      <c r="BP59" s="275"/>
      <c r="BQ59" s="275"/>
      <c r="BR59" s="275"/>
      <c r="BS59" s="275"/>
    </row>
    <row r="60" spans="1:71" x14ac:dyDescent="0.3">
      <c r="A60" s="275"/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5"/>
      <c r="AT60" s="275"/>
      <c r="AU60" s="275"/>
      <c r="AV60" s="275"/>
      <c r="AW60" s="275"/>
      <c r="AX60" s="275"/>
      <c r="AY60" s="275"/>
      <c r="AZ60" s="275"/>
      <c r="BA60" s="275"/>
      <c r="BB60" s="275"/>
      <c r="BC60" s="275"/>
      <c r="BD60" s="275"/>
      <c r="BE60" s="275"/>
      <c r="BF60" s="275"/>
      <c r="BG60" s="275"/>
      <c r="BH60" s="275"/>
      <c r="BI60" s="275"/>
      <c r="BJ60" s="275"/>
      <c r="BK60" s="275"/>
      <c r="BL60" s="275"/>
      <c r="BM60" s="275"/>
      <c r="BN60" s="275"/>
      <c r="BO60" s="275"/>
      <c r="BP60" s="275"/>
      <c r="BQ60" s="275"/>
      <c r="BR60" s="275"/>
      <c r="BS60" s="275"/>
    </row>
    <row r="61" spans="1:71" x14ac:dyDescent="0.3">
      <c r="A61" s="275"/>
      <c r="B61" s="275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5"/>
      <c r="AT61" s="275"/>
      <c r="AU61" s="275"/>
      <c r="AV61" s="275"/>
      <c r="AW61" s="275"/>
      <c r="AX61" s="275"/>
      <c r="AY61" s="275"/>
      <c r="AZ61" s="275"/>
      <c r="BA61" s="275"/>
      <c r="BB61" s="275"/>
      <c r="BC61" s="275"/>
      <c r="BD61" s="275"/>
      <c r="BE61" s="275"/>
      <c r="BF61" s="275"/>
      <c r="BG61" s="275"/>
      <c r="BH61" s="275"/>
      <c r="BI61" s="275"/>
      <c r="BJ61" s="275"/>
      <c r="BK61" s="275"/>
      <c r="BL61" s="275"/>
      <c r="BM61" s="275"/>
      <c r="BN61" s="275"/>
      <c r="BO61" s="275"/>
      <c r="BP61" s="275"/>
      <c r="BQ61" s="275"/>
      <c r="BR61" s="275"/>
      <c r="BS61" s="275"/>
    </row>
    <row r="62" spans="1:71" x14ac:dyDescent="0.3">
      <c r="A62" s="275"/>
      <c r="B62" s="275"/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5"/>
      <c r="AT62" s="275"/>
      <c r="AU62" s="275"/>
      <c r="AV62" s="275"/>
      <c r="AW62" s="275"/>
      <c r="AX62" s="275"/>
      <c r="AY62" s="275"/>
      <c r="AZ62" s="275"/>
      <c r="BA62" s="275"/>
      <c r="BB62" s="275"/>
      <c r="BC62" s="275"/>
      <c r="BD62" s="275"/>
      <c r="BE62" s="275"/>
      <c r="BF62" s="275"/>
      <c r="BG62" s="275"/>
      <c r="BH62" s="275"/>
      <c r="BI62" s="275"/>
      <c r="BJ62" s="275"/>
      <c r="BK62" s="275"/>
      <c r="BL62" s="275"/>
      <c r="BM62" s="275"/>
      <c r="BN62" s="275"/>
      <c r="BO62" s="275"/>
      <c r="BP62" s="275"/>
      <c r="BQ62" s="275"/>
      <c r="BR62" s="275"/>
      <c r="BS62" s="275"/>
    </row>
    <row r="63" spans="1:71" x14ac:dyDescent="0.3">
      <c r="A63" s="275"/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5"/>
      <c r="AT63" s="275"/>
      <c r="AU63" s="275"/>
      <c r="AV63" s="275"/>
      <c r="AW63" s="275"/>
      <c r="AX63" s="275"/>
      <c r="AY63" s="275"/>
      <c r="AZ63" s="275"/>
      <c r="BA63" s="275"/>
      <c r="BB63" s="275"/>
      <c r="BC63" s="275"/>
      <c r="BD63" s="275"/>
      <c r="BE63" s="275"/>
      <c r="BF63" s="275"/>
      <c r="BG63" s="275"/>
      <c r="BH63" s="275"/>
      <c r="BI63" s="275"/>
      <c r="BJ63" s="275"/>
      <c r="BK63" s="275"/>
      <c r="BL63" s="275"/>
      <c r="BM63" s="275"/>
      <c r="BN63" s="275"/>
      <c r="BO63" s="275"/>
      <c r="BP63" s="275"/>
      <c r="BQ63" s="275"/>
      <c r="BR63" s="275"/>
      <c r="BS63" s="275"/>
    </row>
    <row r="64" spans="1:71" x14ac:dyDescent="0.3">
      <c r="A64" s="275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  <c r="AD64" s="275"/>
      <c r="AE64" s="275"/>
      <c r="AF64" s="275"/>
      <c r="AG64" s="275"/>
      <c r="AH64" s="275"/>
      <c r="AI64" s="275"/>
      <c r="AJ64" s="275"/>
      <c r="AK64" s="275"/>
      <c r="AL64" s="275"/>
      <c r="AM64" s="275"/>
      <c r="AN64" s="275"/>
      <c r="AO64" s="275"/>
      <c r="AP64" s="275"/>
      <c r="AQ64" s="275"/>
      <c r="AR64" s="275"/>
      <c r="AS64" s="275"/>
      <c r="AT64" s="275"/>
      <c r="AU64" s="275"/>
      <c r="AV64" s="275"/>
      <c r="AW64" s="275"/>
      <c r="AX64" s="275"/>
      <c r="AY64" s="275"/>
      <c r="AZ64" s="275"/>
      <c r="BA64" s="275"/>
      <c r="BB64" s="275"/>
      <c r="BC64" s="275"/>
      <c r="BD64" s="275"/>
      <c r="BE64" s="275"/>
      <c r="BF64" s="275"/>
      <c r="BG64" s="275"/>
      <c r="BH64" s="275"/>
      <c r="BI64" s="275"/>
      <c r="BJ64" s="275"/>
      <c r="BK64" s="275"/>
      <c r="BL64" s="275"/>
      <c r="BM64" s="275"/>
      <c r="BN64" s="275"/>
      <c r="BO64" s="275"/>
      <c r="BP64" s="275"/>
      <c r="BQ64" s="275"/>
      <c r="BR64" s="275"/>
      <c r="BS64" s="275"/>
    </row>
    <row r="65" spans="1:71" x14ac:dyDescent="0.3">
      <c r="A65" s="275"/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  <c r="AB65" s="275"/>
      <c r="AC65" s="275"/>
      <c r="AD65" s="275"/>
      <c r="AE65" s="275"/>
      <c r="AF65" s="275"/>
      <c r="AG65" s="275"/>
      <c r="AH65" s="275"/>
      <c r="AI65" s="275"/>
      <c r="AJ65" s="275"/>
      <c r="AK65" s="275"/>
      <c r="AL65" s="275"/>
      <c r="AM65" s="275"/>
      <c r="AN65" s="275"/>
      <c r="AO65" s="275"/>
      <c r="AP65" s="275"/>
      <c r="AQ65" s="275"/>
      <c r="AR65" s="275"/>
      <c r="AS65" s="275"/>
      <c r="AT65" s="275"/>
      <c r="AU65" s="275"/>
      <c r="AV65" s="275"/>
      <c r="AW65" s="275"/>
      <c r="AX65" s="275"/>
      <c r="AY65" s="275"/>
      <c r="AZ65" s="275"/>
      <c r="BA65" s="275"/>
      <c r="BB65" s="275"/>
      <c r="BC65" s="275"/>
      <c r="BD65" s="275"/>
      <c r="BE65" s="275"/>
      <c r="BF65" s="275"/>
      <c r="BG65" s="275"/>
      <c r="BH65" s="275"/>
      <c r="BI65" s="275"/>
      <c r="BJ65" s="275"/>
      <c r="BK65" s="275"/>
      <c r="BL65" s="275"/>
      <c r="BM65" s="275"/>
      <c r="BN65" s="275"/>
      <c r="BO65" s="275"/>
      <c r="BP65" s="275"/>
      <c r="BQ65" s="275"/>
      <c r="BR65" s="275"/>
      <c r="BS65" s="275"/>
    </row>
    <row r="66" spans="1:71" x14ac:dyDescent="0.3">
      <c r="A66" s="275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5"/>
      <c r="AO66" s="275"/>
      <c r="AP66" s="275"/>
      <c r="AQ66" s="275"/>
      <c r="AR66" s="275"/>
      <c r="AS66" s="275"/>
      <c r="AT66" s="275"/>
      <c r="AU66" s="275"/>
      <c r="AV66" s="275"/>
      <c r="AW66" s="275"/>
      <c r="AX66" s="275"/>
      <c r="AY66" s="275"/>
      <c r="AZ66" s="275"/>
      <c r="BA66" s="275"/>
      <c r="BB66" s="275"/>
      <c r="BC66" s="275"/>
      <c r="BD66" s="275"/>
      <c r="BE66" s="275"/>
      <c r="BF66" s="275"/>
      <c r="BG66" s="275"/>
      <c r="BH66" s="275"/>
      <c r="BI66" s="275"/>
      <c r="BJ66" s="275"/>
      <c r="BK66" s="275"/>
      <c r="BL66" s="275"/>
      <c r="BM66" s="275"/>
      <c r="BN66" s="275"/>
      <c r="BO66" s="275"/>
      <c r="BP66" s="275"/>
      <c r="BQ66" s="275"/>
      <c r="BR66" s="275"/>
      <c r="BS66" s="275"/>
    </row>
    <row r="67" spans="1:71" x14ac:dyDescent="0.3">
      <c r="A67" s="275"/>
      <c r="B67" s="275"/>
      <c r="C67" s="275"/>
      <c r="D67" s="275"/>
      <c r="E67" s="275"/>
      <c r="F67" s="275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5"/>
      <c r="AO67" s="275"/>
      <c r="AP67" s="275"/>
      <c r="AQ67" s="275"/>
      <c r="AR67" s="275"/>
      <c r="AS67" s="275"/>
      <c r="AT67" s="275"/>
      <c r="AU67" s="275"/>
      <c r="AV67" s="275"/>
      <c r="AW67" s="275"/>
      <c r="AX67" s="275"/>
      <c r="AY67" s="275"/>
      <c r="AZ67" s="275"/>
      <c r="BA67" s="275"/>
      <c r="BB67" s="275"/>
      <c r="BC67" s="275"/>
      <c r="BD67" s="275"/>
      <c r="BE67" s="275"/>
      <c r="BF67" s="275"/>
      <c r="BG67" s="275"/>
      <c r="BH67" s="275"/>
      <c r="BI67" s="275"/>
      <c r="BJ67" s="275"/>
      <c r="BK67" s="275"/>
      <c r="BL67" s="275"/>
      <c r="BM67" s="275"/>
      <c r="BN67" s="275"/>
      <c r="BO67" s="275"/>
      <c r="BP67" s="275"/>
      <c r="BQ67" s="275"/>
      <c r="BR67" s="275"/>
      <c r="BS67" s="275"/>
    </row>
    <row r="68" spans="1:71" x14ac:dyDescent="0.3">
      <c r="A68" s="275"/>
      <c r="B68" s="275"/>
      <c r="C68" s="275"/>
      <c r="D68" s="275"/>
      <c r="E68" s="275"/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  <c r="AA68" s="275"/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L68" s="275"/>
      <c r="AM68" s="275"/>
      <c r="AN68" s="275"/>
      <c r="AO68" s="275"/>
      <c r="AP68" s="275"/>
      <c r="AQ68" s="275"/>
      <c r="AR68" s="275"/>
      <c r="AS68" s="275"/>
      <c r="AT68" s="275"/>
      <c r="AU68" s="275"/>
      <c r="AV68" s="275"/>
      <c r="AW68" s="275"/>
      <c r="AX68" s="275"/>
      <c r="AY68" s="275"/>
      <c r="AZ68" s="275"/>
      <c r="BA68" s="275"/>
      <c r="BB68" s="275"/>
      <c r="BC68" s="275"/>
      <c r="BD68" s="275"/>
      <c r="BE68" s="275"/>
      <c r="BF68" s="275"/>
      <c r="BG68" s="275"/>
      <c r="BH68" s="275"/>
      <c r="BI68" s="275"/>
      <c r="BJ68" s="275"/>
      <c r="BK68" s="275"/>
      <c r="BL68" s="275"/>
      <c r="BM68" s="275"/>
      <c r="BN68" s="275"/>
      <c r="BO68" s="275"/>
      <c r="BP68" s="275"/>
      <c r="BQ68" s="275"/>
      <c r="BR68" s="275"/>
      <c r="BS68" s="275"/>
    </row>
    <row r="69" spans="1:71" x14ac:dyDescent="0.3">
      <c r="A69" s="275"/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5"/>
      <c r="AO69" s="275"/>
      <c r="AP69" s="275"/>
      <c r="AQ69" s="275"/>
      <c r="AR69" s="275"/>
      <c r="AS69" s="275"/>
      <c r="AT69" s="275"/>
      <c r="AU69" s="275"/>
      <c r="AV69" s="275"/>
      <c r="AW69" s="275"/>
      <c r="AX69" s="275"/>
      <c r="AY69" s="275"/>
      <c r="AZ69" s="275"/>
      <c r="BA69" s="275"/>
      <c r="BB69" s="275"/>
      <c r="BC69" s="275"/>
      <c r="BD69" s="275"/>
      <c r="BE69" s="275"/>
      <c r="BF69" s="275"/>
      <c r="BG69" s="275"/>
      <c r="BH69" s="275"/>
      <c r="BI69" s="275"/>
      <c r="BJ69" s="275"/>
      <c r="BK69" s="275"/>
      <c r="BL69" s="275"/>
      <c r="BM69" s="275"/>
      <c r="BN69" s="275"/>
      <c r="BO69" s="275"/>
      <c r="BP69" s="275"/>
      <c r="BQ69" s="275"/>
      <c r="BR69" s="275"/>
      <c r="BS69" s="275"/>
    </row>
    <row r="70" spans="1:71" x14ac:dyDescent="0.3">
      <c r="A70" s="275"/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275"/>
      <c r="AB70" s="275"/>
      <c r="AC70" s="275"/>
      <c r="AD70" s="275"/>
      <c r="AE70" s="275"/>
      <c r="AF70" s="275"/>
      <c r="AG70" s="275"/>
      <c r="AH70" s="275"/>
      <c r="AI70" s="275"/>
      <c r="AJ70" s="275"/>
      <c r="AK70" s="275"/>
      <c r="AL70" s="275"/>
      <c r="AM70" s="275"/>
      <c r="AN70" s="275"/>
      <c r="AO70" s="275"/>
      <c r="AP70" s="275"/>
      <c r="AQ70" s="275"/>
      <c r="AR70" s="275"/>
      <c r="AS70" s="275"/>
      <c r="AT70" s="275"/>
      <c r="AU70" s="275"/>
      <c r="AV70" s="275"/>
      <c r="AW70" s="275"/>
      <c r="AX70" s="275"/>
      <c r="AY70" s="275"/>
      <c r="AZ70" s="275"/>
      <c r="BA70" s="275"/>
      <c r="BB70" s="275"/>
      <c r="BC70" s="275"/>
      <c r="BD70" s="275"/>
      <c r="BE70" s="275"/>
      <c r="BF70" s="275"/>
      <c r="BG70" s="275"/>
      <c r="BH70" s="275"/>
      <c r="BI70" s="275"/>
      <c r="BJ70" s="275"/>
      <c r="BK70" s="275"/>
      <c r="BL70" s="275"/>
      <c r="BM70" s="275"/>
      <c r="BN70" s="275"/>
      <c r="BO70" s="275"/>
      <c r="BP70" s="275"/>
      <c r="BQ70" s="275"/>
      <c r="BR70" s="275"/>
      <c r="BS70" s="275"/>
    </row>
    <row r="71" spans="1:71" x14ac:dyDescent="0.3">
      <c r="A71" s="275"/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75"/>
      <c r="AB71" s="275"/>
      <c r="AC71" s="275"/>
      <c r="AD71" s="275"/>
      <c r="AE71" s="275"/>
      <c r="AF71" s="275"/>
      <c r="AG71" s="275"/>
      <c r="AH71" s="275"/>
      <c r="AI71" s="275"/>
      <c r="AJ71" s="275"/>
      <c r="AK71" s="275"/>
      <c r="AL71" s="275"/>
      <c r="AM71" s="275"/>
      <c r="AN71" s="275"/>
      <c r="AO71" s="275"/>
      <c r="AP71" s="275"/>
      <c r="AQ71" s="275"/>
      <c r="AR71" s="275"/>
      <c r="AS71" s="275"/>
      <c r="AT71" s="275"/>
      <c r="AU71" s="275"/>
      <c r="AV71" s="275"/>
      <c r="AW71" s="275"/>
      <c r="AX71" s="275"/>
      <c r="AY71" s="275"/>
      <c r="AZ71" s="275"/>
      <c r="BA71" s="275"/>
      <c r="BB71" s="275"/>
      <c r="BC71" s="275"/>
      <c r="BD71" s="275"/>
      <c r="BE71" s="275"/>
      <c r="BF71" s="275"/>
      <c r="BG71" s="275"/>
      <c r="BH71" s="275"/>
      <c r="BI71" s="275"/>
      <c r="BJ71" s="275"/>
      <c r="BK71" s="275"/>
      <c r="BL71" s="275"/>
      <c r="BM71" s="275"/>
      <c r="BN71" s="275"/>
      <c r="BO71" s="275"/>
      <c r="BP71" s="275"/>
      <c r="BQ71" s="275"/>
      <c r="BR71" s="275"/>
      <c r="BS71" s="275"/>
    </row>
    <row r="72" spans="1:71" x14ac:dyDescent="0.3">
      <c r="A72" s="275"/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5"/>
      <c r="AT72" s="275"/>
      <c r="AU72" s="275"/>
      <c r="AV72" s="275"/>
      <c r="AW72" s="275"/>
      <c r="AX72" s="275"/>
      <c r="AY72" s="275"/>
      <c r="AZ72" s="275"/>
      <c r="BA72" s="275"/>
      <c r="BB72" s="275"/>
      <c r="BC72" s="275"/>
      <c r="BD72" s="275"/>
      <c r="BE72" s="275"/>
      <c r="BF72" s="275"/>
      <c r="BG72" s="275"/>
      <c r="BH72" s="275"/>
      <c r="BI72" s="275"/>
      <c r="BJ72" s="275"/>
      <c r="BK72" s="275"/>
      <c r="BL72" s="275"/>
      <c r="BM72" s="275"/>
      <c r="BN72" s="275"/>
      <c r="BO72" s="275"/>
      <c r="BP72" s="275"/>
      <c r="BQ72" s="275"/>
      <c r="BR72" s="275"/>
      <c r="BS72" s="275"/>
    </row>
    <row r="73" spans="1:71" x14ac:dyDescent="0.3">
      <c r="A73" s="275"/>
      <c r="B73" s="275"/>
      <c r="C73" s="275"/>
      <c r="D73" s="275"/>
      <c r="E73" s="275"/>
      <c r="F73" s="275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275"/>
      <c r="AB73" s="275"/>
      <c r="AC73" s="275"/>
      <c r="AD73" s="275"/>
      <c r="AE73" s="275"/>
      <c r="AF73" s="275"/>
      <c r="AG73" s="275"/>
      <c r="AH73" s="275"/>
      <c r="AI73" s="275"/>
      <c r="AJ73" s="275"/>
      <c r="AK73" s="275"/>
      <c r="AL73" s="275"/>
      <c r="AM73" s="275"/>
      <c r="AN73" s="275"/>
      <c r="AO73" s="275"/>
      <c r="AP73" s="275"/>
      <c r="AQ73" s="275"/>
      <c r="AR73" s="275"/>
      <c r="AS73" s="275"/>
      <c r="AT73" s="275"/>
      <c r="AU73" s="275"/>
      <c r="AV73" s="275"/>
      <c r="AW73" s="275"/>
      <c r="AX73" s="275"/>
      <c r="AY73" s="275"/>
      <c r="AZ73" s="275"/>
      <c r="BA73" s="275"/>
      <c r="BB73" s="275"/>
      <c r="BC73" s="275"/>
      <c r="BD73" s="275"/>
      <c r="BE73" s="275"/>
      <c r="BF73" s="275"/>
      <c r="BG73" s="275"/>
      <c r="BH73" s="275"/>
      <c r="BI73" s="275"/>
      <c r="BJ73" s="275"/>
      <c r="BK73" s="275"/>
      <c r="BL73" s="275"/>
      <c r="BM73" s="275"/>
      <c r="BN73" s="275"/>
      <c r="BO73" s="275"/>
      <c r="BP73" s="275"/>
      <c r="BQ73" s="275"/>
      <c r="BR73" s="275"/>
      <c r="BS73" s="275"/>
    </row>
    <row r="74" spans="1:71" x14ac:dyDescent="0.3">
      <c r="A74" s="275"/>
      <c r="B74" s="275"/>
      <c r="C74" s="275"/>
      <c r="D74" s="275"/>
      <c r="E74" s="275"/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5"/>
      <c r="AL74" s="275"/>
      <c r="AM74" s="275"/>
      <c r="AN74" s="275"/>
      <c r="AO74" s="275"/>
      <c r="AP74" s="275"/>
      <c r="AQ74" s="275"/>
      <c r="AR74" s="275"/>
      <c r="AS74" s="275"/>
      <c r="AT74" s="275"/>
      <c r="AU74" s="275"/>
      <c r="AV74" s="275"/>
      <c r="AW74" s="275"/>
      <c r="AX74" s="275"/>
      <c r="AY74" s="275"/>
      <c r="AZ74" s="275"/>
      <c r="BA74" s="275"/>
      <c r="BB74" s="275"/>
      <c r="BC74" s="275"/>
      <c r="BD74" s="275"/>
      <c r="BE74" s="275"/>
      <c r="BF74" s="275"/>
      <c r="BG74" s="275"/>
      <c r="BH74" s="275"/>
      <c r="BI74" s="275"/>
      <c r="BJ74" s="275"/>
      <c r="BK74" s="275"/>
      <c r="BL74" s="275"/>
      <c r="BM74" s="275"/>
      <c r="BN74" s="275"/>
      <c r="BO74" s="275"/>
      <c r="BP74" s="275"/>
      <c r="BQ74" s="275"/>
      <c r="BR74" s="275"/>
      <c r="BS74" s="275"/>
    </row>
    <row r="75" spans="1:71" x14ac:dyDescent="0.3">
      <c r="A75" s="275"/>
      <c r="B75" s="275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5"/>
      <c r="AT75" s="275"/>
      <c r="AU75" s="275"/>
      <c r="AV75" s="275"/>
      <c r="AW75" s="275"/>
      <c r="AX75" s="275"/>
      <c r="AY75" s="275"/>
      <c r="AZ75" s="275"/>
      <c r="BA75" s="275"/>
      <c r="BB75" s="275"/>
      <c r="BC75" s="275"/>
      <c r="BD75" s="275"/>
      <c r="BE75" s="275"/>
      <c r="BF75" s="275"/>
      <c r="BG75" s="275"/>
      <c r="BH75" s="275"/>
      <c r="BI75" s="275"/>
      <c r="BJ75" s="275"/>
      <c r="BK75" s="275"/>
      <c r="BL75" s="275"/>
      <c r="BM75" s="275"/>
      <c r="BN75" s="275"/>
      <c r="BO75" s="275"/>
      <c r="BP75" s="275"/>
      <c r="BQ75" s="275"/>
      <c r="BR75" s="275"/>
      <c r="BS75" s="275"/>
    </row>
    <row r="76" spans="1:71" x14ac:dyDescent="0.3">
      <c r="A76" s="275"/>
      <c r="B76" s="275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L76" s="275"/>
      <c r="AM76" s="275"/>
      <c r="AN76" s="275"/>
      <c r="AO76" s="275"/>
      <c r="AP76" s="275"/>
      <c r="AQ76" s="275"/>
      <c r="AR76" s="275"/>
      <c r="AS76" s="275"/>
      <c r="AT76" s="275"/>
      <c r="AU76" s="275"/>
      <c r="AV76" s="275"/>
      <c r="AW76" s="275"/>
      <c r="AX76" s="275"/>
      <c r="AY76" s="275"/>
      <c r="AZ76" s="275"/>
      <c r="BA76" s="275"/>
      <c r="BB76" s="275"/>
      <c r="BC76" s="275"/>
      <c r="BD76" s="275"/>
      <c r="BE76" s="275"/>
      <c r="BF76" s="275"/>
      <c r="BG76" s="275"/>
      <c r="BH76" s="275"/>
      <c r="BI76" s="275"/>
      <c r="BJ76" s="275"/>
      <c r="BK76" s="275"/>
      <c r="BL76" s="275"/>
      <c r="BM76" s="275"/>
      <c r="BN76" s="275"/>
      <c r="BO76" s="275"/>
      <c r="BP76" s="275"/>
      <c r="BQ76" s="275"/>
      <c r="BR76" s="275"/>
      <c r="BS76" s="275"/>
    </row>
    <row r="77" spans="1:71" x14ac:dyDescent="0.3">
      <c r="A77" s="275"/>
      <c r="B77" s="275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  <c r="AB77" s="275"/>
      <c r="AC77" s="275"/>
      <c r="AD77" s="275"/>
      <c r="AE77" s="275"/>
      <c r="AF77" s="275"/>
      <c r="AG77" s="275"/>
      <c r="AH77" s="275"/>
      <c r="AI77" s="275"/>
      <c r="AJ77" s="275"/>
      <c r="AK77" s="275"/>
      <c r="AL77" s="275"/>
      <c r="AM77" s="275"/>
      <c r="AN77" s="275"/>
      <c r="AO77" s="275"/>
      <c r="AP77" s="275"/>
      <c r="AQ77" s="275"/>
      <c r="AR77" s="275"/>
      <c r="AS77" s="275"/>
      <c r="AT77" s="275"/>
      <c r="AU77" s="275"/>
      <c r="AV77" s="275"/>
      <c r="AW77" s="275"/>
      <c r="AX77" s="275"/>
      <c r="AY77" s="275"/>
      <c r="AZ77" s="275"/>
      <c r="BA77" s="275"/>
      <c r="BB77" s="275"/>
      <c r="BC77" s="275"/>
      <c r="BD77" s="275"/>
      <c r="BE77" s="275"/>
      <c r="BF77" s="275"/>
      <c r="BG77" s="275"/>
      <c r="BH77" s="275"/>
      <c r="BI77" s="275"/>
      <c r="BJ77" s="275"/>
      <c r="BK77" s="275"/>
      <c r="BL77" s="275"/>
      <c r="BM77" s="275"/>
      <c r="BN77" s="275"/>
      <c r="BO77" s="275"/>
      <c r="BP77" s="275"/>
      <c r="BQ77" s="275"/>
      <c r="BR77" s="275"/>
      <c r="BS77" s="275"/>
    </row>
    <row r="78" spans="1:71" x14ac:dyDescent="0.3">
      <c r="A78" s="275"/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  <c r="AB78" s="275"/>
      <c r="AC78" s="275"/>
      <c r="AD78" s="275"/>
      <c r="AE78" s="275"/>
      <c r="AF78" s="275"/>
      <c r="AG78" s="275"/>
      <c r="AH78" s="275"/>
      <c r="AI78" s="275"/>
      <c r="AJ78" s="275"/>
      <c r="AK78" s="275"/>
      <c r="AL78" s="275"/>
      <c r="AM78" s="275"/>
      <c r="AN78" s="275"/>
      <c r="AO78" s="275"/>
      <c r="AP78" s="275"/>
      <c r="AQ78" s="275"/>
      <c r="AR78" s="275"/>
      <c r="AS78" s="275"/>
      <c r="AT78" s="275"/>
      <c r="AU78" s="275"/>
      <c r="AV78" s="275"/>
      <c r="AW78" s="275"/>
      <c r="AX78" s="275"/>
      <c r="AY78" s="275"/>
      <c r="AZ78" s="275"/>
      <c r="BA78" s="275"/>
      <c r="BB78" s="275"/>
      <c r="BC78" s="275"/>
      <c r="BD78" s="275"/>
      <c r="BE78" s="275"/>
      <c r="BF78" s="275"/>
      <c r="BG78" s="275"/>
      <c r="BH78" s="275"/>
      <c r="BI78" s="275"/>
      <c r="BJ78" s="275"/>
      <c r="BK78" s="275"/>
      <c r="BL78" s="275"/>
      <c r="BM78" s="275"/>
      <c r="BN78" s="275"/>
      <c r="BO78" s="275"/>
      <c r="BP78" s="275"/>
      <c r="BQ78" s="275"/>
      <c r="BR78" s="275"/>
      <c r="BS78" s="275"/>
    </row>
    <row r="79" spans="1:71" x14ac:dyDescent="0.3">
      <c r="A79" s="275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  <c r="AA79" s="275"/>
      <c r="AB79" s="275"/>
      <c r="AC79" s="275"/>
      <c r="AD79" s="275"/>
      <c r="AE79" s="275"/>
      <c r="AF79" s="275"/>
      <c r="AG79" s="275"/>
      <c r="AH79" s="275"/>
      <c r="AI79" s="275"/>
      <c r="AJ79" s="275"/>
      <c r="AK79" s="275"/>
      <c r="AL79" s="275"/>
      <c r="AM79" s="275"/>
      <c r="AN79" s="275"/>
      <c r="AO79" s="275"/>
      <c r="AP79" s="275"/>
      <c r="AQ79" s="275"/>
      <c r="AR79" s="275"/>
      <c r="AS79" s="275"/>
      <c r="AT79" s="275"/>
      <c r="AU79" s="275"/>
      <c r="AV79" s="275"/>
      <c r="AW79" s="275"/>
      <c r="AX79" s="275"/>
      <c r="AY79" s="275"/>
      <c r="AZ79" s="275"/>
      <c r="BA79" s="275"/>
      <c r="BB79" s="275"/>
      <c r="BC79" s="275"/>
      <c r="BD79" s="275"/>
      <c r="BE79" s="275"/>
      <c r="BF79" s="275"/>
      <c r="BG79" s="275"/>
      <c r="BH79" s="275"/>
      <c r="BI79" s="275"/>
      <c r="BJ79" s="275"/>
      <c r="BK79" s="275"/>
      <c r="BL79" s="275"/>
      <c r="BM79" s="275"/>
      <c r="BN79" s="275"/>
      <c r="BO79" s="275"/>
      <c r="BP79" s="275"/>
      <c r="BQ79" s="275"/>
      <c r="BR79" s="275"/>
      <c r="BS79" s="275"/>
    </row>
    <row r="80" spans="1:71" x14ac:dyDescent="0.3">
      <c r="A80" s="275"/>
      <c r="B80" s="275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  <c r="AA80" s="275"/>
      <c r="AB80" s="275"/>
      <c r="AC80" s="275"/>
      <c r="AD80" s="275"/>
      <c r="AE80" s="275"/>
      <c r="AF80" s="275"/>
      <c r="AG80" s="275"/>
      <c r="AH80" s="275"/>
      <c r="AI80" s="275"/>
      <c r="AJ80" s="275"/>
      <c r="AK80" s="275"/>
      <c r="AL80" s="275"/>
      <c r="AM80" s="275"/>
      <c r="AN80" s="275"/>
      <c r="AO80" s="275"/>
      <c r="AP80" s="275"/>
      <c r="AQ80" s="275"/>
      <c r="AR80" s="275"/>
      <c r="AS80" s="275"/>
      <c r="AT80" s="275"/>
      <c r="AU80" s="275"/>
      <c r="AV80" s="275"/>
      <c r="AW80" s="275"/>
      <c r="AX80" s="275"/>
      <c r="AY80" s="275"/>
      <c r="AZ80" s="275"/>
      <c r="BA80" s="275"/>
      <c r="BB80" s="275"/>
      <c r="BC80" s="275"/>
      <c r="BD80" s="275"/>
      <c r="BE80" s="275"/>
      <c r="BF80" s="275"/>
      <c r="BG80" s="275"/>
      <c r="BH80" s="275"/>
      <c r="BI80" s="275"/>
      <c r="BJ80" s="275"/>
      <c r="BK80" s="275"/>
      <c r="BL80" s="275"/>
      <c r="BM80" s="275"/>
      <c r="BN80" s="275"/>
      <c r="BO80" s="275"/>
      <c r="BP80" s="275"/>
      <c r="BQ80" s="275"/>
      <c r="BR80" s="275"/>
      <c r="BS80" s="275"/>
    </row>
    <row r="81" spans="1:71" x14ac:dyDescent="0.3">
      <c r="A81" s="275"/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  <c r="AA81" s="275"/>
      <c r="AB81" s="275"/>
      <c r="AC81" s="275"/>
      <c r="AD81" s="275"/>
      <c r="AE81" s="275"/>
      <c r="AF81" s="275"/>
      <c r="AG81" s="275"/>
      <c r="AH81" s="275"/>
      <c r="AI81" s="275"/>
      <c r="AJ81" s="275"/>
      <c r="AK81" s="275"/>
      <c r="AL81" s="275"/>
      <c r="AM81" s="275"/>
      <c r="AN81" s="275"/>
      <c r="AO81" s="275"/>
      <c r="AP81" s="275"/>
      <c r="AQ81" s="275"/>
      <c r="AR81" s="275"/>
      <c r="AS81" s="275"/>
      <c r="AT81" s="275"/>
      <c r="AU81" s="275"/>
      <c r="AV81" s="275"/>
      <c r="AW81" s="275"/>
      <c r="AX81" s="275"/>
      <c r="AY81" s="275"/>
      <c r="AZ81" s="275"/>
      <c r="BA81" s="275"/>
      <c r="BB81" s="275"/>
      <c r="BC81" s="275"/>
      <c r="BD81" s="275"/>
      <c r="BE81" s="275"/>
      <c r="BF81" s="275"/>
      <c r="BG81" s="275"/>
      <c r="BH81" s="275"/>
      <c r="BI81" s="275"/>
      <c r="BJ81" s="275"/>
      <c r="BK81" s="275"/>
      <c r="BL81" s="275"/>
      <c r="BM81" s="275"/>
      <c r="BN81" s="275"/>
      <c r="BO81" s="275"/>
      <c r="BP81" s="275"/>
      <c r="BQ81" s="275"/>
      <c r="BR81" s="275"/>
      <c r="BS81" s="275"/>
    </row>
    <row r="82" spans="1:71" x14ac:dyDescent="0.3">
      <c r="A82" s="275"/>
      <c r="B82" s="275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5"/>
      <c r="AB82" s="275"/>
      <c r="AC82" s="275"/>
      <c r="AD82" s="275"/>
      <c r="AE82" s="275"/>
      <c r="AF82" s="275"/>
      <c r="AG82" s="275"/>
      <c r="AH82" s="275"/>
      <c r="AI82" s="275"/>
      <c r="AJ82" s="275"/>
      <c r="AK82" s="275"/>
      <c r="AL82" s="275"/>
      <c r="AM82" s="275"/>
      <c r="AN82" s="275"/>
      <c r="AO82" s="275"/>
      <c r="AP82" s="275"/>
      <c r="AQ82" s="275"/>
      <c r="AR82" s="275"/>
      <c r="AS82" s="275"/>
      <c r="AT82" s="275"/>
      <c r="AU82" s="275"/>
      <c r="AV82" s="275"/>
      <c r="AW82" s="275"/>
      <c r="AX82" s="275"/>
      <c r="AY82" s="275"/>
      <c r="AZ82" s="275"/>
      <c r="BA82" s="275"/>
      <c r="BB82" s="275"/>
      <c r="BC82" s="275"/>
      <c r="BD82" s="275"/>
      <c r="BE82" s="275"/>
      <c r="BF82" s="275"/>
      <c r="BG82" s="275"/>
      <c r="BH82" s="275"/>
      <c r="BI82" s="275"/>
      <c r="BJ82" s="275"/>
      <c r="BK82" s="275"/>
      <c r="BL82" s="275"/>
      <c r="BM82" s="275"/>
      <c r="BN82" s="275"/>
      <c r="BO82" s="275"/>
      <c r="BP82" s="275"/>
      <c r="BQ82" s="275"/>
      <c r="BR82" s="275"/>
      <c r="BS82" s="275"/>
    </row>
    <row r="83" spans="1:71" x14ac:dyDescent="0.3">
      <c r="A83" s="275"/>
      <c r="B83" s="275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5"/>
      <c r="AB83" s="275"/>
      <c r="AC83" s="275"/>
      <c r="AD83" s="275"/>
      <c r="AE83" s="275"/>
      <c r="AF83" s="275"/>
      <c r="AG83" s="275"/>
      <c r="AH83" s="275"/>
      <c r="AI83" s="275"/>
      <c r="AJ83" s="275"/>
      <c r="AK83" s="275"/>
      <c r="AL83" s="275"/>
      <c r="AM83" s="275"/>
      <c r="AN83" s="275"/>
      <c r="AO83" s="275"/>
      <c r="AP83" s="275"/>
      <c r="AQ83" s="275"/>
      <c r="AR83" s="275"/>
      <c r="AS83" s="275"/>
      <c r="AT83" s="275"/>
      <c r="AU83" s="275"/>
      <c r="AV83" s="275"/>
      <c r="AW83" s="275"/>
      <c r="AX83" s="275"/>
      <c r="AY83" s="275"/>
      <c r="AZ83" s="275"/>
      <c r="BA83" s="275"/>
      <c r="BB83" s="275"/>
      <c r="BC83" s="275"/>
      <c r="BD83" s="275"/>
      <c r="BE83" s="275"/>
      <c r="BF83" s="275"/>
      <c r="BG83" s="275"/>
      <c r="BH83" s="275"/>
      <c r="BI83" s="275"/>
      <c r="BJ83" s="275"/>
      <c r="BK83" s="275"/>
      <c r="BL83" s="275"/>
      <c r="BM83" s="275"/>
      <c r="BN83" s="275"/>
      <c r="BO83" s="275"/>
      <c r="BP83" s="275"/>
      <c r="BQ83" s="275"/>
      <c r="BR83" s="275"/>
      <c r="BS83" s="275"/>
    </row>
    <row r="84" spans="1:71" x14ac:dyDescent="0.3">
      <c r="A84" s="275"/>
      <c r="B84" s="275"/>
      <c r="C84" s="275"/>
      <c r="D84" s="275"/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5"/>
      <c r="R84" s="275"/>
      <c r="S84" s="275"/>
      <c r="T84" s="275"/>
      <c r="U84" s="275"/>
      <c r="V84" s="275"/>
      <c r="W84" s="275"/>
      <c r="X84" s="275"/>
      <c r="Y84" s="275"/>
      <c r="Z84" s="275"/>
      <c r="AA84" s="275"/>
      <c r="AB84" s="275"/>
      <c r="AC84" s="275"/>
      <c r="AD84" s="275"/>
      <c r="AE84" s="275"/>
      <c r="AF84" s="275"/>
      <c r="AG84" s="275"/>
      <c r="AH84" s="275"/>
      <c r="AI84" s="275"/>
      <c r="AJ84" s="275"/>
      <c r="AK84" s="275"/>
      <c r="AL84" s="275"/>
      <c r="AM84" s="275"/>
      <c r="AN84" s="275"/>
      <c r="AO84" s="275"/>
      <c r="AP84" s="275"/>
      <c r="AQ84" s="275"/>
      <c r="AR84" s="275"/>
      <c r="AS84" s="275"/>
      <c r="AT84" s="275"/>
      <c r="AU84" s="275"/>
      <c r="AV84" s="275"/>
      <c r="AW84" s="275"/>
      <c r="AX84" s="275"/>
      <c r="AY84" s="275"/>
      <c r="AZ84" s="275"/>
      <c r="BA84" s="275"/>
      <c r="BB84" s="275"/>
      <c r="BC84" s="275"/>
      <c r="BD84" s="275"/>
      <c r="BE84" s="275"/>
      <c r="BF84" s="275"/>
      <c r="BG84" s="275"/>
      <c r="BH84" s="275"/>
      <c r="BI84" s="275"/>
      <c r="BJ84" s="275"/>
      <c r="BK84" s="275"/>
      <c r="BL84" s="275"/>
      <c r="BM84" s="275"/>
      <c r="BN84" s="275"/>
      <c r="BO84" s="275"/>
      <c r="BP84" s="275"/>
      <c r="BQ84" s="275"/>
      <c r="BR84" s="275"/>
      <c r="BS84" s="275"/>
    </row>
    <row r="85" spans="1:71" x14ac:dyDescent="0.3">
      <c r="A85" s="275"/>
      <c r="B85" s="275"/>
      <c r="C85" s="275"/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5"/>
      <c r="R85" s="275"/>
      <c r="S85" s="275"/>
      <c r="T85" s="275"/>
      <c r="U85" s="275"/>
      <c r="V85" s="275"/>
      <c r="W85" s="275"/>
      <c r="X85" s="275"/>
      <c r="Y85" s="275"/>
      <c r="Z85" s="275"/>
      <c r="AA85" s="275"/>
      <c r="AB85" s="275"/>
      <c r="AC85" s="275"/>
      <c r="AD85" s="275"/>
      <c r="AE85" s="275"/>
      <c r="AF85" s="275"/>
      <c r="AG85" s="275"/>
      <c r="AH85" s="275"/>
      <c r="AI85" s="275"/>
      <c r="AJ85" s="275"/>
      <c r="AK85" s="275"/>
      <c r="AL85" s="275"/>
      <c r="AM85" s="275"/>
      <c r="AN85" s="275"/>
      <c r="AO85" s="275"/>
      <c r="AP85" s="275"/>
      <c r="AQ85" s="275"/>
      <c r="AR85" s="275"/>
      <c r="AS85" s="275"/>
      <c r="AT85" s="275"/>
      <c r="AU85" s="275"/>
      <c r="AV85" s="275"/>
      <c r="AW85" s="275"/>
      <c r="AX85" s="275"/>
      <c r="AY85" s="275"/>
      <c r="AZ85" s="275"/>
      <c r="BA85" s="275"/>
      <c r="BB85" s="275"/>
      <c r="BC85" s="275"/>
      <c r="BD85" s="275"/>
      <c r="BE85" s="275"/>
      <c r="BF85" s="275"/>
      <c r="BG85" s="275"/>
      <c r="BH85" s="275"/>
      <c r="BI85" s="275"/>
      <c r="BJ85" s="275"/>
      <c r="BK85" s="275"/>
      <c r="BL85" s="275"/>
      <c r="BM85" s="275"/>
      <c r="BN85" s="275"/>
      <c r="BO85" s="275"/>
      <c r="BP85" s="275"/>
      <c r="BQ85" s="275"/>
      <c r="BR85" s="275"/>
      <c r="BS85" s="275"/>
    </row>
    <row r="86" spans="1:71" x14ac:dyDescent="0.3">
      <c r="A86" s="275"/>
      <c r="B86" s="275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  <c r="AC86" s="275"/>
      <c r="AD86" s="275"/>
      <c r="AE86" s="275"/>
      <c r="AF86" s="275"/>
      <c r="AG86" s="275"/>
      <c r="AH86" s="275"/>
      <c r="AI86" s="275"/>
      <c r="AJ86" s="275"/>
      <c r="AK86" s="275"/>
      <c r="AL86" s="275"/>
      <c r="AM86" s="275"/>
      <c r="AN86" s="275"/>
      <c r="AO86" s="275"/>
      <c r="AP86" s="275"/>
      <c r="AQ86" s="275"/>
      <c r="AR86" s="275"/>
      <c r="AS86" s="275"/>
      <c r="AT86" s="275"/>
      <c r="AU86" s="275"/>
      <c r="AV86" s="275"/>
      <c r="AW86" s="275"/>
      <c r="AX86" s="275"/>
      <c r="AY86" s="275"/>
      <c r="AZ86" s="275"/>
      <c r="BA86" s="275"/>
      <c r="BB86" s="275"/>
      <c r="BC86" s="275"/>
      <c r="BD86" s="275"/>
      <c r="BE86" s="275"/>
      <c r="BF86" s="275"/>
      <c r="BG86" s="275"/>
      <c r="BH86" s="275"/>
      <c r="BI86" s="275"/>
      <c r="BJ86" s="275"/>
      <c r="BK86" s="275"/>
      <c r="BL86" s="275"/>
      <c r="BM86" s="275"/>
      <c r="BN86" s="275"/>
      <c r="BO86" s="275"/>
      <c r="BP86" s="275"/>
      <c r="BQ86" s="275"/>
      <c r="BR86" s="275"/>
      <c r="BS86" s="275"/>
    </row>
    <row r="87" spans="1:71" x14ac:dyDescent="0.3">
      <c r="A87" s="275"/>
      <c r="B87" s="275"/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5"/>
      <c r="S87" s="275"/>
      <c r="T87" s="275"/>
      <c r="U87" s="275"/>
      <c r="V87" s="275"/>
      <c r="W87" s="275"/>
      <c r="X87" s="275"/>
      <c r="Y87" s="275"/>
      <c r="Z87" s="275"/>
      <c r="AA87" s="275"/>
      <c r="AB87" s="275"/>
      <c r="AC87" s="275"/>
      <c r="AD87" s="275"/>
      <c r="AE87" s="275"/>
      <c r="AF87" s="275"/>
      <c r="AG87" s="275"/>
      <c r="AH87" s="275"/>
      <c r="AI87" s="275"/>
      <c r="AJ87" s="275"/>
      <c r="AK87" s="275"/>
      <c r="AL87" s="275"/>
      <c r="AM87" s="275"/>
      <c r="AN87" s="275"/>
      <c r="AO87" s="275"/>
      <c r="AP87" s="275"/>
      <c r="AQ87" s="275"/>
      <c r="AR87" s="275"/>
      <c r="AS87" s="275"/>
      <c r="AT87" s="275"/>
      <c r="AU87" s="275"/>
      <c r="AV87" s="275"/>
      <c r="AW87" s="275"/>
      <c r="AX87" s="275"/>
      <c r="AY87" s="275"/>
      <c r="AZ87" s="275"/>
      <c r="BA87" s="275"/>
      <c r="BB87" s="275"/>
      <c r="BC87" s="275"/>
      <c r="BD87" s="275"/>
      <c r="BE87" s="275"/>
      <c r="BF87" s="275"/>
      <c r="BG87" s="275"/>
      <c r="BH87" s="275"/>
      <c r="BI87" s="275"/>
      <c r="BJ87" s="275"/>
      <c r="BK87" s="275"/>
      <c r="BL87" s="275"/>
      <c r="BM87" s="275"/>
      <c r="BN87" s="275"/>
      <c r="BO87" s="275"/>
      <c r="BP87" s="275"/>
      <c r="BQ87" s="275"/>
      <c r="BR87" s="275"/>
      <c r="BS87" s="275"/>
    </row>
    <row r="88" spans="1:71" x14ac:dyDescent="0.3">
      <c r="A88" s="275"/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5"/>
      <c r="AB88" s="275"/>
      <c r="AC88" s="275"/>
      <c r="AD88" s="275"/>
      <c r="AE88" s="275"/>
      <c r="AF88" s="275"/>
      <c r="AG88" s="275"/>
      <c r="AH88" s="275"/>
      <c r="AI88" s="275"/>
      <c r="AJ88" s="275"/>
      <c r="AK88" s="275"/>
      <c r="AL88" s="275"/>
      <c r="AM88" s="275"/>
      <c r="AN88" s="275"/>
      <c r="AO88" s="275"/>
      <c r="AP88" s="275"/>
      <c r="AQ88" s="275"/>
      <c r="AR88" s="275"/>
      <c r="AS88" s="275"/>
      <c r="AT88" s="275"/>
      <c r="AU88" s="275"/>
      <c r="AV88" s="275"/>
      <c r="AW88" s="275"/>
      <c r="AX88" s="275"/>
      <c r="AY88" s="275"/>
      <c r="AZ88" s="275"/>
      <c r="BA88" s="275"/>
      <c r="BB88" s="275"/>
      <c r="BC88" s="275"/>
      <c r="BD88" s="275"/>
      <c r="BE88" s="275"/>
      <c r="BF88" s="275"/>
      <c r="BG88" s="275"/>
      <c r="BH88" s="275"/>
      <c r="BI88" s="275"/>
      <c r="BJ88" s="275"/>
      <c r="BK88" s="275"/>
      <c r="BL88" s="275"/>
      <c r="BM88" s="275"/>
      <c r="BN88" s="275"/>
      <c r="BO88" s="275"/>
      <c r="BP88" s="275"/>
      <c r="BQ88" s="275"/>
      <c r="BR88" s="275"/>
      <c r="BS88" s="275"/>
    </row>
    <row r="89" spans="1:71" x14ac:dyDescent="0.3">
      <c r="A89" s="275"/>
      <c r="B89" s="275"/>
      <c r="C89" s="275"/>
      <c r="D89" s="275"/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75"/>
      <c r="AB89" s="275"/>
      <c r="AC89" s="275"/>
      <c r="AD89" s="275"/>
      <c r="AE89" s="275"/>
      <c r="AF89" s="275"/>
      <c r="AG89" s="275"/>
      <c r="AH89" s="275"/>
      <c r="AI89" s="275"/>
      <c r="AJ89" s="275"/>
      <c r="AK89" s="275"/>
      <c r="AL89" s="275"/>
      <c r="AM89" s="275"/>
      <c r="AN89" s="275"/>
      <c r="AO89" s="275"/>
      <c r="AP89" s="275"/>
      <c r="AQ89" s="275"/>
      <c r="AR89" s="275"/>
      <c r="AS89" s="275"/>
      <c r="AT89" s="275"/>
      <c r="AU89" s="275"/>
      <c r="AV89" s="275"/>
      <c r="AW89" s="275"/>
      <c r="AX89" s="275"/>
      <c r="AY89" s="275"/>
      <c r="AZ89" s="275"/>
      <c r="BA89" s="275"/>
      <c r="BB89" s="275"/>
      <c r="BC89" s="275"/>
      <c r="BD89" s="275"/>
      <c r="BE89" s="275"/>
      <c r="BF89" s="275"/>
      <c r="BG89" s="275"/>
      <c r="BH89" s="275"/>
      <c r="BI89" s="275"/>
      <c r="BJ89" s="275"/>
      <c r="BK89" s="275"/>
      <c r="BL89" s="275"/>
      <c r="BM89" s="275"/>
      <c r="BN89" s="275"/>
      <c r="BO89" s="275"/>
      <c r="BP89" s="275"/>
      <c r="BQ89" s="275"/>
      <c r="BR89" s="275"/>
      <c r="BS89" s="275"/>
    </row>
    <row r="90" spans="1:71" x14ac:dyDescent="0.3">
      <c r="A90" s="275"/>
      <c r="B90" s="275"/>
      <c r="C90" s="275"/>
      <c r="D90" s="275"/>
      <c r="E90" s="275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75"/>
      <c r="S90" s="275"/>
      <c r="T90" s="275"/>
      <c r="U90" s="275"/>
      <c r="V90" s="275"/>
      <c r="W90" s="275"/>
      <c r="X90" s="275"/>
      <c r="Y90" s="275"/>
      <c r="Z90" s="275"/>
      <c r="AA90" s="275"/>
      <c r="AB90" s="275"/>
      <c r="AC90" s="275"/>
      <c r="AD90" s="275"/>
      <c r="AE90" s="275"/>
      <c r="AF90" s="275"/>
      <c r="AG90" s="275"/>
      <c r="AH90" s="275"/>
      <c r="AI90" s="275"/>
      <c r="AJ90" s="275"/>
      <c r="AK90" s="275"/>
      <c r="AL90" s="275"/>
      <c r="AM90" s="275"/>
      <c r="AN90" s="275"/>
      <c r="AO90" s="275"/>
      <c r="AP90" s="275"/>
      <c r="AQ90" s="275"/>
      <c r="AR90" s="275"/>
      <c r="AS90" s="275"/>
      <c r="AT90" s="275"/>
      <c r="AU90" s="275"/>
      <c r="AV90" s="275"/>
      <c r="AW90" s="275"/>
      <c r="AX90" s="275"/>
      <c r="AY90" s="275"/>
      <c r="AZ90" s="275"/>
      <c r="BA90" s="275"/>
      <c r="BB90" s="275"/>
      <c r="BC90" s="275"/>
      <c r="BD90" s="275"/>
      <c r="BE90" s="275"/>
      <c r="BF90" s="275"/>
      <c r="BG90" s="275"/>
      <c r="BH90" s="275"/>
      <c r="BI90" s="275"/>
      <c r="BJ90" s="275"/>
      <c r="BK90" s="275"/>
      <c r="BL90" s="275"/>
      <c r="BM90" s="275"/>
      <c r="BN90" s="275"/>
      <c r="BO90" s="275"/>
      <c r="BP90" s="275"/>
      <c r="BQ90" s="275"/>
      <c r="BR90" s="275"/>
      <c r="BS90" s="275"/>
    </row>
    <row r="91" spans="1:71" x14ac:dyDescent="0.3">
      <c r="A91" s="275"/>
      <c r="B91" s="275"/>
      <c r="C91" s="275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  <c r="AC91" s="275"/>
      <c r="AD91" s="275"/>
      <c r="AE91" s="275"/>
      <c r="AF91" s="275"/>
      <c r="AG91" s="275"/>
      <c r="AH91" s="275"/>
      <c r="AI91" s="275"/>
      <c r="AJ91" s="275"/>
      <c r="AK91" s="275"/>
      <c r="AL91" s="275"/>
      <c r="AM91" s="275"/>
      <c r="AN91" s="275"/>
      <c r="AO91" s="275"/>
      <c r="AP91" s="275"/>
      <c r="AQ91" s="275"/>
      <c r="AR91" s="275"/>
      <c r="AS91" s="275"/>
      <c r="AT91" s="275"/>
      <c r="AU91" s="275"/>
      <c r="AV91" s="275"/>
      <c r="AW91" s="275"/>
      <c r="AX91" s="275"/>
      <c r="AY91" s="275"/>
      <c r="AZ91" s="275"/>
      <c r="BA91" s="275"/>
      <c r="BB91" s="275"/>
      <c r="BC91" s="275"/>
      <c r="BD91" s="275"/>
      <c r="BE91" s="275"/>
      <c r="BF91" s="275"/>
      <c r="BG91" s="275"/>
      <c r="BH91" s="275"/>
      <c r="BI91" s="275"/>
      <c r="BJ91" s="275"/>
      <c r="BK91" s="275"/>
      <c r="BL91" s="275"/>
      <c r="BM91" s="275"/>
      <c r="BN91" s="275"/>
      <c r="BO91" s="275"/>
      <c r="BP91" s="275"/>
      <c r="BQ91" s="275"/>
      <c r="BR91" s="275"/>
      <c r="BS91" s="275"/>
    </row>
    <row r="92" spans="1:71" x14ac:dyDescent="0.3">
      <c r="A92" s="275"/>
      <c r="B92" s="275"/>
      <c r="C92" s="275"/>
      <c r="D92" s="275"/>
      <c r="E92" s="275"/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  <c r="V92" s="275"/>
      <c r="W92" s="275"/>
      <c r="X92" s="275"/>
      <c r="Y92" s="275"/>
      <c r="Z92" s="275"/>
      <c r="AA92" s="275"/>
      <c r="AB92" s="275"/>
      <c r="AC92" s="275"/>
      <c r="AD92" s="275"/>
      <c r="AE92" s="275"/>
      <c r="AF92" s="275"/>
      <c r="AG92" s="275"/>
      <c r="AH92" s="275"/>
      <c r="AI92" s="275"/>
      <c r="AJ92" s="275"/>
      <c r="AK92" s="275"/>
      <c r="AL92" s="275"/>
      <c r="AM92" s="275"/>
      <c r="AN92" s="275"/>
      <c r="AO92" s="275"/>
      <c r="AP92" s="275"/>
      <c r="AQ92" s="275"/>
      <c r="AR92" s="275"/>
      <c r="AS92" s="275"/>
      <c r="AT92" s="275"/>
      <c r="AU92" s="275"/>
      <c r="AV92" s="275"/>
      <c r="AW92" s="275"/>
      <c r="AX92" s="275"/>
      <c r="AY92" s="275"/>
      <c r="AZ92" s="275"/>
      <c r="BA92" s="275"/>
      <c r="BB92" s="275"/>
      <c r="BC92" s="275"/>
      <c r="BD92" s="275"/>
      <c r="BE92" s="275"/>
      <c r="BF92" s="275"/>
      <c r="BG92" s="275"/>
      <c r="BH92" s="275"/>
      <c r="BI92" s="275"/>
      <c r="BJ92" s="275"/>
      <c r="BK92" s="275"/>
      <c r="BL92" s="275"/>
      <c r="BM92" s="275"/>
      <c r="BN92" s="275"/>
      <c r="BO92" s="275"/>
      <c r="BP92" s="275"/>
      <c r="BQ92" s="275"/>
      <c r="BR92" s="275"/>
      <c r="BS92" s="275"/>
    </row>
    <row r="93" spans="1:71" x14ac:dyDescent="0.3">
      <c r="A93" s="275"/>
      <c r="B93" s="275"/>
      <c r="C93" s="275"/>
      <c r="D93" s="275"/>
      <c r="E93" s="275"/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  <c r="AA93" s="275"/>
      <c r="AB93" s="275"/>
      <c r="AC93" s="275"/>
      <c r="AD93" s="275"/>
      <c r="AE93" s="275"/>
      <c r="AF93" s="275"/>
      <c r="AG93" s="275"/>
      <c r="AH93" s="275"/>
      <c r="AI93" s="275"/>
      <c r="AJ93" s="275"/>
      <c r="AK93" s="275"/>
      <c r="AL93" s="275"/>
      <c r="AM93" s="275"/>
      <c r="AN93" s="275"/>
      <c r="AO93" s="275"/>
      <c r="AP93" s="275"/>
      <c r="AQ93" s="275"/>
      <c r="AR93" s="275"/>
      <c r="AS93" s="275"/>
      <c r="AT93" s="275"/>
      <c r="AU93" s="275"/>
      <c r="AV93" s="275"/>
      <c r="AW93" s="275"/>
      <c r="AX93" s="275"/>
      <c r="AY93" s="275"/>
      <c r="AZ93" s="275"/>
      <c r="BA93" s="275"/>
      <c r="BB93" s="275"/>
      <c r="BC93" s="275"/>
      <c r="BD93" s="275"/>
      <c r="BE93" s="275"/>
      <c r="BF93" s="275"/>
      <c r="BG93" s="275"/>
      <c r="BH93" s="275"/>
      <c r="BI93" s="275"/>
      <c r="BJ93" s="275"/>
      <c r="BK93" s="275"/>
      <c r="BL93" s="275"/>
      <c r="BM93" s="275"/>
      <c r="BN93" s="275"/>
      <c r="BO93" s="275"/>
      <c r="BP93" s="275"/>
      <c r="BQ93" s="275"/>
      <c r="BR93" s="275"/>
      <c r="BS93" s="275"/>
    </row>
    <row r="94" spans="1:71" x14ac:dyDescent="0.3">
      <c r="A94" s="275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  <c r="V94" s="275"/>
      <c r="W94" s="275"/>
      <c r="X94" s="275"/>
      <c r="Y94" s="275"/>
      <c r="Z94" s="275"/>
      <c r="AA94" s="275"/>
      <c r="AB94" s="275"/>
      <c r="AC94" s="275"/>
      <c r="AD94" s="275"/>
      <c r="AE94" s="275"/>
      <c r="AF94" s="275"/>
      <c r="AG94" s="275"/>
      <c r="AH94" s="275"/>
      <c r="AI94" s="275"/>
      <c r="AJ94" s="275"/>
      <c r="AK94" s="275"/>
      <c r="AL94" s="275"/>
      <c r="AM94" s="275"/>
      <c r="AN94" s="275"/>
      <c r="AO94" s="275"/>
      <c r="AP94" s="275"/>
      <c r="AQ94" s="275"/>
      <c r="AR94" s="275"/>
      <c r="AS94" s="275"/>
      <c r="AT94" s="275"/>
      <c r="AU94" s="275"/>
      <c r="AV94" s="275"/>
      <c r="AW94" s="275"/>
      <c r="AX94" s="275"/>
      <c r="AY94" s="275"/>
      <c r="AZ94" s="275"/>
      <c r="BA94" s="275"/>
      <c r="BB94" s="275"/>
      <c r="BC94" s="275"/>
      <c r="BD94" s="275"/>
      <c r="BE94" s="275"/>
      <c r="BF94" s="275"/>
      <c r="BG94" s="275"/>
      <c r="BH94" s="275"/>
      <c r="BI94" s="275"/>
      <c r="BJ94" s="275"/>
      <c r="BK94" s="275"/>
      <c r="BL94" s="275"/>
      <c r="BM94" s="275"/>
      <c r="BN94" s="275"/>
      <c r="BO94" s="275"/>
      <c r="BP94" s="275"/>
      <c r="BQ94" s="275"/>
      <c r="BR94" s="275"/>
      <c r="BS94" s="275"/>
    </row>
    <row r="95" spans="1:71" x14ac:dyDescent="0.3">
      <c r="A95" s="275"/>
      <c r="B95" s="275"/>
      <c r="C95" s="275"/>
      <c r="D95" s="275"/>
      <c r="E95" s="275"/>
      <c r="F95" s="275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5"/>
      <c r="R95" s="275"/>
      <c r="S95" s="275"/>
      <c r="T95" s="275"/>
      <c r="U95" s="275"/>
      <c r="V95" s="275"/>
      <c r="W95" s="275"/>
      <c r="X95" s="275"/>
      <c r="Y95" s="275"/>
      <c r="Z95" s="275"/>
      <c r="AA95" s="275"/>
      <c r="AB95" s="275"/>
      <c r="AC95" s="275"/>
      <c r="AD95" s="275"/>
      <c r="AE95" s="275"/>
      <c r="AF95" s="275"/>
      <c r="AG95" s="275"/>
      <c r="AH95" s="275"/>
      <c r="AI95" s="275"/>
      <c r="AJ95" s="275"/>
      <c r="AK95" s="275"/>
      <c r="AL95" s="275"/>
      <c r="AM95" s="275"/>
      <c r="AN95" s="275"/>
      <c r="AO95" s="275"/>
      <c r="AP95" s="275"/>
      <c r="AQ95" s="275"/>
      <c r="AR95" s="275"/>
      <c r="AS95" s="275"/>
      <c r="AT95" s="275"/>
      <c r="AU95" s="275"/>
      <c r="AV95" s="275"/>
      <c r="AW95" s="275"/>
      <c r="AX95" s="275"/>
      <c r="AY95" s="275"/>
      <c r="AZ95" s="275"/>
      <c r="BA95" s="275"/>
      <c r="BB95" s="275"/>
      <c r="BC95" s="275"/>
      <c r="BD95" s="275"/>
      <c r="BE95" s="275"/>
      <c r="BF95" s="275"/>
      <c r="BG95" s="275"/>
      <c r="BH95" s="275"/>
      <c r="BI95" s="275"/>
      <c r="BJ95" s="275"/>
      <c r="BK95" s="275"/>
      <c r="BL95" s="275"/>
      <c r="BM95" s="275"/>
      <c r="BN95" s="275"/>
      <c r="BO95" s="275"/>
      <c r="BP95" s="275"/>
      <c r="BQ95" s="275"/>
      <c r="BR95" s="275"/>
      <c r="BS95" s="275"/>
    </row>
    <row r="96" spans="1:71" x14ac:dyDescent="0.3">
      <c r="A96" s="275"/>
      <c r="B96" s="275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  <c r="AC96" s="275"/>
      <c r="AD96" s="275"/>
      <c r="AE96" s="275"/>
      <c r="AF96" s="275"/>
      <c r="AG96" s="275"/>
      <c r="AH96" s="275"/>
      <c r="AI96" s="275"/>
      <c r="AJ96" s="275"/>
      <c r="AK96" s="275"/>
      <c r="AL96" s="275"/>
      <c r="AM96" s="275"/>
      <c r="AN96" s="275"/>
      <c r="AO96" s="275"/>
      <c r="AP96" s="275"/>
      <c r="AQ96" s="275"/>
      <c r="AR96" s="275"/>
      <c r="AS96" s="275"/>
      <c r="AT96" s="275"/>
      <c r="AU96" s="275"/>
      <c r="AV96" s="275"/>
      <c r="AW96" s="275"/>
      <c r="AX96" s="275"/>
      <c r="AY96" s="275"/>
      <c r="AZ96" s="275"/>
      <c r="BA96" s="275"/>
      <c r="BB96" s="275"/>
      <c r="BC96" s="275"/>
      <c r="BD96" s="275"/>
      <c r="BE96" s="275"/>
      <c r="BF96" s="275"/>
      <c r="BG96" s="275"/>
      <c r="BH96" s="275"/>
      <c r="BI96" s="275"/>
      <c r="BJ96" s="275"/>
      <c r="BK96" s="275"/>
      <c r="BL96" s="275"/>
      <c r="BM96" s="275"/>
      <c r="BN96" s="275"/>
      <c r="BO96" s="275"/>
      <c r="BP96" s="275"/>
      <c r="BQ96" s="275"/>
      <c r="BR96" s="275"/>
      <c r="BS96" s="275"/>
    </row>
    <row r="97" spans="1:71" x14ac:dyDescent="0.3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  <c r="AA97" s="275"/>
      <c r="AB97" s="275"/>
      <c r="AC97" s="275"/>
      <c r="AD97" s="275"/>
      <c r="AE97" s="275"/>
      <c r="AF97" s="275"/>
      <c r="AG97" s="275"/>
      <c r="AH97" s="275"/>
      <c r="AI97" s="275"/>
      <c r="AJ97" s="275"/>
      <c r="AK97" s="275"/>
      <c r="AL97" s="275"/>
      <c r="AM97" s="275"/>
      <c r="AN97" s="275"/>
      <c r="AO97" s="275"/>
      <c r="AP97" s="275"/>
      <c r="AQ97" s="275"/>
      <c r="AR97" s="275"/>
      <c r="AS97" s="275"/>
      <c r="AT97" s="275"/>
      <c r="AU97" s="275"/>
      <c r="AV97" s="275"/>
      <c r="AW97" s="275"/>
      <c r="AX97" s="275"/>
      <c r="AY97" s="275"/>
      <c r="AZ97" s="275"/>
      <c r="BA97" s="275"/>
      <c r="BB97" s="275"/>
      <c r="BC97" s="275"/>
      <c r="BD97" s="275"/>
      <c r="BE97" s="275"/>
      <c r="BF97" s="275"/>
      <c r="BG97" s="275"/>
      <c r="BH97" s="275"/>
      <c r="BI97" s="275"/>
      <c r="BJ97" s="275"/>
      <c r="BK97" s="275"/>
      <c r="BL97" s="275"/>
      <c r="BM97" s="275"/>
      <c r="BN97" s="275"/>
      <c r="BO97" s="275"/>
      <c r="BP97" s="275"/>
      <c r="BQ97" s="275"/>
      <c r="BR97" s="275"/>
      <c r="BS97" s="275"/>
    </row>
    <row r="98" spans="1:71" x14ac:dyDescent="0.3">
      <c r="A98" s="275"/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75"/>
      <c r="AB98" s="275"/>
      <c r="AC98" s="275"/>
      <c r="AD98" s="275"/>
      <c r="AE98" s="275"/>
      <c r="AF98" s="275"/>
      <c r="AG98" s="275"/>
      <c r="AH98" s="275"/>
      <c r="AI98" s="275"/>
      <c r="AJ98" s="275"/>
      <c r="AK98" s="275"/>
      <c r="AL98" s="275"/>
      <c r="AM98" s="275"/>
      <c r="AN98" s="275"/>
      <c r="AO98" s="275"/>
      <c r="AP98" s="275"/>
      <c r="AQ98" s="275"/>
      <c r="AR98" s="275"/>
      <c r="AS98" s="275"/>
      <c r="AT98" s="275"/>
      <c r="AU98" s="275"/>
      <c r="AV98" s="275"/>
      <c r="AW98" s="275"/>
      <c r="AX98" s="275"/>
      <c r="AY98" s="275"/>
      <c r="AZ98" s="275"/>
      <c r="BA98" s="275"/>
      <c r="BB98" s="275"/>
      <c r="BC98" s="275"/>
      <c r="BD98" s="275"/>
      <c r="BE98" s="275"/>
      <c r="BF98" s="275"/>
      <c r="BG98" s="275"/>
      <c r="BH98" s="275"/>
      <c r="BI98" s="275"/>
      <c r="BJ98" s="275"/>
      <c r="BK98" s="275"/>
      <c r="BL98" s="275"/>
      <c r="BM98" s="275"/>
      <c r="BN98" s="275"/>
      <c r="BO98" s="275"/>
      <c r="BP98" s="275"/>
      <c r="BQ98" s="275"/>
      <c r="BR98" s="275"/>
      <c r="BS98" s="275"/>
    </row>
    <row r="99" spans="1:71" x14ac:dyDescent="0.3">
      <c r="A99" s="275"/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75"/>
      <c r="AB99" s="275"/>
      <c r="AC99" s="275"/>
      <c r="AD99" s="275"/>
      <c r="AE99" s="275"/>
      <c r="AF99" s="275"/>
      <c r="AG99" s="275"/>
      <c r="AH99" s="275"/>
      <c r="AI99" s="275"/>
      <c r="AJ99" s="275"/>
      <c r="AK99" s="275"/>
      <c r="AL99" s="275"/>
      <c r="AM99" s="275"/>
      <c r="AN99" s="275"/>
      <c r="AO99" s="275"/>
      <c r="AP99" s="275"/>
      <c r="AQ99" s="275"/>
      <c r="AR99" s="275"/>
      <c r="AS99" s="275"/>
      <c r="AT99" s="275"/>
      <c r="AU99" s="275"/>
      <c r="AV99" s="275"/>
      <c r="AW99" s="275"/>
      <c r="AX99" s="275"/>
      <c r="AY99" s="275"/>
      <c r="AZ99" s="275"/>
      <c r="BA99" s="275"/>
      <c r="BB99" s="275"/>
      <c r="BC99" s="275"/>
      <c r="BD99" s="275"/>
      <c r="BE99" s="275"/>
      <c r="BF99" s="275"/>
      <c r="BG99" s="275"/>
      <c r="BH99" s="275"/>
      <c r="BI99" s="275"/>
      <c r="BJ99" s="275"/>
      <c r="BK99" s="275"/>
      <c r="BL99" s="275"/>
      <c r="BM99" s="275"/>
      <c r="BN99" s="275"/>
      <c r="BO99" s="275"/>
      <c r="BP99" s="275"/>
      <c r="BQ99" s="275"/>
      <c r="BR99" s="275"/>
      <c r="BS99" s="275"/>
    </row>
    <row r="100" spans="1:71" x14ac:dyDescent="0.3">
      <c r="A100" s="275"/>
      <c r="B100" s="275"/>
      <c r="C100" s="275"/>
      <c r="D100" s="275"/>
      <c r="E100" s="275"/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  <c r="AA100" s="275"/>
      <c r="AB100" s="275"/>
      <c r="AC100" s="275"/>
      <c r="AD100" s="275"/>
      <c r="AE100" s="275"/>
      <c r="AF100" s="275"/>
      <c r="AG100" s="275"/>
      <c r="AH100" s="275"/>
      <c r="AI100" s="275"/>
      <c r="AJ100" s="275"/>
      <c r="AK100" s="275"/>
      <c r="AL100" s="275"/>
      <c r="AM100" s="275"/>
      <c r="AN100" s="275"/>
      <c r="AO100" s="275"/>
      <c r="AP100" s="275"/>
      <c r="AQ100" s="275"/>
      <c r="AR100" s="275"/>
      <c r="AS100" s="275"/>
      <c r="AT100" s="275"/>
      <c r="AU100" s="275"/>
      <c r="AV100" s="275"/>
      <c r="AW100" s="275"/>
      <c r="AX100" s="275"/>
      <c r="AY100" s="275"/>
      <c r="AZ100" s="275"/>
      <c r="BA100" s="275"/>
      <c r="BB100" s="275"/>
      <c r="BC100" s="275"/>
      <c r="BD100" s="275"/>
      <c r="BE100" s="275"/>
      <c r="BF100" s="275"/>
      <c r="BG100" s="275"/>
      <c r="BH100" s="275"/>
      <c r="BI100" s="275"/>
      <c r="BJ100" s="275"/>
      <c r="BK100" s="275"/>
      <c r="BL100" s="275"/>
      <c r="BM100" s="275"/>
      <c r="BN100" s="275"/>
      <c r="BO100" s="275"/>
      <c r="BP100" s="275"/>
      <c r="BQ100" s="275"/>
      <c r="BR100" s="275"/>
      <c r="BS100" s="275"/>
    </row>
    <row r="101" spans="1:71" x14ac:dyDescent="0.3">
      <c r="A101" s="275"/>
      <c r="B101" s="275"/>
      <c r="C101" s="275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5"/>
      <c r="AI101" s="275"/>
      <c r="AJ101" s="275"/>
      <c r="AK101" s="275"/>
      <c r="AL101" s="275"/>
      <c r="AM101" s="275"/>
      <c r="AN101" s="275"/>
      <c r="AO101" s="275"/>
      <c r="AP101" s="275"/>
      <c r="AQ101" s="275"/>
      <c r="AR101" s="275"/>
      <c r="AS101" s="275"/>
      <c r="AT101" s="275"/>
      <c r="AU101" s="275"/>
      <c r="AV101" s="275"/>
      <c r="AW101" s="275"/>
      <c r="AX101" s="275"/>
      <c r="AY101" s="275"/>
      <c r="AZ101" s="275"/>
      <c r="BA101" s="275"/>
      <c r="BB101" s="275"/>
      <c r="BC101" s="275"/>
      <c r="BD101" s="275"/>
      <c r="BE101" s="275"/>
      <c r="BF101" s="275"/>
      <c r="BG101" s="275"/>
      <c r="BH101" s="275"/>
      <c r="BI101" s="275"/>
      <c r="BJ101" s="275"/>
      <c r="BK101" s="275"/>
      <c r="BL101" s="275"/>
      <c r="BM101" s="275"/>
      <c r="BN101" s="275"/>
      <c r="BO101" s="275"/>
      <c r="BP101" s="275"/>
      <c r="BQ101" s="275"/>
      <c r="BR101" s="275"/>
      <c r="BS101" s="275"/>
    </row>
    <row r="102" spans="1:71" x14ac:dyDescent="0.3">
      <c r="A102" s="275"/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  <c r="AA102" s="275"/>
      <c r="AB102" s="275"/>
      <c r="AC102" s="275"/>
      <c r="AD102" s="275"/>
      <c r="AE102" s="275"/>
      <c r="AF102" s="275"/>
      <c r="AG102" s="275"/>
      <c r="AH102" s="275"/>
      <c r="AI102" s="275"/>
      <c r="AJ102" s="275"/>
      <c r="AK102" s="275"/>
      <c r="AL102" s="275"/>
      <c r="AM102" s="275"/>
      <c r="AN102" s="275"/>
      <c r="AO102" s="275"/>
      <c r="AP102" s="275"/>
      <c r="AQ102" s="275"/>
      <c r="AR102" s="275"/>
      <c r="AS102" s="275"/>
      <c r="AT102" s="275"/>
      <c r="AU102" s="275"/>
      <c r="AV102" s="275"/>
      <c r="AW102" s="275"/>
      <c r="AX102" s="275"/>
      <c r="AY102" s="275"/>
      <c r="AZ102" s="275"/>
      <c r="BA102" s="275"/>
      <c r="BB102" s="275"/>
      <c r="BC102" s="275"/>
      <c r="BD102" s="275"/>
      <c r="BE102" s="275"/>
      <c r="BF102" s="275"/>
      <c r="BG102" s="275"/>
      <c r="BH102" s="275"/>
      <c r="BI102" s="275"/>
      <c r="BJ102" s="275"/>
      <c r="BK102" s="275"/>
      <c r="BL102" s="275"/>
      <c r="BM102" s="275"/>
      <c r="BN102" s="275"/>
      <c r="BO102" s="275"/>
      <c r="BP102" s="275"/>
      <c r="BQ102" s="275"/>
      <c r="BR102" s="275"/>
      <c r="BS102" s="275"/>
    </row>
    <row r="103" spans="1:71" x14ac:dyDescent="0.3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5"/>
      <c r="P103" s="275"/>
      <c r="Q103" s="275"/>
      <c r="R103" s="275"/>
      <c r="S103" s="275"/>
      <c r="T103" s="275"/>
      <c r="U103" s="275"/>
      <c r="V103" s="275"/>
      <c r="W103" s="275"/>
      <c r="X103" s="275"/>
      <c r="Y103" s="275"/>
      <c r="Z103" s="275"/>
      <c r="AA103" s="275"/>
      <c r="AB103" s="275"/>
      <c r="AC103" s="275"/>
      <c r="AD103" s="275"/>
      <c r="AE103" s="275"/>
      <c r="AF103" s="275"/>
      <c r="AG103" s="275"/>
      <c r="AH103" s="275"/>
      <c r="AI103" s="275"/>
      <c r="AJ103" s="275"/>
      <c r="AK103" s="275"/>
      <c r="AL103" s="275"/>
      <c r="AM103" s="275"/>
      <c r="AN103" s="275"/>
      <c r="AO103" s="275"/>
      <c r="AP103" s="275"/>
      <c r="AQ103" s="275"/>
      <c r="AR103" s="275"/>
      <c r="AS103" s="275"/>
      <c r="AT103" s="275"/>
      <c r="AU103" s="275"/>
      <c r="AV103" s="275"/>
      <c r="AW103" s="275"/>
      <c r="AX103" s="275"/>
      <c r="AY103" s="275"/>
      <c r="AZ103" s="275"/>
      <c r="BA103" s="275"/>
      <c r="BB103" s="275"/>
      <c r="BC103" s="275"/>
      <c r="BD103" s="275"/>
      <c r="BE103" s="275"/>
      <c r="BF103" s="275"/>
      <c r="BG103" s="275"/>
      <c r="BH103" s="275"/>
      <c r="BI103" s="275"/>
      <c r="BJ103" s="275"/>
      <c r="BK103" s="275"/>
      <c r="BL103" s="275"/>
      <c r="BM103" s="275"/>
      <c r="BN103" s="275"/>
      <c r="BO103" s="275"/>
      <c r="BP103" s="275"/>
      <c r="BQ103" s="275"/>
      <c r="BR103" s="275"/>
      <c r="BS103" s="275"/>
    </row>
    <row r="104" spans="1:71" x14ac:dyDescent="0.3">
      <c r="A104" s="275"/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75"/>
      <c r="AB104" s="275"/>
      <c r="AC104" s="275"/>
      <c r="AD104" s="275"/>
      <c r="AE104" s="275"/>
      <c r="AF104" s="275"/>
      <c r="AG104" s="275"/>
      <c r="AH104" s="275"/>
      <c r="AI104" s="275"/>
      <c r="AJ104" s="275"/>
      <c r="AK104" s="275"/>
      <c r="AL104" s="275"/>
      <c r="AM104" s="275"/>
      <c r="AN104" s="275"/>
      <c r="AO104" s="275"/>
      <c r="AP104" s="275"/>
      <c r="AQ104" s="275"/>
      <c r="AR104" s="275"/>
      <c r="AS104" s="275"/>
      <c r="AT104" s="275"/>
      <c r="AU104" s="275"/>
      <c r="AV104" s="275"/>
      <c r="AW104" s="275"/>
      <c r="AX104" s="275"/>
      <c r="AY104" s="275"/>
      <c r="AZ104" s="275"/>
      <c r="BA104" s="275"/>
      <c r="BB104" s="275"/>
      <c r="BC104" s="275"/>
      <c r="BD104" s="275"/>
      <c r="BE104" s="275"/>
      <c r="BF104" s="275"/>
      <c r="BG104" s="275"/>
      <c r="BH104" s="275"/>
      <c r="BI104" s="275"/>
      <c r="BJ104" s="275"/>
      <c r="BK104" s="275"/>
      <c r="BL104" s="275"/>
      <c r="BM104" s="275"/>
      <c r="BN104" s="275"/>
      <c r="BO104" s="275"/>
      <c r="BP104" s="275"/>
      <c r="BQ104" s="275"/>
      <c r="BR104" s="275"/>
      <c r="BS104" s="275"/>
    </row>
    <row r="105" spans="1:71" x14ac:dyDescent="0.3">
      <c r="A105" s="275"/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75"/>
      <c r="AB105" s="275"/>
      <c r="AC105" s="275"/>
      <c r="AD105" s="275"/>
      <c r="AE105" s="275"/>
      <c r="AF105" s="275"/>
      <c r="AG105" s="275"/>
      <c r="AH105" s="275"/>
      <c r="AI105" s="275"/>
      <c r="AJ105" s="275"/>
      <c r="AK105" s="275"/>
      <c r="AL105" s="275"/>
      <c r="AM105" s="275"/>
      <c r="AN105" s="275"/>
      <c r="AO105" s="275"/>
      <c r="AP105" s="275"/>
      <c r="AQ105" s="275"/>
      <c r="AR105" s="275"/>
      <c r="AS105" s="275"/>
      <c r="AT105" s="275"/>
      <c r="AU105" s="275"/>
      <c r="AV105" s="275"/>
      <c r="AW105" s="275"/>
      <c r="AX105" s="275"/>
      <c r="AY105" s="275"/>
      <c r="AZ105" s="275"/>
      <c r="BA105" s="275"/>
      <c r="BB105" s="275"/>
      <c r="BC105" s="275"/>
      <c r="BD105" s="275"/>
      <c r="BE105" s="275"/>
      <c r="BF105" s="275"/>
      <c r="BG105" s="275"/>
      <c r="BH105" s="275"/>
      <c r="BI105" s="275"/>
      <c r="BJ105" s="275"/>
      <c r="BK105" s="275"/>
      <c r="BL105" s="275"/>
      <c r="BM105" s="275"/>
      <c r="BN105" s="275"/>
      <c r="BO105" s="275"/>
      <c r="BP105" s="275"/>
      <c r="BQ105" s="275"/>
      <c r="BR105" s="275"/>
      <c r="BS105" s="275"/>
    </row>
    <row r="106" spans="1:71" x14ac:dyDescent="0.3">
      <c r="A106" s="275"/>
      <c r="B106" s="275"/>
      <c r="C106" s="275"/>
      <c r="D106" s="275"/>
      <c r="E106" s="27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  <c r="AA106" s="275"/>
      <c r="AB106" s="275"/>
      <c r="AC106" s="275"/>
      <c r="AD106" s="275"/>
      <c r="AE106" s="275"/>
      <c r="AF106" s="275"/>
      <c r="AG106" s="275"/>
      <c r="AH106" s="275"/>
      <c r="AI106" s="275"/>
      <c r="AJ106" s="275"/>
      <c r="AK106" s="275"/>
      <c r="AL106" s="275"/>
      <c r="AM106" s="275"/>
      <c r="AN106" s="275"/>
      <c r="AO106" s="275"/>
      <c r="AP106" s="275"/>
      <c r="AQ106" s="275"/>
      <c r="AR106" s="275"/>
      <c r="AS106" s="275"/>
      <c r="AT106" s="275"/>
      <c r="AU106" s="275"/>
      <c r="AV106" s="275"/>
      <c r="AW106" s="275"/>
      <c r="AX106" s="275"/>
      <c r="AY106" s="275"/>
      <c r="AZ106" s="275"/>
      <c r="BA106" s="275"/>
      <c r="BB106" s="275"/>
      <c r="BC106" s="275"/>
      <c r="BD106" s="275"/>
      <c r="BE106" s="275"/>
      <c r="BF106" s="275"/>
      <c r="BG106" s="275"/>
      <c r="BH106" s="275"/>
      <c r="BI106" s="275"/>
      <c r="BJ106" s="275"/>
      <c r="BK106" s="275"/>
      <c r="BL106" s="275"/>
      <c r="BM106" s="275"/>
      <c r="BN106" s="275"/>
      <c r="BO106" s="275"/>
      <c r="BP106" s="275"/>
      <c r="BQ106" s="275"/>
      <c r="BR106" s="275"/>
      <c r="BS106" s="275"/>
    </row>
    <row r="107" spans="1:71" x14ac:dyDescent="0.3">
      <c r="A107" s="275"/>
      <c r="B107" s="275"/>
      <c r="C107" s="275"/>
      <c r="D107" s="275"/>
      <c r="E107" s="275"/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  <c r="R107" s="275"/>
      <c r="S107" s="275"/>
      <c r="T107" s="275"/>
      <c r="U107" s="275"/>
      <c r="V107" s="275"/>
      <c r="W107" s="275"/>
      <c r="X107" s="275"/>
      <c r="Y107" s="275"/>
      <c r="Z107" s="275"/>
      <c r="AA107" s="275"/>
      <c r="AB107" s="275"/>
      <c r="AC107" s="275"/>
      <c r="AD107" s="275"/>
      <c r="AE107" s="275"/>
      <c r="AF107" s="275"/>
      <c r="AG107" s="275"/>
      <c r="AH107" s="275"/>
      <c r="AI107" s="275"/>
      <c r="AJ107" s="275"/>
      <c r="AK107" s="275"/>
      <c r="AL107" s="275"/>
      <c r="AM107" s="275"/>
      <c r="AN107" s="275"/>
      <c r="AO107" s="275"/>
      <c r="AP107" s="275"/>
      <c r="AQ107" s="275"/>
      <c r="AR107" s="275"/>
      <c r="AS107" s="275"/>
      <c r="AT107" s="275"/>
      <c r="AU107" s="275"/>
      <c r="AV107" s="275"/>
      <c r="AW107" s="275"/>
      <c r="AX107" s="275"/>
      <c r="AY107" s="275"/>
      <c r="AZ107" s="275"/>
      <c r="BA107" s="275"/>
      <c r="BB107" s="275"/>
      <c r="BC107" s="275"/>
      <c r="BD107" s="275"/>
      <c r="BE107" s="275"/>
      <c r="BF107" s="275"/>
      <c r="BG107" s="275"/>
      <c r="BH107" s="275"/>
      <c r="BI107" s="275"/>
      <c r="BJ107" s="275"/>
      <c r="BK107" s="275"/>
      <c r="BL107" s="275"/>
      <c r="BM107" s="275"/>
      <c r="BN107" s="275"/>
      <c r="BO107" s="275"/>
      <c r="BP107" s="275"/>
      <c r="BQ107" s="275"/>
      <c r="BR107" s="275"/>
      <c r="BS107" s="275"/>
    </row>
    <row r="108" spans="1:71" x14ac:dyDescent="0.3">
      <c r="A108" s="275"/>
      <c r="B108" s="275"/>
      <c r="C108" s="275"/>
      <c r="D108" s="275"/>
      <c r="E108" s="27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275"/>
      <c r="Z108" s="275"/>
      <c r="AA108" s="275"/>
      <c r="AB108" s="275"/>
      <c r="AC108" s="275"/>
      <c r="AD108" s="275"/>
      <c r="AE108" s="275"/>
      <c r="AF108" s="275"/>
      <c r="AG108" s="275"/>
      <c r="AH108" s="275"/>
      <c r="AI108" s="275"/>
      <c r="AJ108" s="275"/>
      <c r="AK108" s="275"/>
      <c r="AL108" s="275"/>
      <c r="AM108" s="275"/>
      <c r="AN108" s="275"/>
      <c r="AO108" s="275"/>
      <c r="AP108" s="275"/>
      <c r="AQ108" s="275"/>
      <c r="AR108" s="275"/>
      <c r="AS108" s="275"/>
      <c r="AT108" s="275"/>
      <c r="AU108" s="275"/>
      <c r="AV108" s="275"/>
      <c r="AW108" s="275"/>
      <c r="AX108" s="275"/>
      <c r="AY108" s="275"/>
      <c r="AZ108" s="275"/>
      <c r="BA108" s="275"/>
      <c r="BB108" s="275"/>
      <c r="BC108" s="275"/>
      <c r="BD108" s="275"/>
      <c r="BE108" s="275"/>
      <c r="BF108" s="275"/>
      <c r="BG108" s="275"/>
      <c r="BH108" s="275"/>
      <c r="BI108" s="275"/>
      <c r="BJ108" s="275"/>
      <c r="BK108" s="275"/>
      <c r="BL108" s="275"/>
      <c r="BM108" s="275"/>
      <c r="BN108" s="275"/>
      <c r="BO108" s="275"/>
      <c r="BP108" s="275"/>
      <c r="BQ108" s="275"/>
      <c r="BR108" s="275"/>
      <c r="BS108" s="275"/>
    </row>
    <row r="109" spans="1:71" x14ac:dyDescent="0.3">
      <c r="A109" s="275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  <c r="AA109" s="275"/>
      <c r="AB109" s="275"/>
      <c r="AC109" s="275"/>
      <c r="AD109" s="275"/>
      <c r="AE109" s="275"/>
      <c r="AF109" s="275"/>
      <c r="AG109" s="275"/>
      <c r="AH109" s="275"/>
      <c r="AI109" s="275"/>
      <c r="AJ109" s="275"/>
      <c r="AK109" s="275"/>
      <c r="AL109" s="275"/>
      <c r="AM109" s="275"/>
      <c r="AN109" s="275"/>
      <c r="AO109" s="275"/>
      <c r="AP109" s="275"/>
      <c r="AQ109" s="275"/>
      <c r="AR109" s="275"/>
      <c r="AS109" s="275"/>
      <c r="AT109" s="275"/>
      <c r="AU109" s="275"/>
      <c r="AV109" s="275"/>
      <c r="AW109" s="275"/>
      <c r="AX109" s="275"/>
      <c r="AY109" s="275"/>
      <c r="AZ109" s="275"/>
      <c r="BA109" s="275"/>
      <c r="BB109" s="275"/>
      <c r="BC109" s="275"/>
      <c r="BD109" s="275"/>
      <c r="BE109" s="275"/>
      <c r="BF109" s="275"/>
      <c r="BG109" s="275"/>
      <c r="BH109" s="275"/>
      <c r="BI109" s="275"/>
      <c r="BJ109" s="275"/>
      <c r="BK109" s="275"/>
      <c r="BL109" s="275"/>
      <c r="BM109" s="275"/>
      <c r="BN109" s="275"/>
      <c r="BO109" s="275"/>
      <c r="BP109" s="275"/>
      <c r="BQ109" s="275"/>
      <c r="BR109" s="275"/>
      <c r="BS109" s="275"/>
    </row>
    <row r="110" spans="1:71" x14ac:dyDescent="0.3">
      <c r="A110" s="275"/>
      <c r="B110" s="275"/>
      <c r="C110" s="275"/>
      <c r="D110" s="275"/>
      <c r="E110" s="275"/>
      <c r="F110" s="275"/>
      <c r="G110" s="275"/>
      <c r="H110" s="275"/>
      <c r="I110" s="275"/>
      <c r="J110" s="275"/>
      <c r="K110" s="275"/>
      <c r="L110" s="275"/>
      <c r="M110" s="275"/>
      <c r="N110" s="275"/>
      <c r="O110" s="275"/>
      <c r="P110" s="275"/>
      <c r="Q110" s="275"/>
      <c r="R110" s="275"/>
      <c r="S110" s="275"/>
      <c r="T110" s="275"/>
      <c r="U110" s="275"/>
      <c r="V110" s="275"/>
      <c r="W110" s="275"/>
      <c r="X110" s="275"/>
      <c r="Y110" s="275"/>
      <c r="Z110" s="275"/>
      <c r="AA110" s="275"/>
      <c r="AB110" s="275"/>
      <c r="AC110" s="275"/>
      <c r="AD110" s="275"/>
      <c r="AE110" s="275"/>
      <c r="AF110" s="275"/>
      <c r="AG110" s="275"/>
      <c r="AH110" s="275"/>
      <c r="AI110" s="275"/>
      <c r="AJ110" s="275"/>
      <c r="AK110" s="275"/>
      <c r="AL110" s="275"/>
      <c r="AM110" s="275"/>
      <c r="AN110" s="275"/>
      <c r="AO110" s="275"/>
      <c r="AP110" s="275"/>
      <c r="AQ110" s="275"/>
      <c r="AR110" s="275"/>
      <c r="AS110" s="275"/>
      <c r="AT110" s="275"/>
      <c r="AU110" s="275"/>
      <c r="AV110" s="275"/>
      <c r="AW110" s="275"/>
      <c r="AX110" s="275"/>
      <c r="AY110" s="275"/>
      <c r="AZ110" s="275"/>
      <c r="BA110" s="275"/>
      <c r="BB110" s="275"/>
      <c r="BC110" s="275"/>
      <c r="BD110" s="275"/>
      <c r="BE110" s="275"/>
      <c r="BF110" s="275"/>
      <c r="BG110" s="275"/>
      <c r="BH110" s="275"/>
      <c r="BI110" s="275"/>
      <c r="BJ110" s="275"/>
      <c r="BK110" s="275"/>
      <c r="BL110" s="275"/>
      <c r="BM110" s="275"/>
      <c r="BN110" s="275"/>
      <c r="BO110" s="275"/>
      <c r="BP110" s="275"/>
      <c r="BQ110" s="275"/>
      <c r="BR110" s="275"/>
      <c r="BS110" s="275"/>
    </row>
    <row r="111" spans="1:71" x14ac:dyDescent="0.3">
      <c r="A111" s="275"/>
      <c r="B111" s="275"/>
      <c r="C111" s="275"/>
      <c r="D111" s="275"/>
      <c r="E111" s="275"/>
      <c r="F111" s="275"/>
      <c r="G111" s="275"/>
      <c r="H111" s="275"/>
      <c r="I111" s="275"/>
      <c r="J111" s="275"/>
      <c r="K111" s="275"/>
      <c r="L111" s="275"/>
      <c r="M111" s="275"/>
      <c r="N111" s="275"/>
      <c r="O111" s="275"/>
      <c r="P111" s="275"/>
      <c r="Q111" s="275"/>
      <c r="R111" s="275"/>
      <c r="S111" s="275"/>
      <c r="T111" s="275"/>
      <c r="U111" s="275"/>
      <c r="V111" s="275"/>
      <c r="W111" s="275"/>
      <c r="X111" s="275"/>
      <c r="Y111" s="275"/>
      <c r="Z111" s="275"/>
      <c r="AA111" s="275"/>
      <c r="AB111" s="275"/>
      <c r="AC111" s="275"/>
      <c r="AD111" s="275"/>
      <c r="AE111" s="275"/>
      <c r="AF111" s="275"/>
      <c r="AG111" s="275"/>
      <c r="AH111" s="275"/>
      <c r="AI111" s="275"/>
      <c r="AJ111" s="275"/>
      <c r="AK111" s="275"/>
      <c r="AL111" s="275"/>
      <c r="AM111" s="275"/>
      <c r="AN111" s="275"/>
      <c r="AO111" s="275"/>
      <c r="AP111" s="275"/>
      <c r="AQ111" s="275"/>
      <c r="AR111" s="275"/>
      <c r="AS111" s="275"/>
      <c r="AT111" s="275"/>
      <c r="AU111" s="275"/>
      <c r="AV111" s="275"/>
      <c r="AW111" s="275"/>
      <c r="AX111" s="275"/>
      <c r="AY111" s="275"/>
      <c r="AZ111" s="275"/>
      <c r="BA111" s="275"/>
      <c r="BB111" s="275"/>
      <c r="BC111" s="275"/>
      <c r="BD111" s="275"/>
      <c r="BE111" s="275"/>
      <c r="BF111" s="275"/>
      <c r="BG111" s="275"/>
      <c r="BH111" s="275"/>
      <c r="BI111" s="275"/>
      <c r="BJ111" s="275"/>
      <c r="BK111" s="275"/>
      <c r="BL111" s="275"/>
      <c r="BM111" s="275"/>
      <c r="BN111" s="275"/>
      <c r="BO111" s="275"/>
      <c r="BP111" s="275"/>
      <c r="BQ111" s="275"/>
      <c r="BR111" s="275"/>
      <c r="BS111" s="275"/>
    </row>
    <row r="112" spans="1:71" x14ac:dyDescent="0.3">
      <c r="A112" s="275"/>
      <c r="B112" s="275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275"/>
      <c r="Q112" s="275"/>
      <c r="R112" s="275"/>
      <c r="S112" s="275"/>
      <c r="T112" s="275"/>
      <c r="U112" s="275"/>
      <c r="V112" s="275"/>
      <c r="W112" s="275"/>
      <c r="X112" s="275"/>
      <c r="Y112" s="275"/>
      <c r="Z112" s="275"/>
      <c r="AA112" s="275"/>
      <c r="AB112" s="275"/>
      <c r="AC112" s="275"/>
      <c r="AD112" s="275"/>
      <c r="AE112" s="275"/>
      <c r="AF112" s="275"/>
      <c r="AG112" s="275"/>
      <c r="AH112" s="275"/>
      <c r="AI112" s="275"/>
      <c r="AJ112" s="275"/>
      <c r="AK112" s="275"/>
      <c r="AL112" s="275"/>
      <c r="AM112" s="275"/>
      <c r="AN112" s="275"/>
      <c r="AO112" s="275"/>
      <c r="AP112" s="275"/>
      <c r="AQ112" s="275"/>
      <c r="AR112" s="275"/>
      <c r="AS112" s="275"/>
      <c r="AT112" s="275"/>
      <c r="AU112" s="275"/>
      <c r="AV112" s="275"/>
      <c r="AW112" s="275"/>
      <c r="AX112" s="275"/>
      <c r="AY112" s="275"/>
      <c r="AZ112" s="275"/>
      <c r="BA112" s="275"/>
      <c r="BB112" s="275"/>
      <c r="BC112" s="275"/>
      <c r="BD112" s="275"/>
      <c r="BE112" s="275"/>
      <c r="BF112" s="275"/>
      <c r="BG112" s="275"/>
      <c r="BH112" s="275"/>
      <c r="BI112" s="275"/>
      <c r="BJ112" s="275"/>
      <c r="BK112" s="275"/>
      <c r="BL112" s="275"/>
      <c r="BM112" s="275"/>
      <c r="BN112" s="275"/>
      <c r="BO112" s="275"/>
      <c r="BP112" s="275"/>
      <c r="BQ112" s="275"/>
      <c r="BR112" s="275"/>
      <c r="BS112" s="275"/>
    </row>
    <row r="113" spans="1:71" x14ac:dyDescent="0.3">
      <c r="A113" s="275"/>
      <c r="B113" s="275"/>
      <c r="C113" s="275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  <c r="AA113" s="275"/>
      <c r="AB113" s="275"/>
      <c r="AC113" s="275"/>
      <c r="AD113" s="275"/>
      <c r="AE113" s="275"/>
      <c r="AF113" s="275"/>
      <c r="AG113" s="275"/>
      <c r="AH113" s="275"/>
      <c r="AI113" s="275"/>
      <c r="AJ113" s="275"/>
      <c r="AK113" s="275"/>
      <c r="AL113" s="275"/>
      <c r="AM113" s="275"/>
      <c r="AN113" s="275"/>
      <c r="AO113" s="275"/>
      <c r="AP113" s="275"/>
      <c r="AQ113" s="275"/>
      <c r="AR113" s="275"/>
      <c r="AS113" s="275"/>
      <c r="AT113" s="275"/>
      <c r="AU113" s="275"/>
      <c r="AV113" s="275"/>
      <c r="AW113" s="275"/>
      <c r="AX113" s="275"/>
      <c r="AY113" s="275"/>
      <c r="AZ113" s="275"/>
      <c r="BA113" s="275"/>
      <c r="BB113" s="275"/>
      <c r="BC113" s="275"/>
      <c r="BD113" s="275"/>
      <c r="BE113" s="275"/>
      <c r="BF113" s="275"/>
      <c r="BG113" s="275"/>
      <c r="BH113" s="275"/>
      <c r="BI113" s="275"/>
      <c r="BJ113" s="275"/>
      <c r="BK113" s="275"/>
      <c r="BL113" s="275"/>
      <c r="BM113" s="275"/>
      <c r="BN113" s="275"/>
      <c r="BO113" s="275"/>
      <c r="BP113" s="275"/>
      <c r="BQ113" s="275"/>
      <c r="BR113" s="275"/>
      <c r="BS113" s="275"/>
    </row>
    <row r="114" spans="1:71" x14ac:dyDescent="0.3">
      <c r="A114" s="275"/>
      <c r="B114" s="275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75"/>
      <c r="AB114" s="275"/>
      <c r="AC114" s="275"/>
      <c r="AD114" s="275"/>
      <c r="AE114" s="275"/>
      <c r="AF114" s="275"/>
      <c r="AG114" s="275"/>
      <c r="AH114" s="275"/>
      <c r="AI114" s="275"/>
      <c r="AJ114" s="275"/>
      <c r="AK114" s="275"/>
      <c r="AL114" s="275"/>
      <c r="AM114" s="275"/>
      <c r="AN114" s="275"/>
      <c r="AO114" s="275"/>
      <c r="AP114" s="275"/>
      <c r="AQ114" s="275"/>
      <c r="AR114" s="275"/>
      <c r="AS114" s="275"/>
      <c r="AT114" s="275"/>
      <c r="AU114" s="275"/>
      <c r="AV114" s="275"/>
      <c r="AW114" s="275"/>
      <c r="AX114" s="275"/>
      <c r="AY114" s="275"/>
      <c r="AZ114" s="275"/>
      <c r="BA114" s="275"/>
      <c r="BB114" s="275"/>
      <c r="BC114" s="275"/>
      <c r="BD114" s="275"/>
      <c r="BE114" s="275"/>
      <c r="BF114" s="275"/>
      <c r="BG114" s="275"/>
      <c r="BH114" s="275"/>
      <c r="BI114" s="275"/>
      <c r="BJ114" s="275"/>
      <c r="BK114" s="275"/>
      <c r="BL114" s="275"/>
      <c r="BM114" s="275"/>
      <c r="BN114" s="275"/>
      <c r="BO114" s="275"/>
      <c r="BP114" s="275"/>
      <c r="BQ114" s="275"/>
      <c r="BR114" s="275"/>
      <c r="BS114" s="275"/>
    </row>
    <row r="115" spans="1:71" x14ac:dyDescent="0.3">
      <c r="A115" s="275"/>
      <c r="B115" s="275"/>
      <c r="C115" s="275"/>
      <c r="D115" s="275"/>
      <c r="E115" s="275"/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  <c r="AA115" s="275"/>
      <c r="AB115" s="275"/>
      <c r="AC115" s="275"/>
      <c r="AD115" s="275"/>
      <c r="AE115" s="275"/>
      <c r="AF115" s="275"/>
      <c r="AG115" s="275"/>
      <c r="AH115" s="275"/>
      <c r="AI115" s="275"/>
      <c r="AJ115" s="275"/>
      <c r="AK115" s="275"/>
      <c r="AL115" s="275"/>
      <c r="AM115" s="275"/>
      <c r="AN115" s="275"/>
      <c r="AO115" s="275"/>
      <c r="AP115" s="275"/>
      <c r="AQ115" s="275"/>
      <c r="AR115" s="275"/>
      <c r="AS115" s="275"/>
      <c r="AT115" s="275"/>
      <c r="AU115" s="275"/>
      <c r="AV115" s="275"/>
      <c r="AW115" s="275"/>
      <c r="AX115" s="275"/>
      <c r="AY115" s="275"/>
      <c r="AZ115" s="275"/>
      <c r="BA115" s="275"/>
      <c r="BB115" s="275"/>
      <c r="BC115" s="275"/>
      <c r="BD115" s="275"/>
      <c r="BE115" s="275"/>
      <c r="BF115" s="275"/>
      <c r="BG115" s="275"/>
      <c r="BH115" s="275"/>
      <c r="BI115" s="275"/>
      <c r="BJ115" s="275"/>
      <c r="BK115" s="275"/>
      <c r="BL115" s="275"/>
      <c r="BM115" s="275"/>
      <c r="BN115" s="275"/>
      <c r="BO115" s="275"/>
      <c r="BP115" s="275"/>
      <c r="BQ115" s="275"/>
      <c r="BR115" s="275"/>
      <c r="BS115" s="275"/>
    </row>
    <row r="116" spans="1:71" x14ac:dyDescent="0.3">
      <c r="A116" s="275"/>
      <c r="B116" s="275"/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  <c r="AA116" s="275"/>
      <c r="AB116" s="275"/>
      <c r="AC116" s="275"/>
      <c r="AD116" s="275"/>
      <c r="AE116" s="275"/>
      <c r="AF116" s="275"/>
      <c r="AG116" s="275"/>
      <c r="AH116" s="275"/>
      <c r="AI116" s="275"/>
      <c r="AJ116" s="275"/>
      <c r="AK116" s="275"/>
      <c r="AL116" s="275"/>
      <c r="AM116" s="275"/>
      <c r="AN116" s="275"/>
      <c r="AO116" s="275"/>
      <c r="AP116" s="275"/>
      <c r="AQ116" s="275"/>
      <c r="AR116" s="275"/>
      <c r="AS116" s="275"/>
      <c r="AT116" s="275"/>
      <c r="AU116" s="275"/>
      <c r="AV116" s="275"/>
      <c r="AW116" s="275"/>
      <c r="AX116" s="275"/>
      <c r="AY116" s="275"/>
      <c r="AZ116" s="275"/>
      <c r="BA116" s="275"/>
      <c r="BB116" s="275"/>
      <c r="BC116" s="275"/>
      <c r="BD116" s="275"/>
      <c r="BE116" s="275"/>
      <c r="BF116" s="275"/>
      <c r="BG116" s="275"/>
      <c r="BH116" s="275"/>
      <c r="BI116" s="275"/>
      <c r="BJ116" s="275"/>
      <c r="BK116" s="275"/>
      <c r="BL116" s="275"/>
      <c r="BM116" s="275"/>
      <c r="BN116" s="275"/>
      <c r="BO116" s="275"/>
      <c r="BP116" s="275"/>
      <c r="BQ116" s="275"/>
      <c r="BR116" s="275"/>
      <c r="BS116" s="275"/>
    </row>
    <row r="117" spans="1:71" x14ac:dyDescent="0.3">
      <c r="A117" s="275"/>
      <c r="B117" s="275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  <c r="AA117" s="275"/>
      <c r="AB117" s="275"/>
      <c r="AC117" s="275"/>
      <c r="AD117" s="275"/>
      <c r="AE117" s="275"/>
      <c r="AF117" s="275"/>
      <c r="AG117" s="275"/>
      <c r="AH117" s="275"/>
      <c r="AI117" s="275"/>
      <c r="AJ117" s="275"/>
      <c r="AK117" s="275"/>
      <c r="AL117" s="275"/>
      <c r="AM117" s="275"/>
      <c r="AN117" s="275"/>
      <c r="AO117" s="275"/>
      <c r="AP117" s="275"/>
      <c r="AQ117" s="275"/>
      <c r="AR117" s="275"/>
      <c r="AS117" s="275"/>
      <c r="AT117" s="275"/>
      <c r="AU117" s="275"/>
      <c r="AV117" s="275"/>
      <c r="AW117" s="275"/>
      <c r="AX117" s="275"/>
      <c r="AY117" s="275"/>
      <c r="AZ117" s="275"/>
      <c r="BA117" s="275"/>
      <c r="BB117" s="275"/>
      <c r="BC117" s="275"/>
      <c r="BD117" s="275"/>
      <c r="BE117" s="275"/>
      <c r="BF117" s="275"/>
      <c r="BG117" s="275"/>
      <c r="BH117" s="275"/>
      <c r="BI117" s="275"/>
      <c r="BJ117" s="275"/>
      <c r="BK117" s="275"/>
      <c r="BL117" s="275"/>
      <c r="BM117" s="275"/>
      <c r="BN117" s="275"/>
      <c r="BO117" s="275"/>
      <c r="BP117" s="275"/>
      <c r="BQ117" s="275"/>
      <c r="BR117" s="275"/>
      <c r="BS117" s="275"/>
    </row>
    <row r="118" spans="1:71" x14ac:dyDescent="0.3">
      <c r="A118" s="275"/>
      <c r="B118" s="275"/>
      <c r="C118" s="275"/>
      <c r="D118" s="275"/>
      <c r="E118" s="27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275"/>
      <c r="AB118" s="275"/>
      <c r="AC118" s="275"/>
      <c r="AD118" s="275"/>
      <c r="AE118" s="275"/>
      <c r="AF118" s="275"/>
      <c r="AG118" s="275"/>
      <c r="AH118" s="275"/>
      <c r="AI118" s="275"/>
      <c r="AJ118" s="275"/>
      <c r="AK118" s="275"/>
      <c r="AL118" s="275"/>
      <c r="AM118" s="275"/>
      <c r="AN118" s="275"/>
      <c r="AO118" s="275"/>
      <c r="AP118" s="275"/>
      <c r="AQ118" s="275"/>
      <c r="AR118" s="275"/>
      <c r="AS118" s="275"/>
      <c r="AT118" s="275"/>
      <c r="AU118" s="275"/>
      <c r="AV118" s="275"/>
      <c r="AW118" s="275"/>
      <c r="AX118" s="275"/>
      <c r="AY118" s="275"/>
      <c r="AZ118" s="275"/>
      <c r="BA118" s="275"/>
      <c r="BB118" s="275"/>
      <c r="BC118" s="275"/>
      <c r="BD118" s="275"/>
      <c r="BE118" s="275"/>
      <c r="BF118" s="275"/>
      <c r="BG118" s="275"/>
      <c r="BH118" s="275"/>
      <c r="BI118" s="275"/>
      <c r="BJ118" s="275"/>
      <c r="BK118" s="275"/>
      <c r="BL118" s="275"/>
      <c r="BM118" s="275"/>
      <c r="BN118" s="275"/>
      <c r="BO118" s="275"/>
      <c r="BP118" s="275"/>
      <c r="BQ118" s="275"/>
      <c r="BR118" s="275"/>
      <c r="BS118" s="275"/>
    </row>
    <row r="119" spans="1:71" x14ac:dyDescent="0.3">
      <c r="A119" s="275"/>
      <c r="B119" s="275"/>
      <c r="C119" s="275"/>
      <c r="D119" s="275"/>
      <c r="E119" s="275"/>
      <c r="F119" s="275"/>
      <c r="G119" s="275"/>
      <c r="H119" s="275"/>
      <c r="I119" s="275"/>
      <c r="J119" s="275"/>
      <c r="K119" s="275"/>
      <c r="L119" s="275"/>
      <c r="M119" s="275"/>
      <c r="N119" s="275"/>
      <c r="O119" s="275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  <c r="AA119" s="275"/>
      <c r="AB119" s="275"/>
      <c r="AC119" s="275"/>
      <c r="AD119" s="275"/>
      <c r="AE119" s="275"/>
      <c r="AF119" s="275"/>
      <c r="AG119" s="275"/>
      <c r="AH119" s="275"/>
      <c r="AI119" s="275"/>
      <c r="AJ119" s="275"/>
      <c r="AK119" s="275"/>
      <c r="AL119" s="275"/>
      <c r="AM119" s="275"/>
      <c r="AN119" s="275"/>
      <c r="AO119" s="275"/>
      <c r="AP119" s="275"/>
      <c r="AQ119" s="275"/>
      <c r="AR119" s="275"/>
      <c r="AS119" s="275"/>
      <c r="AT119" s="275"/>
      <c r="AU119" s="275"/>
      <c r="AV119" s="275"/>
      <c r="AW119" s="275"/>
      <c r="AX119" s="275"/>
      <c r="AY119" s="275"/>
      <c r="AZ119" s="275"/>
      <c r="BA119" s="275"/>
      <c r="BB119" s="275"/>
      <c r="BC119" s="275"/>
      <c r="BD119" s="275"/>
      <c r="BE119" s="275"/>
      <c r="BF119" s="275"/>
      <c r="BG119" s="275"/>
      <c r="BH119" s="275"/>
      <c r="BI119" s="275"/>
      <c r="BJ119" s="275"/>
      <c r="BK119" s="275"/>
      <c r="BL119" s="275"/>
      <c r="BM119" s="275"/>
      <c r="BN119" s="275"/>
      <c r="BO119" s="275"/>
      <c r="BP119" s="275"/>
      <c r="BQ119" s="275"/>
      <c r="BR119" s="275"/>
      <c r="BS119" s="275"/>
    </row>
    <row r="120" spans="1:71" x14ac:dyDescent="0.3">
      <c r="A120" s="275"/>
      <c r="B120" s="275"/>
      <c r="C120" s="275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5"/>
      <c r="P120" s="275"/>
      <c r="Q120" s="275"/>
      <c r="R120" s="275"/>
      <c r="S120" s="275"/>
      <c r="T120" s="275"/>
      <c r="U120" s="275"/>
      <c r="V120" s="275"/>
      <c r="W120" s="275"/>
      <c r="X120" s="275"/>
      <c r="Y120" s="275"/>
      <c r="Z120" s="275"/>
      <c r="AA120" s="275"/>
      <c r="AB120" s="275"/>
      <c r="AC120" s="275"/>
      <c r="AD120" s="275"/>
      <c r="AE120" s="275"/>
      <c r="AF120" s="275"/>
      <c r="AG120" s="275"/>
      <c r="AH120" s="275"/>
      <c r="AI120" s="275"/>
      <c r="AJ120" s="275"/>
      <c r="AK120" s="275"/>
      <c r="AL120" s="275"/>
      <c r="AM120" s="275"/>
      <c r="AN120" s="275"/>
      <c r="AO120" s="275"/>
      <c r="AP120" s="275"/>
      <c r="AQ120" s="275"/>
      <c r="AR120" s="275"/>
      <c r="AS120" s="275"/>
      <c r="AT120" s="275"/>
      <c r="AU120" s="275"/>
      <c r="AV120" s="275"/>
      <c r="AW120" s="275"/>
      <c r="AX120" s="275"/>
      <c r="AY120" s="275"/>
      <c r="AZ120" s="275"/>
      <c r="BA120" s="275"/>
      <c r="BB120" s="275"/>
      <c r="BC120" s="275"/>
      <c r="BD120" s="275"/>
      <c r="BE120" s="275"/>
      <c r="BF120" s="275"/>
      <c r="BG120" s="275"/>
      <c r="BH120" s="275"/>
      <c r="BI120" s="275"/>
      <c r="BJ120" s="275"/>
      <c r="BK120" s="275"/>
      <c r="BL120" s="275"/>
      <c r="BM120" s="275"/>
      <c r="BN120" s="275"/>
      <c r="BO120" s="275"/>
      <c r="BP120" s="275"/>
      <c r="BQ120" s="275"/>
      <c r="BR120" s="275"/>
      <c r="BS120" s="275"/>
    </row>
    <row r="121" spans="1:71" x14ac:dyDescent="0.3">
      <c r="A121" s="275"/>
      <c r="B121" s="275"/>
      <c r="C121" s="275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  <c r="AA121" s="275"/>
      <c r="AB121" s="275"/>
      <c r="AC121" s="275"/>
      <c r="AD121" s="275"/>
      <c r="AE121" s="275"/>
      <c r="AF121" s="275"/>
      <c r="AG121" s="275"/>
      <c r="AH121" s="275"/>
      <c r="AI121" s="275"/>
      <c r="AJ121" s="275"/>
      <c r="AK121" s="275"/>
      <c r="AL121" s="275"/>
      <c r="AM121" s="275"/>
      <c r="AN121" s="275"/>
      <c r="AO121" s="275"/>
      <c r="AP121" s="275"/>
      <c r="AQ121" s="275"/>
      <c r="AR121" s="275"/>
      <c r="AS121" s="275"/>
      <c r="AT121" s="275"/>
      <c r="AU121" s="275"/>
      <c r="AV121" s="275"/>
      <c r="AW121" s="275"/>
      <c r="AX121" s="275"/>
      <c r="AY121" s="275"/>
      <c r="AZ121" s="275"/>
      <c r="BA121" s="275"/>
      <c r="BB121" s="275"/>
      <c r="BC121" s="275"/>
      <c r="BD121" s="275"/>
      <c r="BE121" s="275"/>
      <c r="BF121" s="275"/>
      <c r="BG121" s="275"/>
      <c r="BH121" s="275"/>
      <c r="BI121" s="275"/>
      <c r="BJ121" s="275"/>
      <c r="BK121" s="275"/>
      <c r="BL121" s="275"/>
      <c r="BM121" s="275"/>
      <c r="BN121" s="275"/>
      <c r="BO121" s="275"/>
      <c r="BP121" s="275"/>
      <c r="BQ121" s="275"/>
      <c r="BR121" s="275"/>
      <c r="BS121" s="275"/>
    </row>
    <row r="122" spans="1:71" x14ac:dyDescent="0.3">
      <c r="A122" s="275"/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75"/>
      <c r="AB122" s="275"/>
      <c r="AC122" s="275"/>
      <c r="AD122" s="275"/>
      <c r="AE122" s="275"/>
      <c r="AF122" s="275"/>
      <c r="AG122" s="275"/>
      <c r="AH122" s="275"/>
      <c r="AI122" s="275"/>
      <c r="AJ122" s="275"/>
      <c r="AK122" s="275"/>
      <c r="AL122" s="275"/>
      <c r="AM122" s="275"/>
      <c r="AN122" s="275"/>
      <c r="AO122" s="275"/>
      <c r="AP122" s="275"/>
      <c r="AQ122" s="275"/>
      <c r="AR122" s="275"/>
      <c r="AS122" s="275"/>
      <c r="AT122" s="275"/>
      <c r="AU122" s="275"/>
      <c r="AV122" s="275"/>
      <c r="AW122" s="275"/>
      <c r="AX122" s="275"/>
      <c r="AY122" s="275"/>
      <c r="AZ122" s="275"/>
      <c r="BA122" s="275"/>
      <c r="BB122" s="275"/>
      <c r="BC122" s="275"/>
      <c r="BD122" s="275"/>
      <c r="BE122" s="275"/>
      <c r="BF122" s="275"/>
      <c r="BG122" s="275"/>
      <c r="BH122" s="275"/>
      <c r="BI122" s="275"/>
      <c r="BJ122" s="275"/>
      <c r="BK122" s="275"/>
      <c r="BL122" s="275"/>
      <c r="BM122" s="275"/>
      <c r="BN122" s="275"/>
      <c r="BO122" s="275"/>
      <c r="BP122" s="275"/>
      <c r="BQ122" s="275"/>
      <c r="BR122" s="275"/>
      <c r="BS122" s="275"/>
    </row>
    <row r="123" spans="1:71" x14ac:dyDescent="0.3">
      <c r="A123" s="275"/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75"/>
      <c r="AB123" s="275"/>
      <c r="AC123" s="275"/>
      <c r="AD123" s="275"/>
      <c r="AE123" s="275"/>
      <c r="AF123" s="275"/>
      <c r="AG123" s="275"/>
      <c r="AH123" s="275"/>
      <c r="AI123" s="275"/>
      <c r="AJ123" s="275"/>
      <c r="AK123" s="275"/>
      <c r="AL123" s="275"/>
      <c r="AM123" s="275"/>
      <c r="AN123" s="275"/>
      <c r="AO123" s="275"/>
      <c r="AP123" s="275"/>
      <c r="AQ123" s="275"/>
      <c r="AR123" s="275"/>
      <c r="AS123" s="275"/>
      <c r="AT123" s="275"/>
      <c r="AU123" s="275"/>
      <c r="AV123" s="275"/>
      <c r="AW123" s="275"/>
      <c r="AX123" s="275"/>
      <c r="AY123" s="275"/>
      <c r="AZ123" s="275"/>
      <c r="BA123" s="275"/>
      <c r="BB123" s="275"/>
      <c r="BC123" s="275"/>
      <c r="BD123" s="275"/>
      <c r="BE123" s="275"/>
      <c r="BF123" s="275"/>
      <c r="BG123" s="275"/>
      <c r="BH123" s="275"/>
      <c r="BI123" s="275"/>
      <c r="BJ123" s="275"/>
      <c r="BK123" s="275"/>
      <c r="BL123" s="275"/>
      <c r="BM123" s="275"/>
      <c r="BN123" s="275"/>
      <c r="BO123" s="275"/>
      <c r="BP123" s="275"/>
      <c r="BQ123" s="275"/>
      <c r="BR123" s="275"/>
      <c r="BS123" s="275"/>
    </row>
    <row r="124" spans="1:71" x14ac:dyDescent="0.3">
      <c r="A124" s="275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75"/>
      <c r="M124" s="275"/>
      <c r="N124" s="275"/>
      <c r="O124" s="275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  <c r="AA124" s="275"/>
      <c r="AB124" s="275"/>
      <c r="AC124" s="275"/>
      <c r="AD124" s="275"/>
      <c r="AE124" s="275"/>
      <c r="AF124" s="275"/>
      <c r="AG124" s="275"/>
      <c r="AH124" s="275"/>
      <c r="AI124" s="275"/>
      <c r="AJ124" s="275"/>
      <c r="AK124" s="275"/>
      <c r="AL124" s="275"/>
      <c r="AM124" s="275"/>
      <c r="AN124" s="275"/>
      <c r="AO124" s="275"/>
      <c r="AP124" s="275"/>
      <c r="AQ124" s="275"/>
      <c r="AR124" s="275"/>
      <c r="AS124" s="275"/>
      <c r="AT124" s="275"/>
      <c r="AU124" s="275"/>
      <c r="AV124" s="275"/>
      <c r="AW124" s="275"/>
      <c r="AX124" s="275"/>
      <c r="AY124" s="275"/>
      <c r="AZ124" s="275"/>
      <c r="BA124" s="275"/>
      <c r="BB124" s="275"/>
      <c r="BC124" s="275"/>
      <c r="BD124" s="275"/>
      <c r="BE124" s="275"/>
      <c r="BF124" s="275"/>
      <c r="BG124" s="275"/>
      <c r="BH124" s="275"/>
      <c r="BI124" s="275"/>
      <c r="BJ124" s="275"/>
      <c r="BK124" s="275"/>
      <c r="BL124" s="275"/>
      <c r="BM124" s="275"/>
      <c r="BN124" s="275"/>
      <c r="BO124" s="275"/>
      <c r="BP124" s="275"/>
      <c r="BQ124" s="275"/>
      <c r="BR124" s="275"/>
      <c r="BS124" s="275"/>
    </row>
    <row r="125" spans="1:71" x14ac:dyDescent="0.3">
      <c r="A125" s="275"/>
      <c r="B125" s="275"/>
      <c r="C125" s="275"/>
      <c r="D125" s="275"/>
      <c r="E125" s="275"/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  <c r="AA125" s="275"/>
      <c r="AB125" s="275"/>
      <c r="AC125" s="275"/>
      <c r="AD125" s="275"/>
      <c r="AE125" s="275"/>
      <c r="AF125" s="275"/>
      <c r="AG125" s="275"/>
      <c r="AH125" s="275"/>
      <c r="AI125" s="275"/>
      <c r="AJ125" s="275"/>
      <c r="AK125" s="275"/>
      <c r="AL125" s="275"/>
      <c r="AM125" s="275"/>
      <c r="AN125" s="275"/>
      <c r="AO125" s="275"/>
      <c r="AP125" s="275"/>
      <c r="AQ125" s="275"/>
      <c r="AR125" s="275"/>
      <c r="AS125" s="275"/>
      <c r="AT125" s="275"/>
      <c r="AU125" s="275"/>
      <c r="AV125" s="275"/>
      <c r="AW125" s="275"/>
      <c r="AX125" s="275"/>
      <c r="AY125" s="275"/>
      <c r="AZ125" s="275"/>
      <c r="BA125" s="275"/>
      <c r="BB125" s="275"/>
      <c r="BC125" s="275"/>
      <c r="BD125" s="275"/>
      <c r="BE125" s="275"/>
      <c r="BF125" s="275"/>
      <c r="BG125" s="275"/>
      <c r="BH125" s="275"/>
      <c r="BI125" s="275"/>
      <c r="BJ125" s="275"/>
      <c r="BK125" s="275"/>
      <c r="BL125" s="275"/>
      <c r="BM125" s="275"/>
      <c r="BN125" s="275"/>
      <c r="BO125" s="275"/>
      <c r="BP125" s="275"/>
      <c r="BQ125" s="275"/>
      <c r="BR125" s="275"/>
      <c r="BS125" s="275"/>
    </row>
    <row r="126" spans="1:71" x14ac:dyDescent="0.3">
      <c r="A126" s="275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5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  <c r="AA126" s="275"/>
      <c r="AB126" s="275"/>
      <c r="AC126" s="275"/>
      <c r="AD126" s="275"/>
      <c r="AE126" s="275"/>
      <c r="AF126" s="275"/>
      <c r="AG126" s="275"/>
      <c r="AH126" s="275"/>
      <c r="AI126" s="275"/>
      <c r="AJ126" s="275"/>
      <c r="AK126" s="275"/>
      <c r="AL126" s="275"/>
      <c r="AM126" s="275"/>
      <c r="AN126" s="275"/>
      <c r="AO126" s="275"/>
      <c r="AP126" s="275"/>
      <c r="AQ126" s="275"/>
      <c r="AR126" s="275"/>
      <c r="AS126" s="275"/>
      <c r="AT126" s="275"/>
      <c r="AU126" s="275"/>
      <c r="AV126" s="275"/>
      <c r="AW126" s="275"/>
      <c r="AX126" s="275"/>
      <c r="AY126" s="275"/>
      <c r="AZ126" s="275"/>
      <c r="BA126" s="275"/>
      <c r="BB126" s="275"/>
      <c r="BC126" s="275"/>
      <c r="BD126" s="275"/>
      <c r="BE126" s="275"/>
      <c r="BF126" s="275"/>
      <c r="BG126" s="275"/>
      <c r="BH126" s="275"/>
      <c r="BI126" s="275"/>
      <c r="BJ126" s="275"/>
      <c r="BK126" s="275"/>
      <c r="BL126" s="275"/>
      <c r="BM126" s="275"/>
      <c r="BN126" s="275"/>
      <c r="BO126" s="275"/>
      <c r="BP126" s="275"/>
      <c r="BQ126" s="275"/>
      <c r="BR126" s="275"/>
      <c r="BS126" s="275"/>
    </row>
    <row r="127" spans="1:71" x14ac:dyDescent="0.3">
      <c r="A127" s="275"/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  <c r="AA127" s="275"/>
      <c r="AB127" s="275"/>
      <c r="AC127" s="275"/>
      <c r="AD127" s="275"/>
      <c r="AE127" s="275"/>
      <c r="AF127" s="275"/>
      <c r="AG127" s="275"/>
      <c r="AH127" s="275"/>
      <c r="AI127" s="275"/>
      <c r="AJ127" s="275"/>
      <c r="AK127" s="275"/>
      <c r="AL127" s="275"/>
      <c r="AM127" s="275"/>
      <c r="AN127" s="275"/>
      <c r="AO127" s="275"/>
      <c r="AP127" s="275"/>
      <c r="AQ127" s="275"/>
      <c r="AR127" s="275"/>
      <c r="AS127" s="275"/>
      <c r="AT127" s="275"/>
      <c r="AU127" s="275"/>
      <c r="AV127" s="275"/>
      <c r="AW127" s="275"/>
      <c r="AX127" s="275"/>
      <c r="AY127" s="275"/>
      <c r="AZ127" s="275"/>
      <c r="BA127" s="275"/>
      <c r="BB127" s="275"/>
      <c r="BC127" s="275"/>
      <c r="BD127" s="275"/>
      <c r="BE127" s="275"/>
      <c r="BF127" s="275"/>
      <c r="BG127" s="275"/>
      <c r="BH127" s="275"/>
      <c r="BI127" s="275"/>
      <c r="BJ127" s="275"/>
      <c r="BK127" s="275"/>
      <c r="BL127" s="275"/>
      <c r="BM127" s="275"/>
      <c r="BN127" s="275"/>
      <c r="BO127" s="275"/>
      <c r="BP127" s="275"/>
      <c r="BQ127" s="275"/>
      <c r="BR127" s="275"/>
      <c r="BS127" s="275"/>
    </row>
    <row r="128" spans="1:71" x14ac:dyDescent="0.3">
      <c r="A128" s="275"/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75"/>
      <c r="AB128" s="275"/>
      <c r="AC128" s="275"/>
      <c r="AD128" s="275"/>
      <c r="AE128" s="275"/>
      <c r="AF128" s="275"/>
      <c r="AG128" s="275"/>
      <c r="AH128" s="275"/>
      <c r="AI128" s="275"/>
      <c r="AJ128" s="275"/>
      <c r="AK128" s="275"/>
      <c r="AL128" s="275"/>
      <c r="AM128" s="275"/>
      <c r="AN128" s="275"/>
      <c r="AO128" s="275"/>
      <c r="AP128" s="275"/>
      <c r="AQ128" s="275"/>
      <c r="AR128" s="275"/>
      <c r="AS128" s="275"/>
      <c r="AT128" s="275"/>
      <c r="AU128" s="275"/>
      <c r="AV128" s="275"/>
      <c r="AW128" s="275"/>
      <c r="AX128" s="275"/>
      <c r="AY128" s="275"/>
      <c r="AZ128" s="275"/>
      <c r="BA128" s="275"/>
      <c r="BB128" s="275"/>
      <c r="BC128" s="275"/>
      <c r="BD128" s="275"/>
      <c r="BE128" s="275"/>
      <c r="BF128" s="275"/>
      <c r="BG128" s="275"/>
      <c r="BH128" s="275"/>
      <c r="BI128" s="275"/>
      <c r="BJ128" s="275"/>
      <c r="BK128" s="275"/>
      <c r="BL128" s="275"/>
      <c r="BM128" s="275"/>
      <c r="BN128" s="275"/>
      <c r="BO128" s="275"/>
      <c r="BP128" s="275"/>
      <c r="BQ128" s="275"/>
      <c r="BR128" s="275"/>
      <c r="BS128" s="275"/>
    </row>
    <row r="129" spans="1:71" x14ac:dyDescent="0.3">
      <c r="A129" s="275"/>
      <c r="B129" s="275"/>
      <c r="C129" s="275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  <c r="AA129" s="275"/>
      <c r="AB129" s="275"/>
      <c r="AC129" s="275"/>
      <c r="AD129" s="275"/>
      <c r="AE129" s="275"/>
      <c r="AF129" s="275"/>
      <c r="AG129" s="275"/>
      <c r="AH129" s="275"/>
      <c r="AI129" s="275"/>
      <c r="AJ129" s="275"/>
      <c r="AK129" s="275"/>
      <c r="AL129" s="275"/>
      <c r="AM129" s="275"/>
      <c r="AN129" s="275"/>
      <c r="AO129" s="275"/>
      <c r="AP129" s="275"/>
      <c r="AQ129" s="275"/>
      <c r="AR129" s="275"/>
      <c r="AS129" s="275"/>
      <c r="AT129" s="275"/>
      <c r="AU129" s="275"/>
      <c r="AV129" s="275"/>
      <c r="AW129" s="275"/>
      <c r="AX129" s="275"/>
      <c r="AY129" s="275"/>
      <c r="AZ129" s="275"/>
      <c r="BA129" s="275"/>
      <c r="BB129" s="275"/>
      <c r="BC129" s="275"/>
      <c r="BD129" s="275"/>
      <c r="BE129" s="275"/>
      <c r="BF129" s="275"/>
      <c r="BG129" s="275"/>
      <c r="BH129" s="275"/>
      <c r="BI129" s="275"/>
      <c r="BJ129" s="275"/>
      <c r="BK129" s="275"/>
      <c r="BL129" s="275"/>
      <c r="BM129" s="275"/>
      <c r="BN129" s="275"/>
      <c r="BO129" s="275"/>
      <c r="BP129" s="275"/>
      <c r="BQ129" s="275"/>
      <c r="BR129" s="275"/>
      <c r="BS129" s="275"/>
    </row>
    <row r="130" spans="1:71" x14ac:dyDescent="0.3">
      <c r="A130" s="275"/>
      <c r="B130" s="275"/>
      <c r="C130" s="275"/>
      <c r="D130" s="275"/>
      <c r="E130" s="275"/>
      <c r="F130" s="275"/>
      <c r="G130" s="275"/>
      <c r="H130" s="275"/>
      <c r="I130" s="275"/>
      <c r="J130" s="275"/>
      <c r="K130" s="275"/>
      <c r="L130" s="275"/>
      <c r="M130" s="275"/>
      <c r="N130" s="275"/>
      <c r="O130" s="275"/>
      <c r="P130" s="275"/>
      <c r="Q130" s="275"/>
      <c r="R130" s="275"/>
      <c r="S130" s="275"/>
      <c r="T130" s="275"/>
      <c r="U130" s="275"/>
      <c r="V130" s="275"/>
      <c r="W130" s="275"/>
      <c r="X130" s="275"/>
      <c r="Y130" s="275"/>
      <c r="Z130" s="275"/>
      <c r="AA130" s="275"/>
      <c r="AB130" s="275"/>
      <c r="AC130" s="275"/>
      <c r="AD130" s="275"/>
      <c r="AE130" s="275"/>
      <c r="AF130" s="275"/>
      <c r="AG130" s="275"/>
      <c r="AH130" s="275"/>
      <c r="AI130" s="275"/>
      <c r="AJ130" s="275"/>
      <c r="AK130" s="275"/>
      <c r="AL130" s="275"/>
      <c r="AM130" s="275"/>
      <c r="AN130" s="275"/>
      <c r="AO130" s="275"/>
      <c r="AP130" s="275"/>
      <c r="AQ130" s="275"/>
      <c r="AR130" s="275"/>
      <c r="AS130" s="275"/>
      <c r="AT130" s="275"/>
      <c r="AU130" s="275"/>
      <c r="AV130" s="275"/>
      <c r="AW130" s="275"/>
      <c r="AX130" s="275"/>
      <c r="AY130" s="275"/>
      <c r="AZ130" s="275"/>
      <c r="BA130" s="275"/>
      <c r="BB130" s="275"/>
      <c r="BC130" s="275"/>
      <c r="BD130" s="275"/>
      <c r="BE130" s="275"/>
      <c r="BF130" s="275"/>
      <c r="BG130" s="275"/>
      <c r="BH130" s="275"/>
      <c r="BI130" s="275"/>
      <c r="BJ130" s="275"/>
      <c r="BK130" s="275"/>
      <c r="BL130" s="275"/>
      <c r="BM130" s="275"/>
      <c r="BN130" s="275"/>
      <c r="BO130" s="275"/>
      <c r="BP130" s="275"/>
      <c r="BQ130" s="275"/>
      <c r="BR130" s="275"/>
      <c r="BS130" s="275"/>
    </row>
    <row r="131" spans="1:71" x14ac:dyDescent="0.3">
      <c r="A131" s="275"/>
      <c r="B131" s="275"/>
      <c r="C131" s="275"/>
      <c r="D131" s="275"/>
      <c r="E131" s="275"/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  <c r="AA131" s="275"/>
      <c r="AB131" s="275"/>
      <c r="AC131" s="275"/>
      <c r="AD131" s="275"/>
      <c r="AE131" s="275"/>
      <c r="AF131" s="275"/>
      <c r="AG131" s="275"/>
      <c r="AH131" s="275"/>
      <c r="AI131" s="275"/>
      <c r="AJ131" s="275"/>
      <c r="AK131" s="275"/>
      <c r="AL131" s="275"/>
      <c r="AM131" s="275"/>
      <c r="AN131" s="275"/>
      <c r="AO131" s="275"/>
      <c r="AP131" s="275"/>
      <c r="AQ131" s="275"/>
      <c r="AR131" s="275"/>
      <c r="AS131" s="275"/>
      <c r="AT131" s="275"/>
      <c r="AU131" s="275"/>
      <c r="AV131" s="275"/>
      <c r="AW131" s="275"/>
      <c r="AX131" s="275"/>
      <c r="AY131" s="275"/>
      <c r="AZ131" s="275"/>
      <c r="BA131" s="275"/>
      <c r="BB131" s="275"/>
      <c r="BC131" s="275"/>
      <c r="BD131" s="275"/>
      <c r="BE131" s="275"/>
      <c r="BF131" s="275"/>
      <c r="BG131" s="275"/>
      <c r="BH131" s="275"/>
      <c r="BI131" s="275"/>
      <c r="BJ131" s="275"/>
      <c r="BK131" s="275"/>
      <c r="BL131" s="275"/>
      <c r="BM131" s="275"/>
      <c r="BN131" s="275"/>
      <c r="BO131" s="275"/>
      <c r="BP131" s="275"/>
      <c r="BQ131" s="275"/>
      <c r="BR131" s="275"/>
      <c r="BS131" s="275"/>
    </row>
    <row r="132" spans="1:71" x14ac:dyDescent="0.3">
      <c r="A132" s="275"/>
      <c r="B132" s="275"/>
      <c r="C132" s="275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  <c r="AA132" s="275"/>
      <c r="AB132" s="275"/>
      <c r="AC132" s="275"/>
      <c r="AD132" s="275"/>
      <c r="AE132" s="275"/>
      <c r="AF132" s="275"/>
      <c r="AG132" s="275"/>
      <c r="AH132" s="275"/>
      <c r="AI132" s="275"/>
      <c r="AJ132" s="275"/>
      <c r="AK132" s="275"/>
      <c r="AL132" s="275"/>
      <c r="AM132" s="275"/>
      <c r="AN132" s="275"/>
      <c r="AO132" s="275"/>
      <c r="AP132" s="275"/>
      <c r="AQ132" s="275"/>
      <c r="AR132" s="275"/>
      <c r="AS132" s="275"/>
      <c r="AT132" s="275"/>
      <c r="AU132" s="275"/>
      <c r="AV132" s="275"/>
      <c r="AW132" s="275"/>
      <c r="AX132" s="275"/>
      <c r="AY132" s="275"/>
      <c r="AZ132" s="275"/>
      <c r="BA132" s="275"/>
      <c r="BB132" s="275"/>
      <c r="BC132" s="275"/>
      <c r="BD132" s="275"/>
      <c r="BE132" s="275"/>
      <c r="BF132" s="275"/>
      <c r="BG132" s="275"/>
      <c r="BH132" s="275"/>
      <c r="BI132" s="275"/>
      <c r="BJ132" s="275"/>
      <c r="BK132" s="275"/>
      <c r="BL132" s="275"/>
      <c r="BM132" s="275"/>
      <c r="BN132" s="275"/>
      <c r="BO132" s="275"/>
      <c r="BP132" s="275"/>
      <c r="BQ132" s="275"/>
      <c r="BR132" s="275"/>
      <c r="BS132" s="275"/>
    </row>
    <row r="133" spans="1:71" x14ac:dyDescent="0.3">
      <c r="A133" s="275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  <c r="AA133" s="275"/>
      <c r="AB133" s="275"/>
      <c r="AC133" s="275"/>
      <c r="AD133" s="275"/>
      <c r="AE133" s="275"/>
      <c r="AF133" s="275"/>
      <c r="AG133" s="275"/>
      <c r="AH133" s="275"/>
      <c r="AI133" s="275"/>
      <c r="AJ133" s="275"/>
      <c r="AK133" s="275"/>
      <c r="AL133" s="275"/>
      <c r="AM133" s="275"/>
      <c r="AN133" s="275"/>
      <c r="AO133" s="275"/>
      <c r="AP133" s="275"/>
      <c r="AQ133" s="275"/>
      <c r="AR133" s="275"/>
      <c r="AS133" s="275"/>
      <c r="AT133" s="275"/>
      <c r="AU133" s="275"/>
      <c r="AV133" s="275"/>
      <c r="AW133" s="275"/>
      <c r="AX133" s="275"/>
      <c r="AY133" s="275"/>
      <c r="AZ133" s="275"/>
      <c r="BA133" s="275"/>
      <c r="BB133" s="275"/>
      <c r="BC133" s="275"/>
      <c r="BD133" s="275"/>
      <c r="BE133" s="275"/>
      <c r="BF133" s="275"/>
      <c r="BG133" s="275"/>
      <c r="BH133" s="275"/>
      <c r="BI133" s="275"/>
      <c r="BJ133" s="275"/>
      <c r="BK133" s="275"/>
      <c r="BL133" s="275"/>
      <c r="BM133" s="275"/>
      <c r="BN133" s="275"/>
      <c r="BO133" s="275"/>
      <c r="BP133" s="275"/>
      <c r="BQ133" s="275"/>
      <c r="BR133" s="275"/>
      <c r="BS133" s="275"/>
    </row>
    <row r="134" spans="1:71" x14ac:dyDescent="0.3">
      <c r="A134" s="275"/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75"/>
      <c r="AB134" s="275"/>
      <c r="AC134" s="275"/>
      <c r="AD134" s="275"/>
      <c r="AE134" s="275"/>
      <c r="AF134" s="275"/>
      <c r="AG134" s="275"/>
      <c r="AH134" s="275"/>
      <c r="AI134" s="275"/>
      <c r="AJ134" s="275"/>
      <c r="AK134" s="275"/>
      <c r="AL134" s="275"/>
      <c r="AM134" s="275"/>
      <c r="AN134" s="275"/>
      <c r="AO134" s="275"/>
      <c r="AP134" s="275"/>
      <c r="AQ134" s="275"/>
      <c r="AR134" s="275"/>
      <c r="AS134" s="275"/>
      <c r="AT134" s="275"/>
      <c r="AU134" s="275"/>
      <c r="AV134" s="275"/>
      <c r="AW134" s="275"/>
      <c r="AX134" s="275"/>
      <c r="AY134" s="275"/>
      <c r="AZ134" s="275"/>
      <c r="BA134" s="275"/>
      <c r="BB134" s="275"/>
      <c r="BC134" s="275"/>
      <c r="BD134" s="275"/>
      <c r="BE134" s="275"/>
      <c r="BF134" s="275"/>
      <c r="BG134" s="275"/>
      <c r="BH134" s="275"/>
      <c r="BI134" s="275"/>
      <c r="BJ134" s="275"/>
      <c r="BK134" s="275"/>
      <c r="BL134" s="275"/>
      <c r="BM134" s="275"/>
      <c r="BN134" s="275"/>
      <c r="BO134" s="275"/>
      <c r="BP134" s="275"/>
      <c r="BQ134" s="275"/>
      <c r="BR134" s="275"/>
      <c r="BS134" s="275"/>
    </row>
    <row r="135" spans="1:71" x14ac:dyDescent="0.3">
      <c r="A135" s="275"/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75"/>
      <c r="AB135" s="275"/>
      <c r="AC135" s="275"/>
      <c r="AD135" s="275"/>
      <c r="AE135" s="275"/>
      <c r="AF135" s="275"/>
      <c r="AG135" s="275"/>
      <c r="AH135" s="275"/>
      <c r="AI135" s="275"/>
      <c r="AJ135" s="275"/>
      <c r="AK135" s="275"/>
      <c r="AL135" s="275"/>
      <c r="AM135" s="275"/>
      <c r="AN135" s="275"/>
      <c r="AO135" s="275"/>
      <c r="AP135" s="275"/>
      <c r="AQ135" s="275"/>
      <c r="AR135" s="275"/>
      <c r="AS135" s="275"/>
      <c r="AT135" s="275"/>
      <c r="AU135" s="275"/>
      <c r="AV135" s="275"/>
      <c r="AW135" s="275"/>
      <c r="AX135" s="275"/>
      <c r="AY135" s="275"/>
      <c r="AZ135" s="275"/>
      <c r="BA135" s="275"/>
      <c r="BB135" s="275"/>
      <c r="BC135" s="275"/>
      <c r="BD135" s="275"/>
      <c r="BE135" s="275"/>
      <c r="BF135" s="275"/>
      <c r="BG135" s="275"/>
      <c r="BH135" s="275"/>
      <c r="BI135" s="275"/>
      <c r="BJ135" s="275"/>
      <c r="BK135" s="275"/>
      <c r="BL135" s="275"/>
      <c r="BM135" s="275"/>
      <c r="BN135" s="275"/>
      <c r="BO135" s="275"/>
      <c r="BP135" s="275"/>
      <c r="BQ135" s="275"/>
      <c r="BR135" s="275"/>
      <c r="BS135" s="275"/>
    </row>
    <row r="136" spans="1:71" x14ac:dyDescent="0.3">
      <c r="A136" s="275"/>
      <c r="B136" s="275"/>
      <c r="C136" s="275"/>
      <c r="D136" s="275"/>
      <c r="E136" s="275"/>
      <c r="F136" s="275"/>
      <c r="G136" s="275"/>
      <c r="H136" s="275"/>
      <c r="I136" s="275"/>
      <c r="J136" s="275"/>
      <c r="K136" s="275"/>
      <c r="L136" s="275"/>
      <c r="M136" s="275"/>
      <c r="N136" s="275"/>
      <c r="O136" s="275"/>
      <c r="P136" s="275"/>
      <c r="Q136" s="275"/>
      <c r="R136" s="275"/>
      <c r="S136" s="275"/>
      <c r="T136" s="275"/>
      <c r="U136" s="275"/>
      <c r="V136" s="275"/>
      <c r="W136" s="275"/>
      <c r="X136" s="275"/>
      <c r="Y136" s="275"/>
      <c r="Z136" s="275"/>
      <c r="AA136" s="275"/>
      <c r="AB136" s="275"/>
      <c r="AC136" s="275"/>
      <c r="AD136" s="275"/>
      <c r="AE136" s="275"/>
      <c r="AF136" s="275"/>
      <c r="AG136" s="275"/>
      <c r="AH136" s="275"/>
      <c r="AI136" s="275"/>
      <c r="AJ136" s="275"/>
      <c r="AK136" s="275"/>
      <c r="AL136" s="275"/>
      <c r="AM136" s="275"/>
      <c r="AN136" s="275"/>
      <c r="AO136" s="275"/>
      <c r="AP136" s="275"/>
      <c r="AQ136" s="275"/>
      <c r="AR136" s="275"/>
      <c r="AS136" s="275"/>
      <c r="AT136" s="275"/>
      <c r="AU136" s="275"/>
      <c r="AV136" s="275"/>
      <c r="AW136" s="275"/>
      <c r="AX136" s="275"/>
      <c r="AY136" s="275"/>
      <c r="AZ136" s="275"/>
      <c r="BA136" s="275"/>
      <c r="BB136" s="275"/>
      <c r="BC136" s="275"/>
      <c r="BD136" s="275"/>
      <c r="BE136" s="275"/>
      <c r="BF136" s="275"/>
      <c r="BG136" s="275"/>
      <c r="BH136" s="275"/>
      <c r="BI136" s="275"/>
      <c r="BJ136" s="275"/>
      <c r="BK136" s="275"/>
      <c r="BL136" s="275"/>
      <c r="BM136" s="275"/>
      <c r="BN136" s="275"/>
      <c r="BO136" s="275"/>
      <c r="BP136" s="275"/>
      <c r="BQ136" s="275"/>
      <c r="BR136" s="275"/>
      <c r="BS136" s="275"/>
    </row>
    <row r="137" spans="1:71" x14ac:dyDescent="0.3">
      <c r="A137" s="275"/>
      <c r="B137" s="275"/>
      <c r="C137" s="275"/>
      <c r="D137" s="275"/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  <c r="O137" s="275"/>
      <c r="P137" s="275"/>
      <c r="Q137" s="275"/>
      <c r="R137" s="275"/>
      <c r="S137" s="275"/>
      <c r="T137" s="275"/>
      <c r="U137" s="275"/>
      <c r="V137" s="275"/>
      <c r="W137" s="275"/>
      <c r="X137" s="275"/>
      <c r="Y137" s="275"/>
      <c r="Z137" s="275"/>
      <c r="AA137" s="275"/>
      <c r="AB137" s="275"/>
      <c r="AC137" s="275"/>
      <c r="AD137" s="275"/>
      <c r="AE137" s="275"/>
      <c r="AF137" s="275"/>
      <c r="AG137" s="275"/>
      <c r="AH137" s="275"/>
      <c r="AI137" s="275"/>
      <c r="AJ137" s="275"/>
      <c r="AK137" s="275"/>
      <c r="AL137" s="275"/>
      <c r="AM137" s="275"/>
      <c r="AN137" s="275"/>
      <c r="AO137" s="275"/>
      <c r="AP137" s="275"/>
      <c r="AQ137" s="275"/>
      <c r="AR137" s="275"/>
      <c r="AS137" s="275"/>
      <c r="AT137" s="275"/>
      <c r="AU137" s="275"/>
      <c r="AV137" s="275"/>
      <c r="AW137" s="275"/>
      <c r="AX137" s="275"/>
      <c r="AY137" s="275"/>
      <c r="AZ137" s="275"/>
      <c r="BA137" s="275"/>
      <c r="BB137" s="275"/>
      <c r="BC137" s="275"/>
      <c r="BD137" s="275"/>
      <c r="BE137" s="275"/>
      <c r="BF137" s="275"/>
      <c r="BG137" s="275"/>
      <c r="BH137" s="275"/>
      <c r="BI137" s="275"/>
      <c r="BJ137" s="275"/>
      <c r="BK137" s="275"/>
      <c r="BL137" s="275"/>
      <c r="BM137" s="275"/>
      <c r="BN137" s="275"/>
      <c r="BO137" s="275"/>
      <c r="BP137" s="275"/>
      <c r="BQ137" s="275"/>
      <c r="BR137" s="275"/>
      <c r="BS137" s="275"/>
    </row>
    <row r="138" spans="1:71" x14ac:dyDescent="0.3">
      <c r="A138" s="275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  <c r="P138" s="275"/>
      <c r="Q138" s="275"/>
      <c r="R138" s="275"/>
      <c r="S138" s="275"/>
      <c r="T138" s="275"/>
      <c r="U138" s="275"/>
      <c r="V138" s="275"/>
      <c r="W138" s="275"/>
      <c r="X138" s="275"/>
      <c r="Y138" s="275"/>
      <c r="Z138" s="275"/>
      <c r="AA138" s="275"/>
      <c r="AB138" s="275"/>
      <c r="AC138" s="275"/>
      <c r="AD138" s="275"/>
      <c r="AE138" s="275"/>
      <c r="AF138" s="275"/>
      <c r="AG138" s="275"/>
      <c r="AH138" s="275"/>
      <c r="AI138" s="275"/>
      <c r="AJ138" s="275"/>
      <c r="AK138" s="275"/>
      <c r="AL138" s="275"/>
      <c r="AM138" s="275"/>
      <c r="AN138" s="275"/>
      <c r="AO138" s="275"/>
      <c r="AP138" s="275"/>
      <c r="AQ138" s="275"/>
      <c r="AR138" s="275"/>
      <c r="AS138" s="275"/>
      <c r="AT138" s="275"/>
      <c r="AU138" s="275"/>
      <c r="AV138" s="275"/>
      <c r="AW138" s="275"/>
      <c r="AX138" s="275"/>
      <c r="AY138" s="275"/>
      <c r="AZ138" s="275"/>
      <c r="BA138" s="275"/>
      <c r="BB138" s="275"/>
      <c r="BC138" s="275"/>
      <c r="BD138" s="275"/>
      <c r="BE138" s="275"/>
      <c r="BF138" s="275"/>
      <c r="BG138" s="275"/>
      <c r="BH138" s="275"/>
      <c r="BI138" s="275"/>
      <c r="BJ138" s="275"/>
      <c r="BK138" s="275"/>
      <c r="BL138" s="275"/>
      <c r="BM138" s="275"/>
      <c r="BN138" s="275"/>
      <c r="BO138" s="275"/>
      <c r="BP138" s="275"/>
      <c r="BQ138" s="275"/>
      <c r="BR138" s="275"/>
      <c r="BS138" s="275"/>
    </row>
    <row r="139" spans="1:71" x14ac:dyDescent="0.3">
      <c r="A139" s="275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  <c r="P139" s="275"/>
      <c r="Q139" s="275"/>
      <c r="R139" s="275"/>
      <c r="S139" s="275"/>
      <c r="T139" s="275"/>
      <c r="U139" s="275"/>
      <c r="V139" s="275"/>
      <c r="W139" s="275"/>
      <c r="X139" s="275"/>
      <c r="Y139" s="275"/>
      <c r="Z139" s="275"/>
      <c r="AA139" s="275"/>
      <c r="AB139" s="275"/>
      <c r="AC139" s="275"/>
      <c r="AD139" s="275"/>
      <c r="AE139" s="275"/>
      <c r="AF139" s="275"/>
      <c r="AG139" s="275"/>
      <c r="AH139" s="275"/>
      <c r="AI139" s="275"/>
      <c r="AJ139" s="275"/>
      <c r="AK139" s="275"/>
      <c r="AL139" s="275"/>
      <c r="AM139" s="275"/>
      <c r="AN139" s="275"/>
      <c r="AO139" s="275"/>
      <c r="AP139" s="275"/>
      <c r="AQ139" s="275"/>
      <c r="AR139" s="275"/>
      <c r="AS139" s="275"/>
      <c r="AT139" s="275"/>
      <c r="AU139" s="275"/>
      <c r="AV139" s="275"/>
      <c r="AW139" s="275"/>
      <c r="AX139" s="275"/>
      <c r="AY139" s="275"/>
      <c r="AZ139" s="275"/>
      <c r="BA139" s="275"/>
      <c r="BB139" s="275"/>
      <c r="BC139" s="275"/>
      <c r="BD139" s="275"/>
      <c r="BE139" s="275"/>
      <c r="BF139" s="275"/>
      <c r="BG139" s="275"/>
      <c r="BH139" s="275"/>
      <c r="BI139" s="275"/>
      <c r="BJ139" s="275"/>
      <c r="BK139" s="275"/>
      <c r="BL139" s="275"/>
      <c r="BM139" s="275"/>
      <c r="BN139" s="275"/>
      <c r="BO139" s="275"/>
      <c r="BP139" s="275"/>
      <c r="BQ139" s="275"/>
      <c r="BR139" s="275"/>
      <c r="BS139" s="275"/>
    </row>
    <row r="140" spans="1:71" x14ac:dyDescent="0.3">
      <c r="A140" s="275"/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75"/>
      <c r="AB140" s="275"/>
      <c r="AC140" s="275"/>
      <c r="AD140" s="275"/>
      <c r="AE140" s="275"/>
      <c r="AF140" s="275"/>
      <c r="AG140" s="275"/>
      <c r="AH140" s="275"/>
      <c r="AI140" s="275"/>
      <c r="AJ140" s="275"/>
      <c r="AK140" s="275"/>
      <c r="AL140" s="275"/>
      <c r="AM140" s="275"/>
      <c r="AN140" s="275"/>
      <c r="AO140" s="275"/>
      <c r="AP140" s="275"/>
      <c r="AQ140" s="275"/>
      <c r="AR140" s="275"/>
      <c r="AS140" s="275"/>
      <c r="AT140" s="275"/>
      <c r="AU140" s="275"/>
      <c r="AV140" s="275"/>
      <c r="AW140" s="275"/>
      <c r="AX140" s="275"/>
      <c r="AY140" s="275"/>
      <c r="AZ140" s="275"/>
      <c r="BA140" s="275"/>
      <c r="BB140" s="275"/>
      <c r="BC140" s="275"/>
      <c r="BD140" s="275"/>
      <c r="BE140" s="275"/>
      <c r="BF140" s="275"/>
      <c r="BG140" s="275"/>
      <c r="BH140" s="275"/>
      <c r="BI140" s="275"/>
      <c r="BJ140" s="275"/>
      <c r="BK140" s="275"/>
      <c r="BL140" s="275"/>
      <c r="BM140" s="275"/>
      <c r="BN140" s="275"/>
      <c r="BO140" s="275"/>
      <c r="BP140" s="275"/>
      <c r="BQ140" s="275"/>
      <c r="BR140" s="275"/>
      <c r="BS140" s="275"/>
    </row>
    <row r="141" spans="1:71" x14ac:dyDescent="0.3">
      <c r="A141" s="275"/>
      <c r="B141" s="275"/>
      <c r="C141" s="275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  <c r="AA141" s="275"/>
      <c r="AB141" s="275"/>
      <c r="AC141" s="275"/>
      <c r="AD141" s="275"/>
      <c r="AE141" s="275"/>
      <c r="AF141" s="275"/>
      <c r="AG141" s="275"/>
      <c r="AH141" s="275"/>
      <c r="AI141" s="275"/>
      <c r="AJ141" s="275"/>
      <c r="AK141" s="275"/>
      <c r="AL141" s="275"/>
      <c r="AM141" s="275"/>
      <c r="AN141" s="275"/>
      <c r="AO141" s="275"/>
      <c r="AP141" s="275"/>
      <c r="AQ141" s="275"/>
      <c r="AR141" s="275"/>
      <c r="AS141" s="275"/>
      <c r="AT141" s="275"/>
      <c r="AU141" s="275"/>
      <c r="AV141" s="275"/>
      <c r="AW141" s="275"/>
      <c r="AX141" s="275"/>
      <c r="AY141" s="275"/>
      <c r="AZ141" s="275"/>
      <c r="BA141" s="275"/>
      <c r="BB141" s="275"/>
      <c r="BC141" s="275"/>
      <c r="BD141" s="275"/>
      <c r="BE141" s="275"/>
      <c r="BF141" s="275"/>
      <c r="BG141" s="275"/>
      <c r="BH141" s="275"/>
      <c r="BI141" s="275"/>
      <c r="BJ141" s="275"/>
      <c r="BK141" s="275"/>
      <c r="BL141" s="275"/>
      <c r="BM141" s="275"/>
      <c r="BN141" s="275"/>
      <c r="BO141" s="275"/>
      <c r="BP141" s="275"/>
      <c r="BQ141" s="275"/>
      <c r="BR141" s="275"/>
      <c r="BS141" s="275"/>
    </row>
    <row r="142" spans="1:71" x14ac:dyDescent="0.3">
      <c r="A142" s="275"/>
      <c r="B142" s="275"/>
      <c r="C142" s="275"/>
      <c r="D142" s="275"/>
      <c r="E142" s="275"/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  <c r="P142" s="275"/>
      <c r="Q142" s="275"/>
      <c r="R142" s="275"/>
      <c r="S142" s="275"/>
      <c r="T142" s="275"/>
      <c r="U142" s="275"/>
      <c r="V142" s="275"/>
      <c r="W142" s="275"/>
      <c r="X142" s="275"/>
      <c r="Y142" s="275"/>
      <c r="Z142" s="275"/>
      <c r="AA142" s="275"/>
      <c r="AB142" s="275"/>
      <c r="AC142" s="275"/>
      <c r="AD142" s="275"/>
      <c r="AE142" s="275"/>
      <c r="AF142" s="275"/>
      <c r="AG142" s="275"/>
      <c r="AH142" s="275"/>
      <c r="AI142" s="275"/>
      <c r="AJ142" s="275"/>
      <c r="AK142" s="275"/>
      <c r="AL142" s="275"/>
      <c r="AM142" s="275"/>
      <c r="AN142" s="275"/>
      <c r="AO142" s="275"/>
      <c r="AP142" s="275"/>
      <c r="AQ142" s="275"/>
      <c r="AR142" s="275"/>
      <c r="AS142" s="275"/>
      <c r="AT142" s="275"/>
      <c r="AU142" s="275"/>
      <c r="AV142" s="275"/>
      <c r="AW142" s="275"/>
      <c r="AX142" s="275"/>
      <c r="AY142" s="275"/>
      <c r="AZ142" s="275"/>
      <c r="BA142" s="275"/>
      <c r="BB142" s="275"/>
      <c r="BC142" s="275"/>
      <c r="BD142" s="275"/>
      <c r="BE142" s="275"/>
      <c r="BF142" s="275"/>
      <c r="BG142" s="275"/>
      <c r="BH142" s="275"/>
      <c r="BI142" s="275"/>
      <c r="BJ142" s="275"/>
      <c r="BK142" s="275"/>
      <c r="BL142" s="275"/>
      <c r="BM142" s="275"/>
      <c r="BN142" s="275"/>
      <c r="BO142" s="275"/>
      <c r="BP142" s="275"/>
      <c r="BQ142" s="275"/>
      <c r="BR142" s="275"/>
      <c r="BS142" s="275"/>
    </row>
    <row r="143" spans="1:71" x14ac:dyDescent="0.3">
      <c r="A143" s="275"/>
      <c r="B143" s="275"/>
      <c r="C143" s="275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5"/>
      <c r="P143" s="275"/>
      <c r="Q143" s="275"/>
      <c r="R143" s="275"/>
      <c r="S143" s="275"/>
      <c r="T143" s="275"/>
      <c r="U143" s="275"/>
      <c r="V143" s="275"/>
      <c r="W143" s="275"/>
      <c r="X143" s="275"/>
      <c r="Y143" s="275"/>
      <c r="Z143" s="275"/>
      <c r="AA143" s="275"/>
      <c r="AB143" s="275"/>
      <c r="AC143" s="275"/>
      <c r="AD143" s="275"/>
      <c r="AE143" s="275"/>
      <c r="AF143" s="275"/>
      <c r="AG143" s="275"/>
      <c r="AH143" s="275"/>
      <c r="AI143" s="275"/>
      <c r="AJ143" s="275"/>
      <c r="AK143" s="275"/>
      <c r="AL143" s="275"/>
      <c r="AM143" s="275"/>
      <c r="AN143" s="275"/>
      <c r="AO143" s="275"/>
      <c r="AP143" s="275"/>
      <c r="AQ143" s="275"/>
      <c r="AR143" s="275"/>
      <c r="AS143" s="275"/>
      <c r="AT143" s="275"/>
      <c r="AU143" s="275"/>
      <c r="AV143" s="275"/>
      <c r="AW143" s="275"/>
      <c r="AX143" s="275"/>
      <c r="AY143" s="275"/>
      <c r="AZ143" s="275"/>
      <c r="BA143" s="275"/>
      <c r="BB143" s="275"/>
      <c r="BC143" s="275"/>
      <c r="BD143" s="275"/>
      <c r="BE143" s="275"/>
      <c r="BF143" s="275"/>
      <c r="BG143" s="275"/>
      <c r="BH143" s="275"/>
      <c r="BI143" s="275"/>
      <c r="BJ143" s="275"/>
      <c r="BK143" s="275"/>
      <c r="BL143" s="275"/>
      <c r="BM143" s="275"/>
      <c r="BN143" s="275"/>
      <c r="BO143" s="275"/>
      <c r="BP143" s="275"/>
      <c r="BQ143" s="275"/>
      <c r="BR143" s="275"/>
      <c r="BS143" s="275"/>
    </row>
    <row r="144" spans="1:71" x14ac:dyDescent="0.3">
      <c r="A144" s="275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/>
      <c r="AA144" s="275"/>
      <c r="AB144" s="275"/>
      <c r="AC144" s="275"/>
      <c r="AD144" s="275"/>
      <c r="AE144" s="275"/>
      <c r="AF144" s="275"/>
      <c r="AG144" s="275"/>
      <c r="AH144" s="275"/>
      <c r="AI144" s="275"/>
      <c r="AJ144" s="275"/>
      <c r="AK144" s="275"/>
      <c r="AL144" s="275"/>
      <c r="AM144" s="275"/>
      <c r="AN144" s="275"/>
      <c r="AO144" s="275"/>
      <c r="AP144" s="275"/>
      <c r="AQ144" s="275"/>
      <c r="AR144" s="275"/>
      <c r="AS144" s="275"/>
      <c r="AT144" s="275"/>
      <c r="AU144" s="275"/>
      <c r="AV144" s="275"/>
      <c r="AW144" s="275"/>
      <c r="AX144" s="275"/>
      <c r="AY144" s="275"/>
      <c r="AZ144" s="275"/>
      <c r="BA144" s="275"/>
      <c r="BB144" s="275"/>
      <c r="BC144" s="275"/>
      <c r="BD144" s="275"/>
      <c r="BE144" s="275"/>
      <c r="BF144" s="275"/>
      <c r="BG144" s="275"/>
      <c r="BH144" s="275"/>
      <c r="BI144" s="275"/>
      <c r="BJ144" s="275"/>
      <c r="BK144" s="275"/>
      <c r="BL144" s="275"/>
      <c r="BM144" s="275"/>
      <c r="BN144" s="275"/>
      <c r="BO144" s="275"/>
      <c r="BP144" s="275"/>
      <c r="BQ144" s="275"/>
      <c r="BR144" s="275"/>
      <c r="BS144" s="275"/>
    </row>
    <row r="145" spans="1:71" x14ac:dyDescent="0.3">
      <c r="A145" s="275"/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75"/>
      <c r="AB145" s="275"/>
      <c r="AC145" s="275"/>
      <c r="AD145" s="275"/>
      <c r="AE145" s="275"/>
      <c r="AF145" s="275"/>
      <c r="AG145" s="275"/>
      <c r="AH145" s="275"/>
      <c r="AI145" s="275"/>
      <c r="AJ145" s="275"/>
      <c r="AK145" s="275"/>
      <c r="AL145" s="275"/>
      <c r="AM145" s="275"/>
      <c r="AN145" s="275"/>
      <c r="AO145" s="275"/>
      <c r="AP145" s="275"/>
      <c r="AQ145" s="275"/>
      <c r="AR145" s="275"/>
      <c r="AS145" s="275"/>
      <c r="AT145" s="275"/>
      <c r="AU145" s="275"/>
      <c r="AV145" s="275"/>
      <c r="AW145" s="275"/>
      <c r="AX145" s="275"/>
      <c r="AY145" s="275"/>
      <c r="AZ145" s="275"/>
      <c r="BA145" s="275"/>
      <c r="BB145" s="275"/>
      <c r="BC145" s="275"/>
      <c r="BD145" s="275"/>
      <c r="BE145" s="275"/>
      <c r="BF145" s="275"/>
      <c r="BG145" s="275"/>
      <c r="BH145" s="275"/>
      <c r="BI145" s="275"/>
      <c r="BJ145" s="275"/>
      <c r="BK145" s="275"/>
      <c r="BL145" s="275"/>
      <c r="BM145" s="275"/>
      <c r="BN145" s="275"/>
      <c r="BO145" s="275"/>
      <c r="BP145" s="275"/>
      <c r="BQ145" s="275"/>
      <c r="BR145" s="275"/>
      <c r="BS145" s="275"/>
    </row>
    <row r="146" spans="1:71" x14ac:dyDescent="0.3">
      <c r="A146" s="275"/>
      <c r="B146" s="275"/>
      <c r="C146" s="275"/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75"/>
      <c r="AB146" s="275"/>
      <c r="AC146" s="275"/>
      <c r="AD146" s="275"/>
      <c r="AE146" s="275"/>
      <c r="AF146" s="275"/>
      <c r="AG146" s="275"/>
      <c r="AH146" s="275"/>
      <c r="AI146" s="275"/>
      <c r="AJ146" s="275"/>
      <c r="AK146" s="275"/>
      <c r="AL146" s="275"/>
      <c r="AM146" s="275"/>
      <c r="AN146" s="275"/>
      <c r="AO146" s="275"/>
      <c r="AP146" s="275"/>
      <c r="AQ146" s="275"/>
      <c r="AR146" s="275"/>
      <c r="AS146" s="275"/>
      <c r="AT146" s="275"/>
      <c r="AU146" s="275"/>
      <c r="AV146" s="275"/>
      <c r="AW146" s="275"/>
      <c r="AX146" s="275"/>
      <c r="AY146" s="275"/>
      <c r="AZ146" s="275"/>
      <c r="BA146" s="275"/>
      <c r="BB146" s="275"/>
      <c r="BC146" s="275"/>
      <c r="BD146" s="275"/>
      <c r="BE146" s="275"/>
      <c r="BF146" s="275"/>
      <c r="BG146" s="275"/>
      <c r="BH146" s="275"/>
      <c r="BI146" s="275"/>
      <c r="BJ146" s="275"/>
      <c r="BK146" s="275"/>
      <c r="BL146" s="275"/>
      <c r="BM146" s="275"/>
      <c r="BN146" s="275"/>
      <c r="BO146" s="275"/>
      <c r="BP146" s="275"/>
      <c r="BQ146" s="275"/>
      <c r="BR146" s="275"/>
      <c r="BS146" s="275"/>
    </row>
    <row r="147" spans="1:71" x14ac:dyDescent="0.3">
      <c r="A147" s="275"/>
      <c r="B147" s="275"/>
      <c r="C147" s="275"/>
      <c r="D147" s="275"/>
      <c r="E147" s="275"/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/>
      <c r="Y147" s="275"/>
      <c r="Z147" s="275"/>
      <c r="AA147" s="275"/>
      <c r="AB147" s="275"/>
      <c r="AC147" s="275"/>
      <c r="AD147" s="275"/>
      <c r="AE147" s="275"/>
      <c r="AF147" s="275"/>
      <c r="AG147" s="275"/>
      <c r="AH147" s="275"/>
      <c r="AI147" s="275"/>
      <c r="AJ147" s="275"/>
      <c r="AK147" s="275"/>
      <c r="AL147" s="275"/>
      <c r="AM147" s="275"/>
      <c r="AN147" s="275"/>
      <c r="AO147" s="275"/>
      <c r="AP147" s="275"/>
      <c r="AQ147" s="275"/>
      <c r="AR147" s="275"/>
      <c r="AS147" s="275"/>
      <c r="AT147" s="275"/>
      <c r="AU147" s="275"/>
      <c r="AV147" s="275"/>
      <c r="AW147" s="275"/>
      <c r="AX147" s="275"/>
      <c r="AY147" s="275"/>
      <c r="AZ147" s="275"/>
      <c r="BA147" s="275"/>
      <c r="BB147" s="275"/>
      <c r="BC147" s="275"/>
      <c r="BD147" s="275"/>
      <c r="BE147" s="275"/>
      <c r="BF147" s="275"/>
      <c r="BG147" s="275"/>
      <c r="BH147" s="275"/>
      <c r="BI147" s="275"/>
      <c r="BJ147" s="275"/>
      <c r="BK147" s="275"/>
      <c r="BL147" s="275"/>
      <c r="BM147" s="275"/>
      <c r="BN147" s="275"/>
      <c r="BO147" s="275"/>
      <c r="BP147" s="275"/>
      <c r="BQ147" s="275"/>
      <c r="BR147" s="275"/>
      <c r="BS147" s="275"/>
    </row>
    <row r="148" spans="1:71" x14ac:dyDescent="0.3">
      <c r="A148" s="275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5"/>
      <c r="P148" s="275"/>
      <c r="Q148" s="275"/>
      <c r="R148" s="275"/>
      <c r="S148" s="275"/>
      <c r="T148" s="275"/>
      <c r="U148" s="275"/>
      <c r="V148" s="275"/>
      <c r="W148" s="275"/>
      <c r="X148" s="275"/>
      <c r="Y148" s="275"/>
      <c r="Z148" s="275"/>
      <c r="AA148" s="275"/>
      <c r="AB148" s="275"/>
      <c r="AC148" s="275"/>
      <c r="AD148" s="275"/>
      <c r="AE148" s="275"/>
      <c r="AF148" s="275"/>
      <c r="AG148" s="275"/>
      <c r="AH148" s="275"/>
      <c r="AI148" s="275"/>
      <c r="AJ148" s="275"/>
      <c r="AK148" s="275"/>
      <c r="AL148" s="275"/>
      <c r="AM148" s="275"/>
      <c r="AN148" s="275"/>
      <c r="AO148" s="275"/>
      <c r="AP148" s="275"/>
      <c r="AQ148" s="275"/>
      <c r="AR148" s="275"/>
      <c r="AS148" s="275"/>
      <c r="AT148" s="275"/>
      <c r="AU148" s="275"/>
      <c r="AV148" s="275"/>
      <c r="AW148" s="275"/>
      <c r="AX148" s="275"/>
      <c r="AY148" s="275"/>
      <c r="AZ148" s="275"/>
      <c r="BA148" s="275"/>
      <c r="BB148" s="275"/>
      <c r="BC148" s="275"/>
      <c r="BD148" s="275"/>
      <c r="BE148" s="275"/>
      <c r="BF148" s="275"/>
      <c r="BG148" s="275"/>
      <c r="BH148" s="275"/>
      <c r="BI148" s="275"/>
      <c r="BJ148" s="275"/>
      <c r="BK148" s="275"/>
      <c r="BL148" s="275"/>
      <c r="BM148" s="275"/>
      <c r="BN148" s="275"/>
      <c r="BO148" s="275"/>
      <c r="BP148" s="275"/>
      <c r="BQ148" s="275"/>
      <c r="BR148" s="275"/>
      <c r="BS148" s="275"/>
    </row>
    <row r="149" spans="1:71" x14ac:dyDescent="0.3">
      <c r="A149" s="275"/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275"/>
      <c r="Q149" s="275"/>
      <c r="R149" s="275"/>
      <c r="S149" s="275"/>
      <c r="T149" s="275"/>
      <c r="U149" s="275"/>
      <c r="V149" s="275"/>
      <c r="W149" s="275"/>
      <c r="X149" s="275"/>
      <c r="Y149" s="275"/>
      <c r="Z149" s="275"/>
      <c r="AA149" s="275"/>
      <c r="AB149" s="275"/>
      <c r="AC149" s="275"/>
      <c r="AD149" s="275"/>
      <c r="AE149" s="275"/>
      <c r="AF149" s="275"/>
      <c r="AG149" s="275"/>
      <c r="AH149" s="275"/>
      <c r="AI149" s="275"/>
      <c r="AJ149" s="275"/>
      <c r="AK149" s="275"/>
      <c r="AL149" s="275"/>
      <c r="AM149" s="275"/>
      <c r="AN149" s="275"/>
      <c r="AO149" s="275"/>
      <c r="AP149" s="275"/>
      <c r="AQ149" s="275"/>
      <c r="AR149" s="275"/>
      <c r="AS149" s="275"/>
      <c r="AT149" s="275"/>
      <c r="AU149" s="275"/>
      <c r="AV149" s="275"/>
      <c r="AW149" s="275"/>
      <c r="AX149" s="275"/>
      <c r="AY149" s="275"/>
      <c r="AZ149" s="275"/>
      <c r="BA149" s="275"/>
      <c r="BB149" s="275"/>
      <c r="BC149" s="275"/>
      <c r="BD149" s="275"/>
      <c r="BE149" s="275"/>
      <c r="BF149" s="275"/>
      <c r="BG149" s="275"/>
      <c r="BH149" s="275"/>
      <c r="BI149" s="275"/>
      <c r="BJ149" s="275"/>
      <c r="BK149" s="275"/>
      <c r="BL149" s="275"/>
      <c r="BM149" s="275"/>
      <c r="BN149" s="275"/>
      <c r="BO149" s="275"/>
      <c r="BP149" s="275"/>
      <c r="BQ149" s="275"/>
      <c r="BR149" s="275"/>
      <c r="BS149" s="275"/>
    </row>
    <row r="150" spans="1:71" x14ac:dyDescent="0.3">
      <c r="A150" s="275"/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75"/>
      <c r="AB150" s="275"/>
      <c r="AC150" s="275"/>
      <c r="AD150" s="275"/>
      <c r="AE150" s="275"/>
      <c r="AF150" s="275"/>
      <c r="AG150" s="275"/>
      <c r="AH150" s="275"/>
      <c r="AI150" s="275"/>
      <c r="AJ150" s="275"/>
      <c r="AK150" s="275"/>
      <c r="AL150" s="275"/>
      <c r="AM150" s="275"/>
      <c r="AN150" s="275"/>
      <c r="AO150" s="275"/>
      <c r="AP150" s="275"/>
      <c r="AQ150" s="275"/>
      <c r="AR150" s="275"/>
      <c r="AS150" s="275"/>
      <c r="AT150" s="275"/>
      <c r="AU150" s="275"/>
      <c r="AV150" s="275"/>
      <c r="AW150" s="275"/>
      <c r="AX150" s="275"/>
      <c r="AY150" s="275"/>
      <c r="AZ150" s="275"/>
      <c r="BA150" s="275"/>
      <c r="BB150" s="275"/>
      <c r="BC150" s="275"/>
      <c r="BD150" s="275"/>
      <c r="BE150" s="275"/>
      <c r="BF150" s="275"/>
      <c r="BG150" s="275"/>
      <c r="BH150" s="275"/>
      <c r="BI150" s="275"/>
      <c r="BJ150" s="275"/>
      <c r="BK150" s="275"/>
      <c r="BL150" s="275"/>
      <c r="BM150" s="275"/>
      <c r="BN150" s="275"/>
      <c r="BO150" s="275"/>
      <c r="BP150" s="275"/>
      <c r="BQ150" s="275"/>
      <c r="BR150" s="275"/>
      <c r="BS150" s="275"/>
    </row>
    <row r="151" spans="1:71" x14ac:dyDescent="0.3">
      <c r="A151" s="275"/>
      <c r="B151" s="275"/>
      <c r="C151" s="275"/>
      <c r="D151" s="275"/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75"/>
      <c r="AB151" s="275"/>
      <c r="AC151" s="275"/>
      <c r="AD151" s="275"/>
      <c r="AE151" s="275"/>
      <c r="AF151" s="275"/>
      <c r="AG151" s="275"/>
      <c r="AH151" s="275"/>
      <c r="AI151" s="275"/>
      <c r="AJ151" s="275"/>
      <c r="AK151" s="275"/>
      <c r="AL151" s="275"/>
      <c r="AM151" s="275"/>
      <c r="AN151" s="275"/>
      <c r="AO151" s="275"/>
      <c r="AP151" s="275"/>
      <c r="AQ151" s="275"/>
      <c r="AR151" s="275"/>
      <c r="AS151" s="275"/>
      <c r="AT151" s="275"/>
      <c r="AU151" s="275"/>
      <c r="AV151" s="275"/>
      <c r="AW151" s="275"/>
      <c r="AX151" s="275"/>
      <c r="AY151" s="275"/>
      <c r="AZ151" s="275"/>
      <c r="BA151" s="275"/>
      <c r="BB151" s="275"/>
      <c r="BC151" s="275"/>
      <c r="BD151" s="275"/>
      <c r="BE151" s="275"/>
      <c r="BF151" s="275"/>
      <c r="BG151" s="275"/>
      <c r="BH151" s="275"/>
      <c r="BI151" s="275"/>
      <c r="BJ151" s="275"/>
      <c r="BK151" s="275"/>
      <c r="BL151" s="275"/>
      <c r="BM151" s="275"/>
      <c r="BN151" s="275"/>
      <c r="BO151" s="275"/>
      <c r="BP151" s="275"/>
      <c r="BQ151" s="275"/>
      <c r="BR151" s="275"/>
      <c r="BS151" s="275"/>
    </row>
    <row r="152" spans="1:71" x14ac:dyDescent="0.3">
      <c r="A152" s="275"/>
      <c r="B152" s="275"/>
      <c r="C152" s="275"/>
      <c r="D152" s="275"/>
      <c r="E152" s="275"/>
      <c r="F152" s="275"/>
      <c r="G152" s="275"/>
      <c r="H152" s="275"/>
      <c r="I152" s="275"/>
      <c r="J152" s="275"/>
      <c r="K152" s="275"/>
      <c r="L152" s="275"/>
      <c r="M152" s="275"/>
      <c r="N152" s="275"/>
      <c r="O152" s="275"/>
      <c r="P152" s="275"/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  <c r="AA152" s="275"/>
      <c r="AB152" s="275"/>
      <c r="AC152" s="275"/>
      <c r="AD152" s="275"/>
      <c r="AE152" s="275"/>
      <c r="AF152" s="275"/>
      <c r="AG152" s="275"/>
      <c r="AH152" s="275"/>
      <c r="AI152" s="275"/>
      <c r="AJ152" s="275"/>
      <c r="AK152" s="275"/>
      <c r="AL152" s="275"/>
      <c r="AM152" s="275"/>
      <c r="AN152" s="275"/>
      <c r="AO152" s="275"/>
      <c r="AP152" s="275"/>
      <c r="AQ152" s="275"/>
      <c r="AR152" s="275"/>
      <c r="AS152" s="275"/>
      <c r="AT152" s="275"/>
      <c r="AU152" s="275"/>
      <c r="AV152" s="275"/>
      <c r="AW152" s="275"/>
      <c r="AX152" s="275"/>
      <c r="AY152" s="275"/>
      <c r="AZ152" s="275"/>
      <c r="BA152" s="275"/>
      <c r="BB152" s="275"/>
      <c r="BC152" s="275"/>
      <c r="BD152" s="275"/>
      <c r="BE152" s="275"/>
      <c r="BF152" s="275"/>
      <c r="BG152" s="275"/>
      <c r="BH152" s="275"/>
      <c r="BI152" s="275"/>
      <c r="BJ152" s="275"/>
      <c r="BK152" s="275"/>
      <c r="BL152" s="275"/>
      <c r="BM152" s="275"/>
      <c r="BN152" s="275"/>
      <c r="BO152" s="275"/>
      <c r="BP152" s="275"/>
      <c r="BQ152" s="275"/>
      <c r="BR152" s="275"/>
      <c r="BS152" s="275"/>
    </row>
    <row r="153" spans="1:71" x14ac:dyDescent="0.3">
      <c r="A153" s="275"/>
      <c r="B153" s="275"/>
      <c r="C153" s="275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  <c r="P153" s="275"/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  <c r="AA153" s="275"/>
      <c r="AB153" s="275"/>
      <c r="AC153" s="275"/>
      <c r="AD153" s="275"/>
      <c r="AE153" s="275"/>
      <c r="AF153" s="275"/>
      <c r="AG153" s="275"/>
      <c r="AH153" s="275"/>
      <c r="AI153" s="275"/>
      <c r="AJ153" s="275"/>
      <c r="AK153" s="275"/>
      <c r="AL153" s="275"/>
      <c r="AM153" s="275"/>
      <c r="AN153" s="275"/>
      <c r="AO153" s="275"/>
      <c r="AP153" s="275"/>
      <c r="AQ153" s="275"/>
      <c r="AR153" s="275"/>
      <c r="AS153" s="275"/>
      <c r="AT153" s="275"/>
      <c r="AU153" s="275"/>
      <c r="AV153" s="275"/>
      <c r="AW153" s="275"/>
      <c r="AX153" s="275"/>
      <c r="AY153" s="275"/>
      <c r="AZ153" s="275"/>
      <c r="BA153" s="275"/>
      <c r="BB153" s="275"/>
      <c r="BC153" s="275"/>
      <c r="BD153" s="275"/>
      <c r="BE153" s="275"/>
      <c r="BF153" s="275"/>
      <c r="BG153" s="275"/>
      <c r="BH153" s="275"/>
      <c r="BI153" s="275"/>
      <c r="BJ153" s="275"/>
      <c r="BK153" s="275"/>
      <c r="BL153" s="275"/>
      <c r="BM153" s="275"/>
      <c r="BN153" s="275"/>
      <c r="BO153" s="275"/>
      <c r="BP153" s="275"/>
      <c r="BQ153" s="275"/>
      <c r="BR153" s="275"/>
      <c r="BS153" s="275"/>
    </row>
    <row r="154" spans="1:71" x14ac:dyDescent="0.3">
      <c r="A154" s="275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275"/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  <c r="AA154" s="275"/>
      <c r="AB154" s="275"/>
      <c r="AC154" s="275"/>
      <c r="AD154" s="275"/>
      <c r="AE154" s="275"/>
      <c r="AF154" s="275"/>
      <c r="AG154" s="275"/>
      <c r="AH154" s="275"/>
      <c r="AI154" s="275"/>
      <c r="AJ154" s="275"/>
      <c r="AK154" s="275"/>
      <c r="AL154" s="275"/>
      <c r="AM154" s="275"/>
      <c r="AN154" s="275"/>
      <c r="AO154" s="275"/>
      <c r="AP154" s="275"/>
      <c r="AQ154" s="275"/>
      <c r="AR154" s="275"/>
      <c r="AS154" s="275"/>
      <c r="AT154" s="275"/>
      <c r="AU154" s="275"/>
      <c r="AV154" s="275"/>
      <c r="AW154" s="275"/>
      <c r="AX154" s="275"/>
      <c r="AY154" s="275"/>
      <c r="AZ154" s="275"/>
      <c r="BA154" s="275"/>
      <c r="BB154" s="275"/>
      <c r="BC154" s="275"/>
      <c r="BD154" s="275"/>
      <c r="BE154" s="275"/>
      <c r="BF154" s="275"/>
      <c r="BG154" s="275"/>
      <c r="BH154" s="275"/>
      <c r="BI154" s="275"/>
      <c r="BJ154" s="275"/>
      <c r="BK154" s="275"/>
      <c r="BL154" s="275"/>
      <c r="BM154" s="275"/>
      <c r="BN154" s="275"/>
      <c r="BO154" s="275"/>
      <c r="BP154" s="275"/>
      <c r="BQ154" s="275"/>
      <c r="BR154" s="275"/>
      <c r="BS154" s="275"/>
    </row>
    <row r="155" spans="1:71" x14ac:dyDescent="0.3">
      <c r="A155" s="275"/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75"/>
      <c r="AB155" s="275"/>
      <c r="AC155" s="275"/>
      <c r="AD155" s="275"/>
      <c r="AE155" s="275"/>
      <c r="AF155" s="275"/>
      <c r="AG155" s="275"/>
      <c r="AH155" s="275"/>
      <c r="AI155" s="275"/>
      <c r="AJ155" s="275"/>
      <c r="AK155" s="275"/>
      <c r="AL155" s="275"/>
      <c r="AM155" s="275"/>
      <c r="AN155" s="275"/>
      <c r="AO155" s="275"/>
      <c r="AP155" s="275"/>
      <c r="AQ155" s="275"/>
      <c r="AR155" s="275"/>
      <c r="AS155" s="275"/>
      <c r="AT155" s="275"/>
      <c r="AU155" s="275"/>
      <c r="AV155" s="275"/>
      <c r="AW155" s="275"/>
      <c r="AX155" s="275"/>
      <c r="AY155" s="275"/>
      <c r="AZ155" s="275"/>
      <c r="BA155" s="275"/>
      <c r="BB155" s="275"/>
      <c r="BC155" s="275"/>
      <c r="BD155" s="275"/>
      <c r="BE155" s="275"/>
      <c r="BF155" s="275"/>
      <c r="BG155" s="275"/>
      <c r="BH155" s="275"/>
      <c r="BI155" s="275"/>
      <c r="BJ155" s="275"/>
      <c r="BK155" s="275"/>
      <c r="BL155" s="275"/>
      <c r="BM155" s="275"/>
      <c r="BN155" s="275"/>
      <c r="BO155" s="275"/>
      <c r="BP155" s="275"/>
      <c r="BQ155" s="275"/>
      <c r="BR155" s="275"/>
      <c r="BS155" s="275"/>
    </row>
    <row r="156" spans="1:71" x14ac:dyDescent="0.3">
      <c r="A156" s="275"/>
      <c r="B156" s="275"/>
      <c r="C156" s="275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  <c r="AA156" s="275"/>
      <c r="AB156" s="275"/>
      <c r="AC156" s="275"/>
      <c r="AD156" s="275"/>
      <c r="AE156" s="275"/>
      <c r="AF156" s="275"/>
      <c r="AG156" s="275"/>
      <c r="AH156" s="275"/>
      <c r="AI156" s="275"/>
      <c r="AJ156" s="275"/>
      <c r="AK156" s="275"/>
      <c r="AL156" s="275"/>
      <c r="AM156" s="275"/>
      <c r="AN156" s="275"/>
      <c r="AO156" s="275"/>
      <c r="AP156" s="275"/>
      <c r="AQ156" s="275"/>
      <c r="AR156" s="275"/>
      <c r="AS156" s="275"/>
      <c r="AT156" s="275"/>
      <c r="AU156" s="275"/>
      <c r="AV156" s="275"/>
      <c r="AW156" s="275"/>
      <c r="AX156" s="275"/>
      <c r="AY156" s="275"/>
      <c r="AZ156" s="275"/>
      <c r="BA156" s="275"/>
      <c r="BB156" s="275"/>
      <c r="BC156" s="275"/>
      <c r="BD156" s="275"/>
      <c r="BE156" s="275"/>
      <c r="BF156" s="275"/>
      <c r="BG156" s="275"/>
      <c r="BH156" s="275"/>
      <c r="BI156" s="275"/>
      <c r="BJ156" s="275"/>
      <c r="BK156" s="275"/>
      <c r="BL156" s="275"/>
      <c r="BM156" s="275"/>
      <c r="BN156" s="275"/>
      <c r="BO156" s="275"/>
      <c r="BP156" s="275"/>
      <c r="BQ156" s="275"/>
      <c r="BR156" s="275"/>
      <c r="BS156" s="275"/>
    </row>
    <row r="157" spans="1:71" x14ac:dyDescent="0.3">
      <c r="A157" s="275"/>
      <c r="B157" s="275"/>
      <c r="C157" s="275"/>
      <c r="D157" s="275"/>
      <c r="E157" s="275"/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275"/>
      <c r="Q157" s="275"/>
      <c r="R157" s="275"/>
      <c r="S157" s="275"/>
      <c r="T157" s="275"/>
      <c r="U157" s="275"/>
      <c r="V157" s="275"/>
      <c r="W157" s="275"/>
      <c r="X157" s="275"/>
      <c r="Y157" s="275"/>
      <c r="Z157" s="275"/>
      <c r="AA157" s="275"/>
      <c r="AB157" s="275"/>
      <c r="AC157" s="275"/>
      <c r="AD157" s="275"/>
      <c r="AE157" s="275"/>
      <c r="AF157" s="275"/>
      <c r="AG157" s="275"/>
      <c r="AH157" s="275"/>
      <c r="AI157" s="275"/>
      <c r="AJ157" s="275"/>
      <c r="AK157" s="275"/>
      <c r="AL157" s="275"/>
      <c r="AM157" s="275"/>
      <c r="AN157" s="275"/>
      <c r="AO157" s="275"/>
      <c r="AP157" s="275"/>
      <c r="AQ157" s="275"/>
      <c r="AR157" s="275"/>
      <c r="AS157" s="275"/>
      <c r="AT157" s="275"/>
      <c r="AU157" s="275"/>
      <c r="AV157" s="275"/>
      <c r="AW157" s="275"/>
      <c r="AX157" s="275"/>
      <c r="AY157" s="275"/>
      <c r="AZ157" s="275"/>
      <c r="BA157" s="275"/>
      <c r="BB157" s="275"/>
      <c r="BC157" s="275"/>
      <c r="BD157" s="275"/>
      <c r="BE157" s="275"/>
      <c r="BF157" s="275"/>
      <c r="BG157" s="275"/>
      <c r="BH157" s="275"/>
      <c r="BI157" s="275"/>
      <c r="BJ157" s="275"/>
      <c r="BK157" s="275"/>
      <c r="BL157" s="275"/>
      <c r="BM157" s="275"/>
      <c r="BN157" s="275"/>
      <c r="BO157" s="275"/>
      <c r="BP157" s="275"/>
      <c r="BQ157" s="275"/>
      <c r="BR157" s="275"/>
      <c r="BS157" s="275"/>
    </row>
    <row r="158" spans="1:71" x14ac:dyDescent="0.3">
      <c r="A158" s="275"/>
      <c r="B158" s="275"/>
      <c r="C158" s="275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5"/>
      <c r="P158" s="275"/>
      <c r="Q158" s="275"/>
      <c r="R158" s="275"/>
      <c r="S158" s="275"/>
      <c r="T158" s="275"/>
      <c r="U158" s="275"/>
      <c r="V158" s="275"/>
      <c r="W158" s="275"/>
      <c r="X158" s="275"/>
      <c r="Y158" s="275"/>
      <c r="Z158" s="275"/>
      <c r="AA158" s="275"/>
      <c r="AB158" s="275"/>
      <c r="AC158" s="275"/>
      <c r="AD158" s="275"/>
      <c r="AE158" s="275"/>
      <c r="AF158" s="275"/>
      <c r="AG158" s="275"/>
      <c r="AH158" s="275"/>
      <c r="AI158" s="275"/>
      <c r="AJ158" s="275"/>
      <c r="AK158" s="275"/>
      <c r="AL158" s="275"/>
      <c r="AM158" s="275"/>
      <c r="AN158" s="275"/>
      <c r="AO158" s="275"/>
      <c r="AP158" s="275"/>
      <c r="AQ158" s="275"/>
      <c r="AR158" s="275"/>
      <c r="AS158" s="275"/>
      <c r="AT158" s="275"/>
      <c r="AU158" s="275"/>
      <c r="AV158" s="275"/>
      <c r="AW158" s="275"/>
      <c r="AX158" s="275"/>
      <c r="AY158" s="275"/>
      <c r="AZ158" s="275"/>
      <c r="BA158" s="275"/>
      <c r="BB158" s="275"/>
      <c r="BC158" s="275"/>
      <c r="BD158" s="275"/>
      <c r="BE158" s="275"/>
      <c r="BF158" s="275"/>
      <c r="BG158" s="275"/>
      <c r="BH158" s="275"/>
      <c r="BI158" s="275"/>
      <c r="BJ158" s="275"/>
      <c r="BK158" s="275"/>
      <c r="BL158" s="275"/>
      <c r="BM158" s="275"/>
      <c r="BN158" s="275"/>
      <c r="BO158" s="275"/>
      <c r="BP158" s="275"/>
      <c r="BQ158" s="275"/>
      <c r="BR158" s="275"/>
      <c r="BS158" s="275"/>
    </row>
    <row r="159" spans="1:71" x14ac:dyDescent="0.3">
      <c r="A159" s="275"/>
      <c r="B159" s="275"/>
      <c r="C159" s="275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5"/>
      <c r="Y159" s="275"/>
      <c r="Z159" s="275"/>
      <c r="AA159" s="275"/>
      <c r="AB159" s="275"/>
      <c r="AC159" s="275"/>
      <c r="AD159" s="275"/>
      <c r="AE159" s="275"/>
      <c r="AF159" s="275"/>
      <c r="AG159" s="275"/>
      <c r="AH159" s="275"/>
      <c r="AI159" s="275"/>
      <c r="AJ159" s="275"/>
      <c r="AK159" s="275"/>
      <c r="AL159" s="275"/>
      <c r="AM159" s="275"/>
      <c r="AN159" s="275"/>
      <c r="AO159" s="275"/>
      <c r="AP159" s="275"/>
      <c r="AQ159" s="275"/>
      <c r="AR159" s="275"/>
      <c r="AS159" s="275"/>
      <c r="AT159" s="275"/>
      <c r="AU159" s="275"/>
      <c r="AV159" s="275"/>
      <c r="AW159" s="275"/>
      <c r="AX159" s="275"/>
      <c r="AY159" s="275"/>
      <c r="AZ159" s="275"/>
      <c r="BA159" s="275"/>
      <c r="BB159" s="275"/>
      <c r="BC159" s="275"/>
      <c r="BD159" s="275"/>
      <c r="BE159" s="275"/>
      <c r="BF159" s="275"/>
      <c r="BG159" s="275"/>
      <c r="BH159" s="275"/>
      <c r="BI159" s="275"/>
      <c r="BJ159" s="275"/>
      <c r="BK159" s="275"/>
      <c r="BL159" s="275"/>
      <c r="BM159" s="275"/>
      <c r="BN159" s="275"/>
      <c r="BO159" s="275"/>
      <c r="BP159" s="275"/>
      <c r="BQ159" s="275"/>
      <c r="BR159" s="275"/>
      <c r="BS159" s="275"/>
    </row>
    <row r="160" spans="1:71" x14ac:dyDescent="0.3">
      <c r="A160" s="275"/>
      <c r="B160" s="275"/>
      <c r="C160" s="275"/>
      <c r="D160" s="275"/>
      <c r="E160" s="275"/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/>
      <c r="Y160" s="275"/>
      <c r="Z160" s="275"/>
      <c r="AA160" s="275"/>
      <c r="AB160" s="275"/>
      <c r="AC160" s="275"/>
      <c r="AD160" s="275"/>
      <c r="AE160" s="275"/>
      <c r="AF160" s="275"/>
      <c r="AG160" s="275"/>
      <c r="AH160" s="275"/>
      <c r="AI160" s="275"/>
      <c r="AJ160" s="275"/>
      <c r="AK160" s="275"/>
      <c r="AL160" s="275"/>
      <c r="AM160" s="275"/>
      <c r="AN160" s="275"/>
      <c r="AO160" s="275"/>
      <c r="AP160" s="275"/>
      <c r="AQ160" s="275"/>
      <c r="AR160" s="275"/>
      <c r="AS160" s="275"/>
      <c r="AT160" s="275"/>
      <c r="AU160" s="275"/>
      <c r="AV160" s="275"/>
      <c r="AW160" s="275"/>
      <c r="AX160" s="275"/>
      <c r="AY160" s="275"/>
      <c r="AZ160" s="275"/>
      <c r="BA160" s="275"/>
      <c r="BB160" s="275"/>
      <c r="BC160" s="275"/>
      <c r="BD160" s="275"/>
      <c r="BE160" s="275"/>
      <c r="BF160" s="275"/>
      <c r="BG160" s="275"/>
      <c r="BH160" s="275"/>
      <c r="BI160" s="275"/>
      <c r="BJ160" s="275"/>
      <c r="BK160" s="275"/>
      <c r="BL160" s="275"/>
      <c r="BM160" s="275"/>
      <c r="BN160" s="275"/>
      <c r="BO160" s="275"/>
      <c r="BP160" s="275"/>
      <c r="BQ160" s="275"/>
      <c r="BR160" s="275"/>
      <c r="BS160" s="275"/>
    </row>
    <row r="161" spans="1:71" x14ac:dyDescent="0.3">
      <c r="A161" s="275"/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75"/>
      <c r="AB161" s="275"/>
      <c r="AC161" s="275"/>
      <c r="AD161" s="275"/>
      <c r="AE161" s="275"/>
      <c r="AF161" s="275"/>
      <c r="AG161" s="275"/>
      <c r="AH161" s="275"/>
      <c r="AI161" s="275"/>
      <c r="AJ161" s="275"/>
      <c r="AK161" s="275"/>
      <c r="AL161" s="275"/>
      <c r="AM161" s="275"/>
      <c r="AN161" s="275"/>
      <c r="AO161" s="275"/>
      <c r="AP161" s="275"/>
      <c r="AQ161" s="275"/>
      <c r="AR161" s="275"/>
      <c r="AS161" s="275"/>
      <c r="AT161" s="275"/>
      <c r="AU161" s="275"/>
      <c r="AV161" s="275"/>
      <c r="AW161" s="275"/>
      <c r="AX161" s="275"/>
      <c r="AY161" s="275"/>
      <c r="AZ161" s="275"/>
      <c r="BA161" s="275"/>
      <c r="BB161" s="275"/>
      <c r="BC161" s="275"/>
      <c r="BD161" s="275"/>
      <c r="BE161" s="275"/>
      <c r="BF161" s="275"/>
      <c r="BG161" s="275"/>
      <c r="BH161" s="275"/>
      <c r="BI161" s="275"/>
      <c r="BJ161" s="275"/>
      <c r="BK161" s="275"/>
      <c r="BL161" s="275"/>
      <c r="BM161" s="275"/>
      <c r="BN161" s="275"/>
      <c r="BO161" s="275"/>
      <c r="BP161" s="275"/>
      <c r="BQ161" s="275"/>
      <c r="BR161" s="275"/>
      <c r="BS161" s="275"/>
    </row>
    <row r="162" spans="1:71" x14ac:dyDescent="0.3">
      <c r="A162" s="275"/>
      <c r="B162" s="275"/>
      <c r="C162" s="275"/>
      <c r="D162" s="275"/>
      <c r="E162" s="275"/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  <c r="AA162" s="275"/>
      <c r="AB162" s="275"/>
      <c r="AC162" s="275"/>
      <c r="AD162" s="275"/>
      <c r="AE162" s="275"/>
      <c r="AF162" s="275"/>
      <c r="AG162" s="275"/>
      <c r="AH162" s="275"/>
      <c r="AI162" s="275"/>
      <c r="AJ162" s="275"/>
      <c r="AK162" s="275"/>
      <c r="AL162" s="275"/>
      <c r="AM162" s="275"/>
      <c r="AN162" s="275"/>
      <c r="AO162" s="275"/>
      <c r="AP162" s="275"/>
      <c r="AQ162" s="275"/>
      <c r="AR162" s="275"/>
      <c r="AS162" s="275"/>
      <c r="AT162" s="275"/>
      <c r="AU162" s="275"/>
      <c r="AV162" s="275"/>
      <c r="AW162" s="275"/>
      <c r="AX162" s="275"/>
      <c r="AY162" s="275"/>
      <c r="AZ162" s="275"/>
      <c r="BA162" s="275"/>
      <c r="BB162" s="275"/>
      <c r="BC162" s="275"/>
      <c r="BD162" s="275"/>
      <c r="BE162" s="275"/>
      <c r="BF162" s="275"/>
      <c r="BG162" s="275"/>
      <c r="BH162" s="275"/>
      <c r="BI162" s="275"/>
      <c r="BJ162" s="275"/>
      <c r="BK162" s="275"/>
      <c r="BL162" s="275"/>
      <c r="BM162" s="275"/>
      <c r="BN162" s="275"/>
      <c r="BO162" s="275"/>
      <c r="BP162" s="275"/>
      <c r="BQ162" s="275"/>
      <c r="BR162" s="275"/>
      <c r="BS162" s="275"/>
    </row>
    <row r="163" spans="1:71" x14ac:dyDescent="0.3">
      <c r="A163" s="275"/>
      <c r="B163" s="275"/>
      <c r="C163" s="275"/>
      <c r="D163" s="275"/>
      <c r="E163" s="275"/>
      <c r="F163" s="275"/>
      <c r="G163" s="275"/>
      <c r="H163" s="275"/>
      <c r="I163" s="275"/>
      <c r="J163" s="275"/>
      <c r="K163" s="275"/>
      <c r="L163" s="275"/>
      <c r="M163" s="275"/>
      <c r="N163" s="275"/>
      <c r="O163" s="275"/>
      <c r="P163" s="275"/>
      <c r="Q163" s="275"/>
      <c r="R163" s="275"/>
      <c r="S163" s="275"/>
      <c r="T163" s="275"/>
      <c r="U163" s="275"/>
      <c r="V163" s="275"/>
      <c r="W163" s="275"/>
      <c r="X163" s="275"/>
      <c r="Y163" s="275"/>
      <c r="Z163" s="275"/>
      <c r="AA163" s="275"/>
      <c r="AB163" s="275"/>
      <c r="AC163" s="275"/>
      <c r="AD163" s="275"/>
      <c r="AE163" s="275"/>
      <c r="AF163" s="275"/>
      <c r="AG163" s="275"/>
      <c r="AH163" s="275"/>
      <c r="AI163" s="275"/>
      <c r="AJ163" s="275"/>
      <c r="AK163" s="275"/>
      <c r="AL163" s="275"/>
      <c r="AM163" s="275"/>
      <c r="AN163" s="275"/>
      <c r="AO163" s="275"/>
      <c r="AP163" s="275"/>
      <c r="AQ163" s="275"/>
      <c r="AR163" s="275"/>
      <c r="AS163" s="275"/>
      <c r="AT163" s="275"/>
      <c r="AU163" s="275"/>
      <c r="AV163" s="275"/>
      <c r="AW163" s="275"/>
      <c r="AX163" s="275"/>
      <c r="AY163" s="275"/>
      <c r="AZ163" s="275"/>
      <c r="BA163" s="275"/>
      <c r="BB163" s="275"/>
      <c r="BC163" s="275"/>
      <c r="BD163" s="275"/>
      <c r="BE163" s="275"/>
      <c r="BF163" s="275"/>
      <c r="BG163" s="275"/>
      <c r="BH163" s="275"/>
      <c r="BI163" s="275"/>
      <c r="BJ163" s="275"/>
      <c r="BK163" s="275"/>
      <c r="BL163" s="275"/>
      <c r="BM163" s="275"/>
      <c r="BN163" s="275"/>
      <c r="BO163" s="275"/>
      <c r="BP163" s="275"/>
      <c r="BQ163" s="275"/>
      <c r="BR163" s="275"/>
      <c r="BS163" s="275"/>
    </row>
    <row r="164" spans="1:71" x14ac:dyDescent="0.3">
      <c r="A164" s="275"/>
      <c r="B164" s="275"/>
      <c r="C164" s="275"/>
      <c r="D164" s="275"/>
      <c r="E164" s="275"/>
      <c r="F164" s="275"/>
      <c r="G164" s="275"/>
      <c r="H164" s="275"/>
      <c r="I164" s="275"/>
      <c r="J164" s="275"/>
      <c r="K164" s="275"/>
      <c r="L164" s="275"/>
      <c r="M164" s="275"/>
      <c r="N164" s="275"/>
      <c r="O164" s="275"/>
      <c r="P164" s="275"/>
      <c r="Q164" s="275"/>
      <c r="R164" s="275"/>
      <c r="S164" s="275"/>
      <c r="T164" s="275"/>
      <c r="U164" s="275"/>
      <c r="V164" s="275"/>
      <c r="W164" s="275"/>
      <c r="X164" s="275"/>
      <c r="Y164" s="275"/>
      <c r="Z164" s="275"/>
      <c r="AA164" s="275"/>
      <c r="AB164" s="275"/>
      <c r="AC164" s="275"/>
      <c r="AD164" s="275"/>
      <c r="AE164" s="275"/>
      <c r="AF164" s="275"/>
      <c r="AG164" s="275"/>
      <c r="AH164" s="275"/>
      <c r="AI164" s="275"/>
      <c r="AJ164" s="275"/>
      <c r="AK164" s="275"/>
      <c r="AL164" s="275"/>
      <c r="AM164" s="275"/>
      <c r="AN164" s="275"/>
      <c r="AO164" s="275"/>
      <c r="AP164" s="275"/>
      <c r="AQ164" s="275"/>
      <c r="AR164" s="275"/>
      <c r="AS164" s="275"/>
      <c r="AT164" s="275"/>
      <c r="AU164" s="275"/>
      <c r="AV164" s="275"/>
      <c r="AW164" s="275"/>
      <c r="AX164" s="275"/>
      <c r="AY164" s="275"/>
      <c r="AZ164" s="275"/>
      <c r="BA164" s="275"/>
      <c r="BB164" s="275"/>
      <c r="BC164" s="275"/>
      <c r="BD164" s="275"/>
      <c r="BE164" s="275"/>
      <c r="BF164" s="275"/>
      <c r="BG164" s="275"/>
      <c r="BH164" s="275"/>
      <c r="BI164" s="275"/>
      <c r="BJ164" s="275"/>
      <c r="BK164" s="275"/>
      <c r="BL164" s="275"/>
      <c r="BM164" s="275"/>
      <c r="BN164" s="275"/>
      <c r="BO164" s="275"/>
      <c r="BP164" s="275"/>
      <c r="BQ164" s="275"/>
      <c r="BR164" s="275"/>
      <c r="BS164" s="275"/>
    </row>
    <row r="165" spans="1:71" x14ac:dyDescent="0.3">
      <c r="A165" s="275"/>
      <c r="B165" s="275"/>
      <c r="C165" s="275"/>
      <c r="D165" s="275"/>
      <c r="E165" s="275"/>
      <c r="F165" s="275"/>
      <c r="G165" s="275"/>
      <c r="H165" s="275"/>
      <c r="I165" s="275"/>
      <c r="J165" s="275"/>
      <c r="K165" s="275"/>
      <c r="L165" s="275"/>
      <c r="M165" s="275"/>
      <c r="N165" s="275"/>
      <c r="O165" s="275"/>
      <c r="P165" s="275"/>
      <c r="Q165" s="275"/>
      <c r="R165" s="275"/>
      <c r="S165" s="275"/>
      <c r="T165" s="275"/>
      <c r="U165" s="275"/>
      <c r="V165" s="275"/>
      <c r="W165" s="275"/>
      <c r="X165" s="275"/>
      <c r="Y165" s="275"/>
      <c r="Z165" s="275"/>
      <c r="AA165" s="275"/>
      <c r="AB165" s="275"/>
      <c r="AC165" s="275"/>
      <c r="AD165" s="275"/>
      <c r="AE165" s="275"/>
      <c r="AF165" s="275"/>
      <c r="AG165" s="275"/>
      <c r="AH165" s="275"/>
      <c r="AI165" s="275"/>
      <c r="AJ165" s="275"/>
      <c r="AK165" s="275"/>
      <c r="AL165" s="275"/>
      <c r="AM165" s="275"/>
      <c r="AN165" s="275"/>
      <c r="AO165" s="275"/>
      <c r="AP165" s="275"/>
      <c r="AQ165" s="275"/>
      <c r="AR165" s="275"/>
      <c r="AS165" s="275"/>
      <c r="AT165" s="275"/>
      <c r="AU165" s="275"/>
      <c r="AV165" s="275"/>
      <c r="AW165" s="275"/>
      <c r="AX165" s="275"/>
      <c r="AY165" s="275"/>
      <c r="AZ165" s="275"/>
      <c r="BA165" s="275"/>
      <c r="BB165" s="275"/>
      <c r="BC165" s="275"/>
      <c r="BD165" s="275"/>
      <c r="BE165" s="275"/>
      <c r="BF165" s="275"/>
      <c r="BG165" s="275"/>
      <c r="BH165" s="275"/>
      <c r="BI165" s="275"/>
      <c r="BJ165" s="275"/>
      <c r="BK165" s="275"/>
      <c r="BL165" s="275"/>
      <c r="BM165" s="275"/>
      <c r="BN165" s="275"/>
      <c r="BO165" s="275"/>
      <c r="BP165" s="275"/>
      <c r="BQ165" s="275"/>
      <c r="BR165" s="275"/>
      <c r="BS165" s="275"/>
    </row>
    <row r="166" spans="1:71" x14ac:dyDescent="0.3">
      <c r="A166" s="275"/>
      <c r="B166" s="275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5"/>
      <c r="P166" s="275"/>
      <c r="Q166" s="275"/>
      <c r="R166" s="275"/>
      <c r="S166" s="275"/>
      <c r="T166" s="275"/>
      <c r="U166" s="275"/>
      <c r="V166" s="275"/>
      <c r="W166" s="275"/>
      <c r="X166" s="275"/>
      <c r="Y166" s="275"/>
      <c r="Z166" s="275"/>
      <c r="AA166" s="275"/>
      <c r="AB166" s="275"/>
      <c r="AC166" s="275"/>
      <c r="AD166" s="275"/>
      <c r="AE166" s="275"/>
      <c r="AF166" s="275"/>
      <c r="AG166" s="275"/>
      <c r="AH166" s="275"/>
      <c r="AI166" s="275"/>
      <c r="AJ166" s="275"/>
      <c r="AK166" s="275"/>
      <c r="AL166" s="275"/>
      <c r="AM166" s="275"/>
      <c r="AN166" s="275"/>
      <c r="AO166" s="275"/>
      <c r="AP166" s="275"/>
      <c r="AQ166" s="275"/>
      <c r="AR166" s="275"/>
      <c r="AS166" s="275"/>
      <c r="AT166" s="275"/>
      <c r="AU166" s="275"/>
      <c r="AV166" s="275"/>
      <c r="AW166" s="275"/>
      <c r="AX166" s="275"/>
      <c r="AY166" s="275"/>
      <c r="AZ166" s="275"/>
      <c r="BA166" s="275"/>
      <c r="BB166" s="275"/>
      <c r="BC166" s="275"/>
      <c r="BD166" s="275"/>
      <c r="BE166" s="275"/>
      <c r="BF166" s="275"/>
      <c r="BG166" s="275"/>
      <c r="BH166" s="275"/>
      <c r="BI166" s="275"/>
      <c r="BJ166" s="275"/>
      <c r="BK166" s="275"/>
      <c r="BL166" s="275"/>
      <c r="BM166" s="275"/>
      <c r="BN166" s="275"/>
      <c r="BO166" s="275"/>
      <c r="BP166" s="275"/>
      <c r="BQ166" s="275"/>
      <c r="BR166" s="275"/>
      <c r="BS166" s="275"/>
    </row>
    <row r="167" spans="1:71" x14ac:dyDescent="0.3">
      <c r="A167" s="275"/>
      <c r="B167" s="275"/>
      <c r="C167" s="275"/>
      <c r="D167" s="275"/>
      <c r="E167" s="275"/>
      <c r="F167" s="275"/>
      <c r="G167" s="275"/>
      <c r="H167" s="275"/>
      <c r="I167" s="275"/>
      <c r="J167" s="275"/>
      <c r="K167" s="275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  <c r="AA167" s="275"/>
      <c r="AB167" s="275"/>
      <c r="AC167" s="275"/>
      <c r="AD167" s="275"/>
      <c r="AE167" s="275"/>
      <c r="AF167" s="275"/>
      <c r="AG167" s="275"/>
      <c r="AH167" s="275"/>
      <c r="AI167" s="275"/>
      <c r="AJ167" s="275"/>
      <c r="AK167" s="275"/>
      <c r="AL167" s="275"/>
      <c r="AM167" s="275"/>
      <c r="AN167" s="275"/>
      <c r="AO167" s="275"/>
      <c r="AP167" s="275"/>
      <c r="AQ167" s="275"/>
      <c r="AR167" s="275"/>
      <c r="AS167" s="275"/>
      <c r="AT167" s="275"/>
      <c r="AU167" s="275"/>
      <c r="AV167" s="275"/>
      <c r="AW167" s="275"/>
      <c r="AX167" s="275"/>
      <c r="AY167" s="275"/>
      <c r="AZ167" s="275"/>
      <c r="BA167" s="275"/>
      <c r="BB167" s="275"/>
      <c r="BC167" s="275"/>
      <c r="BD167" s="275"/>
      <c r="BE167" s="275"/>
      <c r="BF167" s="275"/>
      <c r="BG167" s="275"/>
      <c r="BH167" s="275"/>
      <c r="BI167" s="275"/>
      <c r="BJ167" s="275"/>
      <c r="BK167" s="275"/>
      <c r="BL167" s="275"/>
      <c r="BM167" s="275"/>
      <c r="BN167" s="275"/>
      <c r="BO167" s="275"/>
      <c r="BP167" s="275"/>
      <c r="BQ167" s="275"/>
      <c r="BR167" s="275"/>
      <c r="BS167" s="275"/>
    </row>
    <row r="168" spans="1:71" x14ac:dyDescent="0.3">
      <c r="A168" s="275"/>
      <c r="B168" s="275"/>
      <c r="C168" s="275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75"/>
      <c r="AB168" s="275"/>
      <c r="AC168" s="275"/>
      <c r="AD168" s="275"/>
      <c r="AE168" s="275"/>
      <c r="AF168" s="275"/>
      <c r="AG168" s="275"/>
      <c r="AH168" s="275"/>
      <c r="AI168" s="275"/>
      <c r="AJ168" s="275"/>
      <c r="AK168" s="275"/>
      <c r="AL168" s="275"/>
      <c r="AM168" s="275"/>
      <c r="AN168" s="275"/>
      <c r="AO168" s="275"/>
      <c r="AP168" s="275"/>
      <c r="AQ168" s="275"/>
      <c r="AR168" s="275"/>
      <c r="AS168" s="275"/>
      <c r="AT168" s="275"/>
      <c r="AU168" s="275"/>
      <c r="AV168" s="275"/>
      <c r="AW168" s="275"/>
      <c r="AX168" s="275"/>
      <c r="AY168" s="275"/>
      <c r="AZ168" s="275"/>
      <c r="BA168" s="275"/>
      <c r="BB168" s="275"/>
      <c r="BC168" s="275"/>
      <c r="BD168" s="275"/>
      <c r="BE168" s="275"/>
      <c r="BF168" s="275"/>
      <c r="BG168" s="275"/>
      <c r="BH168" s="275"/>
      <c r="BI168" s="275"/>
      <c r="BJ168" s="275"/>
      <c r="BK168" s="275"/>
      <c r="BL168" s="275"/>
      <c r="BM168" s="275"/>
      <c r="BN168" s="275"/>
      <c r="BO168" s="275"/>
      <c r="BP168" s="275"/>
      <c r="BQ168" s="275"/>
      <c r="BR168" s="275"/>
      <c r="BS168" s="275"/>
    </row>
    <row r="169" spans="1:71" x14ac:dyDescent="0.3">
      <c r="A169" s="275"/>
      <c r="B169" s="275"/>
      <c r="C169" s="275"/>
      <c r="D169" s="275"/>
      <c r="E169" s="275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75"/>
      <c r="AB169" s="275"/>
      <c r="AC169" s="275"/>
      <c r="AD169" s="275"/>
      <c r="AE169" s="275"/>
      <c r="AF169" s="275"/>
      <c r="AG169" s="275"/>
      <c r="AH169" s="275"/>
      <c r="AI169" s="275"/>
      <c r="AJ169" s="275"/>
      <c r="AK169" s="275"/>
      <c r="AL169" s="275"/>
      <c r="AM169" s="275"/>
      <c r="AN169" s="275"/>
      <c r="AO169" s="275"/>
      <c r="AP169" s="275"/>
      <c r="AQ169" s="275"/>
      <c r="AR169" s="275"/>
      <c r="AS169" s="275"/>
      <c r="AT169" s="275"/>
      <c r="AU169" s="275"/>
      <c r="AV169" s="275"/>
      <c r="AW169" s="275"/>
      <c r="AX169" s="275"/>
      <c r="AY169" s="275"/>
      <c r="AZ169" s="275"/>
      <c r="BA169" s="275"/>
      <c r="BB169" s="275"/>
      <c r="BC169" s="275"/>
      <c r="BD169" s="275"/>
      <c r="BE169" s="275"/>
      <c r="BF169" s="275"/>
      <c r="BG169" s="275"/>
      <c r="BH169" s="275"/>
      <c r="BI169" s="275"/>
      <c r="BJ169" s="275"/>
      <c r="BK169" s="275"/>
      <c r="BL169" s="275"/>
      <c r="BM169" s="275"/>
      <c r="BN169" s="275"/>
      <c r="BO169" s="275"/>
      <c r="BP169" s="275"/>
      <c r="BQ169" s="275"/>
      <c r="BR169" s="275"/>
      <c r="BS169" s="275"/>
    </row>
    <row r="170" spans="1:71" x14ac:dyDescent="0.3">
      <c r="A170" s="275"/>
      <c r="B170" s="275"/>
      <c r="C170" s="275"/>
      <c r="D170" s="275"/>
      <c r="E170" s="275"/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275"/>
      <c r="Q170" s="275"/>
      <c r="R170" s="275"/>
      <c r="S170" s="275"/>
      <c r="T170" s="275"/>
      <c r="U170" s="275"/>
      <c r="V170" s="275"/>
      <c r="W170" s="275"/>
      <c r="X170" s="275"/>
      <c r="Y170" s="275"/>
      <c r="Z170" s="275"/>
      <c r="AA170" s="275"/>
      <c r="AB170" s="275"/>
      <c r="AC170" s="275"/>
      <c r="AD170" s="275"/>
      <c r="AE170" s="275"/>
      <c r="AF170" s="275"/>
      <c r="AG170" s="275"/>
      <c r="AH170" s="275"/>
      <c r="AI170" s="275"/>
      <c r="AJ170" s="275"/>
      <c r="AK170" s="275"/>
      <c r="AL170" s="275"/>
      <c r="AM170" s="275"/>
      <c r="AN170" s="275"/>
      <c r="AO170" s="275"/>
      <c r="AP170" s="275"/>
      <c r="AQ170" s="275"/>
      <c r="AR170" s="275"/>
      <c r="AS170" s="275"/>
      <c r="AT170" s="275"/>
      <c r="AU170" s="275"/>
      <c r="AV170" s="275"/>
      <c r="AW170" s="275"/>
      <c r="AX170" s="275"/>
      <c r="AY170" s="275"/>
      <c r="AZ170" s="275"/>
      <c r="BA170" s="275"/>
      <c r="BB170" s="275"/>
      <c r="BC170" s="275"/>
      <c r="BD170" s="275"/>
      <c r="BE170" s="275"/>
      <c r="BF170" s="275"/>
      <c r="BG170" s="275"/>
      <c r="BH170" s="275"/>
      <c r="BI170" s="275"/>
      <c r="BJ170" s="275"/>
      <c r="BK170" s="275"/>
      <c r="BL170" s="275"/>
      <c r="BM170" s="275"/>
      <c r="BN170" s="275"/>
      <c r="BO170" s="275"/>
      <c r="BP170" s="275"/>
      <c r="BQ170" s="275"/>
      <c r="BR170" s="275"/>
      <c r="BS170" s="275"/>
    </row>
    <row r="171" spans="1:71" x14ac:dyDescent="0.3">
      <c r="A171" s="275"/>
      <c r="B171" s="275"/>
      <c r="C171" s="275"/>
      <c r="D171" s="275"/>
      <c r="E171" s="275"/>
      <c r="F171" s="275"/>
      <c r="G171" s="275"/>
      <c r="H171" s="275"/>
      <c r="I171" s="275"/>
      <c r="J171" s="275"/>
      <c r="K171" s="275"/>
      <c r="L171" s="275"/>
      <c r="M171" s="275"/>
      <c r="N171" s="275"/>
      <c r="O171" s="275"/>
      <c r="P171" s="275"/>
      <c r="Q171" s="275"/>
      <c r="R171" s="275"/>
      <c r="S171" s="275"/>
      <c r="T171" s="275"/>
      <c r="U171" s="275"/>
      <c r="V171" s="275"/>
      <c r="W171" s="275"/>
      <c r="X171" s="275"/>
      <c r="Y171" s="275"/>
      <c r="Z171" s="275"/>
      <c r="AA171" s="275"/>
      <c r="AB171" s="275"/>
      <c r="AC171" s="275"/>
      <c r="AD171" s="275"/>
      <c r="AE171" s="275"/>
      <c r="AF171" s="275"/>
      <c r="AG171" s="275"/>
      <c r="AH171" s="275"/>
      <c r="AI171" s="275"/>
      <c r="AJ171" s="275"/>
      <c r="AK171" s="275"/>
      <c r="AL171" s="275"/>
      <c r="AM171" s="275"/>
      <c r="AN171" s="275"/>
      <c r="AO171" s="275"/>
      <c r="AP171" s="275"/>
      <c r="AQ171" s="275"/>
      <c r="AR171" s="275"/>
      <c r="AS171" s="275"/>
      <c r="AT171" s="275"/>
      <c r="AU171" s="275"/>
      <c r="AV171" s="275"/>
      <c r="AW171" s="275"/>
      <c r="AX171" s="275"/>
      <c r="AY171" s="275"/>
      <c r="AZ171" s="275"/>
      <c r="BA171" s="275"/>
      <c r="BB171" s="275"/>
      <c r="BC171" s="275"/>
      <c r="BD171" s="275"/>
      <c r="BE171" s="275"/>
      <c r="BF171" s="275"/>
      <c r="BG171" s="275"/>
      <c r="BH171" s="275"/>
      <c r="BI171" s="275"/>
      <c r="BJ171" s="275"/>
      <c r="BK171" s="275"/>
      <c r="BL171" s="275"/>
      <c r="BM171" s="275"/>
      <c r="BN171" s="275"/>
      <c r="BO171" s="275"/>
      <c r="BP171" s="275"/>
      <c r="BQ171" s="275"/>
      <c r="BR171" s="275"/>
      <c r="BS171" s="275"/>
    </row>
    <row r="172" spans="1:71" x14ac:dyDescent="0.3">
      <c r="A172" s="275"/>
      <c r="B172" s="275"/>
      <c r="C172" s="275"/>
      <c r="D172" s="275"/>
      <c r="E172" s="275"/>
      <c r="F172" s="275"/>
      <c r="G172" s="275"/>
      <c r="H172" s="275"/>
      <c r="I172" s="275"/>
      <c r="J172" s="275"/>
      <c r="K172" s="275"/>
      <c r="L172" s="275"/>
      <c r="M172" s="275"/>
      <c r="N172" s="275"/>
      <c r="O172" s="275"/>
      <c r="P172" s="275"/>
      <c r="Q172" s="275"/>
      <c r="R172" s="275"/>
      <c r="S172" s="275"/>
      <c r="T172" s="275"/>
      <c r="U172" s="275"/>
      <c r="V172" s="275"/>
      <c r="W172" s="275"/>
      <c r="X172" s="275"/>
      <c r="Y172" s="275"/>
      <c r="Z172" s="275"/>
      <c r="AA172" s="275"/>
      <c r="AB172" s="275"/>
      <c r="AC172" s="275"/>
      <c r="AD172" s="275"/>
      <c r="AE172" s="275"/>
      <c r="AF172" s="275"/>
      <c r="AG172" s="275"/>
      <c r="AH172" s="275"/>
      <c r="AI172" s="275"/>
      <c r="AJ172" s="275"/>
      <c r="AK172" s="275"/>
      <c r="AL172" s="275"/>
      <c r="AM172" s="275"/>
      <c r="AN172" s="275"/>
      <c r="AO172" s="275"/>
      <c r="AP172" s="275"/>
      <c r="AQ172" s="275"/>
      <c r="AR172" s="275"/>
      <c r="AS172" s="275"/>
      <c r="AT172" s="275"/>
      <c r="AU172" s="275"/>
      <c r="AV172" s="275"/>
      <c r="AW172" s="275"/>
      <c r="AX172" s="275"/>
      <c r="AY172" s="275"/>
      <c r="AZ172" s="275"/>
      <c r="BA172" s="275"/>
      <c r="BB172" s="275"/>
      <c r="BC172" s="275"/>
      <c r="BD172" s="275"/>
      <c r="BE172" s="275"/>
      <c r="BF172" s="275"/>
      <c r="BG172" s="275"/>
      <c r="BH172" s="275"/>
      <c r="BI172" s="275"/>
      <c r="BJ172" s="275"/>
      <c r="BK172" s="275"/>
      <c r="BL172" s="275"/>
      <c r="BM172" s="275"/>
      <c r="BN172" s="275"/>
      <c r="BO172" s="275"/>
      <c r="BP172" s="275"/>
      <c r="BQ172" s="275"/>
      <c r="BR172" s="275"/>
      <c r="BS172" s="275"/>
    </row>
    <row r="173" spans="1:71" x14ac:dyDescent="0.3">
      <c r="A173" s="275"/>
      <c r="B173" s="275"/>
      <c r="C173" s="275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275"/>
      <c r="Q173" s="275"/>
      <c r="R173" s="275"/>
      <c r="S173" s="275"/>
      <c r="T173" s="275"/>
      <c r="U173" s="275"/>
      <c r="V173" s="275"/>
      <c r="W173" s="275"/>
      <c r="X173" s="275"/>
      <c r="Y173" s="275"/>
      <c r="Z173" s="275"/>
      <c r="AA173" s="275"/>
      <c r="AB173" s="275"/>
      <c r="AC173" s="275"/>
      <c r="AD173" s="275"/>
      <c r="AE173" s="275"/>
      <c r="AF173" s="275"/>
      <c r="AG173" s="275"/>
      <c r="AH173" s="275"/>
      <c r="AI173" s="275"/>
      <c r="AJ173" s="275"/>
      <c r="AK173" s="275"/>
      <c r="AL173" s="275"/>
      <c r="AM173" s="275"/>
      <c r="AN173" s="275"/>
      <c r="AO173" s="275"/>
      <c r="AP173" s="275"/>
      <c r="AQ173" s="275"/>
      <c r="AR173" s="275"/>
      <c r="AS173" s="275"/>
      <c r="AT173" s="275"/>
      <c r="AU173" s="275"/>
      <c r="AV173" s="275"/>
      <c r="AW173" s="275"/>
      <c r="AX173" s="275"/>
      <c r="AY173" s="275"/>
      <c r="AZ173" s="275"/>
      <c r="BA173" s="275"/>
      <c r="BB173" s="275"/>
      <c r="BC173" s="275"/>
      <c r="BD173" s="275"/>
      <c r="BE173" s="275"/>
      <c r="BF173" s="275"/>
      <c r="BG173" s="275"/>
      <c r="BH173" s="275"/>
      <c r="BI173" s="275"/>
      <c r="BJ173" s="275"/>
      <c r="BK173" s="275"/>
      <c r="BL173" s="275"/>
      <c r="BM173" s="275"/>
      <c r="BN173" s="275"/>
      <c r="BO173" s="275"/>
      <c r="BP173" s="275"/>
      <c r="BQ173" s="275"/>
      <c r="BR173" s="275"/>
      <c r="BS173" s="275"/>
    </row>
    <row r="174" spans="1:71" x14ac:dyDescent="0.3">
      <c r="A174" s="275"/>
      <c r="B174" s="275"/>
      <c r="C174" s="275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5"/>
      <c r="P174" s="275"/>
      <c r="Q174" s="275"/>
      <c r="R174" s="275"/>
      <c r="S174" s="275"/>
      <c r="T174" s="275"/>
      <c r="U174" s="275"/>
      <c r="V174" s="275"/>
      <c r="W174" s="275"/>
      <c r="X174" s="275"/>
      <c r="Y174" s="275"/>
      <c r="Z174" s="275"/>
      <c r="AA174" s="275"/>
      <c r="AB174" s="275"/>
      <c r="AC174" s="275"/>
      <c r="AD174" s="275"/>
      <c r="AE174" s="275"/>
      <c r="AF174" s="275"/>
      <c r="AG174" s="275"/>
      <c r="AH174" s="275"/>
      <c r="AI174" s="275"/>
      <c r="AJ174" s="275"/>
      <c r="AK174" s="275"/>
      <c r="AL174" s="275"/>
      <c r="AM174" s="275"/>
      <c r="AN174" s="275"/>
      <c r="AO174" s="275"/>
      <c r="AP174" s="275"/>
      <c r="AQ174" s="275"/>
      <c r="AR174" s="275"/>
      <c r="AS174" s="275"/>
      <c r="AT174" s="275"/>
      <c r="AU174" s="275"/>
      <c r="AV174" s="275"/>
      <c r="AW174" s="275"/>
      <c r="AX174" s="275"/>
      <c r="AY174" s="275"/>
      <c r="AZ174" s="275"/>
      <c r="BA174" s="275"/>
      <c r="BB174" s="275"/>
      <c r="BC174" s="275"/>
      <c r="BD174" s="275"/>
      <c r="BE174" s="275"/>
      <c r="BF174" s="275"/>
      <c r="BG174" s="275"/>
      <c r="BH174" s="275"/>
      <c r="BI174" s="275"/>
      <c r="BJ174" s="275"/>
      <c r="BK174" s="275"/>
      <c r="BL174" s="275"/>
      <c r="BM174" s="275"/>
      <c r="BN174" s="275"/>
      <c r="BO174" s="275"/>
      <c r="BP174" s="275"/>
      <c r="BQ174" s="275"/>
      <c r="BR174" s="275"/>
      <c r="BS174" s="275"/>
    </row>
    <row r="175" spans="1:71" x14ac:dyDescent="0.3">
      <c r="A175" s="275"/>
      <c r="B175" s="275"/>
      <c r="C175" s="275"/>
      <c r="D175" s="275"/>
      <c r="E175" s="275"/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  <c r="AA175" s="275"/>
      <c r="AB175" s="275"/>
      <c r="AC175" s="275"/>
      <c r="AD175" s="275"/>
      <c r="AE175" s="275"/>
      <c r="AF175" s="275"/>
      <c r="AG175" s="275"/>
      <c r="AH175" s="275"/>
      <c r="AI175" s="275"/>
      <c r="AJ175" s="275"/>
      <c r="AK175" s="275"/>
      <c r="AL175" s="275"/>
      <c r="AM175" s="275"/>
      <c r="AN175" s="275"/>
      <c r="AO175" s="275"/>
      <c r="AP175" s="275"/>
      <c r="AQ175" s="275"/>
      <c r="AR175" s="275"/>
      <c r="AS175" s="275"/>
      <c r="AT175" s="275"/>
      <c r="AU175" s="275"/>
      <c r="AV175" s="275"/>
      <c r="AW175" s="275"/>
      <c r="AX175" s="275"/>
      <c r="AY175" s="275"/>
      <c r="AZ175" s="275"/>
      <c r="BA175" s="275"/>
      <c r="BB175" s="275"/>
      <c r="BC175" s="275"/>
      <c r="BD175" s="275"/>
      <c r="BE175" s="275"/>
      <c r="BF175" s="275"/>
      <c r="BG175" s="275"/>
      <c r="BH175" s="275"/>
      <c r="BI175" s="275"/>
      <c r="BJ175" s="275"/>
      <c r="BK175" s="275"/>
      <c r="BL175" s="275"/>
      <c r="BM175" s="275"/>
      <c r="BN175" s="275"/>
      <c r="BO175" s="275"/>
      <c r="BP175" s="275"/>
      <c r="BQ175" s="275"/>
      <c r="BR175" s="275"/>
      <c r="BS175" s="275"/>
    </row>
    <row r="176" spans="1:71" x14ac:dyDescent="0.3">
      <c r="A176" s="275"/>
      <c r="B176" s="275"/>
      <c r="C176" s="275"/>
      <c r="D176" s="275"/>
      <c r="E176" s="275"/>
      <c r="F176" s="275"/>
      <c r="G176" s="275"/>
      <c r="H176" s="275"/>
      <c r="I176" s="275"/>
      <c r="J176" s="275"/>
      <c r="K176" s="275"/>
      <c r="L176" s="275"/>
      <c r="M176" s="275"/>
      <c r="N176" s="275"/>
      <c r="O176" s="275"/>
      <c r="P176" s="275"/>
      <c r="Q176" s="275"/>
      <c r="R176" s="275"/>
      <c r="S176" s="275"/>
      <c r="T176" s="275"/>
      <c r="U176" s="275"/>
      <c r="V176" s="275"/>
      <c r="W176" s="275"/>
      <c r="X176" s="275"/>
      <c r="Y176" s="275"/>
      <c r="Z176" s="275"/>
      <c r="AA176" s="275"/>
      <c r="AB176" s="275"/>
      <c r="AC176" s="275"/>
      <c r="AD176" s="275"/>
      <c r="AE176" s="275"/>
      <c r="AF176" s="275"/>
      <c r="AG176" s="275"/>
      <c r="AH176" s="275"/>
      <c r="AI176" s="275"/>
      <c r="AJ176" s="275"/>
      <c r="AK176" s="275"/>
      <c r="AL176" s="275"/>
      <c r="AM176" s="275"/>
      <c r="AN176" s="275"/>
      <c r="AO176" s="275"/>
      <c r="AP176" s="275"/>
      <c r="AQ176" s="275"/>
      <c r="AR176" s="275"/>
      <c r="AS176" s="275"/>
      <c r="AT176" s="275"/>
      <c r="AU176" s="275"/>
      <c r="AV176" s="275"/>
      <c r="AW176" s="275"/>
      <c r="AX176" s="275"/>
      <c r="AY176" s="275"/>
      <c r="AZ176" s="275"/>
      <c r="BA176" s="275"/>
      <c r="BB176" s="275"/>
      <c r="BC176" s="275"/>
      <c r="BD176" s="275"/>
      <c r="BE176" s="275"/>
      <c r="BF176" s="275"/>
      <c r="BG176" s="275"/>
      <c r="BH176" s="275"/>
      <c r="BI176" s="275"/>
      <c r="BJ176" s="275"/>
      <c r="BK176" s="275"/>
      <c r="BL176" s="275"/>
      <c r="BM176" s="275"/>
      <c r="BN176" s="275"/>
      <c r="BO176" s="275"/>
      <c r="BP176" s="275"/>
      <c r="BQ176" s="275"/>
      <c r="BR176" s="275"/>
      <c r="BS176" s="275"/>
    </row>
    <row r="177" spans="1:71" x14ac:dyDescent="0.3">
      <c r="A177" s="275"/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5"/>
      <c r="S177" s="275"/>
      <c r="T177" s="275"/>
      <c r="U177" s="275"/>
      <c r="V177" s="275"/>
      <c r="W177" s="275"/>
      <c r="X177" s="275"/>
      <c r="Y177" s="275"/>
      <c r="Z177" s="275"/>
      <c r="AA177" s="275"/>
      <c r="AB177" s="275"/>
      <c r="AC177" s="275"/>
      <c r="AD177" s="275"/>
      <c r="AE177" s="275"/>
      <c r="AF177" s="275"/>
      <c r="AG177" s="275"/>
      <c r="AH177" s="275"/>
      <c r="AI177" s="275"/>
      <c r="AJ177" s="275"/>
      <c r="AK177" s="275"/>
      <c r="AL177" s="275"/>
      <c r="AM177" s="275"/>
      <c r="AN177" s="275"/>
      <c r="AO177" s="275"/>
      <c r="AP177" s="275"/>
      <c r="AQ177" s="275"/>
      <c r="AR177" s="275"/>
      <c r="AS177" s="275"/>
      <c r="AT177" s="275"/>
      <c r="AU177" s="275"/>
      <c r="AV177" s="275"/>
      <c r="AW177" s="275"/>
      <c r="AX177" s="275"/>
      <c r="AY177" s="275"/>
      <c r="AZ177" s="275"/>
      <c r="BA177" s="275"/>
      <c r="BB177" s="275"/>
      <c r="BC177" s="275"/>
      <c r="BD177" s="275"/>
      <c r="BE177" s="275"/>
      <c r="BF177" s="275"/>
      <c r="BG177" s="275"/>
      <c r="BH177" s="275"/>
      <c r="BI177" s="275"/>
      <c r="BJ177" s="275"/>
      <c r="BK177" s="275"/>
      <c r="BL177" s="275"/>
      <c r="BM177" s="275"/>
      <c r="BN177" s="275"/>
      <c r="BO177" s="275"/>
      <c r="BP177" s="275"/>
      <c r="BQ177" s="275"/>
      <c r="BR177" s="275"/>
      <c r="BS177" s="275"/>
    </row>
    <row r="178" spans="1:71" x14ac:dyDescent="0.3">
      <c r="A178" s="275"/>
      <c r="B178" s="275"/>
      <c r="C178" s="275"/>
      <c r="D178" s="275"/>
      <c r="E178" s="275"/>
      <c r="F178" s="275"/>
      <c r="G178" s="275"/>
      <c r="H178" s="275"/>
      <c r="I178" s="275"/>
      <c r="J178" s="275"/>
      <c r="K178" s="275"/>
      <c r="L178" s="275"/>
      <c r="M178" s="275"/>
      <c r="N178" s="275"/>
      <c r="O178" s="275"/>
      <c r="P178" s="275"/>
      <c r="Q178" s="275"/>
      <c r="R178" s="275"/>
      <c r="S178" s="275"/>
      <c r="T178" s="275"/>
      <c r="U178" s="275"/>
      <c r="V178" s="275"/>
      <c r="W178" s="275"/>
      <c r="X178" s="275"/>
      <c r="Y178" s="275"/>
      <c r="Z178" s="275"/>
      <c r="AA178" s="275"/>
      <c r="AB178" s="275"/>
      <c r="AC178" s="275"/>
      <c r="AD178" s="275"/>
      <c r="AE178" s="275"/>
      <c r="AF178" s="275"/>
      <c r="AG178" s="275"/>
      <c r="AH178" s="275"/>
      <c r="AI178" s="275"/>
      <c r="AJ178" s="275"/>
      <c r="AK178" s="275"/>
      <c r="AL178" s="275"/>
      <c r="AM178" s="275"/>
      <c r="AN178" s="275"/>
      <c r="AO178" s="275"/>
      <c r="AP178" s="275"/>
      <c r="AQ178" s="275"/>
      <c r="AR178" s="275"/>
      <c r="AS178" s="275"/>
      <c r="AT178" s="275"/>
      <c r="AU178" s="275"/>
      <c r="AV178" s="275"/>
      <c r="AW178" s="275"/>
      <c r="AX178" s="275"/>
      <c r="AY178" s="275"/>
      <c r="AZ178" s="275"/>
      <c r="BA178" s="275"/>
      <c r="BB178" s="275"/>
      <c r="BC178" s="275"/>
      <c r="BD178" s="275"/>
      <c r="BE178" s="275"/>
      <c r="BF178" s="275"/>
      <c r="BG178" s="275"/>
      <c r="BH178" s="275"/>
      <c r="BI178" s="275"/>
      <c r="BJ178" s="275"/>
      <c r="BK178" s="275"/>
      <c r="BL178" s="275"/>
      <c r="BM178" s="275"/>
      <c r="BN178" s="275"/>
      <c r="BO178" s="275"/>
      <c r="BP178" s="275"/>
      <c r="BQ178" s="275"/>
      <c r="BR178" s="275"/>
      <c r="BS178" s="275"/>
    </row>
    <row r="179" spans="1:71" x14ac:dyDescent="0.3">
      <c r="A179" s="275"/>
      <c r="B179" s="275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5"/>
      <c r="S179" s="275"/>
      <c r="T179" s="275"/>
      <c r="U179" s="275"/>
      <c r="V179" s="275"/>
      <c r="W179" s="275"/>
      <c r="X179" s="275"/>
      <c r="Y179" s="275"/>
      <c r="Z179" s="275"/>
      <c r="AA179" s="275"/>
      <c r="AB179" s="275"/>
      <c r="AC179" s="275"/>
      <c r="AD179" s="275"/>
      <c r="AE179" s="275"/>
      <c r="AF179" s="275"/>
      <c r="AG179" s="275"/>
      <c r="AH179" s="275"/>
      <c r="AI179" s="275"/>
      <c r="AJ179" s="275"/>
      <c r="AK179" s="275"/>
      <c r="AL179" s="275"/>
      <c r="AM179" s="275"/>
      <c r="AN179" s="275"/>
      <c r="AO179" s="275"/>
      <c r="AP179" s="275"/>
      <c r="AQ179" s="275"/>
      <c r="AR179" s="275"/>
      <c r="AS179" s="275"/>
      <c r="AT179" s="275"/>
      <c r="AU179" s="275"/>
      <c r="AV179" s="275"/>
      <c r="AW179" s="275"/>
      <c r="AX179" s="275"/>
      <c r="AY179" s="275"/>
      <c r="AZ179" s="275"/>
      <c r="BA179" s="275"/>
      <c r="BB179" s="275"/>
      <c r="BC179" s="275"/>
      <c r="BD179" s="275"/>
      <c r="BE179" s="275"/>
      <c r="BF179" s="275"/>
      <c r="BG179" s="275"/>
      <c r="BH179" s="275"/>
      <c r="BI179" s="275"/>
      <c r="BJ179" s="275"/>
      <c r="BK179" s="275"/>
      <c r="BL179" s="275"/>
      <c r="BM179" s="275"/>
      <c r="BN179" s="275"/>
      <c r="BO179" s="275"/>
      <c r="BP179" s="275"/>
      <c r="BQ179" s="275"/>
      <c r="BR179" s="275"/>
      <c r="BS179" s="275"/>
    </row>
    <row r="180" spans="1:71" x14ac:dyDescent="0.3">
      <c r="A180" s="275"/>
      <c r="B180" s="275"/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  <c r="AA180" s="275"/>
      <c r="AB180" s="275"/>
      <c r="AC180" s="275"/>
      <c r="AD180" s="275"/>
      <c r="AE180" s="275"/>
      <c r="AF180" s="275"/>
      <c r="AG180" s="275"/>
      <c r="AH180" s="275"/>
      <c r="AI180" s="275"/>
      <c r="AJ180" s="275"/>
      <c r="AK180" s="275"/>
      <c r="AL180" s="275"/>
      <c r="AM180" s="275"/>
      <c r="AN180" s="275"/>
      <c r="AO180" s="275"/>
      <c r="AP180" s="275"/>
      <c r="AQ180" s="275"/>
      <c r="AR180" s="275"/>
      <c r="AS180" s="275"/>
      <c r="AT180" s="275"/>
      <c r="AU180" s="275"/>
      <c r="AV180" s="275"/>
      <c r="AW180" s="275"/>
      <c r="AX180" s="275"/>
      <c r="AY180" s="275"/>
      <c r="AZ180" s="275"/>
      <c r="BA180" s="275"/>
      <c r="BB180" s="275"/>
      <c r="BC180" s="275"/>
      <c r="BD180" s="275"/>
      <c r="BE180" s="275"/>
      <c r="BF180" s="275"/>
      <c r="BG180" s="275"/>
      <c r="BH180" s="275"/>
      <c r="BI180" s="275"/>
      <c r="BJ180" s="275"/>
      <c r="BK180" s="275"/>
      <c r="BL180" s="275"/>
      <c r="BM180" s="275"/>
      <c r="BN180" s="275"/>
      <c r="BO180" s="275"/>
      <c r="BP180" s="275"/>
      <c r="BQ180" s="275"/>
      <c r="BR180" s="275"/>
      <c r="BS180" s="275"/>
    </row>
    <row r="181" spans="1:71" x14ac:dyDescent="0.3">
      <c r="A181" s="275"/>
      <c r="B181" s="275"/>
      <c r="C181" s="275"/>
      <c r="D181" s="275"/>
      <c r="E181" s="275"/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  <c r="AA181" s="275"/>
      <c r="AB181" s="275"/>
      <c r="AC181" s="275"/>
      <c r="AD181" s="275"/>
      <c r="AE181" s="275"/>
      <c r="AF181" s="275"/>
      <c r="AG181" s="275"/>
      <c r="AH181" s="275"/>
      <c r="AI181" s="275"/>
      <c r="AJ181" s="275"/>
      <c r="AK181" s="275"/>
      <c r="AL181" s="275"/>
      <c r="AM181" s="275"/>
      <c r="AN181" s="275"/>
      <c r="AO181" s="275"/>
      <c r="AP181" s="275"/>
      <c r="AQ181" s="275"/>
      <c r="AR181" s="275"/>
      <c r="AS181" s="275"/>
      <c r="AT181" s="275"/>
      <c r="AU181" s="275"/>
      <c r="AV181" s="275"/>
      <c r="AW181" s="275"/>
      <c r="AX181" s="275"/>
      <c r="AY181" s="275"/>
      <c r="AZ181" s="275"/>
      <c r="BA181" s="275"/>
      <c r="BB181" s="275"/>
      <c r="BC181" s="275"/>
      <c r="BD181" s="275"/>
      <c r="BE181" s="275"/>
      <c r="BF181" s="275"/>
      <c r="BG181" s="275"/>
      <c r="BH181" s="275"/>
      <c r="BI181" s="275"/>
      <c r="BJ181" s="275"/>
      <c r="BK181" s="275"/>
      <c r="BL181" s="275"/>
      <c r="BM181" s="275"/>
      <c r="BN181" s="275"/>
      <c r="BO181" s="275"/>
      <c r="BP181" s="275"/>
      <c r="BQ181" s="275"/>
      <c r="BR181" s="275"/>
      <c r="BS181" s="275"/>
    </row>
    <row r="182" spans="1:71" x14ac:dyDescent="0.3">
      <c r="A182" s="275"/>
      <c r="B182" s="275"/>
      <c r="C182" s="275"/>
      <c r="D182" s="275"/>
      <c r="E182" s="275"/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75"/>
      <c r="S182" s="275"/>
      <c r="T182" s="275"/>
      <c r="U182" s="275"/>
      <c r="V182" s="275"/>
      <c r="W182" s="275"/>
      <c r="X182" s="275"/>
      <c r="Y182" s="275"/>
      <c r="Z182" s="275"/>
      <c r="AA182" s="275"/>
      <c r="AB182" s="275"/>
      <c r="AC182" s="275"/>
      <c r="AD182" s="275"/>
      <c r="AE182" s="275"/>
      <c r="AF182" s="275"/>
      <c r="AG182" s="275"/>
      <c r="AH182" s="275"/>
      <c r="AI182" s="275"/>
      <c r="AJ182" s="275"/>
      <c r="AK182" s="275"/>
      <c r="AL182" s="275"/>
      <c r="AM182" s="275"/>
      <c r="AN182" s="275"/>
      <c r="AO182" s="275"/>
      <c r="AP182" s="275"/>
      <c r="AQ182" s="275"/>
      <c r="AR182" s="275"/>
      <c r="AS182" s="275"/>
      <c r="AT182" s="275"/>
      <c r="AU182" s="275"/>
      <c r="AV182" s="275"/>
      <c r="AW182" s="275"/>
      <c r="AX182" s="275"/>
      <c r="AY182" s="275"/>
      <c r="AZ182" s="275"/>
      <c r="BA182" s="275"/>
      <c r="BB182" s="275"/>
      <c r="BC182" s="275"/>
      <c r="BD182" s="275"/>
      <c r="BE182" s="275"/>
      <c r="BF182" s="275"/>
      <c r="BG182" s="275"/>
      <c r="BH182" s="275"/>
      <c r="BI182" s="275"/>
      <c r="BJ182" s="275"/>
      <c r="BK182" s="275"/>
      <c r="BL182" s="275"/>
      <c r="BM182" s="275"/>
      <c r="BN182" s="275"/>
      <c r="BO182" s="275"/>
      <c r="BP182" s="275"/>
      <c r="BQ182" s="275"/>
      <c r="BR182" s="275"/>
      <c r="BS182" s="275"/>
    </row>
    <row r="183" spans="1:71" x14ac:dyDescent="0.3">
      <c r="A183" s="275"/>
      <c r="B183" s="275"/>
      <c r="C183" s="275"/>
      <c r="D183" s="275"/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75"/>
      <c r="P183" s="275"/>
      <c r="Q183" s="275"/>
      <c r="R183" s="275"/>
      <c r="S183" s="275"/>
      <c r="T183" s="275"/>
      <c r="U183" s="275"/>
      <c r="V183" s="275"/>
      <c r="W183" s="275"/>
      <c r="X183" s="275"/>
      <c r="Y183" s="275"/>
      <c r="Z183" s="275"/>
      <c r="AA183" s="275"/>
      <c r="AB183" s="275"/>
      <c r="AC183" s="275"/>
      <c r="AD183" s="275"/>
      <c r="AE183" s="275"/>
      <c r="AF183" s="275"/>
      <c r="AG183" s="275"/>
      <c r="AH183" s="275"/>
      <c r="AI183" s="275"/>
      <c r="AJ183" s="275"/>
      <c r="AK183" s="275"/>
      <c r="AL183" s="275"/>
      <c r="AM183" s="275"/>
      <c r="AN183" s="275"/>
      <c r="AO183" s="275"/>
      <c r="AP183" s="275"/>
      <c r="AQ183" s="275"/>
      <c r="AR183" s="275"/>
      <c r="AS183" s="275"/>
      <c r="AT183" s="275"/>
      <c r="AU183" s="275"/>
      <c r="AV183" s="275"/>
      <c r="AW183" s="275"/>
      <c r="AX183" s="275"/>
      <c r="AY183" s="275"/>
      <c r="AZ183" s="275"/>
      <c r="BA183" s="275"/>
      <c r="BB183" s="275"/>
      <c r="BC183" s="275"/>
      <c r="BD183" s="275"/>
      <c r="BE183" s="275"/>
      <c r="BF183" s="275"/>
      <c r="BG183" s="275"/>
      <c r="BH183" s="275"/>
      <c r="BI183" s="275"/>
      <c r="BJ183" s="275"/>
      <c r="BK183" s="275"/>
      <c r="BL183" s="275"/>
      <c r="BM183" s="275"/>
      <c r="BN183" s="275"/>
      <c r="BO183" s="275"/>
      <c r="BP183" s="275"/>
      <c r="BQ183" s="275"/>
      <c r="BR183" s="275"/>
      <c r="BS183" s="275"/>
    </row>
    <row r="184" spans="1:71" x14ac:dyDescent="0.3">
      <c r="A184" s="275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5"/>
      <c r="P184" s="275"/>
      <c r="Q184" s="275"/>
      <c r="R184" s="275"/>
      <c r="S184" s="275"/>
      <c r="T184" s="275"/>
      <c r="U184" s="275"/>
      <c r="V184" s="275"/>
      <c r="W184" s="275"/>
      <c r="X184" s="275"/>
      <c r="Y184" s="275"/>
      <c r="Z184" s="275"/>
      <c r="AA184" s="275"/>
      <c r="AB184" s="275"/>
      <c r="AC184" s="275"/>
      <c r="AD184" s="275"/>
      <c r="AE184" s="275"/>
      <c r="AF184" s="275"/>
      <c r="AG184" s="275"/>
      <c r="AH184" s="275"/>
      <c r="AI184" s="275"/>
      <c r="AJ184" s="275"/>
      <c r="AK184" s="275"/>
      <c r="AL184" s="275"/>
      <c r="AM184" s="275"/>
      <c r="AN184" s="275"/>
      <c r="AO184" s="275"/>
      <c r="AP184" s="275"/>
      <c r="AQ184" s="275"/>
      <c r="AR184" s="275"/>
      <c r="AS184" s="275"/>
      <c r="AT184" s="275"/>
      <c r="AU184" s="275"/>
      <c r="AV184" s="275"/>
      <c r="AW184" s="275"/>
      <c r="AX184" s="275"/>
      <c r="AY184" s="275"/>
      <c r="AZ184" s="275"/>
      <c r="BA184" s="275"/>
      <c r="BB184" s="275"/>
      <c r="BC184" s="275"/>
      <c r="BD184" s="275"/>
      <c r="BE184" s="275"/>
      <c r="BF184" s="275"/>
      <c r="BG184" s="275"/>
      <c r="BH184" s="275"/>
      <c r="BI184" s="275"/>
      <c r="BJ184" s="275"/>
      <c r="BK184" s="275"/>
      <c r="BL184" s="275"/>
      <c r="BM184" s="275"/>
      <c r="BN184" s="275"/>
      <c r="BO184" s="275"/>
      <c r="BP184" s="275"/>
      <c r="BQ184" s="275"/>
      <c r="BR184" s="275"/>
      <c r="BS184" s="275"/>
    </row>
    <row r="185" spans="1:71" x14ac:dyDescent="0.3">
      <c r="A185" s="275"/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  <c r="AA185" s="275"/>
      <c r="AB185" s="275"/>
      <c r="AC185" s="275"/>
      <c r="AD185" s="275"/>
      <c r="AE185" s="275"/>
      <c r="AF185" s="275"/>
      <c r="AG185" s="275"/>
      <c r="AH185" s="275"/>
      <c r="AI185" s="275"/>
      <c r="AJ185" s="275"/>
      <c r="AK185" s="275"/>
      <c r="AL185" s="275"/>
      <c r="AM185" s="275"/>
      <c r="AN185" s="275"/>
      <c r="AO185" s="275"/>
      <c r="AP185" s="275"/>
      <c r="AQ185" s="275"/>
      <c r="AR185" s="275"/>
      <c r="AS185" s="275"/>
      <c r="AT185" s="275"/>
      <c r="AU185" s="275"/>
      <c r="AV185" s="275"/>
      <c r="AW185" s="275"/>
      <c r="AX185" s="275"/>
      <c r="AY185" s="275"/>
      <c r="AZ185" s="275"/>
      <c r="BA185" s="275"/>
      <c r="BB185" s="275"/>
      <c r="BC185" s="275"/>
      <c r="BD185" s="275"/>
      <c r="BE185" s="275"/>
      <c r="BF185" s="275"/>
      <c r="BG185" s="275"/>
      <c r="BH185" s="275"/>
      <c r="BI185" s="275"/>
      <c r="BJ185" s="275"/>
      <c r="BK185" s="275"/>
      <c r="BL185" s="275"/>
      <c r="BM185" s="275"/>
      <c r="BN185" s="275"/>
      <c r="BO185" s="275"/>
      <c r="BP185" s="275"/>
      <c r="BQ185" s="275"/>
      <c r="BR185" s="275"/>
      <c r="BS185" s="275"/>
    </row>
    <row r="186" spans="1:71" x14ac:dyDescent="0.3">
      <c r="A186" s="275"/>
      <c r="B186" s="275"/>
      <c r="C186" s="275"/>
      <c r="D186" s="275"/>
      <c r="E186" s="275"/>
      <c r="F186" s="275"/>
      <c r="G186" s="275"/>
      <c r="H186" s="275"/>
      <c r="I186" s="275"/>
      <c r="J186" s="275"/>
      <c r="K186" s="275"/>
      <c r="L186" s="275"/>
      <c r="M186" s="275"/>
      <c r="N186" s="275"/>
      <c r="O186" s="275"/>
      <c r="P186" s="275"/>
      <c r="Q186" s="275"/>
      <c r="R186" s="275"/>
      <c r="S186" s="275"/>
      <c r="T186" s="275"/>
      <c r="U186" s="275"/>
      <c r="V186" s="275"/>
      <c r="W186" s="275"/>
      <c r="X186" s="275"/>
      <c r="Y186" s="275"/>
      <c r="Z186" s="275"/>
      <c r="AA186" s="275"/>
      <c r="AB186" s="275"/>
      <c r="AC186" s="275"/>
      <c r="AD186" s="275"/>
      <c r="AE186" s="275"/>
      <c r="AF186" s="275"/>
      <c r="AG186" s="275"/>
      <c r="AH186" s="275"/>
      <c r="AI186" s="275"/>
      <c r="AJ186" s="275"/>
      <c r="AK186" s="275"/>
      <c r="AL186" s="275"/>
      <c r="AM186" s="275"/>
      <c r="AN186" s="275"/>
      <c r="AO186" s="275"/>
      <c r="AP186" s="275"/>
      <c r="AQ186" s="275"/>
      <c r="AR186" s="275"/>
      <c r="AS186" s="275"/>
      <c r="AT186" s="275"/>
      <c r="AU186" s="275"/>
      <c r="AV186" s="275"/>
      <c r="AW186" s="275"/>
      <c r="AX186" s="275"/>
      <c r="AY186" s="275"/>
      <c r="AZ186" s="275"/>
      <c r="BA186" s="275"/>
      <c r="BB186" s="275"/>
      <c r="BC186" s="275"/>
      <c r="BD186" s="275"/>
      <c r="BE186" s="275"/>
      <c r="BF186" s="275"/>
      <c r="BG186" s="275"/>
      <c r="BH186" s="275"/>
      <c r="BI186" s="275"/>
      <c r="BJ186" s="275"/>
      <c r="BK186" s="275"/>
      <c r="BL186" s="275"/>
      <c r="BM186" s="275"/>
      <c r="BN186" s="275"/>
      <c r="BO186" s="275"/>
      <c r="BP186" s="275"/>
      <c r="BQ186" s="275"/>
      <c r="BR186" s="275"/>
      <c r="BS186" s="275"/>
    </row>
    <row r="187" spans="1:71" x14ac:dyDescent="0.3">
      <c r="A187" s="275"/>
      <c r="B187" s="275"/>
      <c r="C187" s="275"/>
      <c r="D187" s="275"/>
      <c r="E187" s="275"/>
      <c r="F187" s="275"/>
      <c r="G187" s="275"/>
      <c r="H187" s="275"/>
      <c r="I187" s="275"/>
      <c r="J187" s="275"/>
      <c r="K187" s="275"/>
      <c r="L187" s="275"/>
      <c r="M187" s="275"/>
      <c r="N187" s="275"/>
      <c r="O187" s="275"/>
      <c r="P187" s="275"/>
      <c r="Q187" s="275"/>
      <c r="R187" s="275"/>
      <c r="S187" s="275"/>
      <c r="T187" s="275"/>
      <c r="U187" s="275"/>
      <c r="V187" s="275"/>
      <c r="W187" s="275"/>
      <c r="X187" s="275"/>
      <c r="Y187" s="275"/>
      <c r="Z187" s="275"/>
      <c r="AA187" s="275"/>
      <c r="AB187" s="275"/>
      <c r="AC187" s="275"/>
      <c r="AD187" s="275"/>
      <c r="AE187" s="275"/>
      <c r="AF187" s="275"/>
      <c r="AG187" s="275"/>
      <c r="AH187" s="275"/>
      <c r="AI187" s="275"/>
      <c r="AJ187" s="275"/>
      <c r="AK187" s="275"/>
      <c r="AL187" s="275"/>
      <c r="AM187" s="275"/>
      <c r="AN187" s="275"/>
      <c r="AO187" s="275"/>
      <c r="AP187" s="275"/>
      <c r="AQ187" s="275"/>
      <c r="AR187" s="275"/>
      <c r="AS187" s="275"/>
      <c r="AT187" s="275"/>
      <c r="AU187" s="275"/>
      <c r="AV187" s="275"/>
      <c r="AW187" s="275"/>
      <c r="AX187" s="275"/>
      <c r="AY187" s="275"/>
      <c r="AZ187" s="275"/>
      <c r="BA187" s="275"/>
      <c r="BB187" s="275"/>
      <c r="BC187" s="275"/>
      <c r="BD187" s="275"/>
      <c r="BE187" s="275"/>
      <c r="BF187" s="275"/>
      <c r="BG187" s="275"/>
      <c r="BH187" s="275"/>
      <c r="BI187" s="275"/>
      <c r="BJ187" s="275"/>
      <c r="BK187" s="275"/>
      <c r="BL187" s="275"/>
      <c r="BM187" s="275"/>
      <c r="BN187" s="275"/>
      <c r="BO187" s="275"/>
      <c r="BP187" s="275"/>
      <c r="BQ187" s="275"/>
      <c r="BR187" s="275"/>
      <c r="BS187" s="275"/>
    </row>
    <row r="188" spans="1:71" x14ac:dyDescent="0.3">
      <c r="A188" s="275"/>
      <c r="B188" s="275"/>
      <c r="C188" s="275"/>
      <c r="D188" s="275"/>
      <c r="E188" s="275"/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275"/>
      <c r="Q188" s="275"/>
      <c r="R188" s="275"/>
      <c r="S188" s="275"/>
      <c r="T188" s="275"/>
      <c r="U188" s="275"/>
      <c r="V188" s="275"/>
      <c r="W188" s="275"/>
      <c r="X188" s="275"/>
      <c r="Y188" s="275"/>
      <c r="Z188" s="275"/>
      <c r="AA188" s="275"/>
      <c r="AB188" s="275"/>
      <c r="AC188" s="275"/>
      <c r="AD188" s="275"/>
      <c r="AE188" s="275"/>
      <c r="AF188" s="275"/>
      <c r="AG188" s="275"/>
      <c r="AH188" s="275"/>
      <c r="AI188" s="275"/>
      <c r="AJ188" s="275"/>
      <c r="AK188" s="275"/>
      <c r="AL188" s="275"/>
      <c r="AM188" s="275"/>
      <c r="AN188" s="275"/>
      <c r="AO188" s="275"/>
      <c r="AP188" s="275"/>
      <c r="AQ188" s="275"/>
      <c r="AR188" s="275"/>
      <c r="AS188" s="275"/>
      <c r="AT188" s="275"/>
      <c r="AU188" s="275"/>
      <c r="AV188" s="275"/>
      <c r="AW188" s="275"/>
      <c r="AX188" s="275"/>
      <c r="AY188" s="275"/>
      <c r="AZ188" s="275"/>
      <c r="BA188" s="275"/>
      <c r="BB188" s="275"/>
      <c r="BC188" s="275"/>
      <c r="BD188" s="275"/>
      <c r="BE188" s="275"/>
      <c r="BF188" s="275"/>
      <c r="BG188" s="275"/>
      <c r="BH188" s="275"/>
      <c r="BI188" s="275"/>
      <c r="BJ188" s="275"/>
      <c r="BK188" s="275"/>
      <c r="BL188" s="275"/>
      <c r="BM188" s="275"/>
      <c r="BN188" s="275"/>
      <c r="BO188" s="275"/>
      <c r="BP188" s="275"/>
      <c r="BQ188" s="275"/>
      <c r="BR188" s="275"/>
      <c r="BS188" s="275"/>
    </row>
    <row r="189" spans="1:71" x14ac:dyDescent="0.3">
      <c r="A189" s="275"/>
      <c r="B189" s="275"/>
      <c r="C189" s="275"/>
      <c r="D189" s="275"/>
      <c r="E189" s="275"/>
      <c r="F189" s="275"/>
      <c r="G189" s="275"/>
      <c r="H189" s="275"/>
      <c r="I189" s="275"/>
      <c r="J189" s="275"/>
      <c r="K189" s="275"/>
      <c r="L189" s="275"/>
      <c r="M189" s="275"/>
      <c r="N189" s="275"/>
      <c r="O189" s="275"/>
      <c r="P189" s="275"/>
      <c r="Q189" s="275"/>
      <c r="R189" s="275"/>
      <c r="S189" s="275"/>
      <c r="T189" s="275"/>
      <c r="U189" s="275"/>
      <c r="V189" s="275"/>
      <c r="W189" s="275"/>
      <c r="X189" s="275"/>
      <c r="Y189" s="275"/>
      <c r="Z189" s="275"/>
      <c r="AA189" s="275"/>
      <c r="AB189" s="275"/>
      <c r="AC189" s="275"/>
      <c r="AD189" s="275"/>
      <c r="AE189" s="275"/>
      <c r="AF189" s="275"/>
      <c r="AG189" s="275"/>
      <c r="AH189" s="275"/>
      <c r="AI189" s="275"/>
      <c r="AJ189" s="275"/>
      <c r="AK189" s="275"/>
      <c r="AL189" s="275"/>
      <c r="AM189" s="275"/>
      <c r="AN189" s="275"/>
      <c r="AO189" s="275"/>
      <c r="AP189" s="275"/>
      <c r="AQ189" s="275"/>
      <c r="AR189" s="275"/>
      <c r="AS189" s="275"/>
      <c r="AT189" s="275"/>
      <c r="AU189" s="275"/>
      <c r="AV189" s="275"/>
      <c r="AW189" s="275"/>
      <c r="AX189" s="275"/>
      <c r="AY189" s="275"/>
      <c r="AZ189" s="275"/>
      <c r="BA189" s="275"/>
      <c r="BB189" s="275"/>
      <c r="BC189" s="275"/>
      <c r="BD189" s="275"/>
      <c r="BE189" s="275"/>
      <c r="BF189" s="275"/>
      <c r="BG189" s="275"/>
      <c r="BH189" s="275"/>
      <c r="BI189" s="275"/>
      <c r="BJ189" s="275"/>
      <c r="BK189" s="275"/>
      <c r="BL189" s="275"/>
      <c r="BM189" s="275"/>
      <c r="BN189" s="275"/>
      <c r="BO189" s="275"/>
      <c r="BP189" s="275"/>
      <c r="BQ189" s="275"/>
      <c r="BR189" s="275"/>
      <c r="BS189" s="275"/>
    </row>
    <row r="190" spans="1:71" x14ac:dyDescent="0.3">
      <c r="A190" s="275"/>
      <c r="B190" s="275"/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75"/>
      <c r="P190" s="275"/>
      <c r="Q190" s="275"/>
      <c r="R190" s="275"/>
      <c r="S190" s="275"/>
      <c r="T190" s="275"/>
      <c r="U190" s="275"/>
      <c r="V190" s="275"/>
      <c r="W190" s="275"/>
      <c r="X190" s="275"/>
      <c r="Y190" s="275"/>
      <c r="Z190" s="275"/>
      <c r="AA190" s="275"/>
      <c r="AB190" s="275"/>
      <c r="AC190" s="275"/>
      <c r="AD190" s="275"/>
      <c r="AE190" s="275"/>
      <c r="AF190" s="275"/>
      <c r="AG190" s="275"/>
      <c r="AH190" s="275"/>
      <c r="AI190" s="275"/>
      <c r="AJ190" s="275"/>
      <c r="AK190" s="275"/>
      <c r="AL190" s="275"/>
      <c r="AM190" s="275"/>
      <c r="AN190" s="275"/>
      <c r="AO190" s="275"/>
      <c r="AP190" s="275"/>
      <c r="AQ190" s="275"/>
      <c r="AR190" s="275"/>
      <c r="AS190" s="275"/>
      <c r="AT190" s="275"/>
      <c r="AU190" s="275"/>
      <c r="AV190" s="275"/>
      <c r="AW190" s="275"/>
      <c r="AX190" s="275"/>
      <c r="AY190" s="275"/>
      <c r="AZ190" s="275"/>
      <c r="BA190" s="275"/>
      <c r="BB190" s="275"/>
      <c r="BC190" s="275"/>
      <c r="BD190" s="275"/>
      <c r="BE190" s="275"/>
      <c r="BF190" s="275"/>
      <c r="BG190" s="275"/>
      <c r="BH190" s="275"/>
      <c r="BI190" s="275"/>
      <c r="BJ190" s="275"/>
      <c r="BK190" s="275"/>
      <c r="BL190" s="275"/>
      <c r="BM190" s="275"/>
      <c r="BN190" s="275"/>
      <c r="BO190" s="275"/>
      <c r="BP190" s="275"/>
      <c r="BQ190" s="275"/>
      <c r="BR190" s="275"/>
      <c r="BS190" s="275"/>
    </row>
    <row r="191" spans="1:71" x14ac:dyDescent="0.3">
      <c r="A191" s="275"/>
      <c r="B191" s="275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275"/>
      <c r="Q191" s="275"/>
      <c r="R191" s="275"/>
      <c r="S191" s="275"/>
      <c r="T191" s="275"/>
      <c r="U191" s="275"/>
      <c r="V191" s="275"/>
      <c r="W191" s="275"/>
      <c r="X191" s="275"/>
      <c r="Y191" s="275"/>
      <c r="Z191" s="275"/>
      <c r="AA191" s="275"/>
      <c r="AB191" s="275"/>
      <c r="AC191" s="275"/>
      <c r="AD191" s="275"/>
      <c r="AE191" s="275"/>
      <c r="AF191" s="275"/>
      <c r="AG191" s="275"/>
      <c r="AH191" s="275"/>
      <c r="AI191" s="275"/>
      <c r="AJ191" s="275"/>
      <c r="AK191" s="275"/>
      <c r="AL191" s="275"/>
      <c r="AM191" s="275"/>
      <c r="AN191" s="275"/>
      <c r="AO191" s="275"/>
      <c r="AP191" s="275"/>
      <c r="AQ191" s="275"/>
      <c r="AR191" s="275"/>
      <c r="AS191" s="275"/>
      <c r="AT191" s="275"/>
      <c r="AU191" s="275"/>
      <c r="AV191" s="275"/>
      <c r="AW191" s="275"/>
      <c r="AX191" s="275"/>
      <c r="AY191" s="275"/>
      <c r="AZ191" s="275"/>
      <c r="BA191" s="275"/>
      <c r="BB191" s="275"/>
      <c r="BC191" s="275"/>
      <c r="BD191" s="275"/>
      <c r="BE191" s="275"/>
      <c r="BF191" s="275"/>
      <c r="BG191" s="275"/>
      <c r="BH191" s="275"/>
      <c r="BI191" s="275"/>
      <c r="BJ191" s="275"/>
      <c r="BK191" s="275"/>
      <c r="BL191" s="275"/>
      <c r="BM191" s="275"/>
      <c r="BN191" s="275"/>
      <c r="BO191" s="275"/>
      <c r="BP191" s="275"/>
      <c r="BQ191" s="275"/>
      <c r="BR191" s="275"/>
      <c r="BS191" s="275"/>
    </row>
    <row r="192" spans="1:71" x14ac:dyDescent="0.3">
      <c r="A192" s="275"/>
      <c r="B192" s="275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75"/>
      <c r="AB192" s="275"/>
      <c r="AC192" s="275"/>
      <c r="AD192" s="275"/>
      <c r="AE192" s="275"/>
      <c r="AF192" s="275"/>
      <c r="AG192" s="275"/>
      <c r="AH192" s="275"/>
      <c r="AI192" s="275"/>
      <c r="AJ192" s="275"/>
      <c r="AK192" s="275"/>
      <c r="AL192" s="275"/>
      <c r="AM192" s="275"/>
      <c r="AN192" s="275"/>
      <c r="AO192" s="275"/>
      <c r="AP192" s="275"/>
      <c r="AQ192" s="275"/>
      <c r="AR192" s="275"/>
      <c r="AS192" s="275"/>
      <c r="AT192" s="275"/>
      <c r="AU192" s="275"/>
      <c r="AV192" s="275"/>
      <c r="AW192" s="275"/>
      <c r="AX192" s="275"/>
      <c r="AY192" s="275"/>
      <c r="AZ192" s="275"/>
      <c r="BA192" s="275"/>
      <c r="BB192" s="275"/>
      <c r="BC192" s="275"/>
      <c r="BD192" s="275"/>
      <c r="BE192" s="275"/>
      <c r="BF192" s="275"/>
      <c r="BG192" s="275"/>
      <c r="BH192" s="275"/>
      <c r="BI192" s="275"/>
      <c r="BJ192" s="275"/>
      <c r="BK192" s="275"/>
      <c r="BL192" s="275"/>
      <c r="BM192" s="275"/>
      <c r="BN192" s="275"/>
      <c r="BO192" s="275"/>
      <c r="BP192" s="275"/>
      <c r="BQ192" s="275"/>
      <c r="BR192" s="275"/>
      <c r="BS192" s="275"/>
    </row>
    <row r="193" spans="1:71" x14ac:dyDescent="0.3">
      <c r="A193" s="275"/>
      <c r="B193" s="275"/>
      <c r="C193" s="275"/>
      <c r="D193" s="275"/>
      <c r="E193" s="275"/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  <c r="AA193" s="275"/>
      <c r="AB193" s="275"/>
      <c r="AC193" s="275"/>
      <c r="AD193" s="275"/>
      <c r="AE193" s="275"/>
      <c r="AF193" s="275"/>
      <c r="AG193" s="275"/>
      <c r="AH193" s="275"/>
      <c r="AI193" s="275"/>
      <c r="AJ193" s="275"/>
      <c r="AK193" s="275"/>
      <c r="AL193" s="275"/>
      <c r="AM193" s="275"/>
      <c r="AN193" s="275"/>
      <c r="AO193" s="275"/>
      <c r="AP193" s="275"/>
      <c r="AQ193" s="275"/>
      <c r="AR193" s="275"/>
      <c r="AS193" s="275"/>
      <c r="AT193" s="275"/>
      <c r="AU193" s="275"/>
      <c r="AV193" s="275"/>
      <c r="AW193" s="275"/>
      <c r="AX193" s="275"/>
      <c r="AY193" s="275"/>
      <c r="AZ193" s="275"/>
      <c r="BA193" s="275"/>
      <c r="BB193" s="275"/>
      <c r="BC193" s="275"/>
      <c r="BD193" s="275"/>
      <c r="BE193" s="275"/>
      <c r="BF193" s="275"/>
      <c r="BG193" s="275"/>
      <c r="BH193" s="275"/>
      <c r="BI193" s="275"/>
      <c r="BJ193" s="275"/>
      <c r="BK193" s="275"/>
      <c r="BL193" s="275"/>
      <c r="BM193" s="275"/>
      <c r="BN193" s="275"/>
      <c r="BO193" s="275"/>
      <c r="BP193" s="275"/>
      <c r="BQ193" s="275"/>
      <c r="BR193" s="275"/>
      <c r="BS193" s="275"/>
    </row>
    <row r="194" spans="1:71" x14ac:dyDescent="0.3">
      <c r="A194" s="275"/>
      <c r="B194" s="275"/>
      <c r="C194" s="275"/>
      <c r="D194" s="275"/>
      <c r="E194" s="275"/>
      <c r="F194" s="275"/>
      <c r="G194" s="275"/>
      <c r="H194" s="275"/>
      <c r="I194" s="275"/>
      <c r="J194" s="275"/>
      <c r="K194" s="275"/>
      <c r="L194" s="275"/>
      <c r="M194" s="275"/>
      <c r="N194" s="275"/>
      <c r="O194" s="275"/>
      <c r="P194" s="275"/>
      <c r="Q194" s="275"/>
      <c r="R194" s="275"/>
      <c r="S194" s="275"/>
      <c r="T194" s="275"/>
      <c r="U194" s="275"/>
      <c r="V194" s="275"/>
      <c r="W194" s="275"/>
      <c r="X194" s="275"/>
      <c r="Y194" s="275"/>
      <c r="Z194" s="275"/>
      <c r="AA194" s="275"/>
      <c r="AB194" s="275"/>
      <c r="AC194" s="275"/>
      <c r="AD194" s="275"/>
      <c r="AE194" s="275"/>
      <c r="AF194" s="275"/>
      <c r="AG194" s="275"/>
      <c r="AH194" s="275"/>
      <c r="AI194" s="275"/>
      <c r="AJ194" s="275"/>
      <c r="AK194" s="275"/>
      <c r="AL194" s="275"/>
      <c r="AM194" s="275"/>
      <c r="AN194" s="275"/>
      <c r="AO194" s="275"/>
      <c r="AP194" s="275"/>
      <c r="AQ194" s="275"/>
      <c r="AR194" s="275"/>
      <c r="AS194" s="275"/>
      <c r="AT194" s="275"/>
      <c r="AU194" s="275"/>
      <c r="AV194" s="275"/>
      <c r="AW194" s="275"/>
      <c r="AX194" s="275"/>
      <c r="AY194" s="275"/>
      <c r="AZ194" s="275"/>
      <c r="BA194" s="275"/>
      <c r="BB194" s="275"/>
      <c r="BC194" s="275"/>
      <c r="BD194" s="275"/>
      <c r="BE194" s="275"/>
      <c r="BF194" s="275"/>
      <c r="BG194" s="275"/>
      <c r="BH194" s="275"/>
      <c r="BI194" s="275"/>
      <c r="BJ194" s="275"/>
      <c r="BK194" s="275"/>
      <c r="BL194" s="275"/>
      <c r="BM194" s="275"/>
      <c r="BN194" s="275"/>
      <c r="BO194" s="275"/>
      <c r="BP194" s="275"/>
      <c r="BQ194" s="275"/>
      <c r="BR194" s="275"/>
      <c r="BS194" s="275"/>
    </row>
    <row r="195" spans="1:71" x14ac:dyDescent="0.3">
      <c r="A195" s="275"/>
      <c r="B195" s="275"/>
      <c r="C195" s="275"/>
      <c r="D195" s="275"/>
      <c r="E195" s="275"/>
      <c r="F195" s="275"/>
      <c r="G195" s="275"/>
      <c r="H195" s="275"/>
      <c r="I195" s="275"/>
      <c r="J195" s="275"/>
      <c r="K195" s="275"/>
      <c r="L195" s="275"/>
      <c r="M195" s="275"/>
      <c r="N195" s="275"/>
      <c r="O195" s="275"/>
      <c r="P195" s="275"/>
      <c r="Q195" s="275"/>
      <c r="R195" s="275"/>
      <c r="S195" s="275"/>
      <c r="T195" s="275"/>
      <c r="U195" s="275"/>
      <c r="V195" s="275"/>
      <c r="W195" s="275"/>
      <c r="X195" s="275"/>
      <c r="Y195" s="275"/>
      <c r="Z195" s="275"/>
      <c r="AA195" s="275"/>
      <c r="AB195" s="275"/>
      <c r="AC195" s="275"/>
      <c r="AD195" s="275"/>
      <c r="AE195" s="275"/>
      <c r="AF195" s="275"/>
      <c r="AG195" s="275"/>
      <c r="AH195" s="275"/>
      <c r="AI195" s="275"/>
      <c r="AJ195" s="275"/>
      <c r="AK195" s="275"/>
      <c r="AL195" s="275"/>
      <c r="AM195" s="275"/>
      <c r="AN195" s="275"/>
      <c r="AO195" s="275"/>
      <c r="AP195" s="275"/>
      <c r="AQ195" s="275"/>
      <c r="AR195" s="275"/>
      <c r="AS195" s="275"/>
      <c r="AT195" s="275"/>
      <c r="AU195" s="275"/>
      <c r="AV195" s="275"/>
      <c r="AW195" s="275"/>
      <c r="AX195" s="275"/>
      <c r="AY195" s="275"/>
      <c r="AZ195" s="275"/>
      <c r="BA195" s="275"/>
      <c r="BB195" s="275"/>
      <c r="BC195" s="275"/>
      <c r="BD195" s="275"/>
      <c r="BE195" s="275"/>
      <c r="BF195" s="275"/>
      <c r="BG195" s="275"/>
      <c r="BH195" s="275"/>
      <c r="BI195" s="275"/>
      <c r="BJ195" s="275"/>
      <c r="BK195" s="275"/>
      <c r="BL195" s="275"/>
      <c r="BM195" s="275"/>
      <c r="BN195" s="275"/>
      <c r="BO195" s="275"/>
      <c r="BP195" s="275"/>
      <c r="BQ195" s="275"/>
      <c r="BR195" s="275"/>
      <c r="BS195" s="275"/>
    </row>
    <row r="196" spans="1:71" x14ac:dyDescent="0.3">
      <c r="A196" s="275"/>
      <c r="B196" s="275"/>
      <c r="C196" s="275"/>
      <c r="D196" s="275"/>
      <c r="E196" s="275"/>
      <c r="F196" s="275"/>
      <c r="G196" s="275"/>
      <c r="H196" s="275"/>
      <c r="I196" s="275"/>
      <c r="J196" s="275"/>
      <c r="K196" s="275"/>
      <c r="L196" s="275"/>
      <c r="M196" s="275"/>
      <c r="N196" s="275"/>
      <c r="O196" s="275"/>
      <c r="P196" s="275"/>
      <c r="Q196" s="275"/>
      <c r="R196" s="275"/>
      <c r="S196" s="275"/>
      <c r="T196" s="275"/>
      <c r="U196" s="275"/>
      <c r="V196" s="275"/>
      <c r="W196" s="275"/>
      <c r="X196" s="275"/>
      <c r="Y196" s="275"/>
      <c r="Z196" s="275"/>
      <c r="AA196" s="275"/>
      <c r="AB196" s="275"/>
      <c r="AC196" s="275"/>
      <c r="AD196" s="275"/>
      <c r="AE196" s="275"/>
      <c r="AF196" s="275"/>
      <c r="AG196" s="275"/>
      <c r="AH196" s="275"/>
      <c r="AI196" s="275"/>
      <c r="AJ196" s="275"/>
      <c r="AK196" s="275"/>
      <c r="AL196" s="275"/>
      <c r="AM196" s="275"/>
      <c r="AN196" s="275"/>
      <c r="AO196" s="275"/>
      <c r="AP196" s="275"/>
      <c r="AQ196" s="275"/>
      <c r="AR196" s="275"/>
      <c r="AS196" s="275"/>
      <c r="AT196" s="275"/>
      <c r="AU196" s="275"/>
      <c r="AV196" s="275"/>
      <c r="AW196" s="275"/>
      <c r="AX196" s="275"/>
      <c r="AY196" s="275"/>
      <c r="AZ196" s="275"/>
      <c r="BA196" s="275"/>
      <c r="BB196" s="275"/>
      <c r="BC196" s="275"/>
      <c r="BD196" s="275"/>
      <c r="BE196" s="275"/>
      <c r="BF196" s="275"/>
      <c r="BG196" s="275"/>
      <c r="BH196" s="275"/>
      <c r="BI196" s="275"/>
      <c r="BJ196" s="275"/>
      <c r="BK196" s="275"/>
      <c r="BL196" s="275"/>
      <c r="BM196" s="275"/>
      <c r="BN196" s="275"/>
      <c r="BO196" s="275"/>
      <c r="BP196" s="275"/>
      <c r="BQ196" s="275"/>
      <c r="BR196" s="275"/>
      <c r="BS196" s="275"/>
    </row>
    <row r="197" spans="1:71" x14ac:dyDescent="0.3">
      <c r="A197" s="275"/>
      <c r="B197" s="275"/>
      <c r="C197" s="275"/>
      <c r="D197" s="275"/>
      <c r="E197" s="275"/>
      <c r="F197" s="275"/>
      <c r="G197" s="275"/>
      <c r="H197" s="275"/>
      <c r="I197" s="275"/>
      <c r="J197" s="275"/>
      <c r="K197" s="275"/>
      <c r="L197" s="275"/>
      <c r="M197" s="275"/>
      <c r="N197" s="275"/>
      <c r="O197" s="275"/>
      <c r="P197" s="275"/>
      <c r="Q197" s="275"/>
      <c r="R197" s="275"/>
      <c r="S197" s="275"/>
      <c r="T197" s="275"/>
      <c r="U197" s="275"/>
      <c r="V197" s="275"/>
      <c r="W197" s="275"/>
      <c r="X197" s="275"/>
      <c r="Y197" s="275"/>
      <c r="Z197" s="275"/>
      <c r="AA197" s="275"/>
      <c r="AB197" s="275"/>
      <c r="AC197" s="275"/>
      <c r="AD197" s="275"/>
      <c r="AE197" s="275"/>
      <c r="AF197" s="275"/>
      <c r="AG197" s="275"/>
      <c r="AH197" s="275"/>
      <c r="AI197" s="275"/>
      <c r="AJ197" s="275"/>
      <c r="AK197" s="275"/>
      <c r="AL197" s="275"/>
      <c r="AM197" s="275"/>
      <c r="AN197" s="275"/>
      <c r="AO197" s="275"/>
      <c r="AP197" s="275"/>
      <c r="AQ197" s="275"/>
      <c r="AR197" s="275"/>
      <c r="AS197" s="275"/>
      <c r="AT197" s="275"/>
      <c r="AU197" s="275"/>
      <c r="AV197" s="275"/>
      <c r="AW197" s="275"/>
      <c r="AX197" s="275"/>
      <c r="AY197" s="275"/>
      <c r="AZ197" s="275"/>
      <c r="BA197" s="275"/>
      <c r="BB197" s="275"/>
      <c r="BC197" s="275"/>
      <c r="BD197" s="275"/>
      <c r="BE197" s="275"/>
      <c r="BF197" s="275"/>
      <c r="BG197" s="275"/>
      <c r="BH197" s="275"/>
      <c r="BI197" s="275"/>
      <c r="BJ197" s="275"/>
      <c r="BK197" s="275"/>
      <c r="BL197" s="275"/>
      <c r="BM197" s="275"/>
      <c r="BN197" s="275"/>
      <c r="BO197" s="275"/>
      <c r="BP197" s="275"/>
      <c r="BQ197" s="275"/>
      <c r="BR197" s="275"/>
      <c r="BS197" s="275"/>
    </row>
    <row r="198" spans="1:71" x14ac:dyDescent="0.3">
      <c r="A198" s="275"/>
      <c r="B198" s="275"/>
      <c r="C198" s="275"/>
      <c r="D198" s="275"/>
      <c r="E198" s="275"/>
      <c r="F198" s="275"/>
      <c r="G198" s="275"/>
      <c r="H198" s="275"/>
      <c r="I198" s="275"/>
      <c r="J198" s="275"/>
      <c r="K198" s="275"/>
      <c r="L198" s="275"/>
      <c r="M198" s="275"/>
      <c r="N198" s="275"/>
      <c r="O198" s="275"/>
      <c r="P198" s="275"/>
      <c r="Q198" s="275"/>
      <c r="R198" s="275"/>
      <c r="S198" s="275"/>
      <c r="T198" s="275"/>
      <c r="U198" s="275"/>
      <c r="V198" s="275"/>
      <c r="W198" s="275"/>
      <c r="X198" s="275"/>
      <c r="Y198" s="275"/>
      <c r="Z198" s="275"/>
      <c r="AA198" s="275"/>
      <c r="AB198" s="275"/>
      <c r="AC198" s="275"/>
      <c r="AD198" s="275"/>
      <c r="AE198" s="275"/>
      <c r="AF198" s="275"/>
      <c r="AG198" s="275"/>
      <c r="AH198" s="275"/>
      <c r="AI198" s="275"/>
      <c r="AJ198" s="275"/>
      <c r="AK198" s="275"/>
      <c r="AL198" s="275"/>
      <c r="AM198" s="275"/>
      <c r="AN198" s="275"/>
      <c r="AO198" s="275"/>
      <c r="AP198" s="275"/>
      <c r="AQ198" s="275"/>
      <c r="AR198" s="275"/>
      <c r="AS198" s="275"/>
      <c r="AT198" s="275"/>
      <c r="AU198" s="275"/>
      <c r="AV198" s="275"/>
      <c r="AW198" s="275"/>
      <c r="AX198" s="275"/>
      <c r="AY198" s="275"/>
      <c r="AZ198" s="275"/>
      <c r="BA198" s="275"/>
      <c r="BB198" s="275"/>
      <c r="BC198" s="275"/>
      <c r="BD198" s="275"/>
      <c r="BE198" s="275"/>
      <c r="BF198" s="275"/>
      <c r="BG198" s="275"/>
      <c r="BH198" s="275"/>
      <c r="BI198" s="275"/>
      <c r="BJ198" s="275"/>
      <c r="BK198" s="275"/>
      <c r="BL198" s="275"/>
      <c r="BM198" s="275"/>
      <c r="BN198" s="275"/>
      <c r="BO198" s="275"/>
      <c r="BP198" s="275"/>
      <c r="BQ198" s="275"/>
      <c r="BR198" s="275"/>
      <c r="BS198" s="275"/>
    </row>
    <row r="199" spans="1:71" x14ac:dyDescent="0.3">
      <c r="A199" s="275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75"/>
      <c r="M199" s="275"/>
      <c r="N199" s="275"/>
      <c r="O199" s="275"/>
      <c r="P199" s="275"/>
      <c r="Q199" s="275"/>
      <c r="R199" s="275"/>
      <c r="S199" s="275"/>
      <c r="T199" s="275"/>
      <c r="U199" s="275"/>
      <c r="V199" s="275"/>
      <c r="W199" s="275"/>
      <c r="X199" s="275"/>
      <c r="Y199" s="275"/>
      <c r="Z199" s="275"/>
      <c r="AA199" s="275"/>
      <c r="AB199" s="275"/>
      <c r="AC199" s="275"/>
      <c r="AD199" s="275"/>
      <c r="AE199" s="275"/>
      <c r="AF199" s="275"/>
      <c r="AG199" s="275"/>
      <c r="AH199" s="275"/>
      <c r="AI199" s="275"/>
      <c r="AJ199" s="275"/>
      <c r="AK199" s="275"/>
      <c r="AL199" s="275"/>
      <c r="AM199" s="275"/>
      <c r="AN199" s="275"/>
      <c r="AO199" s="275"/>
      <c r="AP199" s="275"/>
      <c r="AQ199" s="275"/>
      <c r="AR199" s="275"/>
      <c r="AS199" s="275"/>
      <c r="AT199" s="275"/>
      <c r="AU199" s="275"/>
      <c r="AV199" s="275"/>
      <c r="AW199" s="275"/>
      <c r="AX199" s="275"/>
      <c r="AY199" s="275"/>
      <c r="AZ199" s="275"/>
      <c r="BA199" s="275"/>
      <c r="BB199" s="275"/>
      <c r="BC199" s="275"/>
      <c r="BD199" s="275"/>
      <c r="BE199" s="275"/>
      <c r="BF199" s="275"/>
      <c r="BG199" s="275"/>
      <c r="BH199" s="275"/>
      <c r="BI199" s="275"/>
      <c r="BJ199" s="275"/>
      <c r="BK199" s="275"/>
      <c r="BL199" s="275"/>
      <c r="BM199" s="275"/>
      <c r="BN199" s="275"/>
      <c r="BO199" s="275"/>
      <c r="BP199" s="275"/>
      <c r="BQ199" s="275"/>
      <c r="BR199" s="275"/>
      <c r="BS199" s="275"/>
    </row>
    <row r="200" spans="1:71" x14ac:dyDescent="0.3">
      <c r="A200" s="275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75"/>
      <c r="S200" s="275"/>
      <c r="T200" s="275"/>
      <c r="U200" s="275"/>
      <c r="V200" s="275"/>
      <c r="W200" s="275"/>
      <c r="X200" s="275"/>
      <c r="Y200" s="275"/>
      <c r="Z200" s="275"/>
      <c r="AA200" s="275"/>
      <c r="AB200" s="275"/>
      <c r="AC200" s="275"/>
      <c r="AD200" s="275"/>
      <c r="AE200" s="275"/>
      <c r="AF200" s="275"/>
      <c r="AG200" s="275"/>
      <c r="AH200" s="275"/>
      <c r="AI200" s="275"/>
      <c r="AJ200" s="275"/>
      <c r="AK200" s="275"/>
      <c r="AL200" s="275"/>
      <c r="AM200" s="275"/>
      <c r="AN200" s="275"/>
      <c r="AO200" s="275"/>
      <c r="AP200" s="275"/>
      <c r="AQ200" s="275"/>
      <c r="AR200" s="275"/>
      <c r="AS200" s="275"/>
      <c r="AT200" s="275"/>
      <c r="AU200" s="275"/>
      <c r="AV200" s="275"/>
      <c r="AW200" s="275"/>
      <c r="AX200" s="275"/>
      <c r="AY200" s="275"/>
      <c r="AZ200" s="275"/>
      <c r="BA200" s="275"/>
      <c r="BB200" s="275"/>
      <c r="BC200" s="275"/>
      <c r="BD200" s="275"/>
      <c r="BE200" s="275"/>
      <c r="BF200" s="275"/>
      <c r="BG200" s="275"/>
      <c r="BH200" s="275"/>
      <c r="BI200" s="275"/>
      <c r="BJ200" s="275"/>
      <c r="BK200" s="275"/>
      <c r="BL200" s="275"/>
      <c r="BM200" s="275"/>
      <c r="BN200" s="275"/>
      <c r="BO200" s="275"/>
      <c r="BP200" s="275"/>
      <c r="BQ200" s="275"/>
      <c r="BR200" s="275"/>
      <c r="BS200" s="275"/>
    </row>
    <row r="201" spans="1:71" x14ac:dyDescent="0.3">
      <c r="A201" s="275"/>
      <c r="B201" s="275"/>
      <c r="C201" s="275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  <c r="AA201" s="275"/>
      <c r="AB201" s="275"/>
      <c r="AC201" s="275"/>
      <c r="AD201" s="275"/>
      <c r="AE201" s="275"/>
      <c r="AF201" s="275"/>
      <c r="AG201" s="275"/>
      <c r="AH201" s="275"/>
      <c r="AI201" s="275"/>
      <c r="AJ201" s="275"/>
      <c r="AK201" s="275"/>
      <c r="AL201" s="275"/>
      <c r="AM201" s="275"/>
      <c r="AN201" s="275"/>
      <c r="AO201" s="275"/>
      <c r="AP201" s="275"/>
      <c r="AQ201" s="275"/>
      <c r="AR201" s="275"/>
      <c r="AS201" s="275"/>
      <c r="AT201" s="275"/>
      <c r="AU201" s="275"/>
      <c r="AV201" s="275"/>
      <c r="AW201" s="275"/>
      <c r="AX201" s="275"/>
      <c r="AY201" s="275"/>
      <c r="AZ201" s="275"/>
      <c r="BA201" s="275"/>
      <c r="BB201" s="275"/>
      <c r="BC201" s="275"/>
      <c r="BD201" s="275"/>
      <c r="BE201" s="275"/>
      <c r="BF201" s="275"/>
      <c r="BG201" s="275"/>
      <c r="BH201" s="275"/>
      <c r="BI201" s="275"/>
      <c r="BJ201" s="275"/>
      <c r="BK201" s="275"/>
      <c r="BL201" s="275"/>
      <c r="BM201" s="275"/>
      <c r="BN201" s="275"/>
      <c r="BO201" s="275"/>
      <c r="BP201" s="275"/>
      <c r="BQ201" s="275"/>
      <c r="BR201" s="275"/>
      <c r="BS201" s="275"/>
    </row>
    <row r="202" spans="1:71" x14ac:dyDescent="0.3">
      <c r="A202" s="275"/>
      <c r="B202" s="275"/>
      <c r="C202" s="275"/>
      <c r="D202" s="275"/>
      <c r="E202" s="275"/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75"/>
      <c r="AB202" s="275"/>
      <c r="AC202" s="275"/>
      <c r="AD202" s="275"/>
      <c r="AE202" s="275"/>
      <c r="AF202" s="275"/>
      <c r="AG202" s="275"/>
      <c r="AH202" s="275"/>
      <c r="AI202" s="275"/>
      <c r="AJ202" s="275"/>
      <c r="AK202" s="275"/>
      <c r="AL202" s="275"/>
      <c r="AM202" s="275"/>
      <c r="AN202" s="275"/>
      <c r="AO202" s="275"/>
      <c r="AP202" s="275"/>
      <c r="AQ202" s="275"/>
      <c r="AR202" s="275"/>
      <c r="AS202" s="275"/>
      <c r="AT202" s="275"/>
      <c r="AU202" s="275"/>
      <c r="AV202" s="275"/>
      <c r="AW202" s="275"/>
      <c r="AX202" s="275"/>
      <c r="AY202" s="275"/>
      <c r="AZ202" s="275"/>
      <c r="BA202" s="275"/>
      <c r="BB202" s="275"/>
      <c r="BC202" s="275"/>
      <c r="BD202" s="275"/>
      <c r="BE202" s="275"/>
      <c r="BF202" s="275"/>
      <c r="BG202" s="275"/>
      <c r="BH202" s="275"/>
      <c r="BI202" s="275"/>
      <c r="BJ202" s="275"/>
      <c r="BK202" s="275"/>
      <c r="BL202" s="275"/>
      <c r="BM202" s="275"/>
      <c r="BN202" s="275"/>
      <c r="BO202" s="275"/>
      <c r="BP202" s="275"/>
      <c r="BQ202" s="275"/>
      <c r="BR202" s="275"/>
      <c r="BS202" s="275"/>
    </row>
    <row r="203" spans="1:71" x14ac:dyDescent="0.3">
      <c r="A203" s="275"/>
      <c r="B203" s="275"/>
      <c r="C203" s="275"/>
      <c r="D203" s="275"/>
      <c r="E203" s="275"/>
      <c r="F203" s="275"/>
      <c r="G203" s="275"/>
      <c r="H203" s="275"/>
      <c r="I203" s="275"/>
      <c r="J203" s="275"/>
      <c r="K203" s="275"/>
      <c r="L203" s="275"/>
      <c r="M203" s="275"/>
      <c r="N203" s="275"/>
      <c r="O203" s="275"/>
      <c r="P203" s="275"/>
      <c r="Q203" s="275"/>
      <c r="R203" s="275"/>
      <c r="S203" s="275"/>
      <c r="T203" s="275"/>
      <c r="U203" s="275"/>
      <c r="V203" s="275"/>
      <c r="W203" s="275"/>
      <c r="X203" s="275"/>
      <c r="Y203" s="275"/>
      <c r="Z203" s="275"/>
      <c r="AA203" s="275"/>
      <c r="AB203" s="275"/>
      <c r="AC203" s="275"/>
      <c r="AD203" s="275"/>
      <c r="AE203" s="275"/>
      <c r="AF203" s="275"/>
      <c r="AG203" s="275"/>
      <c r="AH203" s="275"/>
      <c r="AI203" s="275"/>
      <c r="AJ203" s="275"/>
      <c r="AK203" s="275"/>
      <c r="AL203" s="275"/>
      <c r="AM203" s="275"/>
      <c r="AN203" s="275"/>
      <c r="AO203" s="275"/>
      <c r="AP203" s="275"/>
      <c r="AQ203" s="275"/>
      <c r="AR203" s="275"/>
      <c r="AS203" s="275"/>
      <c r="AT203" s="275"/>
      <c r="AU203" s="275"/>
      <c r="AV203" s="275"/>
      <c r="AW203" s="275"/>
      <c r="AX203" s="275"/>
      <c r="AY203" s="275"/>
      <c r="AZ203" s="275"/>
      <c r="BA203" s="275"/>
      <c r="BB203" s="275"/>
      <c r="BC203" s="275"/>
      <c r="BD203" s="275"/>
      <c r="BE203" s="275"/>
      <c r="BF203" s="275"/>
      <c r="BG203" s="275"/>
      <c r="BH203" s="275"/>
      <c r="BI203" s="275"/>
      <c r="BJ203" s="275"/>
      <c r="BK203" s="275"/>
      <c r="BL203" s="275"/>
      <c r="BM203" s="275"/>
      <c r="BN203" s="275"/>
      <c r="BO203" s="275"/>
      <c r="BP203" s="275"/>
      <c r="BQ203" s="275"/>
      <c r="BR203" s="275"/>
      <c r="BS203" s="275"/>
    </row>
    <row r="204" spans="1:71" x14ac:dyDescent="0.3">
      <c r="A204" s="275"/>
      <c r="B204" s="275"/>
      <c r="C204" s="275"/>
      <c r="D204" s="275"/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75"/>
      <c r="P204" s="275"/>
      <c r="Q204" s="275"/>
      <c r="R204" s="275"/>
      <c r="S204" s="275"/>
      <c r="T204" s="275"/>
      <c r="U204" s="275"/>
      <c r="V204" s="275"/>
      <c r="W204" s="275"/>
      <c r="X204" s="275"/>
      <c r="Y204" s="275"/>
      <c r="Z204" s="275"/>
      <c r="AA204" s="275"/>
      <c r="AB204" s="275"/>
      <c r="AC204" s="275"/>
      <c r="AD204" s="275"/>
      <c r="AE204" s="275"/>
      <c r="AF204" s="275"/>
      <c r="AG204" s="275"/>
      <c r="AH204" s="275"/>
      <c r="AI204" s="275"/>
      <c r="AJ204" s="275"/>
      <c r="AK204" s="275"/>
      <c r="AL204" s="275"/>
      <c r="AM204" s="275"/>
      <c r="AN204" s="275"/>
      <c r="AO204" s="275"/>
      <c r="AP204" s="275"/>
      <c r="AQ204" s="275"/>
      <c r="AR204" s="275"/>
      <c r="AS204" s="275"/>
      <c r="AT204" s="275"/>
      <c r="AU204" s="275"/>
      <c r="AV204" s="275"/>
      <c r="AW204" s="275"/>
      <c r="AX204" s="275"/>
      <c r="AY204" s="275"/>
      <c r="AZ204" s="275"/>
      <c r="BA204" s="275"/>
      <c r="BB204" s="275"/>
      <c r="BC204" s="275"/>
      <c r="BD204" s="275"/>
      <c r="BE204" s="275"/>
      <c r="BF204" s="275"/>
      <c r="BG204" s="275"/>
      <c r="BH204" s="275"/>
      <c r="BI204" s="275"/>
      <c r="BJ204" s="275"/>
      <c r="BK204" s="275"/>
      <c r="BL204" s="275"/>
      <c r="BM204" s="275"/>
      <c r="BN204" s="275"/>
      <c r="BO204" s="275"/>
      <c r="BP204" s="275"/>
      <c r="BQ204" s="275"/>
      <c r="BR204" s="275"/>
      <c r="BS204" s="275"/>
    </row>
    <row r="205" spans="1:71" x14ac:dyDescent="0.3">
      <c r="A205" s="275"/>
      <c r="B205" s="275"/>
      <c r="C205" s="275"/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5"/>
      <c r="P205" s="275"/>
      <c r="Q205" s="275"/>
      <c r="R205" s="275"/>
      <c r="S205" s="275"/>
      <c r="T205" s="275"/>
      <c r="U205" s="275"/>
      <c r="V205" s="275"/>
      <c r="W205" s="275"/>
      <c r="X205" s="275"/>
      <c r="Y205" s="275"/>
      <c r="Z205" s="275"/>
      <c r="AA205" s="275"/>
      <c r="AB205" s="275"/>
      <c r="AC205" s="275"/>
      <c r="AD205" s="275"/>
      <c r="AE205" s="275"/>
      <c r="AF205" s="275"/>
      <c r="AG205" s="275"/>
      <c r="AH205" s="275"/>
      <c r="AI205" s="275"/>
      <c r="AJ205" s="275"/>
      <c r="AK205" s="275"/>
      <c r="AL205" s="275"/>
      <c r="AM205" s="275"/>
      <c r="AN205" s="275"/>
      <c r="AO205" s="275"/>
      <c r="AP205" s="275"/>
      <c r="AQ205" s="275"/>
      <c r="AR205" s="275"/>
      <c r="AS205" s="275"/>
      <c r="AT205" s="275"/>
      <c r="AU205" s="275"/>
      <c r="AV205" s="275"/>
      <c r="AW205" s="275"/>
      <c r="AX205" s="275"/>
      <c r="AY205" s="275"/>
      <c r="AZ205" s="275"/>
      <c r="BA205" s="275"/>
      <c r="BB205" s="275"/>
      <c r="BC205" s="275"/>
      <c r="BD205" s="275"/>
      <c r="BE205" s="275"/>
      <c r="BF205" s="275"/>
      <c r="BG205" s="275"/>
      <c r="BH205" s="275"/>
      <c r="BI205" s="275"/>
      <c r="BJ205" s="275"/>
      <c r="BK205" s="275"/>
      <c r="BL205" s="275"/>
      <c r="BM205" s="275"/>
      <c r="BN205" s="275"/>
      <c r="BO205" s="275"/>
      <c r="BP205" s="275"/>
      <c r="BQ205" s="275"/>
      <c r="BR205" s="275"/>
      <c r="BS205" s="275"/>
    </row>
    <row r="206" spans="1:71" x14ac:dyDescent="0.3">
      <c r="A206" s="275"/>
      <c r="B206" s="275"/>
      <c r="C206" s="275"/>
      <c r="D206" s="275"/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  <c r="AA206" s="275"/>
      <c r="AB206" s="275"/>
      <c r="AC206" s="275"/>
      <c r="AD206" s="275"/>
      <c r="AE206" s="275"/>
      <c r="AF206" s="275"/>
      <c r="AG206" s="275"/>
      <c r="AH206" s="275"/>
      <c r="AI206" s="275"/>
      <c r="AJ206" s="275"/>
      <c r="AK206" s="275"/>
      <c r="AL206" s="275"/>
      <c r="AM206" s="275"/>
      <c r="AN206" s="275"/>
      <c r="AO206" s="275"/>
      <c r="AP206" s="275"/>
      <c r="AQ206" s="275"/>
      <c r="AR206" s="275"/>
      <c r="AS206" s="275"/>
      <c r="AT206" s="275"/>
      <c r="AU206" s="275"/>
      <c r="AV206" s="275"/>
      <c r="AW206" s="275"/>
      <c r="AX206" s="275"/>
      <c r="AY206" s="275"/>
      <c r="AZ206" s="275"/>
      <c r="BA206" s="275"/>
      <c r="BB206" s="275"/>
      <c r="BC206" s="275"/>
      <c r="BD206" s="275"/>
      <c r="BE206" s="275"/>
      <c r="BF206" s="275"/>
      <c r="BG206" s="275"/>
      <c r="BH206" s="275"/>
      <c r="BI206" s="275"/>
      <c r="BJ206" s="275"/>
      <c r="BK206" s="275"/>
      <c r="BL206" s="275"/>
      <c r="BM206" s="275"/>
      <c r="BN206" s="275"/>
      <c r="BO206" s="275"/>
      <c r="BP206" s="275"/>
      <c r="BQ206" s="275"/>
      <c r="BR206" s="275"/>
      <c r="BS206" s="275"/>
    </row>
    <row r="207" spans="1:71" x14ac:dyDescent="0.3">
      <c r="A207" s="275"/>
      <c r="B207" s="275"/>
      <c r="C207" s="275"/>
      <c r="D207" s="275"/>
      <c r="E207" s="275"/>
      <c r="F207" s="275"/>
      <c r="G207" s="275"/>
      <c r="H207" s="275"/>
      <c r="I207" s="275"/>
      <c r="J207" s="275"/>
      <c r="K207" s="275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  <c r="AA207" s="275"/>
      <c r="AB207" s="275"/>
      <c r="AC207" s="275"/>
      <c r="AD207" s="275"/>
      <c r="AE207" s="275"/>
      <c r="AF207" s="275"/>
      <c r="AG207" s="275"/>
      <c r="AH207" s="275"/>
      <c r="AI207" s="275"/>
      <c r="AJ207" s="275"/>
      <c r="AK207" s="275"/>
      <c r="AL207" s="275"/>
      <c r="AM207" s="275"/>
      <c r="AN207" s="275"/>
      <c r="AO207" s="275"/>
      <c r="AP207" s="275"/>
      <c r="AQ207" s="275"/>
      <c r="AR207" s="275"/>
      <c r="AS207" s="275"/>
      <c r="AT207" s="275"/>
      <c r="AU207" s="275"/>
      <c r="AV207" s="275"/>
      <c r="AW207" s="275"/>
      <c r="AX207" s="275"/>
      <c r="AY207" s="275"/>
      <c r="AZ207" s="275"/>
      <c r="BA207" s="275"/>
      <c r="BB207" s="275"/>
      <c r="BC207" s="275"/>
      <c r="BD207" s="275"/>
      <c r="BE207" s="275"/>
      <c r="BF207" s="275"/>
      <c r="BG207" s="275"/>
      <c r="BH207" s="275"/>
      <c r="BI207" s="275"/>
      <c r="BJ207" s="275"/>
      <c r="BK207" s="275"/>
      <c r="BL207" s="275"/>
      <c r="BM207" s="275"/>
      <c r="BN207" s="275"/>
      <c r="BO207" s="275"/>
      <c r="BP207" s="275"/>
      <c r="BQ207" s="275"/>
      <c r="BR207" s="275"/>
      <c r="BS207" s="275"/>
    </row>
    <row r="208" spans="1:71" x14ac:dyDescent="0.3">
      <c r="A208" s="275"/>
      <c r="B208" s="275"/>
      <c r="C208" s="275"/>
      <c r="D208" s="275"/>
      <c r="E208" s="275"/>
      <c r="F208" s="275"/>
      <c r="G208" s="275"/>
      <c r="H208" s="275"/>
      <c r="I208" s="275"/>
      <c r="J208" s="275"/>
      <c r="K208" s="275"/>
      <c r="L208" s="275"/>
      <c r="M208" s="275"/>
      <c r="N208" s="275"/>
      <c r="O208" s="275"/>
      <c r="P208" s="275"/>
      <c r="Q208" s="275"/>
      <c r="R208" s="275"/>
      <c r="S208" s="275"/>
      <c r="T208" s="275"/>
      <c r="U208" s="275"/>
      <c r="V208" s="275"/>
      <c r="W208" s="275"/>
      <c r="X208" s="275"/>
      <c r="Y208" s="275"/>
      <c r="Z208" s="275"/>
      <c r="AA208" s="275"/>
      <c r="AB208" s="275"/>
      <c r="AC208" s="275"/>
      <c r="AD208" s="275"/>
      <c r="AE208" s="275"/>
      <c r="AF208" s="275"/>
      <c r="AG208" s="275"/>
      <c r="AH208" s="275"/>
      <c r="AI208" s="275"/>
      <c r="AJ208" s="275"/>
      <c r="AK208" s="275"/>
      <c r="AL208" s="275"/>
      <c r="AM208" s="275"/>
      <c r="AN208" s="275"/>
      <c r="AO208" s="275"/>
      <c r="AP208" s="275"/>
      <c r="AQ208" s="275"/>
      <c r="AR208" s="275"/>
      <c r="AS208" s="275"/>
      <c r="AT208" s="275"/>
      <c r="AU208" s="275"/>
      <c r="AV208" s="275"/>
      <c r="AW208" s="275"/>
      <c r="AX208" s="275"/>
      <c r="AY208" s="275"/>
      <c r="AZ208" s="275"/>
      <c r="BA208" s="275"/>
      <c r="BB208" s="275"/>
      <c r="BC208" s="275"/>
      <c r="BD208" s="275"/>
      <c r="BE208" s="275"/>
      <c r="BF208" s="275"/>
      <c r="BG208" s="275"/>
      <c r="BH208" s="275"/>
      <c r="BI208" s="275"/>
      <c r="BJ208" s="275"/>
      <c r="BK208" s="275"/>
      <c r="BL208" s="275"/>
      <c r="BM208" s="275"/>
      <c r="BN208" s="275"/>
      <c r="BO208" s="275"/>
      <c r="BP208" s="275"/>
      <c r="BQ208" s="275"/>
      <c r="BR208" s="275"/>
      <c r="BS208" s="275"/>
    </row>
    <row r="209" spans="1:71" x14ac:dyDescent="0.3">
      <c r="A209" s="275"/>
      <c r="B209" s="275"/>
      <c r="C209" s="275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75"/>
      <c r="P209" s="275"/>
      <c r="Q209" s="275"/>
      <c r="R209" s="275"/>
      <c r="S209" s="275"/>
      <c r="T209" s="275"/>
      <c r="U209" s="275"/>
      <c r="V209" s="275"/>
      <c r="W209" s="275"/>
      <c r="X209" s="275"/>
      <c r="Y209" s="275"/>
      <c r="Z209" s="275"/>
      <c r="AA209" s="275"/>
      <c r="AB209" s="275"/>
      <c r="AC209" s="275"/>
      <c r="AD209" s="275"/>
      <c r="AE209" s="275"/>
      <c r="AF209" s="275"/>
      <c r="AG209" s="275"/>
      <c r="AH209" s="275"/>
      <c r="AI209" s="275"/>
      <c r="AJ209" s="275"/>
      <c r="AK209" s="275"/>
      <c r="AL209" s="275"/>
      <c r="AM209" s="275"/>
      <c r="AN209" s="275"/>
      <c r="AO209" s="275"/>
      <c r="AP209" s="275"/>
      <c r="AQ209" s="275"/>
      <c r="AR209" s="275"/>
      <c r="AS209" s="275"/>
      <c r="AT209" s="275"/>
      <c r="AU209" s="275"/>
      <c r="AV209" s="275"/>
      <c r="AW209" s="275"/>
      <c r="AX209" s="275"/>
      <c r="AY209" s="275"/>
      <c r="AZ209" s="275"/>
      <c r="BA209" s="275"/>
      <c r="BB209" s="275"/>
      <c r="BC209" s="275"/>
      <c r="BD209" s="275"/>
      <c r="BE209" s="275"/>
      <c r="BF209" s="275"/>
      <c r="BG209" s="275"/>
      <c r="BH209" s="275"/>
      <c r="BI209" s="275"/>
      <c r="BJ209" s="275"/>
      <c r="BK209" s="275"/>
      <c r="BL209" s="275"/>
      <c r="BM209" s="275"/>
      <c r="BN209" s="275"/>
      <c r="BO209" s="275"/>
      <c r="BP209" s="275"/>
      <c r="BQ209" s="275"/>
      <c r="BR209" s="275"/>
      <c r="BS209" s="275"/>
    </row>
    <row r="210" spans="1:71" x14ac:dyDescent="0.3">
      <c r="A210" s="275"/>
      <c r="B210" s="275"/>
      <c r="C210" s="275"/>
      <c r="D210" s="275"/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5"/>
      <c r="P210" s="275"/>
      <c r="Q210" s="275"/>
      <c r="R210" s="275"/>
      <c r="S210" s="275"/>
      <c r="T210" s="275"/>
      <c r="U210" s="275"/>
      <c r="V210" s="275"/>
      <c r="W210" s="275"/>
      <c r="X210" s="275"/>
      <c r="Y210" s="275"/>
      <c r="Z210" s="275"/>
      <c r="AA210" s="275"/>
      <c r="AB210" s="275"/>
      <c r="AC210" s="275"/>
      <c r="AD210" s="275"/>
      <c r="AE210" s="275"/>
      <c r="AF210" s="275"/>
      <c r="AG210" s="275"/>
      <c r="AH210" s="275"/>
      <c r="AI210" s="275"/>
      <c r="AJ210" s="275"/>
      <c r="AK210" s="275"/>
      <c r="AL210" s="275"/>
      <c r="AM210" s="275"/>
      <c r="AN210" s="275"/>
      <c r="AO210" s="275"/>
      <c r="AP210" s="275"/>
      <c r="AQ210" s="275"/>
      <c r="AR210" s="275"/>
      <c r="AS210" s="275"/>
      <c r="AT210" s="275"/>
      <c r="AU210" s="275"/>
      <c r="AV210" s="275"/>
      <c r="AW210" s="275"/>
      <c r="AX210" s="275"/>
      <c r="AY210" s="275"/>
      <c r="AZ210" s="275"/>
      <c r="BA210" s="275"/>
      <c r="BB210" s="275"/>
      <c r="BC210" s="275"/>
      <c r="BD210" s="275"/>
      <c r="BE210" s="275"/>
      <c r="BF210" s="275"/>
      <c r="BG210" s="275"/>
      <c r="BH210" s="275"/>
      <c r="BI210" s="275"/>
      <c r="BJ210" s="275"/>
      <c r="BK210" s="275"/>
      <c r="BL210" s="275"/>
      <c r="BM210" s="275"/>
      <c r="BN210" s="275"/>
      <c r="BO210" s="275"/>
      <c r="BP210" s="275"/>
      <c r="BQ210" s="275"/>
      <c r="BR210" s="275"/>
      <c r="BS210" s="275"/>
    </row>
    <row r="211" spans="1:71" x14ac:dyDescent="0.3">
      <c r="A211" s="275"/>
      <c r="B211" s="275"/>
      <c r="C211" s="275"/>
      <c r="D211" s="275"/>
      <c r="E211" s="275"/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  <c r="AA211" s="275"/>
      <c r="AB211" s="275"/>
      <c r="AC211" s="275"/>
      <c r="AD211" s="275"/>
      <c r="AE211" s="275"/>
      <c r="AF211" s="275"/>
      <c r="AG211" s="275"/>
      <c r="AH211" s="275"/>
      <c r="AI211" s="275"/>
      <c r="AJ211" s="275"/>
      <c r="AK211" s="275"/>
      <c r="AL211" s="275"/>
      <c r="AM211" s="275"/>
      <c r="AN211" s="275"/>
      <c r="AO211" s="275"/>
      <c r="AP211" s="275"/>
      <c r="AQ211" s="275"/>
      <c r="AR211" s="275"/>
      <c r="AS211" s="275"/>
      <c r="AT211" s="275"/>
      <c r="AU211" s="275"/>
      <c r="AV211" s="275"/>
      <c r="AW211" s="275"/>
      <c r="AX211" s="275"/>
      <c r="AY211" s="275"/>
      <c r="AZ211" s="275"/>
      <c r="BA211" s="275"/>
      <c r="BB211" s="275"/>
      <c r="BC211" s="275"/>
      <c r="BD211" s="275"/>
      <c r="BE211" s="275"/>
      <c r="BF211" s="275"/>
      <c r="BG211" s="275"/>
      <c r="BH211" s="275"/>
      <c r="BI211" s="275"/>
      <c r="BJ211" s="275"/>
      <c r="BK211" s="275"/>
      <c r="BL211" s="275"/>
      <c r="BM211" s="275"/>
      <c r="BN211" s="275"/>
      <c r="BO211" s="275"/>
      <c r="BP211" s="275"/>
      <c r="BQ211" s="275"/>
      <c r="BR211" s="275"/>
      <c r="BS211" s="275"/>
    </row>
    <row r="212" spans="1:71" x14ac:dyDescent="0.3">
      <c r="A212" s="275"/>
      <c r="B212" s="275"/>
      <c r="C212" s="275"/>
      <c r="D212" s="275"/>
      <c r="E212" s="275"/>
      <c r="F212" s="275"/>
      <c r="G212" s="275"/>
      <c r="H212" s="275"/>
      <c r="I212" s="275"/>
      <c r="J212" s="275"/>
      <c r="K212" s="275"/>
      <c r="L212" s="275"/>
      <c r="M212" s="275"/>
      <c r="N212" s="275"/>
      <c r="O212" s="275"/>
      <c r="P212" s="275"/>
      <c r="Q212" s="275"/>
      <c r="R212" s="275"/>
      <c r="S212" s="275"/>
      <c r="T212" s="275"/>
      <c r="U212" s="275"/>
      <c r="V212" s="275"/>
      <c r="W212" s="275"/>
      <c r="X212" s="275"/>
      <c r="Y212" s="275"/>
      <c r="Z212" s="275"/>
      <c r="AA212" s="275"/>
      <c r="AB212" s="275"/>
      <c r="AC212" s="275"/>
      <c r="AD212" s="275"/>
      <c r="AE212" s="275"/>
      <c r="AF212" s="275"/>
      <c r="AG212" s="275"/>
      <c r="AH212" s="275"/>
      <c r="AI212" s="275"/>
      <c r="AJ212" s="275"/>
      <c r="AK212" s="275"/>
      <c r="AL212" s="275"/>
      <c r="AM212" s="275"/>
      <c r="AN212" s="275"/>
      <c r="AO212" s="275"/>
      <c r="AP212" s="275"/>
      <c r="AQ212" s="275"/>
      <c r="AR212" s="275"/>
      <c r="AS212" s="275"/>
      <c r="AT212" s="275"/>
      <c r="AU212" s="275"/>
      <c r="AV212" s="275"/>
      <c r="AW212" s="275"/>
      <c r="AX212" s="275"/>
      <c r="AY212" s="275"/>
      <c r="AZ212" s="275"/>
      <c r="BA212" s="275"/>
      <c r="BB212" s="275"/>
      <c r="BC212" s="275"/>
      <c r="BD212" s="275"/>
      <c r="BE212" s="275"/>
      <c r="BF212" s="275"/>
      <c r="BG212" s="275"/>
      <c r="BH212" s="275"/>
      <c r="BI212" s="275"/>
      <c r="BJ212" s="275"/>
      <c r="BK212" s="275"/>
      <c r="BL212" s="275"/>
      <c r="BM212" s="275"/>
      <c r="BN212" s="275"/>
      <c r="BO212" s="275"/>
      <c r="BP212" s="275"/>
      <c r="BQ212" s="275"/>
      <c r="BR212" s="275"/>
      <c r="BS212" s="275"/>
    </row>
    <row r="213" spans="1:71" x14ac:dyDescent="0.3">
      <c r="A213" s="275"/>
      <c r="B213" s="275"/>
      <c r="C213" s="275"/>
      <c r="D213" s="275"/>
      <c r="E213" s="275"/>
      <c r="F213" s="275"/>
      <c r="G213" s="275"/>
      <c r="H213" s="275"/>
      <c r="I213" s="275"/>
      <c r="J213" s="275"/>
      <c r="K213" s="275"/>
      <c r="L213" s="275"/>
      <c r="M213" s="275"/>
      <c r="N213" s="275"/>
      <c r="O213" s="275"/>
      <c r="P213" s="275"/>
      <c r="Q213" s="275"/>
      <c r="R213" s="275"/>
      <c r="S213" s="275"/>
      <c r="T213" s="275"/>
      <c r="U213" s="275"/>
      <c r="V213" s="275"/>
      <c r="W213" s="275"/>
      <c r="X213" s="275"/>
      <c r="Y213" s="275"/>
      <c r="Z213" s="275"/>
      <c r="AA213" s="275"/>
      <c r="AB213" s="275"/>
      <c r="AC213" s="275"/>
      <c r="AD213" s="275"/>
      <c r="AE213" s="275"/>
      <c r="AF213" s="275"/>
      <c r="AG213" s="275"/>
      <c r="AH213" s="275"/>
      <c r="AI213" s="275"/>
      <c r="AJ213" s="275"/>
      <c r="AK213" s="275"/>
      <c r="AL213" s="275"/>
      <c r="AM213" s="275"/>
      <c r="AN213" s="275"/>
      <c r="AO213" s="275"/>
      <c r="AP213" s="275"/>
      <c r="AQ213" s="275"/>
      <c r="AR213" s="275"/>
      <c r="AS213" s="275"/>
      <c r="AT213" s="275"/>
      <c r="AU213" s="275"/>
      <c r="AV213" s="275"/>
      <c r="AW213" s="275"/>
      <c r="AX213" s="275"/>
      <c r="AY213" s="275"/>
      <c r="AZ213" s="275"/>
      <c r="BA213" s="275"/>
      <c r="BB213" s="275"/>
      <c r="BC213" s="275"/>
      <c r="BD213" s="275"/>
      <c r="BE213" s="275"/>
      <c r="BF213" s="275"/>
      <c r="BG213" s="275"/>
      <c r="BH213" s="275"/>
      <c r="BI213" s="275"/>
      <c r="BJ213" s="275"/>
      <c r="BK213" s="275"/>
      <c r="BL213" s="275"/>
      <c r="BM213" s="275"/>
      <c r="BN213" s="275"/>
      <c r="BO213" s="275"/>
      <c r="BP213" s="275"/>
      <c r="BQ213" s="275"/>
      <c r="BR213" s="275"/>
      <c r="BS213" s="275"/>
    </row>
    <row r="214" spans="1:71" x14ac:dyDescent="0.3">
      <c r="A214" s="275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75"/>
      <c r="M214" s="275"/>
      <c r="N214" s="275"/>
      <c r="O214" s="275"/>
      <c r="P214" s="275"/>
      <c r="Q214" s="275"/>
      <c r="R214" s="275"/>
      <c r="S214" s="275"/>
      <c r="T214" s="275"/>
      <c r="U214" s="275"/>
      <c r="V214" s="275"/>
      <c r="W214" s="275"/>
      <c r="X214" s="275"/>
      <c r="Y214" s="275"/>
      <c r="Z214" s="275"/>
      <c r="AA214" s="275"/>
      <c r="AB214" s="275"/>
      <c r="AC214" s="275"/>
      <c r="AD214" s="275"/>
      <c r="AE214" s="275"/>
      <c r="AF214" s="275"/>
      <c r="AG214" s="275"/>
      <c r="AH214" s="275"/>
      <c r="AI214" s="275"/>
      <c r="AJ214" s="275"/>
      <c r="AK214" s="275"/>
      <c r="AL214" s="275"/>
      <c r="AM214" s="275"/>
      <c r="AN214" s="275"/>
      <c r="AO214" s="275"/>
      <c r="AP214" s="275"/>
      <c r="AQ214" s="275"/>
      <c r="AR214" s="275"/>
      <c r="AS214" s="275"/>
      <c r="AT214" s="275"/>
      <c r="AU214" s="275"/>
      <c r="AV214" s="275"/>
      <c r="AW214" s="275"/>
      <c r="AX214" s="275"/>
      <c r="AY214" s="275"/>
      <c r="AZ214" s="275"/>
      <c r="BA214" s="275"/>
      <c r="BB214" s="275"/>
      <c r="BC214" s="275"/>
      <c r="BD214" s="275"/>
      <c r="BE214" s="275"/>
      <c r="BF214" s="275"/>
      <c r="BG214" s="275"/>
      <c r="BH214" s="275"/>
      <c r="BI214" s="275"/>
      <c r="BJ214" s="275"/>
      <c r="BK214" s="275"/>
      <c r="BL214" s="275"/>
      <c r="BM214" s="275"/>
      <c r="BN214" s="275"/>
      <c r="BO214" s="275"/>
      <c r="BP214" s="275"/>
      <c r="BQ214" s="275"/>
      <c r="BR214" s="275"/>
      <c r="BS214" s="275"/>
    </row>
    <row r="215" spans="1:71" x14ac:dyDescent="0.3">
      <c r="A215" s="275"/>
      <c r="B215" s="275"/>
      <c r="C215" s="275"/>
      <c r="D215" s="275"/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275"/>
      <c r="Q215" s="275"/>
      <c r="R215" s="275"/>
      <c r="S215" s="275"/>
      <c r="T215" s="275"/>
      <c r="U215" s="275"/>
      <c r="V215" s="275"/>
      <c r="W215" s="275"/>
      <c r="X215" s="275"/>
      <c r="Y215" s="275"/>
      <c r="Z215" s="275"/>
      <c r="AA215" s="275"/>
      <c r="AB215" s="275"/>
      <c r="AC215" s="275"/>
      <c r="AD215" s="275"/>
      <c r="AE215" s="275"/>
      <c r="AF215" s="275"/>
      <c r="AG215" s="275"/>
      <c r="AH215" s="275"/>
      <c r="AI215" s="275"/>
      <c r="AJ215" s="275"/>
      <c r="AK215" s="275"/>
      <c r="AL215" s="275"/>
      <c r="AM215" s="275"/>
      <c r="AN215" s="275"/>
      <c r="AO215" s="275"/>
      <c r="AP215" s="275"/>
      <c r="AQ215" s="275"/>
      <c r="AR215" s="275"/>
      <c r="AS215" s="275"/>
      <c r="AT215" s="275"/>
      <c r="AU215" s="275"/>
      <c r="AV215" s="275"/>
      <c r="AW215" s="275"/>
      <c r="AX215" s="275"/>
      <c r="AY215" s="275"/>
      <c r="AZ215" s="275"/>
      <c r="BA215" s="275"/>
      <c r="BB215" s="275"/>
      <c r="BC215" s="275"/>
      <c r="BD215" s="275"/>
      <c r="BE215" s="275"/>
      <c r="BF215" s="275"/>
      <c r="BG215" s="275"/>
      <c r="BH215" s="275"/>
      <c r="BI215" s="275"/>
      <c r="BJ215" s="275"/>
      <c r="BK215" s="275"/>
      <c r="BL215" s="275"/>
      <c r="BM215" s="275"/>
      <c r="BN215" s="275"/>
      <c r="BO215" s="275"/>
      <c r="BP215" s="275"/>
      <c r="BQ215" s="275"/>
      <c r="BR215" s="275"/>
      <c r="BS215" s="275"/>
    </row>
    <row r="216" spans="1:71" x14ac:dyDescent="0.3">
      <c r="A216" s="275"/>
      <c r="B216" s="275"/>
      <c r="C216" s="275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  <c r="AA216" s="275"/>
      <c r="AB216" s="275"/>
      <c r="AC216" s="275"/>
      <c r="AD216" s="275"/>
      <c r="AE216" s="275"/>
      <c r="AF216" s="275"/>
      <c r="AG216" s="275"/>
      <c r="AH216" s="275"/>
      <c r="AI216" s="275"/>
      <c r="AJ216" s="275"/>
      <c r="AK216" s="275"/>
      <c r="AL216" s="275"/>
      <c r="AM216" s="275"/>
      <c r="AN216" s="275"/>
      <c r="AO216" s="275"/>
      <c r="AP216" s="275"/>
      <c r="AQ216" s="275"/>
      <c r="AR216" s="275"/>
      <c r="AS216" s="275"/>
      <c r="AT216" s="275"/>
      <c r="AU216" s="275"/>
      <c r="AV216" s="275"/>
      <c r="AW216" s="275"/>
      <c r="AX216" s="275"/>
      <c r="AY216" s="275"/>
      <c r="AZ216" s="275"/>
      <c r="BA216" s="275"/>
      <c r="BB216" s="275"/>
      <c r="BC216" s="275"/>
      <c r="BD216" s="275"/>
      <c r="BE216" s="275"/>
      <c r="BF216" s="275"/>
      <c r="BG216" s="275"/>
      <c r="BH216" s="275"/>
      <c r="BI216" s="275"/>
      <c r="BJ216" s="275"/>
      <c r="BK216" s="275"/>
      <c r="BL216" s="275"/>
      <c r="BM216" s="275"/>
      <c r="BN216" s="275"/>
      <c r="BO216" s="275"/>
      <c r="BP216" s="275"/>
      <c r="BQ216" s="275"/>
      <c r="BR216" s="275"/>
      <c r="BS216" s="275"/>
    </row>
    <row r="217" spans="1:71" x14ac:dyDescent="0.3">
      <c r="A217" s="275"/>
      <c r="B217" s="275"/>
      <c r="C217" s="275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75"/>
      <c r="AB217" s="275"/>
      <c r="AC217" s="275"/>
      <c r="AD217" s="275"/>
      <c r="AE217" s="275"/>
      <c r="AF217" s="275"/>
      <c r="AG217" s="275"/>
      <c r="AH217" s="275"/>
      <c r="AI217" s="275"/>
      <c r="AJ217" s="275"/>
      <c r="AK217" s="275"/>
      <c r="AL217" s="275"/>
      <c r="AM217" s="275"/>
      <c r="AN217" s="275"/>
      <c r="AO217" s="275"/>
      <c r="AP217" s="275"/>
      <c r="AQ217" s="275"/>
      <c r="AR217" s="275"/>
      <c r="AS217" s="275"/>
      <c r="AT217" s="275"/>
      <c r="AU217" s="275"/>
      <c r="AV217" s="275"/>
      <c r="AW217" s="275"/>
      <c r="AX217" s="275"/>
      <c r="AY217" s="275"/>
      <c r="AZ217" s="275"/>
      <c r="BA217" s="275"/>
      <c r="BB217" s="275"/>
      <c r="BC217" s="275"/>
      <c r="BD217" s="275"/>
      <c r="BE217" s="275"/>
      <c r="BF217" s="275"/>
      <c r="BG217" s="275"/>
      <c r="BH217" s="275"/>
      <c r="BI217" s="275"/>
      <c r="BJ217" s="275"/>
      <c r="BK217" s="275"/>
      <c r="BL217" s="275"/>
      <c r="BM217" s="275"/>
      <c r="BN217" s="275"/>
      <c r="BO217" s="275"/>
      <c r="BP217" s="275"/>
      <c r="BQ217" s="275"/>
      <c r="BR217" s="275"/>
      <c r="BS217" s="275"/>
    </row>
    <row r="218" spans="1:71" x14ac:dyDescent="0.3">
      <c r="A218" s="275"/>
      <c r="B218" s="275"/>
      <c r="C218" s="275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75"/>
      <c r="AB218" s="275"/>
      <c r="AC218" s="275"/>
      <c r="AD218" s="275"/>
      <c r="AE218" s="275"/>
      <c r="AF218" s="275"/>
      <c r="AG218" s="275"/>
      <c r="AH218" s="275"/>
      <c r="AI218" s="275"/>
      <c r="AJ218" s="275"/>
      <c r="AK218" s="275"/>
      <c r="AL218" s="275"/>
      <c r="AM218" s="275"/>
      <c r="AN218" s="275"/>
      <c r="AO218" s="275"/>
      <c r="AP218" s="275"/>
      <c r="AQ218" s="275"/>
      <c r="AR218" s="275"/>
      <c r="AS218" s="275"/>
      <c r="AT218" s="275"/>
      <c r="AU218" s="275"/>
      <c r="AV218" s="275"/>
      <c r="AW218" s="275"/>
      <c r="AX218" s="275"/>
      <c r="AY218" s="275"/>
      <c r="AZ218" s="275"/>
      <c r="BA218" s="275"/>
      <c r="BB218" s="275"/>
      <c r="BC218" s="275"/>
      <c r="BD218" s="275"/>
      <c r="BE218" s="275"/>
      <c r="BF218" s="275"/>
      <c r="BG218" s="275"/>
      <c r="BH218" s="275"/>
      <c r="BI218" s="275"/>
      <c r="BJ218" s="275"/>
      <c r="BK218" s="275"/>
      <c r="BL218" s="275"/>
      <c r="BM218" s="275"/>
      <c r="BN218" s="275"/>
      <c r="BO218" s="275"/>
      <c r="BP218" s="275"/>
      <c r="BQ218" s="275"/>
      <c r="BR218" s="275"/>
      <c r="BS218" s="275"/>
    </row>
    <row r="219" spans="1:71" x14ac:dyDescent="0.3">
      <c r="A219" s="275"/>
      <c r="B219" s="275"/>
      <c r="C219" s="275"/>
      <c r="D219" s="275"/>
      <c r="E219" s="275"/>
      <c r="F219" s="275"/>
      <c r="G219" s="275"/>
      <c r="H219" s="275"/>
      <c r="I219" s="275"/>
      <c r="J219" s="275"/>
      <c r="K219" s="275"/>
      <c r="L219" s="275"/>
      <c r="M219" s="275"/>
      <c r="N219" s="275"/>
      <c r="O219" s="275"/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  <c r="AA219" s="275"/>
      <c r="AB219" s="275"/>
      <c r="AC219" s="275"/>
      <c r="AD219" s="275"/>
      <c r="AE219" s="275"/>
      <c r="AF219" s="275"/>
      <c r="AG219" s="275"/>
      <c r="AH219" s="275"/>
      <c r="AI219" s="275"/>
      <c r="AJ219" s="275"/>
      <c r="AK219" s="275"/>
      <c r="AL219" s="275"/>
      <c r="AM219" s="275"/>
      <c r="AN219" s="275"/>
      <c r="AO219" s="275"/>
      <c r="AP219" s="275"/>
      <c r="AQ219" s="275"/>
      <c r="AR219" s="275"/>
      <c r="AS219" s="275"/>
      <c r="AT219" s="275"/>
      <c r="AU219" s="275"/>
      <c r="AV219" s="275"/>
      <c r="AW219" s="275"/>
      <c r="AX219" s="275"/>
      <c r="AY219" s="275"/>
      <c r="AZ219" s="275"/>
      <c r="BA219" s="275"/>
      <c r="BB219" s="275"/>
      <c r="BC219" s="275"/>
      <c r="BD219" s="275"/>
      <c r="BE219" s="275"/>
      <c r="BF219" s="275"/>
      <c r="BG219" s="275"/>
      <c r="BH219" s="275"/>
      <c r="BI219" s="275"/>
      <c r="BJ219" s="275"/>
      <c r="BK219" s="275"/>
      <c r="BL219" s="275"/>
      <c r="BM219" s="275"/>
      <c r="BN219" s="275"/>
      <c r="BO219" s="275"/>
      <c r="BP219" s="275"/>
      <c r="BQ219" s="275"/>
      <c r="BR219" s="275"/>
      <c r="BS219" s="275"/>
    </row>
    <row r="220" spans="1:71" x14ac:dyDescent="0.3">
      <c r="A220" s="275"/>
      <c r="B220" s="275"/>
      <c r="C220" s="275"/>
      <c r="D220" s="275"/>
      <c r="E220" s="275"/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  <c r="P220" s="275"/>
      <c r="Q220" s="275"/>
      <c r="R220" s="275"/>
      <c r="S220" s="275"/>
      <c r="T220" s="275"/>
      <c r="U220" s="275"/>
      <c r="V220" s="275"/>
      <c r="W220" s="275"/>
      <c r="X220" s="275"/>
      <c r="Y220" s="275"/>
      <c r="Z220" s="275"/>
      <c r="AA220" s="275"/>
      <c r="AB220" s="275"/>
      <c r="AC220" s="275"/>
      <c r="AD220" s="275"/>
      <c r="AE220" s="275"/>
      <c r="AF220" s="275"/>
      <c r="AG220" s="275"/>
      <c r="AH220" s="275"/>
      <c r="AI220" s="275"/>
      <c r="AJ220" s="275"/>
      <c r="AK220" s="275"/>
      <c r="AL220" s="275"/>
      <c r="AM220" s="275"/>
      <c r="AN220" s="275"/>
      <c r="AO220" s="275"/>
      <c r="AP220" s="275"/>
      <c r="AQ220" s="275"/>
      <c r="AR220" s="275"/>
      <c r="AS220" s="275"/>
      <c r="AT220" s="275"/>
      <c r="AU220" s="275"/>
      <c r="AV220" s="275"/>
      <c r="AW220" s="275"/>
      <c r="AX220" s="275"/>
      <c r="AY220" s="275"/>
      <c r="AZ220" s="275"/>
      <c r="BA220" s="275"/>
      <c r="BB220" s="275"/>
      <c r="BC220" s="275"/>
      <c r="BD220" s="275"/>
      <c r="BE220" s="275"/>
      <c r="BF220" s="275"/>
      <c r="BG220" s="275"/>
      <c r="BH220" s="275"/>
      <c r="BI220" s="275"/>
      <c r="BJ220" s="275"/>
      <c r="BK220" s="275"/>
      <c r="BL220" s="275"/>
      <c r="BM220" s="275"/>
      <c r="BN220" s="275"/>
      <c r="BO220" s="275"/>
      <c r="BP220" s="275"/>
      <c r="BQ220" s="275"/>
      <c r="BR220" s="275"/>
      <c r="BS220" s="275"/>
    </row>
    <row r="221" spans="1:71" x14ac:dyDescent="0.3">
      <c r="A221" s="275"/>
      <c r="B221" s="275"/>
      <c r="C221" s="275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5"/>
      <c r="P221" s="275"/>
      <c r="Q221" s="275"/>
      <c r="R221" s="275"/>
      <c r="S221" s="275"/>
      <c r="T221" s="275"/>
      <c r="U221" s="275"/>
      <c r="V221" s="275"/>
      <c r="W221" s="275"/>
      <c r="X221" s="275"/>
      <c r="Y221" s="275"/>
      <c r="Z221" s="275"/>
      <c r="AA221" s="275"/>
      <c r="AB221" s="275"/>
      <c r="AC221" s="275"/>
      <c r="AD221" s="275"/>
      <c r="AE221" s="275"/>
      <c r="AF221" s="275"/>
      <c r="AG221" s="275"/>
      <c r="AH221" s="275"/>
      <c r="AI221" s="275"/>
      <c r="AJ221" s="275"/>
      <c r="AK221" s="275"/>
      <c r="AL221" s="275"/>
      <c r="AM221" s="275"/>
      <c r="AN221" s="275"/>
      <c r="AO221" s="275"/>
      <c r="AP221" s="275"/>
      <c r="AQ221" s="275"/>
      <c r="AR221" s="275"/>
      <c r="AS221" s="275"/>
      <c r="AT221" s="275"/>
      <c r="AU221" s="275"/>
      <c r="AV221" s="275"/>
      <c r="AW221" s="275"/>
      <c r="AX221" s="275"/>
      <c r="AY221" s="275"/>
      <c r="AZ221" s="275"/>
      <c r="BA221" s="275"/>
      <c r="BB221" s="275"/>
      <c r="BC221" s="275"/>
      <c r="BD221" s="275"/>
      <c r="BE221" s="275"/>
      <c r="BF221" s="275"/>
      <c r="BG221" s="275"/>
      <c r="BH221" s="275"/>
      <c r="BI221" s="275"/>
      <c r="BJ221" s="275"/>
      <c r="BK221" s="275"/>
      <c r="BL221" s="275"/>
      <c r="BM221" s="275"/>
      <c r="BN221" s="275"/>
      <c r="BO221" s="275"/>
      <c r="BP221" s="275"/>
      <c r="BQ221" s="275"/>
      <c r="BR221" s="275"/>
      <c r="BS221" s="275"/>
    </row>
    <row r="222" spans="1:71" x14ac:dyDescent="0.3">
      <c r="A222" s="275"/>
      <c r="B222" s="275"/>
      <c r="C222" s="275"/>
      <c r="D222" s="275"/>
      <c r="E222" s="275"/>
      <c r="F222" s="275"/>
      <c r="G222" s="275"/>
      <c r="H222" s="275"/>
      <c r="I222" s="275"/>
      <c r="J222" s="275"/>
      <c r="K222" s="275"/>
      <c r="L222" s="275"/>
      <c r="M222" s="275"/>
      <c r="N222" s="275"/>
      <c r="O222" s="275"/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  <c r="AA222" s="275"/>
      <c r="AB222" s="275"/>
      <c r="AC222" s="275"/>
      <c r="AD222" s="275"/>
      <c r="AE222" s="275"/>
      <c r="AF222" s="275"/>
      <c r="AG222" s="275"/>
      <c r="AH222" s="275"/>
      <c r="AI222" s="275"/>
      <c r="AJ222" s="275"/>
      <c r="AK222" s="275"/>
      <c r="AL222" s="275"/>
      <c r="AM222" s="275"/>
      <c r="AN222" s="275"/>
      <c r="AO222" s="275"/>
      <c r="AP222" s="275"/>
      <c r="AQ222" s="275"/>
      <c r="AR222" s="275"/>
      <c r="AS222" s="275"/>
      <c r="AT222" s="275"/>
      <c r="AU222" s="275"/>
      <c r="AV222" s="275"/>
      <c r="AW222" s="275"/>
      <c r="AX222" s="275"/>
      <c r="AY222" s="275"/>
      <c r="AZ222" s="275"/>
      <c r="BA222" s="275"/>
      <c r="BB222" s="275"/>
      <c r="BC222" s="275"/>
      <c r="BD222" s="275"/>
      <c r="BE222" s="275"/>
      <c r="BF222" s="275"/>
      <c r="BG222" s="275"/>
      <c r="BH222" s="275"/>
      <c r="BI222" s="275"/>
      <c r="BJ222" s="275"/>
      <c r="BK222" s="275"/>
      <c r="BL222" s="275"/>
      <c r="BM222" s="275"/>
      <c r="BN222" s="275"/>
      <c r="BO222" s="275"/>
      <c r="BP222" s="275"/>
      <c r="BQ222" s="275"/>
      <c r="BR222" s="275"/>
      <c r="BS222" s="275"/>
    </row>
    <row r="223" spans="1:71" x14ac:dyDescent="0.3">
      <c r="A223" s="275"/>
      <c r="B223" s="275"/>
      <c r="C223" s="275"/>
      <c r="D223" s="275"/>
      <c r="E223" s="275"/>
      <c r="F223" s="275"/>
      <c r="G223" s="275"/>
      <c r="H223" s="275"/>
      <c r="I223" s="275"/>
      <c r="J223" s="275"/>
      <c r="K223" s="275"/>
      <c r="L223" s="275"/>
      <c r="M223" s="275"/>
      <c r="N223" s="275"/>
      <c r="O223" s="275"/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  <c r="AA223" s="275"/>
      <c r="AB223" s="275"/>
      <c r="AC223" s="275"/>
      <c r="AD223" s="275"/>
      <c r="AE223" s="275"/>
      <c r="AF223" s="275"/>
      <c r="AG223" s="275"/>
      <c r="AH223" s="275"/>
      <c r="AI223" s="275"/>
      <c r="AJ223" s="275"/>
      <c r="AK223" s="275"/>
      <c r="AL223" s="275"/>
      <c r="AM223" s="275"/>
      <c r="AN223" s="275"/>
      <c r="AO223" s="275"/>
      <c r="AP223" s="275"/>
      <c r="AQ223" s="275"/>
      <c r="AR223" s="275"/>
      <c r="AS223" s="275"/>
      <c r="AT223" s="275"/>
      <c r="AU223" s="275"/>
      <c r="AV223" s="275"/>
      <c r="AW223" s="275"/>
      <c r="AX223" s="275"/>
      <c r="AY223" s="275"/>
      <c r="AZ223" s="275"/>
      <c r="BA223" s="275"/>
      <c r="BB223" s="275"/>
      <c r="BC223" s="275"/>
      <c r="BD223" s="275"/>
      <c r="BE223" s="275"/>
      <c r="BF223" s="275"/>
      <c r="BG223" s="275"/>
      <c r="BH223" s="275"/>
      <c r="BI223" s="275"/>
      <c r="BJ223" s="275"/>
      <c r="BK223" s="275"/>
      <c r="BL223" s="275"/>
      <c r="BM223" s="275"/>
      <c r="BN223" s="275"/>
      <c r="BO223" s="275"/>
      <c r="BP223" s="275"/>
      <c r="BQ223" s="275"/>
      <c r="BR223" s="275"/>
      <c r="BS223" s="275"/>
    </row>
    <row r="224" spans="1:71" x14ac:dyDescent="0.3">
      <c r="A224" s="275"/>
      <c r="B224" s="275"/>
      <c r="C224" s="275"/>
      <c r="D224" s="275"/>
      <c r="E224" s="275"/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75"/>
      <c r="AB224" s="275"/>
      <c r="AC224" s="275"/>
      <c r="AD224" s="275"/>
      <c r="AE224" s="275"/>
      <c r="AF224" s="275"/>
      <c r="AG224" s="275"/>
      <c r="AH224" s="275"/>
      <c r="AI224" s="275"/>
      <c r="AJ224" s="275"/>
      <c r="AK224" s="275"/>
      <c r="AL224" s="275"/>
      <c r="AM224" s="275"/>
      <c r="AN224" s="275"/>
      <c r="AO224" s="275"/>
      <c r="AP224" s="275"/>
      <c r="AQ224" s="275"/>
      <c r="AR224" s="275"/>
      <c r="AS224" s="275"/>
      <c r="AT224" s="275"/>
      <c r="AU224" s="275"/>
      <c r="AV224" s="275"/>
      <c r="AW224" s="275"/>
      <c r="AX224" s="275"/>
      <c r="AY224" s="275"/>
      <c r="AZ224" s="275"/>
      <c r="BA224" s="275"/>
      <c r="BB224" s="275"/>
      <c r="BC224" s="275"/>
      <c r="BD224" s="275"/>
      <c r="BE224" s="275"/>
      <c r="BF224" s="275"/>
      <c r="BG224" s="275"/>
      <c r="BH224" s="275"/>
      <c r="BI224" s="275"/>
      <c r="BJ224" s="275"/>
      <c r="BK224" s="275"/>
      <c r="BL224" s="275"/>
      <c r="BM224" s="275"/>
      <c r="BN224" s="275"/>
      <c r="BO224" s="275"/>
      <c r="BP224" s="275"/>
      <c r="BQ224" s="275"/>
      <c r="BR224" s="275"/>
      <c r="BS224" s="275"/>
    </row>
    <row r="225" spans="1:71" x14ac:dyDescent="0.3">
      <c r="A225" s="275"/>
      <c r="B225" s="275"/>
      <c r="C225" s="275"/>
      <c r="D225" s="275"/>
      <c r="E225" s="275"/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  <c r="AA225" s="275"/>
      <c r="AB225" s="275"/>
      <c r="AC225" s="275"/>
      <c r="AD225" s="275"/>
      <c r="AE225" s="275"/>
      <c r="AF225" s="275"/>
      <c r="AG225" s="275"/>
      <c r="AH225" s="275"/>
      <c r="AI225" s="275"/>
      <c r="AJ225" s="275"/>
      <c r="AK225" s="275"/>
      <c r="AL225" s="275"/>
      <c r="AM225" s="275"/>
      <c r="AN225" s="275"/>
      <c r="AO225" s="275"/>
      <c r="AP225" s="275"/>
      <c r="AQ225" s="275"/>
      <c r="AR225" s="275"/>
      <c r="AS225" s="275"/>
      <c r="AT225" s="275"/>
      <c r="AU225" s="275"/>
      <c r="AV225" s="275"/>
      <c r="AW225" s="275"/>
      <c r="AX225" s="275"/>
      <c r="AY225" s="275"/>
      <c r="AZ225" s="275"/>
      <c r="BA225" s="275"/>
      <c r="BB225" s="275"/>
      <c r="BC225" s="275"/>
      <c r="BD225" s="275"/>
      <c r="BE225" s="275"/>
      <c r="BF225" s="275"/>
      <c r="BG225" s="275"/>
      <c r="BH225" s="275"/>
      <c r="BI225" s="275"/>
      <c r="BJ225" s="275"/>
      <c r="BK225" s="275"/>
      <c r="BL225" s="275"/>
      <c r="BM225" s="275"/>
      <c r="BN225" s="275"/>
      <c r="BO225" s="275"/>
      <c r="BP225" s="275"/>
      <c r="BQ225" s="275"/>
      <c r="BR225" s="275"/>
      <c r="BS225" s="275"/>
    </row>
    <row r="226" spans="1:71" x14ac:dyDescent="0.3">
      <c r="A226" s="275"/>
      <c r="B226" s="275"/>
      <c r="C226" s="275"/>
      <c r="D226" s="275"/>
      <c r="E226" s="275"/>
      <c r="F226" s="275"/>
      <c r="G226" s="275"/>
      <c r="H226" s="275"/>
      <c r="I226" s="275"/>
      <c r="J226" s="275"/>
      <c r="K226" s="275"/>
      <c r="L226" s="275"/>
      <c r="M226" s="275"/>
      <c r="N226" s="275"/>
      <c r="O226" s="275"/>
      <c r="P226" s="275"/>
      <c r="Q226" s="275"/>
      <c r="R226" s="275"/>
      <c r="S226" s="275"/>
      <c r="T226" s="275"/>
      <c r="U226" s="275"/>
      <c r="V226" s="275"/>
      <c r="W226" s="275"/>
      <c r="X226" s="275"/>
      <c r="Y226" s="275"/>
      <c r="Z226" s="275"/>
      <c r="AA226" s="275"/>
      <c r="AB226" s="275"/>
      <c r="AC226" s="275"/>
      <c r="AD226" s="275"/>
      <c r="AE226" s="275"/>
      <c r="AF226" s="275"/>
      <c r="AG226" s="275"/>
      <c r="AH226" s="275"/>
      <c r="AI226" s="275"/>
      <c r="AJ226" s="275"/>
      <c r="AK226" s="275"/>
      <c r="AL226" s="275"/>
      <c r="AM226" s="275"/>
      <c r="AN226" s="275"/>
      <c r="AO226" s="275"/>
      <c r="AP226" s="275"/>
      <c r="AQ226" s="275"/>
      <c r="AR226" s="275"/>
      <c r="AS226" s="275"/>
      <c r="AT226" s="275"/>
      <c r="AU226" s="275"/>
      <c r="AV226" s="275"/>
      <c r="AW226" s="275"/>
      <c r="AX226" s="275"/>
      <c r="AY226" s="275"/>
      <c r="AZ226" s="275"/>
      <c r="BA226" s="275"/>
      <c r="BB226" s="275"/>
      <c r="BC226" s="275"/>
      <c r="BD226" s="275"/>
      <c r="BE226" s="275"/>
      <c r="BF226" s="275"/>
      <c r="BG226" s="275"/>
      <c r="BH226" s="275"/>
      <c r="BI226" s="275"/>
      <c r="BJ226" s="275"/>
      <c r="BK226" s="275"/>
      <c r="BL226" s="275"/>
      <c r="BM226" s="275"/>
      <c r="BN226" s="275"/>
      <c r="BO226" s="275"/>
      <c r="BP226" s="275"/>
      <c r="BQ226" s="275"/>
      <c r="BR226" s="275"/>
      <c r="BS226" s="275"/>
    </row>
    <row r="227" spans="1:71" x14ac:dyDescent="0.3">
      <c r="A227" s="275"/>
      <c r="B227" s="275"/>
      <c r="C227" s="275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75"/>
      <c r="P227" s="275"/>
      <c r="Q227" s="275"/>
      <c r="R227" s="275"/>
      <c r="S227" s="275"/>
      <c r="T227" s="275"/>
      <c r="U227" s="275"/>
      <c r="V227" s="275"/>
      <c r="W227" s="275"/>
      <c r="X227" s="275"/>
      <c r="Y227" s="275"/>
      <c r="Z227" s="275"/>
      <c r="AA227" s="275"/>
      <c r="AB227" s="275"/>
      <c r="AC227" s="275"/>
      <c r="AD227" s="275"/>
      <c r="AE227" s="275"/>
      <c r="AF227" s="275"/>
      <c r="AG227" s="275"/>
      <c r="AH227" s="275"/>
      <c r="AI227" s="275"/>
      <c r="AJ227" s="275"/>
      <c r="AK227" s="275"/>
      <c r="AL227" s="275"/>
      <c r="AM227" s="275"/>
      <c r="AN227" s="275"/>
      <c r="AO227" s="275"/>
      <c r="AP227" s="275"/>
      <c r="AQ227" s="275"/>
      <c r="AR227" s="275"/>
      <c r="AS227" s="275"/>
      <c r="AT227" s="275"/>
      <c r="AU227" s="275"/>
      <c r="AV227" s="275"/>
      <c r="AW227" s="275"/>
      <c r="AX227" s="275"/>
      <c r="AY227" s="275"/>
      <c r="AZ227" s="275"/>
      <c r="BA227" s="275"/>
      <c r="BB227" s="275"/>
      <c r="BC227" s="275"/>
      <c r="BD227" s="275"/>
      <c r="BE227" s="275"/>
      <c r="BF227" s="275"/>
      <c r="BG227" s="275"/>
      <c r="BH227" s="275"/>
      <c r="BI227" s="275"/>
      <c r="BJ227" s="275"/>
      <c r="BK227" s="275"/>
      <c r="BL227" s="275"/>
      <c r="BM227" s="275"/>
      <c r="BN227" s="275"/>
      <c r="BO227" s="275"/>
      <c r="BP227" s="275"/>
      <c r="BQ227" s="275"/>
      <c r="BR227" s="275"/>
      <c r="BS227" s="275"/>
    </row>
    <row r="228" spans="1:71" x14ac:dyDescent="0.3">
      <c r="A228" s="275"/>
      <c r="B228" s="275"/>
      <c r="C228" s="275"/>
      <c r="D228" s="275"/>
      <c r="E228" s="275"/>
      <c r="F228" s="275"/>
      <c r="G228" s="275"/>
      <c r="H228" s="275"/>
      <c r="I228" s="275"/>
      <c r="J228" s="275"/>
      <c r="K228" s="275"/>
      <c r="L228" s="275"/>
      <c r="M228" s="275"/>
      <c r="N228" s="275"/>
      <c r="O228" s="275"/>
      <c r="P228" s="275"/>
      <c r="Q228" s="275"/>
      <c r="R228" s="275"/>
      <c r="S228" s="275"/>
      <c r="T228" s="275"/>
      <c r="U228" s="275"/>
      <c r="V228" s="275"/>
      <c r="W228" s="275"/>
      <c r="X228" s="275"/>
      <c r="Y228" s="275"/>
      <c r="Z228" s="275"/>
      <c r="AA228" s="275"/>
      <c r="AB228" s="275"/>
      <c r="AC228" s="275"/>
      <c r="AD228" s="275"/>
      <c r="AE228" s="275"/>
      <c r="AF228" s="275"/>
      <c r="AG228" s="275"/>
      <c r="AH228" s="275"/>
      <c r="AI228" s="275"/>
      <c r="AJ228" s="275"/>
      <c r="AK228" s="275"/>
      <c r="AL228" s="275"/>
      <c r="AM228" s="275"/>
      <c r="AN228" s="275"/>
      <c r="AO228" s="275"/>
      <c r="AP228" s="275"/>
      <c r="AQ228" s="275"/>
      <c r="AR228" s="275"/>
      <c r="AS228" s="275"/>
      <c r="AT228" s="275"/>
      <c r="AU228" s="275"/>
      <c r="AV228" s="275"/>
      <c r="AW228" s="275"/>
      <c r="AX228" s="275"/>
      <c r="AY228" s="275"/>
      <c r="AZ228" s="275"/>
      <c r="BA228" s="275"/>
      <c r="BB228" s="275"/>
      <c r="BC228" s="275"/>
      <c r="BD228" s="275"/>
      <c r="BE228" s="275"/>
      <c r="BF228" s="275"/>
      <c r="BG228" s="275"/>
      <c r="BH228" s="275"/>
      <c r="BI228" s="275"/>
      <c r="BJ228" s="275"/>
      <c r="BK228" s="275"/>
      <c r="BL228" s="275"/>
      <c r="BM228" s="275"/>
      <c r="BN228" s="275"/>
      <c r="BO228" s="275"/>
      <c r="BP228" s="275"/>
      <c r="BQ228" s="275"/>
      <c r="BR228" s="275"/>
      <c r="BS228" s="275"/>
    </row>
    <row r="229" spans="1:71" x14ac:dyDescent="0.3">
      <c r="A229" s="275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  <c r="AA229" s="275"/>
      <c r="AB229" s="275"/>
      <c r="AC229" s="275"/>
      <c r="AD229" s="275"/>
      <c r="AE229" s="275"/>
      <c r="AF229" s="275"/>
      <c r="AG229" s="275"/>
      <c r="AH229" s="275"/>
      <c r="AI229" s="275"/>
      <c r="AJ229" s="275"/>
      <c r="AK229" s="275"/>
      <c r="AL229" s="275"/>
      <c r="AM229" s="275"/>
      <c r="AN229" s="275"/>
      <c r="AO229" s="275"/>
      <c r="AP229" s="275"/>
      <c r="AQ229" s="275"/>
      <c r="AR229" s="275"/>
      <c r="AS229" s="275"/>
      <c r="AT229" s="275"/>
      <c r="AU229" s="275"/>
      <c r="AV229" s="275"/>
      <c r="AW229" s="275"/>
      <c r="AX229" s="275"/>
      <c r="AY229" s="275"/>
      <c r="AZ229" s="275"/>
      <c r="BA229" s="275"/>
      <c r="BB229" s="275"/>
      <c r="BC229" s="275"/>
      <c r="BD229" s="275"/>
      <c r="BE229" s="275"/>
      <c r="BF229" s="275"/>
      <c r="BG229" s="275"/>
      <c r="BH229" s="275"/>
      <c r="BI229" s="275"/>
      <c r="BJ229" s="275"/>
      <c r="BK229" s="275"/>
      <c r="BL229" s="275"/>
      <c r="BM229" s="275"/>
      <c r="BN229" s="275"/>
      <c r="BO229" s="275"/>
      <c r="BP229" s="275"/>
      <c r="BQ229" s="275"/>
      <c r="BR229" s="275"/>
      <c r="BS229" s="275"/>
    </row>
    <row r="230" spans="1:71" x14ac:dyDescent="0.3">
      <c r="A230" s="275"/>
      <c r="B230" s="275"/>
      <c r="C230" s="275"/>
      <c r="D230" s="275"/>
      <c r="E230" s="275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  <c r="AA230" s="275"/>
      <c r="AB230" s="275"/>
      <c r="AC230" s="275"/>
      <c r="AD230" s="275"/>
      <c r="AE230" s="275"/>
      <c r="AF230" s="275"/>
      <c r="AG230" s="275"/>
      <c r="AH230" s="275"/>
      <c r="AI230" s="275"/>
      <c r="AJ230" s="275"/>
      <c r="AK230" s="275"/>
      <c r="AL230" s="275"/>
      <c r="AM230" s="275"/>
      <c r="AN230" s="275"/>
      <c r="AO230" s="275"/>
      <c r="AP230" s="275"/>
      <c r="AQ230" s="275"/>
      <c r="AR230" s="275"/>
      <c r="AS230" s="275"/>
      <c r="AT230" s="275"/>
      <c r="AU230" s="275"/>
      <c r="AV230" s="275"/>
      <c r="AW230" s="275"/>
      <c r="AX230" s="275"/>
      <c r="AY230" s="275"/>
      <c r="AZ230" s="275"/>
      <c r="BA230" s="275"/>
      <c r="BB230" s="275"/>
      <c r="BC230" s="275"/>
      <c r="BD230" s="275"/>
      <c r="BE230" s="275"/>
      <c r="BF230" s="275"/>
      <c r="BG230" s="275"/>
      <c r="BH230" s="275"/>
      <c r="BI230" s="275"/>
      <c r="BJ230" s="275"/>
      <c r="BK230" s="275"/>
      <c r="BL230" s="275"/>
      <c r="BM230" s="275"/>
      <c r="BN230" s="275"/>
      <c r="BO230" s="275"/>
      <c r="BP230" s="275"/>
      <c r="BQ230" s="275"/>
      <c r="BR230" s="275"/>
      <c r="BS230" s="275"/>
    </row>
    <row r="231" spans="1:71" x14ac:dyDescent="0.3">
      <c r="A231" s="275"/>
      <c r="B231" s="275"/>
      <c r="C231" s="275"/>
      <c r="D231" s="275"/>
      <c r="E231" s="275"/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  <c r="AA231" s="275"/>
      <c r="AB231" s="275"/>
      <c r="AC231" s="275"/>
      <c r="AD231" s="275"/>
      <c r="AE231" s="275"/>
      <c r="AF231" s="275"/>
      <c r="AG231" s="275"/>
      <c r="AH231" s="275"/>
      <c r="AI231" s="275"/>
      <c r="AJ231" s="275"/>
      <c r="AK231" s="275"/>
      <c r="AL231" s="275"/>
      <c r="AM231" s="275"/>
      <c r="AN231" s="275"/>
      <c r="AO231" s="275"/>
      <c r="AP231" s="275"/>
      <c r="AQ231" s="275"/>
      <c r="AR231" s="275"/>
      <c r="AS231" s="275"/>
      <c r="AT231" s="275"/>
      <c r="AU231" s="275"/>
      <c r="AV231" s="275"/>
      <c r="AW231" s="275"/>
      <c r="AX231" s="275"/>
      <c r="AY231" s="275"/>
      <c r="AZ231" s="275"/>
      <c r="BA231" s="275"/>
      <c r="BB231" s="275"/>
      <c r="BC231" s="275"/>
      <c r="BD231" s="275"/>
      <c r="BE231" s="275"/>
      <c r="BF231" s="275"/>
      <c r="BG231" s="275"/>
      <c r="BH231" s="275"/>
      <c r="BI231" s="275"/>
      <c r="BJ231" s="275"/>
      <c r="BK231" s="275"/>
      <c r="BL231" s="275"/>
      <c r="BM231" s="275"/>
      <c r="BN231" s="275"/>
      <c r="BO231" s="275"/>
      <c r="BP231" s="275"/>
      <c r="BQ231" s="275"/>
      <c r="BR231" s="275"/>
      <c r="BS231" s="275"/>
    </row>
    <row r="232" spans="1:71" x14ac:dyDescent="0.3">
      <c r="A232" s="275"/>
      <c r="B232" s="275"/>
      <c r="C232" s="275"/>
      <c r="D232" s="275"/>
      <c r="E232" s="275"/>
      <c r="F232" s="275"/>
      <c r="G232" s="275"/>
      <c r="H232" s="275"/>
      <c r="I232" s="275"/>
      <c r="J232" s="275"/>
      <c r="K232" s="275"/>
      <c r="L232" s="275"/>
      <c r="M232" s="275"/>
      <c r="N232" s="275"/>
      <c r="O232" s="275"/>
      <c r="P232" s="275"/>
      <c r="Q232" s="275"/>
      <c r="R232" s="275"/>
      <c r="S232" s="275"/>
      <c r="T232" s="275"/>
      <c r="U232" s="275"/>
      <c r="V232" s="275"/>
      <c r="W232" s="275"/>
      <c r="X232" s="275"/>
      <c r="Y232" s="275"/>
      <c r="Z232" s="275"/>
      <c r="AA232" s="275"/>
      <c r="AB232" s="275"/>
      <c r="AC232" s="275"/>
      <c r="AD232" s="275"/>
      <c r="AE232" s="275"/>
      <c r="AF232" s="275"/>
      <c r="AG232" s="275"/>
      <c r="AH232" s="275"/>
      <c r="AI232" s="275"/>
      <c r="AJ232" s="275"/>
      <c r="AK232" s="275"/>
      <c r="AL232" s="275"/>
      <c r="AM232" s="275"/>
      <c r="AN232" s="275"/>
      <c r="AO232" s="275"/>
      <c r="AP232" s="275"/>
      <c r="AQ232" s="275"/>
      <c r="AR232" s="275"/>
      <c r="AS232" s="275"/>
      <c r="AT232" s="275"/>
      <c r="AU232" s="275"/>
      <c r="AV232" s="275"/>
      <c r="AW232" s="275"/>
      <c r="AX232" s="275"/>
      <c r="AY232" s="275"/>
      <c r="AZ232" s="275"/>
      <c r="BA232" s="275"/>
      <c r="BB232" s="275"/>
      <c r="BC232" s="275"/>
      <c r="BD232" s="275"/>
      <c r="BE232" s="275"/>
      <c r="BF232" s="275"/>
      <c r="BG232" s="275"/>
      <c r="BH232" s="275"/>
      <c r="BI232" s="275"/>
      <c r="BJ232" s="275"/>
      <c r="BK232" s="275"/>
      <c r="BL232" s="275"/>
      <c r="BM232" s="275"/>
      <c r="BN232" s="275"/>
      <c r="BO232" s="275"/>
      <c r="BP232" s="275"/>
      <c r="BQ232" s="275"/>
      <c r="BR232" s="275"/>
      <c r="BS232" s="275"/>
    </row>
    <row r="233" spans="1:71" x14ac:dyDescent="0.3">
      <c r="A233" s="275"/>
      <c r="B233" s="275"/>
      <c r="C233" s="275"/>
      <c r="D233" s="275"/>
      <c r="E233" s="275"/>
      <c r="F233" s="275"/>
      <c r="G233" s="275"/>
      <c r="H233" s="275"/>
      <c r="I233" s="275"/>
      <c r="J233" s="275"/>
      <c r="K233" s="275"/>
      <c r="L233" s="275"/>
      <c r="M233" s="275"/>
      <c r="N233" s="275"/>
      <c r="O233" s="275"/>
      <c r="P233" s="275"/>
      <c r="Q233" s="275"/>
      <c r="R233" s="275"/>
      <c r="S233" s="275"/>
      <c r="T233" s="275"/>
      <c r="U233" s="275"/>
      <c r="V233" s="275"/>
      <c r="W233" s="275"/>
      <c r="X233" s="275"/>
      <c r="Y233" s="275"/>
      <c r="Z233" s="275"/>
      <c r="AA233" s="275"/>
      <c r="AB233" s="275"/>
      <c r="AC233" s="275"/>
      <c r="AD233" s="275"/>
      <c r="AE233" s="275"/>
      <c r="AF233" s="275"/>
      <c r="AG233" s="275"/>
      <c r="AH233" s="275"/>
      <c r="AI233" s="275"/>
      <c r="AJ233" s="275"/>
      <c r="AK233" s="275"/>
      <c r="AL233" s="275"/>
      <c r="AM233" s="275"/>
      <c r="AN233" s="275"/>
      <c r="AO233" s="275"/>
      <c r="AP233" s="275"/>
      <c r="AQ233" s="275"/>
      <c r="AR233" s="275"/>
      <c r="AS233" s="275"/>
      <c r="AT233" s="275"/>
      <c r="AU233" s="275"/>
      <c r="AV233" s="275"/>
      <c r="AW233" s="275"/>
      <c r="AX233" s="275"/>
      <c r="AY233" s="275"/>
      <c r="AZ233" s="275"/>
      <c r="BA233" s="275"/>
      <c r="BB233" s="275"/>
      <c r="BC233" s="275"/>
      <c r="BD233" s="275"/>
      <c r="BE233" s="275"/>
      <c r="BF233" s="275"/>
      <c r="BG233" s="275"/>
      <c r="BH233" s="275"/>
      <c r="BI233" s="275"/>
      <c r="BJ233" s="275"/>
      <c r="BK233" s="275"/>
      <c r="BL233" s="275"/>
      <c r="BM233" s="275"/>
      <c r="BN233" s="275"/>
      <c r="BO233" s="275"/>
      <c r="BP233" s="275"/>
      <c r="BQ233" s="275"/>
      <c r="BR233" s="275"/>
      <c r="BS233" s="275"/>
    </row>
    <row r="234" spans="1:71" x14ac:dyDescent="0.3">
      <c r="A234" s="275"/>
      <c r="B234" s="275"/>
      <c r="C234" s="275"/>
      <c r="D234" s="275"/>
      <c r="E234" s="275"/>
      <c r="F234" s="275"/>
      <c r="G234" s="275"/>
      <c r="H234" s="275"/>
      <c r="I234" s="275"/>
      <c r="J234" s="275"/>
      <c r="K234" s="275"/>
      <c r="L234" s="275"/>
      <c r="M234" s="275"/>
      <c r="N234" s="275"/>
      <c r="O234" s="275"/>
      <c r="P234" s="275"/>
      <c r="Q234" s="275"/>
      <c r="R234" s="275"/>
      <c r="S234" s="275"/>
      <c r="T234" s="275"/>
      <c r="U234" s="275"/>
      <c r="V234" s="275"/>
      <c r="W234" s="275"/>
      <c r="X234" s="275"/>
      <c r="Y234" s="275"/>
      <c r="Z234" s="275"/>
      <c r="AA234" s="275"/>
      <c r="AB234" s="275"/>
      <c r="AC234" s="275"/>
      <c r="AD234" s="275"/>
      <c r="AE234" s="275"/>
      <c r="AF234" s="275"/>
      <c r="AG234" s="275"/>
      <c r="AH234" s="275"/>
      <c r="AI234" s="275"/>
      <c r="AJ234" s="275"/>
      <c r="AK234" s="275"/>
      <c r="AL234" s="275"/>
      <c r="AM234" s="275"/>
      <c r="AN234" s="275"/>
      <c r="AO234" s="275"/>
      <c r="AP234" s="275"/>
      <c r="AQ234" s="275"/>
      <c r="AR234" s="275"/>
      <c r="AS234" s="275"/>
      <c r="AT234" s="275"/>
      <c r="AU234" s="275"/>
      <c r="AV234" s="275"/>
      <c r="AW234" s="275"/>
      <c r="AX234" s="275"/>
      <c r="AY234" s="275"/>
      <c r="AZ234" s="275"/>
      <c r="BA234" s="275"/>
      <c r="BB234" s="275"/>
      <c r="BC234" s="275"/>
      <c r="BD234" s="275"/>
      <c r="BE234" s="275"/>
      <c r="BF234" s="275"/>
      <c r="BG234" s="275"/>
      <c r="BH234" s="275"/>
      <c r="BI234" s="275"/>
      <c r="BJ234" s="275"/>
      <c r="BK234" s="275"/>
      <c r="BL234" s="275"/>
      <c r="BM234" s="275"/>
      <c r="BN234" s="275"/>
      <c r="BO234" s="275"/>
      <c r="BP234" s="275"/>
      <c r="BQ234" s="275"/>
      <c r="BR234" s="275"/>
      <c r="BS234" s="275"/>
    </row>
    <row r="235" spans="1:71" x14ac:dyDescent="0.3">
      <c r="A235" s="275"/>
      <c r="B235" s="275"/>
      <c r="C235" s="275"/>
      <c r="D235" s="275"/>
      <c r="E235" s="275"/>
      <c r="F235" s="275"/>
      <c r="G235" s="275"/>
      <c r="H235" s="275"/>
      <c r="I235" s="275"/>
      <c r="J235" s="275"/>
      <c r="K235" s="275"/>
      <c r="L235" s="275"/>
      <c r="M235" s="275"/>
      <c r="N235" s="275"/>
      <c r="O235" s="275"/>
      <c r="P235" s="275"/>
      <c r="Q235" s="275"/>
      <c r="R235" s="275"/>
      <c r="S235" s="275"/>
      <c r="T235" s="275"/>
      <c r="U235" s="275"/>
      <c r="V235" s="275"/>
      <c r="W235" s="275"/>
      <c r="X235" s="275"/>
      <c r="Y235" s="275"/>
      <c r="Z235" s="275"/>
      <c r="AA235" s="275"/>
      <c r="AB235" s="275"/>
      <c r="AC235" s="275"/>
      <c r="AD235" s="275"/>
      <c r="AE235" s="275"/>
      <c r="AF235" s="275"/>
      <c r="AG235" s="275"/>
      <c r="AH235" s="275"/>
      <c r="AI235" s="275"/>
      <c r="AJ235" s="275"/>
      <c r="AK235" s="275"/>
      <c r="AL235" s="275"/>
      <c r="AM235" s="275"/>
      <c r="AN235" s="275"/>
      <c r="AO235" s="275"/>
      <c r="AP235" s="275"/>
      <c r="AQ235" s="275"/>
      <c r="AR235" s="275"/>
      <c r="AS235" s="275"/>
      <c r="AT235" s="275"/>
      <c r="AU235" s="275"/>
      <c r="AV235" s="275"/>
      <c r="AW235" s="275"/>
      <c r="AX235" s="275"/>
      <c r="AY235" s="275"/>
      <c r="AZ235" s="275"/>
      <c r="BA235" s="275"/>
      <c r="BB235" s="275"/>
      <c r="BC235" s="275"/>
      <c r="BD235" s="275"/>
      <c r="BE235" s="275"/>
      <c r="BF235" s="275"/>
      <c r="BG235" s="275"/>
      <c r="BH235" s="275"/>
      <c r="BI235" s="275"/>
      <c r="BJ235" s="275"/>
      <c r="BK235" s="275"/>
      <c r="BL235" s="275"/>
      <c r="BM235" s="275"/>
      <c r="BN235" s="275"/>
      <c r="BO235" s="275"/>
      <c r="BP235" s="275"/>
      <c r="BQ235" s="275"/>
      <c r="BR235" s="275"/>
      <c r="BS235" s="275"/>
    </row>
    <row r="236" spans="1:71" x14ac:dyDescent="0.3">
      <c r="A236" s="275"/>
      <c r="B236" s="275"/>
      <c r="C236" s="275"/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  <c r="AA236" s="275"/>
      <c r="AB236" s="275"/>
      <c r="AC236" s="275"/>
      <c r="AD236" s="275"/>
      <c r="AE236" s="275"/>
      <c r="AF236" s="275"/>
      <c r="AG236" s="275"/>
      <c r="AH236" s="275"/>
      <c r="AI236" s="275"/>
      <c r="AJ236" s="275"/>
      <c r="AK236" s="275"/>
      <c r="AL236" s="275"/>
      <c r="AM236" s="275"/>
      <c r="AN236" s="275"/>
      <c r="AO236" s="275"/>
      <c r="AP236" s="275"/>
      <c r="AQ236" s="275"/>
      <c r="AR236" s="275"/>
      <c r="AS236" s="275"/>
      <c r="AT236" s="275"/>
      <c r="AU236" s="275"/>
      <c r="AV236" s="275"/>
      <c r="AW236" s="275"/>
      <c r="AX236" s="275"/>
      <c r="AY236" s="275"/>
      <c r="AZ236" s="275"/>
      <c r="BA236" s="275"/>
      <c r="BB236" s="275"/>
      <c r="BC236" s="275"/>
      <c r="BD236" s="275"/>
      <c r="BE236" s="275"/>
      <c r="BF236" s="275"/>
      <c r="BG236" s="275"/>
      <c r="BH236" s="275"/>
      <c r="BI236" s="275"/>
      <c r="BJ236" s="275"/>
      <c r="BK236" s="275"/>
      <c r="BL236" s="275"/>
      <c r="BM236" s="275"/>
      <c r="BN236" s="275"/>
      <c r="BO236" s="275"/>
      <c r="BP236" s="275"/>
      <c r="BQ236" s="275"/>
      <c r="BR236" s="275"/>
      <c r="BS236" s="275"/>
    </row>
    <row r="237" spans="1:71" x14ac:dyDescent="0.3">
      <c r="A237" s="275"/>
      <c r="B237" s="275"/>
      <c r="C237" s="275"/>
      <c r="D237" s="275"/>
      <c r="E237" s="275"/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  <c r="AA237" s="275"/>
      <c r="AB237" s="275"/>
      <c r="AC237" s="275"/>
      <c r="AD237" s="275"/>
      <c r="AE237" s="275"/>
      <c r="AF237" s="275"/>
      <c r="AG237" s="275"/>
      <c r="AH237" s="275"/>
      <c r="AI237" s="275"/>
      <c r="AJ237" s="275"/>
      <c r="AK237" s="275"/>
      <c r="AL237" s="275"/>
      <c r="AM237" s="275"/>
      <c r="AN237" s="275"/>
      <c r="AO237" s="275"/>
      <c r="AP237" s="275"/>
      <c r="AQ237" s="275"/>
      <c r="AR237" s="275"/>
      <c r="AS237" s="275"/>
      <c r="AT237" s="275"/>
      <c r="AU237" s="275"/>
      <c r="AV237" s="275"/>
      <c r="AW237" s="275"/>
      <c r="AX237" s="275"/>
      <c r="AY237" s="275"/>
      <c r="AZ237" s="275"/>
      <c r="BA237" s="275"/>
      <c r="BB237" s="275"/>
      <c r="BC237" s="275"/>
      <c r="BD237" s="275"/>
      <c r="BE237" s="275"/>
      <c r="BF237" s="275"/>
      <c r="BG237" s="275"/>
      <c r="BH237" s="275"/>
      <c r="BI237" s="275"/>
      <c r="BJ237" s="275"/>
      <c r="BK237" s="275"/>
      <c r="BL237" s="275"/>
      <c r="BM237" s="275"/>
      <c r="BN237" s="275"/>
      <c r="BO237" s="275"/>
      <c r="BP237" s="275"/>
      <c r="BQ237" s="275"/>
      <c r="BR237" s="275"/>
      <c r="BS237" s="275"/>
    </row>
    <row r="238" spans="1:71" x14ac:dyDescent="0.3">
      <c r="A238" s="275"/>
      <c r="B238" s="275"/>
      <c r="C238" s="275"/>
      <c r="D238" s="275"/>
      <c r="E238" s="275"/>
      <c r="F238" s="275"/>
      <c r="G238" s="275"/>
      <c r="H238" s="275"/>
      <c r="I238" s="275"/>
      <c r="J238" s="275"/>
      <c r="K238" s="275"/>
      <c r="L238" s="275"/>
      <c r="M238" s="275"/>
      <c r="N238" s="275"/>
      <c r="O238" s="275"/>
      <c r="P238" s="275"/>
      <c r="Q238" s="275"/>
      <c r="R238" s="275"/>
      <c r="S238" s="275"/>
      <c r="T238" s="275"/>
      <c r="U238" s="275"/>
      <c r="V238" s="275"/>
      <c r="W238" s="275"/>
      <c r="X238" s="275"/>
      <c r="Y238" s="275"/>
      <c r="Z238" s="275"/>
      <c r="AA238" s="275"/>
      <c r="AB238" s="275"/>
      <c r="AC238" s="275"/>
      <c r="AD238" s="275"/>
      <c r="AE238" s="275"/>
      <c r="AF238" s="275"/>
      <c r="AG238" s="275"/>
      <c r="AH238" s="275"/>
      <c r="AI238" s="275"/>
      <c r="AJ238" s="275"/>
      <c r="AK238" s="275"/>
      <c r="AL238" s="275"/>
      <c r="AM238" s="275"/>
      <c r="AN238" s="275"/>
      <c r="AO238" s="275"/>
      <c r="AP238" s="275"/>
      <c r="AQ238" s="275"/>
      <c r="AR238" s="275"/>
      <c r="AS238" s="275"/>
      <c r="AT238" s="275"/>
      <c r="AU238" s="275"/>
      <c r="AV238" s="275"/>
      <c r="AW238" s="275"/>
      <c r="AX238" s="275"/>
      <c r="AY238" s="275"/>
      <c r="AZ238" s="275"/>
      <c r="BA238" s="275"/>
      <c r="BB238" s="275"/>
      <c r="BC238" s="275"/>
      <c r="BD238" s="275"/>
      <c r="BE238" s="275"/>
      <c r="BF238" s="275"/>
      <c r="BG238" s="275"/>
      <c r="BH238" s="275"/>
      <c r="BI238" s="275"/>
      <c r="BJ238" s="275"/>
      <c r="BK238" s="275"/>
      <c r="BL238" s="275"/>
      <c r="BM238" s="275"/>
      <c r="BN238" s="275"/>
      <c r="BO238" s="275"/>
      <c r="BP238" s="275"/>
      <c r="BQ238" s="275"/>
      <c r="BR238" s="275"/>
      <c r="BS238" s="275"/>
    </row>
    <row r="239" spans="1:71" x14ac:dyDescent="0.3">
      <c r="A239" s="275"/>
      <c r="B239" s="275"/>
      <c r="C239" s="275"/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75"/>
      <c r="P239" s="275"/>
      <c r="Q239" s="275"/>
      <c r="R239" s="275"/>
      <c r="S239" s="275"/>
      <c r="T239" s="275"/>
      <c r="U239" s="275"/>
      <c r="V239" s="275"/>
      <c r="W239" s="275"/>
      <c r="X239" s="275"/>
      <c r="Y239" s="275"/>
      <c r="Z239" s="275"/>
      <c r="AA239" s="275"/>
      <c r="AB239" s="275"/>
      <c r="AC239" s="275"/>
      <c r="AD239" s="275"/>
      <c r="AE239" s="275"/>
      <c r="AF239" s="275"/>
      <c r="AG239" s="275"/>
      <c r="AH239" s="275"/>
      <c r="AI239" s="275"/>
      <c r="AJ239" s="275"/>
      <c r="AK239" s="275"/>
      <c r="AL239" s="275"/>
      <c r="AM239" s="275"/>
      <c r="AN239" s="275"/>
      <c r="AO239" s="275"/>
      <c r="AP239" s="275"/>
      <c r="AQ239" s="275"/>
      <c r="AR239" s="275"/>
      <c r="AS239" s="275"/>
      <c r="AT239" s="275"/>
      <c r="AU239" s="275"/>
      <c r="AV239" s="275"/>
      <c r="AW239" s="275"/>
      <c r="AX239" s="275"/>
      <c r="AY239" s="275"/>
      <c r="AZ239" s="275"/>
      <c r="BA239" s="275"/>
      <c r="BB239" s="275"/>
      <c r="BC239" s="275"/>
      <c r="BD239" s="275"/>
      <c r="BE239" s="275"/>
      <c r="BF239" s="275"/>
      <c r="BG239" s="275"/>
      <c r="BH239" s="275"/>
      <c r="BI239" s="275"/>
      <c r="BJ239" s="275"/>
      <c r="BK239" s="275"/>
      <c r="BL239" s="275"/>
      <c r="BM239" s="275"/>
      <c r="BN239" s="275"/>
      <c r="BO239" s="275"/>
      <c r="BP239" s="275"/>
      <c r="BQ239" s="275"/>
      <c r="BR239" s="275"/>
      <c r="BS239" s="275"/>
    </row>
    <row r="240" spans="1:71" x14ac:dyDescent="0.3">
      <c r="A240" s="275"/>
      <c r="B240" s="275"/>
      <c r="C240" s="275"/>
      <c r="D240" s="275"/>
      <c r="E240" s="275"/>
      <c r="F240" s="275"/>
      <c r="G240" s="275"/>
      <c r="H240" s="275"/>
      <c r="I240" s="275"/>
      <c r="J240" s="275"/>
      <c r="K240" s="275"/>
      <c r="L240" s="275"/>
      <c r="M240" s="275"/>
      <c r="N240" s="275"/>
      <c r="O240" s="275"/>
      <c r="P240" s="275"/>
      <c r="Q240" s="275"/>
      <c r="R240" s="275"/>
      <c r="S240" s="275"/>
      <c r="T240" s="275"/>
      <c r="U240" s="275"/>
      <c r="V240" s="275"/>
      <c r="W240" s="275"/>
      <c r="X240" s="275"/>
      <c r="Y240" s="275"/>
      <c r="Z240" s="275"/>
      <c r="AA240" s="275"/>
      <c r="AB240" s="275"/>
      <c r="AC240" s="275"/>
      <c r="AD240" s="275"/>
      <c r="AE240" s="275"/>
      <c r="AF240" s="275"/>
      <c r="AG240" s="275"/>
      <c r="AH240" s="275"/>
      <c r="AI240" s="275"/>
      <c r="AJ240" s="275"/>
      <c r="AK240" s="275"/>
      <c r="AL240" s="275"/>
      <c r="AM240" s="275"/>
      <c r="AN240" s="275"/>
      <c r="AO240" s="275"/>
      <c r="AP240" s="275"/>
      <c r="AQ240" s="275"/>
      <c r="AR240" s="275"/>
      <c r="AS240" s="275"/>
      <c r="AT240" s="275"/>
      <c r="AU240" s="275"/>
      <c r="AV240" s="275"/>
      <c r="AW240" s="275"/>
      <c r="AX240" s="275"/>
      <c r="AY240" s="275"/>
      <c r="AZ240" s="275"/>
      <c r="BA240" s="275"/>
      <c r="BB240" s="275"/>
      <c r="BC240" s="275"/>
      <c r="BD240" s="275"/>
      <c r="BE240" s="275"/>
      <c r="BF240" s="275"/>
      <c r="BG240" s="275"/>
      <c r="BH240" s="275"/>
      <c r="BI240" s="275"/>
      <c r="BJ240" s="275"/>
      <c r="BK240" s="275"/>
      <c r="BL240" s="275"/>
      <c r="BM240" s="275"/>
      <c r="BN240" s="275"/>
      <c r="BO240" s="275"/>
      <c r="BP240" s="275"/>
      <c r="BQ240" s="275"/>
      <c r="BR240" s="275"/>
      <c r="BS240" s="275"/>
    </row>
    <row r="241" spans="1:71" x14ac:dyDescent="0.3">
      <c r="A241" s="275"/>
      <c r="B241" s="275"/>
      <c r="C241" s="275"/>
      <c r="D241" s="275"/>
      <c r="E241" s="275"/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  <c r="AA241" s="275"/>
      <c r="AB241" s="275"/>
      <c r="AC241" s="275"/>
      <c r="AD241" s="275"/>
      <c r="AE241" s="275"/>
      <c r="AF241" s="275"/>
      <c r="AG241" s="275"/>
      <c r="AH241" s="275"/>
      <c r="AI241" s="275"/>
      <c r="AJ241" s="275"/>
      <c r="AK241" s="275"/>
      <c r="AL241" s="275"/>
      <c r="AM241" s="275"/>
      <c r="AN241" s="275"/>
      <c r="AO241" s="275"/>
      <c r="AP241" s="275"/>
      <c r="AQ241" s="275"/>
      <c r="AR241" s="275"/>
      <c r="AS241" s="275"/>
      <c r="AT241" s="275"/>
      <c r="AU241" s="275"/>
      <c r="AV241" s="275"/>
      <c r="AW241" s="275"/>
      <c r="AX241" s="275"/>
      <c r="AY241" s="275"/>
      <c r="AZ241" s="275"/>
      <c r="BA241" s="275"/>
      <c r="BB241" s="275"/>
      <c r="BC241" s="275"/>
      <c r="BD241" s="275"/>
      <c r="BE241" s="275"/>
      <c r="BF241" s="275"/>
      <c r="BG241" s="275"/>
      <c r="BH241" s="275"/>
      <c r="BI241" s="275"/>
      <c r="BJ241" s="275"/>
      <c r="BK241" s="275"/>
      <c r="BL241" s="275"/>
      <c r="BM241" s="275"/>
      <c r="BN241" s="275"/>
      <c r="BO241" s="275"/>
      <c r="BP241" s="275"/>
      <c r="BQ241" s="275"/>
      <c r="BR241" s="275"/>
      <c r="BS241" s="275"/>
    </row>
    <row r="242" spans="1:71" x14ac:dyDescent="0.3">
      <c r="A242" s="275"/>
      <c r="B242" s="275"/>
      <c r="C242" s="275"/>
      <c r="D242" s="275"/>
      <c r="E242" s="275"/>
      <c r="F242" s="275"/>
      <c r="G242" s="275"/>
      <c r="H242" s="275"/>
      <c r="I242" s="275"/>
      <c r="J242" s="275"/>
      <c r="K242" s="275"/>
      <c r="L242" s="275"/>
      <c r="M242" s="275"/>
      <c r="N242" s="275"/>
      <c r="O242" s="275"/>
      <c r="P242" s="275"/>
      <c r="Q242" s="275"/>
      <c r="R242" s="275"/>
      <c r="S242" s="275"/>
      <c r="T242" s="275"/>
      <c r="U242" s="275"/>
      <c r="V242" s="275"/>
      <c r="W242" s="275"/>
      <c r="X242" s="275"/>
      <c r="Y242" s="275"/>
      <c r="Z242" s="275"/>
      <c r="AA242" s="275"/>
      <c r="AB242" s="275"/>
      <c r="AC242" s="275"/>
      <c r="AD242" s="275"/>
      <c r="AE242" s="275"/>
      <c r="AF242" s="275"/>
      <c r="AG242" s="275"/>
      <c r="AH242" s="275"/>
      <c r="AI242" s="275"/>
      <c r="AJ242" s="275"/>
      <c r="AK242" s="275"/>
      <c r="AL242" s="275"/>
      <c r="AM242" s="275"/>
      <c r="AN242" s="275"/>
      <c r="AO242" s="275"/>
      <c r="AP242" s="275"/>
      <c r="AQ242" s="275"/>
      <c r="AR242" s="275"/>
      <c r="AS242" s="275"/>
      <c r="AT242" s="275"/>
      <c r="AU242" s="275"/>
      <c r="AV242" s="275"/>
      <c r="AW242" s="275"/>
      <c r="AX242" s="275"/>
      <c r="AY242" s="275"/>
      <c r="AZ242" s="275"/>
      <c r="BA242" s="275"/>
      <c r="BB242" s="275"/>
      <c r="BC242" s="275"/>
      <c r="BD242" s="275"/>
      <c r="BE242" s="275"/>
      <c r="BF242" s="275"/>
      <c r="BG242" s="275"/>
      <c r="BH242" s="275"/>
      <c r="BI242" s="275"/>
      <c r="BJ242" s="275"/>
      <c r="BK242" s="275"/>
      <c r="BL242" s="275"/>
      <c r="BM242" s="275"/>
      <c r="BN242" s="275"/>
      <c r="BO242" s="275"/>
      <c r="BP242" s="275"/>
      <c r="BQ242" s="275"/>
      <c r="BR242" s="275"/>
      <c r="BS242" s="275"/>
    </row>
    <row r="243" spans="1:71" x14ac:dyDescent="0.3">
      <c r="A243" s="275"/>
      <c r="B243" s="275"/>
      <c r="C243" s="275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5"/>
      <c r="O243" s="275"/>
      <c r="P243" s="275"/>
      <c r="Q243" s="275"/>
      <c r="R243" s="275"/>
      <c r="S243" s="275"/>
      <c r="T243" s="275"/>
      <c r="U243" s="275"/>
      <c r="V243" s="275"/>
      <c r="W243" s="275"/>
      <c r="X243" s="275"/>
      <c r="Y243" s="275"/>
      <c r="Z243" s="275"/>
      <c r="AA243" s="275"/>
      <c r="AB243" s="275"/>
      <c r="AC243" s="275"/>
      <c r="AD243" s="275"/>
      <c r="AE243" s="275"/>
      <c r="AF243" s="275"/>
      <c r="AG243" s="275"/>
      <c r="AH243" s="275"/>
      <c r="AI243" s="275"/>
      <c r="AJ243" s="275"/>
      <c r="AK243" s="275"/>
      <c r="AL243" s="275"/>
      <c r="AM243" s="275"/>
      <c r="AN243" s="275"/>
      <c r="AO243" s="275"/>
      <c r="AP243" s="275"/>
      <c r="AQ243" s="275"/>
      <c r="AR243" s="275"/>
      <c r="AS243" s="275"/>
      <c r="AT243" s="275"/>
      <c r="AU243" s="275"/>
      <c r="AV243" s="275"/>
      <c r="AW243" s="275"/>
      <c r="AX243" s="275"/>
      <c r="AY243" s="275"/>
      <c r="AZ243" s="275"/>
      <c r="BA243" s="275"/>
      <c r="BB243" s="275"/>
      <c r="BC243" s="275"/>
      <c r="BD243" s="275"/>
      <c r="BE243" s="275"/>
      <c r="BF243" s="275"/>
      <c r="BG243" s="275"/>
      <c r="BH243" s="275"/>
      <c r="BI243" s="275"/>
      <c r="BJ243" s="275"/>
      <c r="BK243" s="275"/>
      <c r="BL243" s="275"/>
      <c r="BM243" s="275"/>
      <c r="BN243" s="275"/>
      <c r="BO243" s="275"/>
      <c r="BP243" s="275"/>
      <c r="BQ243" s="275"/>
      <c r="BR243" s="275"/>
      <c r="BS243" s="275"/>
    </row>
    <row r="244" spans="1:71" x14ac:dyDescent="0.3">
      <c r="A244" s="275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75"/>
      <c r="M244" s="275"/>
      <c r="N244" s="275"/>
      <c r="O244" s="275"/>
      <c r="P244" s="275"/>
      <c r="Q244" s="275"/>
      <c r="R244" s="275"/>
      <c r="S244" s="275"/>
      <c r="T244" s="275"/>
      <c r="U244" s="275"/>
      <c r="V244" s="275"/>
      <c r="W244" s="275"/>
      <c r="X244" s="275"/>
      <c r="Y244" s="275"/>
      <c r="Z244" s="275"/>
      <c r="AA244" s="275"/>
      <c r="AB244" s="275"/>
      <c r="AC244" s="275"/>
      <c r="AD244" s="275"/>
      <c r="AE244" s="275"/>
      <c r="AF244" s="275"/>
      <c r="AG244" s="275"/>
      <c r="AH244" s="275"/>
      <c r="AI244" s="275"/>
      <c r="AJ244" s="275"/>
      <c r="AK244" s="275"/>
      <c r="AL244" s="275"/>
      <c r="AM244" s="275"/>
      <c r="AN244" s="275"/>
      <c r="AO244" s="275"/>
      <c r="AP244" s="275"/>
      <c r="AQ244" s="275"/>
      <c r="AR244" s="275"/>
      <c r="AS244" s="275"/>
      <c r="AT244" s="275"/>
      <c r="AU244" s="275"/>
      <c r="AV244" s="275"/>
      <c r="AW244" s="275"/>
      <c r="AX244" s="275"/>
      <c r="AY244" s="275"/>
      <c r="AZ244" s="275"/>
      <c r="BA244" s="275"/>
      <c r="BB244" s="275"/>
      <c r="BC244" s="275"/>
      <c r="BD244" s="275"/>
      <c r="BE244" s="275"/>
      <c r="BF244" s="275"/>
      <c r="BG244" s="275"/>
      <c r="BH244" s="275"/>
      <c r="BI244" s="275"/>
      <c r="BJ244" s="275"/>
      <c r="BK244" s="275"/>
      <c r="BL244" s="275"/>
      <c r="BM244" s="275"/>
      <c r="BN244" s="275"/>
      <c r="BO244" s="275"/>
      <c r="BP244" s="275"/>
      <c r="BQ244" s="275"/>
      <c r="BR244" s="275"/>
      <c r="BS244" s="275"/>
    </row>
    <row r="245" spans="1:71" x14ac:dyDescent="0.3">
      <c r="A245" s="275"/>
      <c r="B245" s="275"/>
      <c r="C245" s="275"/>
      <c r="D245" s="275"/>
      <c r="E245" s="275"/>
      <c r="F245" s="275"/>
      <c r="G245" s="275"/>
      <c r="H245" s="275"/>
      <c r="I245" s="275"/>
      <c r="J245" s="275"/>
      <c r="K245" s="275"/>
      <c r="L245" s="275"/>
      <c r="M245" s="275"/>
      <c r="N245" s="275"/>
      <c r="O245" s="275"/>
      <c r="P245" s="275"/>
      <c r="Q245" s="275"/>
      <c r="R245" s="275"/>
      <c r="S245" s="275"/>
      <c r="T245" s="275"/>
      <c r="U245" s="275"/>
      <c r="V245" s="275"/>
      <c r="W245" s="275"/>
      <c r="X245" s="275"/>
      <c r="Y245" s="275"/>
      <c r="Z245" s="275"/>
      <c r="AA245" s="275"/>
      <c r="AB245" s="275"/>
      <c r="AC245" s="275"/>
      <c r="AD245" s="275"/>
      <c r="AE245" s="275"/>
      <c r="AF245" s="275"/>
      <c r="AG245" s="275"/>
      <c r="AH245" s="275"/>
      <c r="AI245" s="275"/>
      <c r="AJ245" s="275"/>
      <c r="AK245" s="275"/>
      <c r="AL245" s="275"/>
      <c r="AM245" s="275"/>
      <c r="AN245" s="275"/>
      <c r="AO245" s="275"/>
      <c r="AP245" s="275"/>
      <c r="AQ245" s="275"/>
      <c r="AR245" s="275"/>
      <c r="AS245" s="275"/>
      <c r="AT245" s="275"/>
      <c r="AU245" s="275"/>
      <c r="AV245" s="275"/>
      <c r="AW245" s="275"/>
      <c r="AX245" s="275"/>
      <c r="AY245" s="275"/>
      <c r="AZ245" s="275"/>
      <c r="BA245" s="275"/>
      <c r="BB245" s="275"/>
      <c r="BC245" s="275"/>
      <c r="BD245" s="275"/>
      <c r="BE245" s="275"/>
      <c r="BF245" s="275"/>
      <c r="BG245" s="275"/>
      <c r="BH245" s="275"/>
      <c r="BI245" s="275"/>
      <c r="BJ245" s="275"/>
      <c r="BK245" s="275"/>
      <c r="BL245" s="275"/>
      <c r="BM245" s="275"/>
      <c r="BN245" s="275"/>
      <c r="BO245" s="275"/>
      <c r="BP245" s="275"/>
      <c r="BQ245" s="275"/>
      <c r="BR245" s="275"/>
      <c r="BS245" s="275"/>
    </row>
    <row r="246" spans="1:71" x14ac:dyDescent="0.3">
      <c r="A246" s="275"/>
      <c r="B246" s="275"/>
      <c r="C246" s="275"/>
      <c r="D246" s="275"/>
      <c r="E246" s="275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  <c r="AA246" s="275"/>
      <c r="AB246" s="275"/>
      <c r="AC246" s="275"/>
      <c r="AD246" s="275"/>
      <c r="AE246" s="275"/>
      <c r="AF246" s="275"/>
      <c r="AG246" s="275"/>
      <c r="AH246" s="275"/>
      <c r="AI246" s="275"/>
      <c r="AJ246" s="275"/>
      <c r="AK246" s="275"/>
      <c r="AL246" s="275"/>
      <c r="AM246" s="275"/>
      <c r="AN246" s="275"/>
      <c r="AO246" s="275"/>
      <c r="AP246" s="275"/>
      <c r="AQ246" s="275"/>
      <c r="AR246" s="275"/>
      <c r="AS246" s="275"/>
      <c r="AT246" s="275"/>
      <c r="AU246" s="275"/>
      <c r="AV246" s="275"/>
      <c r="AW246" s="275"/>
      <c r="AX246" s="275"/>
      <c r="AY246" s="275"/>
      <c r="AZ246" s="275"/>
      <c r="BA246" s="275"/>
      <c r="BB246" s="275"/>
      <c r="BC246" s="275"/>
      <c r="BD246" s="275"/>
      <c r="BE246" s="275"/>
      <c r="BF246" s="275"/>
      <c r="BG246" s="275"/>
      <c r="BH246" s="275"/>
      <c r="BI246" s="275"/>
      <c r="BJ246" s="275"/>
      <c r="BK246" s="275"/>
      <c r="BL246" s="275"/>
      <c r="BM246" s="275"/>
      <c r="BN246" s="275"/>
      <c r="BO246" s="275"/>
      <c r="BP246" s="275"/>
      <c r="BQ246" s="275"/>
      <c r="BR246" s="275"/>
      <c r="BS246" s="275"/>
    </row>
    <row r="247" spans="1:71" x14ac:dyDescent="0.3">
      <c r="A247" s="275"/>
      <c r="B247" s="275"/>
      <c r="C247" s="275"/>
      <c r="D247" s="275"/>
      <c r="E247" s="275"/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  <c r="AA247" s="275"/>
      <c r="AB247" s="275"/>
      <c r="AC247" s="275"/>
      <c r="AD247" s="275"/>
      <c r="AE247" s="275"/>
      <c r="AF247" s="275"/>
      <c r="AG247" s="275"/>
      <c r="AH247" s="275"/>
      <c r="AI247" s="275"/>
      <c r="AJ247" s="275"/>
      <c r="AK247" s="275"/>
      <c r="AL247" s="275"/>
      <c r="AM247" s="275"/>
      <c r="AN247" s="275"/>
      <c r="AO247" s="275"/>
      <c r="AP247" s="275"/>
      <c r="AQ247" s="275"/>
      <c r="AR247" s="275"/>
      <c r="AS247" s="275"/>
      <c r="AT247" s="275"/>
      <c r="AU247" s="275"/>
      <c r="AV247" s="275"/>
      <c r="AW247" s="275"/>
      <c r="AX247" s="275"/>
      <c r="AY247" s="275"/>
      <c r="AZ247" s="275"/>
      <c r="BA247" s="275"/>
      <c r="BB247" s="275"/>
      <c r="BC247" s="275"/>
      <c r="BD247" s="275"/>
      <c r="BE247" s="275"/>
      <c r="BF247" s="275"/>
      <c r="BG247" s="275"/>
      <c r="BH247" s="275"/>
      <c r="BI247" s="275"/>
      <c r="BJ247" s="275"/>
      <c r="BK247" s="275"/>
      <c r="BL247" s="275"/>
      <c r="BM247" s="275"/>
      <c r="BN247" s="275"/>
      <c r="BO247" s="275"/>
      <c r="BP247" s="275"/>
      <c r="BQ247" s="275"/>
      <c r="BR247" s="275"/>
      <c r="BS247" s="275"/>
    </row>
    <row r="248" spans="1:71" x14ac:dyDescent="0.3">
      <c r="A248" s="275"/>
      <c r="B248" s="275"/>
      <c r="C248" s="275"/>
      <c r="D248" s="275"/>
      <c r="E248" s="275"/>
      <c r="F248" s="275"/>
      <c r="G248" s="275"/>
      <c r="H248" s="275"/>
      <c r="I248" s="275"/>
      <c r="J248" s="275"/>
      <c r="K248" s="275"/>
      <c r="L248" s="275"/>
      <c r="M248" s="275"/>
      <c r="N248" s="275"/>
      <c r="O248" s="275"/>
      <c r="P248" s="275"/>
      <c r="Q248" s="275"/>
      <c r="R248" s="275"/>
      <c r="S248" s="275"/>
      <c r="T248" s="275"/>
      <c r="U248" s="275"/>
      <c r="V248" s="275"/>
      <c r="W248" s="275"/>
      <c r="X248" s="275"/>
      <c r="Y248" s="275"/>
      <c r="Z248" s="275"/>
      <c r="AA248" s="275"/>
      <c r="AB248" s="275"/>
      <c r="AC248" s="275"/>
      <c r="AD248" s="275"/>
      <c r="AE248" s="275"/>
      <c r="AF248" s="275"/>
      <c r="AG248" s="275"/>
      <c r="AH248" s="275"/>
      <c r="AI248" s="275"/>
      <c r="AJ248" s="275"/>
      <c r="AK248" s="275"/>
      <c r="AL248" s="275"/>
      <c r="AM248" s="275"/>
      <c r="AN248" s="275"/>
      <c r="AO248" s="275"/>
      <c r="AP248" s="275"/>
      <c r="AQ248" s="275"/>
      <c r="AR248" s="275"/>
      <c r="AS248" s="275"/>
      <c r="AT248" s="275"/>
      <c r="AU248" s="275"/>
      <c r="AV248" s="275"/>
      <c r="AW248" s="275"/>
      <c r="AX248" s="275"/>
      <c r="AY248" s="275"/>
      <c r="AZ248" s="275"/>
      <c r="BA248" s="275"/>
      <c r="BB248" s="275"/>
      <c r="BC248" s="275"/>
      <c r="BD248" s="275"/>
      <c r="BE248" s="275"/>
      <c r="BF248" s="275"/>
      <c r="BG248" s="275"/>
      <c r="BH248" s="275"/>
      <c r="BI248" s="275"/>
      <c r="BJ248" s="275"/>
      <c r="BK248" s="275"/>
      <c r="BL248" s="275"/>
      <c r="BM248" s="275"/>
      <c r="BN248" s="275"/>
      <c r="BO248" s="275"/>
      <c r="BP248" s="275"/>
      <c r="BQ248" s="275"/>
      <c r="BR248" s="275"/>
      <c r="BS248" s="275"/>
    </row>
    <row r="249" spans="1:71" x14ac:dyDescent="0.3">
      <c r="A249" s="275"/>
      <c r="B249" s="275"/>
      <c r="C249" s="275"/>
      <c r="D249" s="275"/>
      <c r="E249" s="275"/>
      <c r="F249" s="275"/>
      <c r="G249" s="275"/>
      <c r="H249" s="275"/>
      <c r="I249" s="275"/>
      <c r="J249" s="275"/>
      <c r="K249" s="275"/>
      <c r="L249" s="275"/>
      <c r="M249" s="275"/>
      <c r="N249" s="275"/>
      <c r="O249" s="275"/>
      <c r="P249" s="275"/>
      <c r="Q249" s="275"/>
      <c r="R249" s="275"/>
      <c r="S249" s="275"/>
      <c r="T249" s="275"/>
      <c r="U249" s="275"/>
      <c r="V249" s="275"/>
      <c r="W249" s="275"/>
      <c r="X249" s="275"/>
      <c r="Y249" s="275"/>
      <c r="Z249" s="275"/>
      <c r="AA249" s="275"/>
      <c r="AB249" s="275"/>
      <c r="AC249" s="275"/>
      <c r="AD249" s="275"/>
      <c r="AE249" s="275"/>
      <c r="AF249" s="275"/>
      <c r="AG249" s="275"/>
      <c r="AH249" s="275"/>
      <c r="AI249" s="275"/>
      <c r="AJ249" s="275"/>
      <c r="AK249" s="275"/>
      <c r="AL249" s="275"/>
      <c r="AM249" s="275"/>
      <c r="AN249" s="275"/>
      <c r="AO249" s="275"/>
      <c r="AP249" s="275"/>
      <c r="AQ249" s="275"/>
      <c r="AR249" s="275"/>
      <c r="AS249" s="275"/>
      <c r="AT249" s="275"/>
      <c r="AU249" s="275"/>
      <c r="AV249" s="275"/>
      <c r="AW249" s="275"/>
      <c r="AX249" s="275"/>
      <c r="AY249" s="275"/>
      <c r="AZ249" s="275"/>
      <c r="BA249" s="275"/>
      <c r="BB249" s="275"/>
      <c r="BC249" s="275"/>
      <c r="BD249" s="275"/>
      <c r="BE249" s="275"/>
      <c r="BF249" s="275"/>
      <c r="BG249" s="275"/>
      <c r="BH249" s="275"/>
      <c r="BI249" s="275"/>
      <c r="BJ249" s="275"/>
      <c r="BK249" s="275"/>
      <c r="BL249" s="275"/>
      <c r="BM249" s="275"/>
      <c r="BN249" s="275"/>
      <c r="BO249" s="275"/>
      <c r="BP249" s="275"/>
      <c r="BQ249" s="275"/>
      <c r="BR249" s="275"/>
      <c r="BS249" s="275"/>
    </row>
    <row r="250" spans="1:71" x14ac:dyDescent="0.3">
      <c r="A250" s="275"/>
      <c r="B250" s="275"/>
      <c r="C250" s="275"/>
      <c r="D250" s="275"/>
      <c r="E250" s="275"/>
      <c r="F250" s="275"/>
      <c r="G250" s="275"/>
      <c r="H250" s="275"/>
      <c r="I250" s="275"/>
      <c r="J250" s="275"/>
      <c r="K250" s="275"/>
      <c r="L250" s="275"/>
      <c r="M250" s="275"/>
      <c r="N250" s="275"/>
      <c r="O250" s="275"/>
      <c r="P250" s="275"/>
      <c r="Q250" s="275"/>
      <c r="R250" s="275"/>
      <c r="S250" s="275"/>
      <c r="T250" s="275"/>
      <c r="U250" s="275"/>
      <c r="V250" s="275"/>
      <c r="W250" s="275"/>
      <c r="X250" s="275"/>
      <c r="Y250" s="275"/>
      <c r="Z250" s="275"/>
      <c r="AA250" s="275"/>
      <c r="AB250" s="275"/>
      <c r="AC250" s="275"/>
      <c r="AD250" s="275"/>
      <c r="AE250" s="275"/>
      <c r="AF250" s="275"/>
      <c r="AG250" s="275"/>
      <c r="AH250" s="275"/>
      <c r="AI250" s="275"/>
      <c r="AJ250" s="275"/>
      <c r="AK250" s="275"/>
      <c r="AL250" s="275"/>
      <c r="AM250" s="275"/>
      <c r="AN250" s="275"/>
      <c r="AO250" s="275"/>
      <c r="AP250" s="275"/>
      <c r="AQ250" s="275"/>
      <c r="AR250" s="275"/>
      <c r="AS250" s="275"/>
      <c r="AT250" s="275"/>
      <c r="AU250" s="275"/>
      <c r="AV250" s="275"/>
      <c r="AW250" s="275"/>
      <c r="AX250" s="275"/>
      <c r="AY250" s="275"/>
      <c r="AZ250" s="275"/>
      <c r="BA250" s="275"/>
      <c r="BB250" s="275"/>
      <c r="BC250" s="275"/>
      <c r="BD250" s="275"/>
      <c r="BE250" s="275"/>
      <c r="BF250" s="275"/>
      <c r="BG250" s="275"/>
      <c r="BH250" s="275"/>
      <c r="BI250" s="275"/>
      <c r="BJ250" s="275"/>
      <c r="BK250" s="275"/>
      <c r="BL250" s="275"/>
      <c r="BM250" s="275"/>
      <c r="BN250" s="275"/>
      <c r="BO250" s="275"/>
      <c r="BP250" s="275"/>
      <c r="BQ250" s="275"/>
      <c r="BR250" s="275"/>
      <c r="BS250" s="275"/>
    </row>
    <row r="251" spans="1:71" x14ac:dyDescent="0.3">
      <c r="A251" s="275"/>
      <c r="B251" s="275"/>
      <c r="C251" s="275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75"/>
      <c r="P251" s="275"/>
      <c r="Q251" s="275"/>
      <c r="R251" s="275"/>
      <c r="S251" s="275"/>
      <c r="T251" s="275"/>
      <c r="U251" s="275"/>
      <c r="V251" s="275"/>
      <c r="W251" s="275"/>
      <c r="X251" s="275"/>
      <c r="Y251" s="275"/>
      <c r="Z251" s="275"/>
      <c r="AA251" s="275"/>
      <c r="AB251" s="275"/>
      <c r="AC251" s="275"/>
      <c r="AD251" s="275"/>
      <c r="AE251" s="275"/>
      <c r="AF251" s="275"/>
      <c r="AG251" s="275"/>
      <c r="AH251" s="275"/>
      <c r="AI251" s="275"/>
      <c r="AJ251" s="275"/>
      <c r="AK251" s="275"/>
      <c r="AL251" s="275"/>
      <c r="AM251" s="275"/>
      <c r="AN251" s="275"/>
      <c r="AO251" s="275"/>
      <c r="AP251" s="275"/>
      <c r="AQ251" s="275"/>
      <c r="AR251" s="275"/>
      <c r="AS251" s="275"/>
      <c r="AT251" s="275"/>
      <c r="AU251" s="275"/>
      <c r="AV251" s="275"/>
      <c r="AW251" s="275"/>
      <c r="AX251" s="275"/>
      <c r="AY251" s="275"/>
      <c r="AZ251" s="275"/>
      <c r="BA251" s="275"/>
      <c r="BB251" s="275"/>
      <c r="BC251" s="275"/>
      <c r="BD251" s="275"/>
      <c r="BE251" s="275"/>
      <c r="BF251" s="275"/>
      <c r="BG251" s="275"/>
      <c r="BH251" s="275"/>
      <c r="BI251" s="275"/>
      <c r="BJ251" s="275"/>
      <c r="BK251" s="275"/>
      <c r="BL251" s="275"/>
      <c r="BM251" s="275"/>
      <c r="BN251" s="275"/>
      <c r="BO251" s="275"/>
      <c r="BP251" s="275"/>
      <c r="BQ251" s="275"/>
      <c r="BR251" s="275"/>
      <c r="BS251" s="275"/>
    </row>
    <row r="252" spans="1:71" x14ac:dyDescent="0.3">
      <c r="A252" s="275"/>
      <c r="B252" s="275"/>
      <c r="C252" s="275"/>
      <c r="D252" s="275"/>
      <c r="E252" s="275"/>
      <c r="F252" s="275"/>
      <c r="G252" s="275"/>
      <c r="H252" s="275"/>
      <c r="I252" s="275"/>
      <c r="J252" s="275"/>
      <c r="K252" s="275"/>
      <c r="L252" s="275"/>
      <c r="M252" s="275"/>
      <c r="N252" s="275"/>
      <c r="O252" s="275"/>
      <c r="P252" s="275"/>
      <c r="Q252" s="275"/>
      <c r="R252" s="275"/>
      <c r="S252" s="275"/>
      <c r="T252" s="275"/>
      <c r="U252" s="275"/>
      <c r="V252" s="275"/>
      <c r="W252" s="275"/>
      <c r="X252" s="275"/>
      <c r="Y252" s="275"/>
      <c r="Z252" s="275"/>
      <c r="AA252" s="275"/>
      <c r="AB252" s="275"/>
      <c r="AC252" s="275"/>
      <c r="AD252" s="275"/>
      <c r="AE252" s="275"/>
      <c r="AF252" s="275"/>
      <c r="AG252" s="275"/>
      <c r="AH252" s="275"/>
      <c r="AI252" s="275"/>
      <c r="AJ252" s="275"/>
      <c r="AK252" s="275"/>
      <c r="AL252" s="275"/>
      <c r="AM252" s="275"/>
      <c r="AN252" s="275"/>
      <c r="AO252" s="275"/>
      <c r="AP252" s="275"/>
      <c r="AQ252" s="275"/>
      <c r="AR252" s="275"/>
      <c r="AS252" s="275"/>
      <c r="AT252" s="275"/>
      <c r="AU252" s="275"/>
      <c r="AV252" s="275"/>
      <c r="AW252" s="275"/>
      <c r="AX252" s="275"/>
      <c r="AY252" s="275"/>
      <c r="AZ252" s="275"/>
      <c r="BA252" s="275"/>
      <c r="BB252" s="275"/>
      <c r="BC252" s="275"/>
      <c r="BD252" s="275"/>
      <c r="BE252" s="275"/>
      <c r="BF252" s="275"/>
      <c r="BG252" s="275"/>
      <c r="BH252" s="275"/>
      <c r="BI252" s="275"/>
      <c r="BJ252" s="275"/>
      <c r="BK252" s="275"/>
      <c r="BL252" s="275"/>
      <c r="BM252" s="275"/>
      <c r="BN252" s="275"/>
      <c r="BO252" s="275"/>
      <c r="BP252" s="275"/>
      <c r="BQ252" s="275"/>
      <c r="BR252" s="275"/>
      <c r="BS252" s="275"/>
    </row>
    <row r="253" spans="1:71" x14ac:dyDescent="0.3">
      <c r="A253" s="275"/>
      <c r="B253" s="275"/>
      <c r="C253" s="275"/>
      <c r="D253" s="275"/>
      <c r="E253" s="275"/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  <c r="AA253" s="275"/>
      <c r="AB253" s="275"/>
      <c r="AC253" s="275"/>
      <c r="AD253" s="275"/>
      <c r="AE253" s="275"/>
      <c r="AF253" s="275"/>
      <c r="AG253" s="275"/>
      <c r="AH253" s="275"/>
      <c r="AI253" s="275"/>
      <c r="AJ253" s="275"/>
      <c r="AK253" s="275"/>
      <c r="AL253" s="275"/>
      <c r="AM253" s="275"/>
      <c r="AN253" s="275"/>
      <c r="AO253" s="275"/>
      <c r="AP253" s="275"/>
      <c r="AQ253" s="275"/>
      <c r="AR253" s="275"/>
      <c r="AS253" s="275"/>
      <c r="AT253" s="275"/>
      <c r="AU253" s="275"/>
      <c r="AV253" s="275"/>
      <c r="AW253" s="275"/>
      <c r="AX253" s="275"/>
      <c r="AY253" s="275"/>
      <c r="AZ253" s="275"/>
      <c r="BA253" s="275"/>
      <c r="BB253" s="275"/>
      <c r="BC253" s="275"/>
      <c r="BD253" s="275"/>
      <c r="BE253" s="275"/>
      <c r="BF253" s="275"/>
      <c r="BG253" s="275"/>
      <c r="BH253" s="275"/>
      <c r="BI253" s="275"/>
      <c r="BJ253" s="275"/>
      <c r="BK253" s="275"/>
      <c r="BL253" s="275"/>
      <c r="BM253" s="275"/>
      <c r="BN253" s="275"/>
      <c r="BO253" s="275"/>
      <c r="BP253" s="275"/>
      <c r="BQ253" s="275"/>
      <c r="BR253" s="275"/>
      <c r="BS253" s="275"/>
    </row>
    <row r="254" spans="1:71" x14ac:dyDescent="0.3">
      <c r="A254" s="275"/>
      <c r="B254" s="275"/>
      <c r="C254" s="275"/>
      <c r="D254" s="275"/>
      <c r="E254" s="275"/>
      <c r="F254" s="275"/>
      <c r="G254" s="275"/>
      <c r="H254" s="275"/>
      <c r="I254" s="275"/>
      <c r="J254" s="275"/>
      <c r="K254" s="275"/>
      <c r="L254" s="275"/>
      <c r="M254" s="275"/>
      <c r="N254" s="275"/>
      <c r="O254" s="275"/>
      <c r="P254" s="275"/>
      <c r="Q254" s="275"/>
      <c r="R254" s="275"/>
      <c r="S254" s="275"/>
      <c r="T254" s="275"/>
      <c r="U254" s="275"/>
      <c r="V254" s="275"/>
      <c r="W254" s="275"/>
      <c r="X254" s="275"/>
      <c r="Y254" s="275"/>
      <c r="Z254" s="275"/>
      <c r="AA254" s="275"/>
      <c r="AB254" s="275"/>
      <c r="AC254" s="275"/>
      <c r="AD254" s="275"/>
      <c r="AE254" s="275"/>
      <c r="AF254" s="275"/>
      <c r="AG254" s="275"/>
      <c r="AH254" s="275"/>
      <c r="AI254" s="275"/>
      <c r="AJ254" s="275"/>
      <c r="AK254" s="275"/>
      <c r="AL254" s="275"/>
      <c r="AM254" s="275"/>
      <c r="AN254" s="275"/>
      <c r="AO254" s="275"/>
      <c r="AP254" s="275"/>
      <c r="AQ254" s="275"/>
      <c r="AR254" s="275"/>
      <c r="AS254" s="275"/>
      <c r="AT254" s="275"/>
      <c r="AU254" s="275"/>
      <c r="AV254" s="275"/>
      <c r="AW254" s="275"/>
      <c r="AX254" s="275"/>
      <c r="AY254" s="275"/>
      <c r="AZ254" s="275"/>
      <c r="BA254" s="275"/>
      <c r="BB254" s="275"/>
      <c r="BC254" s="275"/>
      <c r="BD254" s="275"/>
      <c r="BE254" s="275"/>
      <c r="BF254" s="275"/>
      <c r="BG254" s="275"/>
      <c r="BH254" s="275"/>
      <c r="BI254" s="275"/>
      <c r="BJ254" s="275"/>
      <c r="BK254" s="275"/>
      <c r="BL254" s="275"/>
      <c r="BM254" s="275"/>
      <c r="BN254" s="275"/>
      <c r="BO254" s="275"/>
      <c r="BP254" s="275"/>
      <c r="BQ254" s="275"/>
      <c r="BR254" s="275"/>
      <c r="BS254" s="275"/>
    </row>
    <row r="255" spans="1:71" x14ac:dyDescent="0.3">
      <c r="A255" s="275"/>
      <c r="B255" s="275"/>
      <c r="C255" s="275"/>
      <c r="D255" s="275"/>
      <c r="E255" s="275"/>
      <c r="F255" s="275"/>
      <c r="G255" s="275"/>
      <c r="H255" s="275"/>
      <c r="I255" s="275"/>
      <c r="J255" s="275"/>
      <c r="K255" s="275"/>
      <c r="L255" s="275"/>
      <c r="M255" s="275"/>
      <c r="N255" s="275"/>
      <c r="O255" s="275"/>
      <c r="P255" s="275"/>
      <c r="Q255" s="275"/>
      <c r="R255" s="275"/>
      <c r="S255" s="275"/>
      <c r="T255" s="275"/>
      <c r="U255" s="275"/>
      <c r="V255" s="275"/>
      <c r="W255" s="275"/>
      <c r="X255" s="275"/>
      <c r="Y255" s="275"/>
      <c r="Z255" s="275"/>
      <c r="AA255" s="275"/>
      <c r="AB255" s="275"/>
      <c r="AC255" s="275"/>
      <c r="AD255" s="275"/>
      <c r="AE255" s="275"/>
      <c r="AF255" s="275"/>
      <c r="AG255" s="275"/>
      <c r="AH255" s="275"/>
      <c r="AI255" s="275"/>
      <c r="AJ255" s="275"/>
      <c r="AK255" s="275"/>
      <c r="AL255" s="275"/>
      <c r="AM255" s="275"/>
      <c r="AN255" s="275"/>
      <c r="AO255" s="275"/>
      <c r="AP255" s="275"/>
      <c r="AQ255" s="275"/>
      <c r="AR255" s="275"/>
      <c r="AS255" s="275"/>
      <c r="AT255" s="275"/>
      <c r="AU255" s="275"/>
      <c r="AV255" s="275"/>
      <c r="AW255" s="275"/>
      <c r="AX255" s="275"/>
      <c r="AY255" s="275"/>
      <c r="AZ255" s="275"/>
      <c r="BA255" s="275"/>
      <c r="BB255" s="275"/>
      <c r="BC255" s="275"/>
      <c r="BD255" s="275"/>
      <c r="BE255" s="275"/>
      <c r="BF255" s="275"/>
      <c r="BG255" s="275"/>
      <c r="BH255" s="275"/>
      <c r="BI255" s="275"/>
      <c r="BJ255" s="275"/>
      <c r="BK255" s="275"/>
      <c r="BL255" s="275"/>
      <c r="BM255" s="275"/>
      <c r="BN255" s="275"/>
      <c r="BO255" s="275"/>
      <c r="BP255" s="275"/>
      <c r="BQ255" s="275"/>
      <c r="BR255" s="275"/>
      <c r="BS255" s="275"/>
    </row>
    <row r="256" spans="1:71" x14ac:dyDescent="0.3">
      <c r="A256" s="275"/>
      <c r="B256" s="275"/>
      <c r="C256" s="275"/>
      <c r="D256" s="275"/>
      <c r="E256" s="275"/>
      <c r="F256" s="275"/>
      <c r="G256" s="275"/>
      <c r="H256" s="275"/>
      <c r="I256" s="275"/>
      <c r="J256" s="275"/>
      <c r="K256" s="275"/>
      <c r="L256" s="275"/>
      <c r="M256" s="275"/>
      <c r="N256" s="275"/>
      <c r="O256" s="275"/>
      <c r="P256" s="275"/>
      <c r="Q256" s="275"/>
      <c r="R256" s="275"/>
      <c r="S256" s="275"/>
      <c r="T256" s="275"/>
      <c r="U256" s="275"/>
      <c r="V256" s="275"/>
      <c r="W256" s="275"/>
      <c r="X256" s="275"/>
      <c r="Y256" s="275"/>
      <c r="Z256" s="275"/>
      <c r="AA256" s="275"/>
      <c r="AB256" s="275"/>
      <c r="AC256" s="275"/>
      <c r="AD256" s="275"/>
      <c r="AE256" s="275"/>
      <c r="AF256" s="275"/>
      <c r="AG256" s="275"/>
      <c r="AH256" s="275"/>
      <c r="AI256" s="275"/>
      <c r="AJ256" s="275"/>
      <c r="AK256" s="275"/>
      <c r="AL256" s="275"/>
      <c r="AM256" s="275"/>
      <c r="AN256" s="275"/>
      <c r="AO256" s="275"/>
      <c r="AP256" s="275"/>
      <c r="AQ256" s="275"/>
      <c r="AR256" s="275"/>
      <c r="AS256" s="275"/>
      <c r="AT256" s="275"/>
      <c r="AU256" s="275"/>
      <c r="AV256" s="275"/>
      <c r="AW256" s="275"/>
      <c r="AX256" s="275"/>
      <c r="AY256" s="275"/>
      <c r="AZ256" s="275"/>
      <c r="BA256" s="275"/>
      <c r="BB256" s="275"/>
      <c r="BC256" s="275"/>
      <c r="BD256" s="275"/>
      <c r="BE256" s="275"/>
      <c r="BF256" s="275"/>
      <c r="BG256" s="275"/>
      <c r="BH256" s="275"/>
      <c r="BI256" s="275"/>
      <c r="BJ256" s="275"/>
      <c r="BK256" s="275"/>
      <c r="BL256" s="275"/>
      <c r="BM256" s="275"/>
      <c r="BN256" s="275"/>
      <c r="BO256" s="275"/>
      <c r="BP256" s="275"/>
      <c r="BQ256" s="275"/>
      <c r="BR256" s="275"/>
      <c r="BS256" s="275"/>
    </row>
    <row r="257" spans="1:71" x14ac:dyDescent="0.3">
      <c r="A257" s="275"/>
      <c r="B257" s="275"/>
      <c r="C257" s="275"/>
      <c r="D257" s="275"/>
      <c r="E257" s="275"/>
      <c r="F257" s="275"/>
      <c r="G257" s="275"/>
      <c r="H257" s="275"/>
      <c r="I257" s="275"/>
      <c r="J257" s="275"/>
      <c r="K257" s="275"/>
      <c r="L257" s="275"/>
      <c r="M257" s="275"/>
      <c r="N257" s="275"/>
      <c r="O257" s="275"/>
      <c r="P257" s="275"/>
      <c r="Q257" s="275"/>
      <c r="R257" s="275"/>
      <c r="S257" s="275"/>
      <c r="T257" s="275"/>
      <c r="U257" s="275"/>
      <c r="V257" s="275"/>
      <c r="W257" s="275"/>
      <c r="X257" s="275"/>
      <c r="Y257" s="275"/>
      <c r="Z257" s="275"/>
      <c r="AA257" s="275"/>
      <c r="AB257" s="275"/>
      <c r="AC257" s="275"/>
      <c r="AD257" s="275"/>
      <c r="AE257" s="275"/>
      <c r="AF257" s="275"/>
      <c r="AG257" s="275"/>
      <c r="AH257" s="275"/>
      <c r="AI257" s="275"/>
      <c r="AJ257" s="275"/>
      <c r="AK257" s="275"/>
      <c r="AL257" s="275"/>
      <c r="AM257" s="275"/>
      <c r="AN257" s="275"/>
      <c r="AO257" s="275"/>
      <c r="AP257" s="275"/>
      <c r="AQ257" s="275"/>
      <c r="AR257" s="275"/>
      <c r="AS257" s="275"/>
      <c r="AT257" s="275"/>
      <c r="AU257" s="275"/>
      <c r="AV257" s="275"/>
      <c r="AW257" s="275"/>
      <c r="AX257" s="275"/>
      <c r="AY257" s="275"/>
      <c r="AZ257" s="275"/>
      <c r="BA257" s="275"/>
      <c r="BB257" s="275"/>
      <c r="BC257" s="275"/>
      <c r="BD257" s="275"/>
      <c r="BE257" s="275"/>
      <c r="BF257" s="275"/>
      <c r="BG257" s="275"/>
      <c r="BH257" s="275"/>
      <c r="BI257" s="275"/>
      <c r="BJ257" s="275"/>
      <c r="BK257" s="275"/>
      <c r="BL257" s="275"/>
      <c r="BM257" s="275"/>
      <c r="BN257" s="275"/>
      <c r="BO257" s="275"/>
      <c r="BP257" s="275"/>
      <c r="BQ257" s="275"/>
      <c r="BR257" s="275"/>
      <c r="BS257" s="275"/>
    </row>
    <row r="258" spans="1:71" x14ac:dyDescent="0.3">
      <c r="A258" s="275"/>
      <c r="B258" s="275"/>
      <c r="C258" s="275"/>
      <c r="D258" s="275"/>
      <c r="E258" s="275"/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  <c r="AA258" s="275"/>
      <c r="AB258" s="275"/>
      <c r="AC258" s="275"/>
      <c r="AD258" s="275"/>
      <c r="AE258" s="275"/>
      <c r="AF258" s="275"/>
      <c r="AG258" s="275"/>
      <c r="AH258" s="275"/>
      <c r="AI258" s="275"/>
      <c r="AJ258" s="275"/>
      <c r="AK258" s="275"/>
      <c r="AL258" s="275"/>
      <c r="AM258" s="275"/>
      <c r="AN258" s="275"/>
      <c r="AO258" s="275"/>
      <c r="AP258" s="275"/>
      <c r="AQ258" s="275"/>
      <c r="AR258" s="275"/>
      <c r="AS258" s="275"/>
      <c r="AT258" s="275"/>
      <c r="AU258" s="275"/>
      <c r="AV258" s="275"/>
      <c r="AW258" s="275"/>
      <c r="AX258" s="275"/>
      <c r="AY258" s="275"/>
      <c r="AZ258" s="275"/>
      <c r="BA258" s="275"/>
      <c r="BB258" s="275"/>
      <c r="BC258" s="275"/>
      <c r="BD258" s="275"/>
      <c r="BE258" s="275"/>
      <c r="BF258" s="275"/>
      <c r="BG258" s="275"/>
      <c r="BH258" s="275"/>
      <c r="BI258" s="275"/>
      <c r="BJ258" s="275"/>
      <c r="BK258" s="275"/>
      <c r="BL258" s="275"/>
      <c r="BM258" s="275"/>
      <c r="BN258" s="275"/>
      <c r="BO258" s="275"/>
      <c r="BP258" s="275"/>
      <c r="BQ258" s="275"/>
      <c r="BR258" s="275"/>
      <c r="BS258" s="275"/>
    </row>
    <row r="259" spans="1:71" x14ac:dyDescent="0.3">
      <c r="A259" s="275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75"/>
      <c r="M259" s="275"/>
      <c r="N259" s="275"/>
      <c r="O259" s="275"/>
      <c r="P259" s="275"/>
      <c r="Q259" s="275"/>
      <c r="R259" s="275"/>
      <c r="S259" s="275"/>
      <c r="T259" s="275"/>
      <c r="U259" s="275"/>
      <c r="V259" s="275"/>
      <c r="W259" s="275"/>
      <c r="X259" s="275"/>
      <c r="Y259" s="275"/>
      <c r="Z259" s="275"/>
      <c r="AA259" s="275"/>
      <c r="AB259" s="275"/>
      <c r="AC259" s="275"/>
      <c r="AD259" s="275"/>
      <c r="AE259" s="275"/>
      <c r="AF259" s="275"/>
      <c r="AG259" s="275"/>
      <c r="AH259" s="275"/>
      <c r="AI259" s="275"/>
      <c r="AJ259" s="275"/>
      <c r="AK259" s="275"/>
      <c r="AL259" s="275"/>
      <c r="AM259" s="275"/>
      <c r="AN259" s="275"/>
      <c r="AO259" s="275"/>
      <c r="AP259" s="275"/>
      <c r="AQ259" s="275"/>
      <c r="AR259" s="275"/>
      <c r="AS259" s="275"/>
      <c r="AT259" s="275"/>
      <c r="AU259" s="275"/>
      <c r="AV259" s="275"/>
      <c r="AW259" s="275"/>
      <c r="AX259" s="275"/>
      <c r="AY259" s="275"/>
      <c r="AZ259" s="275"/>
      <c r="BA259" s="275"/>
      <c r="BB259" s="275"/>
      <c r="BC259" s="275"/>
      <c r="BD259" s="275"/>
      <c r="BE259" s="275"/>
      <c r="BF259" s="275"/>
      <c r="BG259" s="275"/>
      <c r="BH259" s="275"/>
      <c r="BI259" s="275"/>
      <c r="BJ259" s="275"/>
      <c r="BK259" s="275"/>
      <c r="BL259" s="275"/>
      <c r="BM259" s="275"/>
      <c r="BN259" s="275"/>
      <c r="BO259" s="275"/>
      <c r="BP259" s="275"/>
      <c r="BQ259" s="275"/>
      <c r="BR259" s="275"/>
      <c r="BS259" s="275"/>
    </row>
    <row r="260" spans="1:71" x14ac:dyDescent="0.3">
      <c r="A260" s="275"/>
      <c r="B260" s="275"/>
      <c r="C260" s="275"/>
      <c r="D260" s="275"/>
      <c r="E260" s="275"/>
      <c r="F260" s="275"/>
      <c r="G260" s="275"/>
      <c r="H260" s="275"/>
      <c r="I260" s="275"/>
      <c r="J260" s="275"/>
      <c r="K260" s="275"/>
      <c r="L260" s="275"/>
      <c r="M260" s="275"/>
      <c r="N260" s="275"/>
      <c r="O260" s="275"/>
      <c r="P260" s="275"/>
      <c r="Q260" s="275"/>
      <c r="R260" s="275"/>
      <c r="S260" s="275"/>
      <c r="T260" s="275"/>
      <c r="U260" s="275"/>
      <c r="V260" s="275"/>
      <c r="W260" s="275"/>
      <c r="X260" s="275"/>
      <c r="Y260" s="275"/>
      <c r="Z260" s="275"/>
      <c r="AA260" s="275"/>
      <c r="AB260" s="275"/>
      <c r="AC260" s="275"/>
      <c r="AD260" s="275"/>
      <c r="AE260" s="275"/>
      <c r="AF260" s="275"/>
      <c r="AG260" s="275"/>
      <c r="AH260" s="275"/>
      <c r="AI260" s="275"/>
      <c r="AJ260" s="275"/>
      <c r="AK260" s="275"/>
      <c r="AL260" s="275"/>
      <c r="AM260" s="275"/>
      <c r="AN260" s="275"/>
      <c r="AO260" s="275"/>
      <c r="AP260" s="275"/>
      <c r="AQ260" s="275"/>
      <c r="AR260" s="275"/>
      <c r="AS260" s="275"/>
      <c r="AT260" s="275"/>
      <c r="AU260" s="275"/>
      <c r="AV260" s="275"/>
      <c r="AW260" s="275"/>
      <c r="AX260" s="275"/>
      <c r="AY260" s="275"/>
      <c r="AZ260" s="275"/>
      <c r="BA260" s="275"/>
      <c r="BB260" s="275"/>
      <c r="BC260" s="275"/>
      <c r="BD260" s="275"/>
      <c r="BE260" s="275"/>
      <c r="BF260" s="275"/>
      <c r="BG260" s="275"/>
      <c r="BH260" s="275"/>
      <c r="BI260" s="275"/>
      <c r="BJ260" s="275"/>
      <c r="BK260" s="275"/>
      <c r="BL260" s="275"/>
      <c r="BM260" s="275"/>
      <c r="BN260" s="275"/>
      <c r="BO260" s="275"/>
      <c r="BP260" s="275"/>
      <c r="BQ260" s="275"/>
      <c r="BR260" s="275"/>
      <c r="BS260" s="275"/>
    </row>
    <row r="261" spans="1:71" x14ac:dyDescent="0.3">
      <c r="A261" s="275"/>
      <c r="B261" s="275"/>
      <c r="C261" s="275"/>
      <c r="D261" s="275"/>
      <c r="E261" s="275"/>
      <c r="F261" s="275"/>
      <c r="G261" s="275"/>
      <c r="H261" s="275"/>
      <c r="I261" s="275"/>
      <c r="J261" s="275"/>
      <c r="K261" s="275"/>
      <c r="L261" s="275"/>
      <c r="M261" s="275"/>
      <c r="N261" s="275"/>
      <c r="O261" s="275"/>
      <c r="P261" s="275"/>
      <c r="Q261" s="275"/>
      <c r="R261" s="275"/>
      <c r="S261" s="275"/>
      <c r="T261" s="275"/>
      <c r="U261" s="275"/>
      <c r="V261" s="275"/>
      <c r="W261" s="275"/>
      <c r="X261" s="275"/>
      <c r="Y261" s="275"/>
      <c r="Z261" s="275"/>
      <c r="AA261" s="275"/>
      <c r="AB261" s="275"/>
      <c r="AC261" s="275"/>
      <c r="AD261" s="275"/>
      <c r="AE261" s="275"/>
      <c r="AF261" s="275"/>
      <c r="AG261" s="275"/>
      <c r="AH261" s="275"/>
      <c r="AI261" s="275"/>
      <c r="AJ261" s="275"/>
      <c r="AK261" s="275"/>
      <c r="AL261" s="275"/>
      <c r="AM261" s="275"/>
      <c r="AN261" s="275"/>
      <c r="AO261" s="275"/>
      <c r="AP261" s="275"/>
      <c r="AQ261" s="275"/>
      <c r="AR261" s="275"/>
      <c r="AS261" s="275"/>
      <c r="AT261" s="275"/>
      <c r="AU261" s="275"/>
      <c r="AV261" s="275"/>
      <c r="AW261" s="275"/>
      <c r="AX261" s="275"/>
      <c r="AY261" s="275"/>
      <c r="AZ261" s="275"/>
      <c r="BA261" s="275"/>
      <c r="BB261" s="275"/>
      <c r="BC261" s="275"/>
      <c r="BD261" s="275"/>
      <c r="BE261" s="275"/>
      <c r="BF261" s="275"/>
      <c r="BG261" s="275"/>
      <c r="BH261" s="275"/>
      <c r="BI261" s="275"/>
      <c r="BJ261" s="275"/>
      <c r="BK261" s="275"/>
      <c r="BL261" s="275"/>
      <c r="BM261" s="275"/>
      <c r="BN261" s="275"/>
      <c r="BO261" s="275"/>
      <c r="BP261" s="275"/>
      <c r="BQ261" s="275"/>
      <c r="BR261" s="275"/>
      <c r="BS261" s="275"/>
    </row>
    <row r="262" spans="1:71" x14ac:dyDescent="0.3">
      <c r="A262" s="275"/>
      <c r="B262" s="275"/>
      <c r="C262" s="275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5"/>
      <c r="O262" s="275"/>
      <c r="P262" s="275"/>
      <c r="Q262" s="275"/>
      <c r="R262" s="275"/>
      <c r="S262" s="275"/>
      <c r="T262" s="275"/>
      <c r="U262" s="275"/>
      <c r="V262" s="275"/>
      <c r="W262" s="275"/>
      <c r="X262" s="275"/>
      <c r="Y262" s="275"/>
      <c r="Z262" s="275"/>
      <c r="AA262" s="275"/>
      <c r="AB262" s="275"/>
      <c r="AC262" s="275"/>
      <c r="AD262" s="275"/>
      <c r="AE262" s="275"/>
      <c r="AF262" s="275"/>
      <c r="AG262" s="275"/>
      <c r="AH262" s="275"/>
      <c r="AI262" s="275"/>
      <c r="AJ262" s="275"/>
      <c r="AK262" s="275"/>
      <c r="AL262" s="275"/>
      <c r="AM262" s="275"/>
      <c r="AN262" s="275"/>
      <c r="AO262" s="275"/>
      <c r="AP262" s="275"/>
      <c r="AQ262" s="275"/>
      <c r="AR262" s="275"/>
      <c r="AS262" s="275"/>
      <c r="AT262" s="275"/>
      <c r="AU262" s="275"/>
      <c r="AV262" s="275"/>
      <c r="AW262" s="275"/>
      <c r="AX262" s="275"/>
      <c r="AY262" s="275"/>
      <c r="AZ262" s="275"/>
      <c r="BA262" s="275"/>
      <c r="BB262" s="275"/>
      <c r="BC262" s="275"/>
      <c r="BD262" s="275"/>
      <c r="BE262" s="275"/>
      <c r="BF262" s="275"/>
      <c r="BG262" s="275"/>
      <c r="BH262" s="275"/>
      <c r="BI262" s="275"/>
      <c r="BJ262" s="275"/>
      <c r="BK262" s="275"/>
      <c r="BL262" s="275"/>
      <c r="BM262" s="275"/>
      <c r="BN262" s="275"/>
      <c r="BO262" s="275"/>
      <c r="BP262" s="275"/>
      <c r="BQ262" s="275"/>
      <c r="BR262" s="275"/>
      <c r="BS262" s="275"/>
    </row>
    <row r="263" spans="1:71" x14ac:dyDescent="0.3">
      <c r="A263" s="275"/>
      <c r="B263" s="275"/>
      <c r="C263" s="275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/>
      <c r="Y263" s="275"/>
      <c r="Z263" s="275"/>
      <c r="AA263" s="275"/>
      <c r="AB263" s="275"/>
      <c r="AC263" s="275"/>
      <c r="AD263" s="275"/>
      <c r="AE263" s="275"/>
      <c r="AF263" s="275"/>
      <c r="AG263" s="275"/>
      <c r="AH263" s="275"/>
      <c r="AI263" s="275"/>
      <c r="AJ263" s="275"/>
      <c r="AK263" s="275"/>
      <c r="AL263" s="275"/>
      <c r="AM263" s="275"/>
      <c r="AN263" s="275"/>
      <c r="AO263" s="275"/>
      <c r="AP263" s="275"/>
      <c r="AQ263" s="275"/>
      <c r="AR263" s="275"/>
      <c r="AS263" s="275"/>
      <c r="AT263" s="275"/>
      <c r="AU263" s="275"/>
      <c r="AV263" s="275"/>
      <c r="AW263" s="275"/>
      <c r="AX263" s="275"/>
      <c r="AY263" s="275"/>
      <c r="AZ263" s="275"/>
      <c r="BA263" s="275"/>
      <c r="BB263" s="275"/>
      <c r="BC263" s="275"/>
      <c r="BD263" s="275"/>
      <c r="BE263" s="275"/>
      <c r="BF263" s="275"/>
      <c r="BG263" s="275"/>
      <c r="BH263" s="275"/>
      <c r="BI263" s="275"/>
      <c r="BJ263" s="275"/>
      <c r="BK263" s="275"/>
      <c r="BL263" s="275"/>
      <c r="BM263" s="275"/>
      <c r="BN263" s="275"/>
      <c r="BO263" s="275"/>
      <c r="BP263" s="275"/>
      <c r="BQ263" s="275"/>
      <c r="BR263" s="275"/>
      <c r="BS263" s="275"/>
    </row>
    <row r="264" spans="1:71" x14ac:dyDescent="0.3">
      <c r="A264" s="275"/>
      <c r="B264" s="275"/>
      <c r="C264" s="275"/>
      <c r="D264" s="275"/>
      <c r="E264" s="275"/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  <c r="AA264" s="275"/>
      <c r="AB264" s="275"/>
      <c r="AC264" s="275"/>
      <c r="AD264" s="275"/>
      <c r="AE264" s="275"/>
      <c r="AF264" s="275"/>
      <c r="AG264" s="275"/>
      <c r="AH264" s="275"/>
      <c r="AI264" s="275"/>
      <c r="AJ264" s="275"/>
      <c r="AK264" s="275"/>
      <c r="AL264" s="275"/>
      <c r="AM264" s="275"/>
      <c r="AN264" s="275"/>
      <c r="AO264" s="275"/>
      <c r="AP264" s="275"/>
      <c r="AQ264" s="275"/>
      <c r="AR264" s="275"/>
      <c r="AS264" s="275"/>
      <c r="AT264" s="275"/>
      <c r="AU264" s="275"/>
      <c r="AV264" s="275"/>
      <c r="AW264" s="275"/>
      <c r="AX264" s="275"/>
      <c r="AY264" s="275"/>
      <c r="AZ264" s="275"/>
      <c r="BA264" s="275"/>
      <c r="BB264" s="275"/>
      <c r="BC264" s="275"/>
      <c r="BD264" s="275"/>
      <c r="BE264" s="275"/>
      <c r="BF264" s="275"/>
      <c r="BG264" s="275"/>
      <c r="BH264" s="275"/>
      <c r="BI264" s="275"/>
      <c r="BJ264" s="275"/>
      <c r="BK264" s="275"/>
      <c r="BL264" s="275"/>
      <c r="BM264" s="275"/>
      <c r="BN264" s="275"/>
      <c r="BO264" s="275"/>
      <c r="BP264" s="275"/>
      <c r="BQ264" s="275"/>
      <c r="BR264" s="275"/>
      <c r="BS264" s="275"/>
    </row>
    <row r="265" spans="1:71" x14ac:dyDescent="0.3">
      <c r="A265" s="275"/>
      <c r="B265" s="275"/>
      <c r="C265" s="275"/>
      <c r="D265" s="275"/>
      <c r="E265" s="275"/>
      <c r="F265" s="275"/>
      <c r="G265" s="275"/>
      <c r="H265" s="275"/>
      <c r="I265" s="275"/>
      <c r="J265" s="275"/>
      <c r="K265" s="275"/>
      <c r="L265" s="275"/>
      <c r="M265" s="275"/>
      <c r="N265" s="275"/>
      <c r="O265" s="275"/>
      <c r="P265" s="275"/>
      <c r="Q265" s="275"/>
      <c r="R265" s="275"/>
      <c r="S265" s="275"/>
      <c r="T265" s="275"/>
      <c r="U265" s="275"/>
      <c r="V265" s="275"/>
      <c r="W265" s="275"/>
      <c r="X265" s="275"/>
      <c r="Y265" s="275"/>
      <c r="Z265" s="275"/>
      <c r="AA265" s="275"/>
      <c r="AB265" s="275"/>
      <c r="AC265" s="275"/>
      <c r="AD265" s="275"/>
      <c r="AE265" s="275"/>
      <c r="AF265" s="275"/>
      <c r="AG265" s="275"/>
      <c r="AH265" s="275"/>
      <c r="AI265" s="275"/>
      <c r="AJ265" s="275"/>
      <c r="AK265" s="275"/>
      <c r="AL265" s="275"/>
      <c r="AM265" s="275"/>
      <c r="AN265" s="275"/>
      <c r="AO265" s="275"/>
      <c r="AP265" s="275"/>
      <c r="AQ265" s="275"/>
      <c r="AR265" s="275"/>
      <c r="AS265" s="275"/>
      <c r="AT265" s="275"/>
      <c r="AU265" s="275"/>
      <c r="AV265" s="275"/>
      <c r="AW265" s="275"/>
      <c r="AX265" s="275"/>
      <c r="AY265" s="275"/>
      <c r="AZ265" s="275"/>
      <c r="BA265" s="275"/>
      <c r="BB265" s="275"/>
      <c r="BC265" s="275"/>
      <c r="BD265" s="275"/>
      <c r="BE265" s="275"/>
      <c r="BF265" s="275"/>
      <c r="BG265" s="275"/>
      <c r="BH265" s="275"/>
      <c r="BI265" s="275"/>
      <c r="BJ265" s="275"/>
      <c r="BK265" s="275"/>
      <c r="BL265" s="275"/>
      <c r="BM265" s="275"/>
      <c r="BN265" s="275"/>
      <c r="BO265" s="275"/>
      <c r="BP265" s="275"/>
      <c r="BQ265" s="275"/>
      <c r="BR265" s="275"/>
      <c r="BS265" s="275"/>
    </row>
    <row r="266" spans="1:71" x14ac:dyDescent="0.3">
      <c r="A266" s="275"/>
      <c r="B266" s="275"/>
      <c r="C266" s="275"/>
      <c r="D266" s="275"/>
      <c r="E266" s="275"/>
      <c r="F266" s="275"/>
      <c r="G266" s="275"/>
      <c r="H266" s="275"/>
      <c r="I266" s="275"/>
      <c r="J266" s="275"/>
      <c r="K266" s="275"/>
      <c r="L266" s="275"/>
      <c r="M266" s="275"/>
      <c r="N266" s="275"/>
      <c r="O266" s="275"/>
      <c r="P266" s="275"/>
      <c r="Q266" s="275"/>
      <c r="R266" s="275"/>
      <c r="S266" s="275"/>
      <c r="T266" s="275"/>
      <c r="U266" s="275"/>
      <c r="V266" s="275"/>
      <c r="W266" s="275"/>
      <c r="X266" s="275"/>
      <c r="Y266" s="275"/>
      <c r="Z266" s="275"/>
      <c r="AA266" s="275"/>
      <c r="AB266" s="275"/>
      <c r="AC266" s="275"/>
      <c r="AD266" s="275"/>
      <c r="AE266" s="275"/>
      <c r="AF266" s="275"/>
      <c r="AG266" s="275"/>
      <c r="AH266" s="275"/>
      <c r="AI266" s="275"/>
      <c r="AJ266" s="275"/>
      <c r="AK266" s="275"/>
      <c r="AL266" s="275"/>
      <c r="AM266" s="275"/>
      <c r="AN266" s="275"/>
      <c r="AO266" s="275"/>
      <c r="AP266" s="275"/>
      <c r="AQ266" s="275"/>
      <c r="AR266" s="275"/>
      <c r="AS266" s="275"/>
      <c r="AT266" s="275"/>
      <c r="AU266" s="275"/>
      <c r="AV266" s="275"/>
      <c r="AW266" s="275"/>
      <c r="AX266" s="275"/>
      <c r="AY266" s="275"/>
      <c r="AZ266" s="275"/>
      <c r="BA266" s="275"/>
      <c r="BB266" s="275"/>
      <c r="BC266" s="275"/>
      <c r="BD266" s="275"/>
      <c r="BE266" s="275"/>
      <c r="BF266" s="275"/>
      <c r="BG266" s="275"/>
      <c r="BH266" s="275"/>
      <c r="BI266" s="275"/>
      <c r="BJ266" s="275"/>
      <c r="BK266" s="275"/>
      <c r="BL266" s="275"/>
      <c r="BM266" s="275"/>
      <c r="BN266" s="275"/>
      <c r="BO266" s="275"/>
      <c r="BP266" s="275"/>
      <c r="BQ266" s="275"/>
      <c r="BR266" s="275"/>
      <c r="BS266" s="275"/>
    </row>
    <row r="267" spans="1:71" x14ac:dyDescent="0.3">
      <c r="A267" s="275"/>
      <c r="B267" s="275"/>
      <c r="C267" s="275"/>
      <c r="D267" s="275"/>
      <c r="E267" s="275"/>
      <c r="F267" s="275"/>
      <c r="G267" s="275"/>
      <c r="H267" s="275"/>
      <c r="I267" s="275"/>
      <c r="J267" s="275"/>
      <c r="K267" s="275"/>
      <c r="L267" s="275"/>
      <c r="M267" s="275"/>
      <c r="N267" s="275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/>
      <c r="Y267" s="275"/>
      <c r="Z267" s="275"/>
      <c r="AA267" s="275"/>
      <c r="AB267" s="275"/>
      <c r="AC267" s="275"/>
      <c r="AD267" s="275"/>
      <c r="AE267" s="275"/>
      <c r="AF267" s="275"/>
      <c r="AG267" s="275"/>
      <c r="AH267" s="275"/>
      <c r="AI267" s="275"/>
      <c r="AJ267" s="275"/>
      <c r="AK267" s="275"/>
      <c r="AL267" s="275"/>
      <c r="AM267" s="275"/>
      <c r="AN267" s="275"/>
      <c r="AO267" s="275"/>
      <c r="AP267" s="275"/>
      <c r="AQ267" s="275"/>
      <c r="AR267" s="275"/>
      <c r="AS267" s="275"/>
      <c r="AT267" s="275"/>
      <c r="AU267" s="275"/>
      <c r="AV267" s="275"/>
      <c r="AW267" s="275"/>
      <c r="AX267" s="275"/>
      <c r="AY267" s="275"/>
      <c r="AZ267" s="275"/>
      <c r="BA267" s="275"/>
      <c r="BB267" s="275"/>
      <c r="BC267" s="275"/>
      <c r="BD267" s="275"/>
      <c r="BE267" s="275"/>
      <c r="BF267" s="275"/>
      <c r="BG267" s="275"/>
      <c r="BH267" s="275"/>
      <c r="BI267" s="275"/>
      <c r="BJ267" s="275"/>
      <c r="BK267" s="275"/>
      <c r="BL267" s="275"/>
      <c r="BM267" s="275"/>
      <c r="BN267" s="275"/>
      <c r="BO267" s="275"/>
      <c r="BP267" s="275"/>
      <c r="BQ267" s="275"/>
      <c r="BR267" s="275"/>
      <c r="BS267" s="275"/>
    </row>
    <row r="268" spans="1:71" x14ac:dyDescent="0.3">
      <c r="A268" s="275"/>
      <c r="B268" s="275"/>
      <c r="C268" s="275"/>
      <c r="D268" s="275"/>
      <c r="E268" s="275"/>
      <c r="F268" s="275"/>
      <c r="G268" s="275"/>
      <c r="H268" s="275"/>
      <c r="I268" s="275"/>
      <c r="J268" s="275"/>
      <c r="K268" s="275"/>
      <c r="L268" s="275"/>
      <c r="M268" s="275"/>
      <c r="N268" s="275"/>
      <c r="O268" s="275"/>
      <c r="P268" s="275"/>
      <c r="Q268" s="275"/>
      <c r="R268" s="275"/>
      <c r="S268" s="275"/>
      <c r="T268" s="275"/>
      <c r="U268" s="275"/>
      <c r="V268" s="275"/>
      <c r="W268" s="275"/>
      <c r="X268" s="275"/>
      <c r="Y268" s="275"/>
      <c r="Z268" s="275"/>
      <c r="AA268" s="275"/>
      <c r="AB268" s="275"/>
      <c r="AC268" s="275"/>
      <c r="AD268" s="275"/>
      <c r="AE268" s="275"/>
      <c r="AF268" s="275"/>
      <c r="AG268" s="275"/>
      <c r="AH268" s="275"/>
      <c r="AI268" s="275"/>
      <c r="AJ268" s="275"/>
      <c r="AK268" s="275"/>
      <c r="AL268" s="275"/>
      <c r="AM268" s="275"/>
      <c r="AN268" s="275"/>
      <c r="AO268" s="275"/>
      <c r="AP268" s="275"/>
      <c r="AQ268" s="275"/>
      <c r="AR268" s="275"/>
      <c r="AS268" s="275"/>
      <c r="AT268" s="275"/>
      <c r="AU268" s="275"/>
      <c r="AV268" s="275"/>
      <c r="AW268" s="275"/>
      <c r="AX268" s="275"/>
      <c r="AY268" s="275"/>
      <c r="AZ268" s="275"/>
      <c r="BA268" s="275"/>
      <c r="BB268" s="275"/>
      <c r="BC268" s="275"/>
      <c r="BD268" s="275"/>
      <c r="BE268" s="275"/>
      <c r="BF268" s="275"/>
      <c r="BG268" s="275"/>
      <c r="BH268" s="275"/>
      <c r="BI268" s="275"/>
      <c r="BJ268" s="275"/>
      <c r="BK268" s="275"/>
      <c r="BL268" s="275"/>
      <c r="BM268" s="275"/>
      <c r="BN268" s="275"/>
      <c r="BO268" s="275"/>
      <c r="BP268" s="275"/>
      <c r="BQ268" s="275"/>
      <c r="BR268" s="275"/>
      <c r="BS268" s="275"/>
    </row>
    <row r="269" spans="1:71" x14ac:dyDescent="0.3">
      <c r="A269" s="275"/>
      <c r="B269" s="275"/>
      <c r="C269" s="275"/>
      <c r="D269" s="275"/>
      <c r="E269" s="275"/>
      <c r="F269" s="275"/>
      <c r="G269" s="275"/>
      <c r="H269" s="275"/>
      <c r="I269" s="275"/>
      <c r="J269" s="275"/>
      <c r="K269" s="275"/>
      <c r="L269" s="275"/>
      <c r="M269" s="275"/>
      <c r="N269" s="275"/>
      <c r="O269" s="275"/>
      <c r="P269" s="275"/>
      <c r="Q269" s="275"/>
      <c r="R269" s="275"/>
      <c r="S269" s="275"/>
      <c r="T269" s="275"/>
      <c r="U269" s="275"/>
      <c r="V269" s="275"/>
      <c r="W269" s="275"/>
      <c r="X269" s="275"/>
      <c r="Y269" s="275"/>
      <c r="Z269" s="275"/>
      <c r="AA269" s="275"/>
      <c r="AB269" s="275"/>
      <c r="AC269" s="275"/>
      <c r="AD269" s="275"/>
      <c r="AE269" s="275"/>
      <c r="AF269" s="275"/>
      <c r="AG269" s="275"/>
      <c r="AH269" s="275"/>
      <c r="AI269" s="275"/>
      <c r="AJ269" s="275"/>
      <c r="AK269" s="275"/>
      <c r="AL269" s="275"/>
      <c r="AM269" s="275"/>
      <c r="AN269" s="275"/>
      <c r="AO269" s="275"/>
      <c r="AP269" s="275"/>
      <c r="AQ269" s="275"/>
      <c r="AR269" s="275"/>
      <c r="AS269" s="275"/>
      <c r="AT269" s="275"/>
      <c r="AU269" s="275"/>
      <c r="AV269" s="275"/>
      <c r="AW269" s="275"/>
      <c r="AX269" s="275"/>
      <c r="AY269" s="275"/>
      <c r="AZ269" s="275"/>
      <c r="BA269" s="275"/>
      <c r="BB269" s="275"/>
      <c r="BC269" s="275"/>
      <c r="BD269" s="275"/>
      <c r="BE269" s="275"/>
      <c r="BF269" s="275"/>
      <c r="BG269" s="275"/>
      <c r="BH269" s="275"/>
      <c r="BI269" s="275"/>
      <c r="BJ269" s="275"/>
      <c r="BK269" s="275"/>
      <c r="BL269" s="275"/>
      <c r="BM269" s="275"/>
      <c r="BN269" s="275"/>
      <c r="BO269" s="275"/>
      <c r="BP269" s="275"/>
      <c r="BQ269" s="275"/>
      <c r="BR269" s="275"/>
      <c r="BS269" s="275"/>
    </row>
    <row r="270" spans="1:71" x14ac:dyDescent="0.3">
      <c r="A270" s="275"/>
      <c r="B270" s="275"/>
      <c r="C270" s="275"/>
      <c r="D270" s="275"/>
      <c r="E270" s="275"/>
      <c r="F270" s="275"/>
      <c r="G270" s="275"/>
      <c r="H270" s="275"/>
      <c r="I270" s="275"/>
      <c r="J270" s="275"/>
      <c r="K270" s="275"/>
      <c r="L270" s="275"/>
      <c r="M270" s="275"/>
      <c r="N270" s="275"/>
      <c r="O270" s="275"/>
      <c r="P270" s="275"/>
      <c r="Q270" s="275"/>
      <c r="R270" s="275"/>
      <c r="S270" s="275"/>
      <c r="T270" s="275"/>
      <c r="U270" s="275"/>
      <c r="V270" s="275"/>
      <c r="W270" s="275"/>
      <c r="X270" s="275"/>
      <c r="Y270" s="275"/>
      <c r="Z270" s="275"/>
      <c r="AA270" s="275"/>
      <c r="AB270" s="275"/>
      <c r="AC270" s="275"/>
      <c r="AD270" s="275"/>
      <c r="AE270" s="275"/>
      <c r="AF270" s="275"/>
      <c r="AG270" s="275"/>
      <c r="AH270" s="275"/>
      <c r="AI270" s="275"/>
      <c r="AJ270" s="275"/>
      <c r="AK270" s="275"/>
      <c r="AL270" s="275"/>
      <c r="AM270" s="275"/>
      <c r="AN270" s="275"/>
      <c r="AO270" s="275"/>
      <c r="AP270" s="275"/>
      <c r="AQ270" s="275"/>
      <c r="AR270" s="275"/>
      <c r="AS270" s="275"/>
      <c r="AT270" s="275"/>
      <c r="AU270" s="275"/>
      <c r="AV270" s="275"/>
      <c r="AW270" s="275"/>
      <c r="AX270" s="275"/>
      <c r="AY270" s="275"/>
      <c r="AZ270" s="275"/>
      <c r="BA270" s="275"/>
      <c r="BB270" s="275"/>
      <c r="BC270" s="275"/>
      <c r="BD270" s="275"/>
      <c r="BE270" s="275"/>
      <c r="BF270" s="275"/>
      <c r="BG270" s="275"/>
      <c r="BH270" s="275"/>
      <c r="BI270" s="275"/>
      <c r="BJ270" s="275"/>
      <c r="BK270" s="275"/>
      <c r="BL270" s="275"/>
      <c r="BM270" s="275"/>
      <c r="BN270" s="275"/>
      <c r="BO270" s="275"/>
      <c r="BP270" s="275"/>
      <c r="BQ270" s="275"/>
      <c r="BR270" s="275"/>
      <c r="BS270" s="275"/>
    </row>
    <row r="271" spans="1:71" x14ac:dyDescent="0.3">
      <c r="A271" s="275"/>
      <c r="B271" s="275"/>
      <c r="C271" s="275"/>
      <c r="D271" s="275"/>
      <c r="E271" s="275"/>
      <c r="F271" s="275"/>
      <c r="G271" s="275"/>
      <c r="H271" s="275"/>
      <c r="I271" s="275"/>
      <c r="J271" s="275"/>
      <c r="K271" s="275"/>
      <c r="L271" s="275"/>
      <c r="M271" s="275"/>
      <c r="N271" s="275"/>
      <c r="O271" s="275"/>
      <c r="P271" s="275"/>
      <c r="Q271" s="275"/>
      <c r="R271" s="275"/>
      <c r="S271" s="275"/>
      <c r="T271" s="275"/>
      <c r="U271" s="275"/>
      <c r="V271" s="275"/>
      <c r="W271" s="275"/>
      <c r="X271" s="275"/>
      <c r="Y271" s="275"/>
      <c r="Z271" s="275"/>
      <c r="AA271" s="275"/>
      <c r="AB271" s="275"/>
      <c r="AC271" s="275"/>
      <c r="AD271" s="275"/>
      <c r="AE271" s="275"/>
      <c r="AF271" s="275"/>
      <c r="AG271" s="275"/>
      <c r="AH271" s="275"/>
      <c r="AI271" s="275"/>
      <c r="AJ271" s="275"/>
      <c r="AK271" s="275"/>
      <c r="AL271" s="275"/>
      <c r="AM271" s="275"/>
      <c r="AN271" s="275"/>
      <c r="AO271" s="275"/>
      <c r="AP271" s="275"/>
      <c r="AQ271" s="275"/>
      <c r="AR271" s="275"/>
      <c r="AS271" s="275"/>
      <c r="AT271" s="275"/>
      <c r="AU271" s="275"/>
      <c r="AV271" s="275"/>
      <c r="AW271" s="275"/>
      <c r="AX271" s="275"/>
      <c r="AY271" s="275"/>
      <c r="AZ271" s="275"/>
      <c r="BA271" s="275"/>
      <c r="BB271" s="275"/>
      <c r="BC271" s="275"/>
      <c r="BD271" s="275"/>
      <c r="BE271" s="275"/>
      <c r="BF271" s="275"/>
      <c r="BG271" s="275"/>
      <c r="BH271" s="275"/>
      <c r="BI271" s="275"/>
      <c r="BJ271" s="275"/>
      <c r="BK271" s="275"/>
      <c r="BL271" s="275"/>
      <c r="BM271" s="275"/>
      <c r="BN271" s="275"/>
      <c r="BO271" s="275"/>
      <c r="BP271" s="275"/>
      <c r="BQ271" s="275"/>
      <c r="BR271" s="275"/>
      <c r="BS271" s="275"/>
    </row>
    <row r="272" spans="1:71" x14ac:dyDescent="0.3">
      <c r="A272" s="275"/>
      <c r="B272" s="275"/>
      <c r="C272" s="275"/>
      <c r="D272" s="275"/>
      <c r="E272" s="275"/>
      <c r="F272" s="275"/>
      <c r="G272" s="275"/>
      <c r="H272" s="275"/>
      <c r="I272" s="275"/>
      <c r="J272" s="275"/>
      <c r="K272" s="275"/>
      <c r="L272" s="275"/>
      <c r="M272" s="275"/>
      <c r="N272" s="275"/>
      <c r="O272" s="275"/>
      <c r="P272" s="275"/>
      <c r="Q272" s="275"/>
      <c r="R272" s="275"/>
      <c r="S272" s="275"/>
      <c r="T272" s="275"/>
      <c r="U272" s="275"/>
      <c r="V272" s="275"/>
      <c r="W272" s="275"/>
      <c r="X272" s="275"/>
      <c r="Y272" s="275"/>
      <c r="Z272" s="275"/>
      <c r="AA272" s="275"/>
      <c r="AB272" s="275"/>
      <c r="AC272" s="275"/>
      <c r="AD272" s="275"/>
      <c r="AE272" s="275"/>
      <c r="AF272" s="275"/>
      <c r="AG272" s="275"/>
      <c r="AH272" s="275"/>
      <c r="AI272" s="275"/>
      <c r="AJ272" s="275"/>
      <c r="AK272" s="275"/>
      <c r="AL272" s="275"/>
      <c r="AM272" s="275"/>
      <c r="AN272" s="275"/>
      <c r="AO272" s="275"/>
      <c r="AP272" s="275"/>
      <c r="AQ272" s="275"/>
      <c r="AR272" s="275"/>
      <c r="AS272" s="275"/>
      <c r="AT272" s="275"/>
      <c r="AU272" s="275"/>
      <c r="AV272" s="275"/>
      <c r="AW272" s="275"/>
      <c r="AX272" s="275"/>
      <c r="AY272" s="275"/>
      <c r="AZ272" s="275"/>
      <c r="BA272" s="275"/>
      <c r="BB272" s="275"/>
      <c r="BC272" s="275"/>
      <c r="BD272" s="275"/>
      <c r="BE272" s="275"/>
      <c r="BF272" s="275"/>
      <c r="BG272" s="275"/>
      <c r="BH272" s="275"/>
      <c r="BI272" s="275"/>
      <c r="BJ272" s="275"/>
      <c r="BK272" s="275"/>
      <c r="BL272" s="275"/>
      <c r="BM272" s="275"/>
      <c r="BN272" s="275"/>
      <c r="BO272" s="275"/>
      <c r="BP272" s="275"/>
      <c r="BQ272" s="275"/>
      <c r="BR272" s="275"/>
      <c r="BS272" s="275"/>
    </row>
    <row r="273" spans="1:71" x14ac:dyDescent="0.3">
      <c r="A273" s="275"/>
      <c r="B273" s="275"/>
      <c r="C273" s="275"/>
      <c r="D273" s="275"/>
      <c r="E273" s="275"/>
      <c r="F273" s="275"/>
      <c r="G273" s="275"/>
      <c r="H273" s="275"/>
      <c r="I273" s="275"/>
      <c r="J273" s="275"/>
      <c r="K273" s="275"/>
      <c r="L273" s="275"/>
      <c r="M273" s="275"/>
      <c r="N273" s="275"/>
      <c r="O273" s="275"/>
      <c r="P273" s="275"/>
      <c r="Q273" s="275"/>
      <c r="R273" s="275"/>
      <c r="S273" s="275"/>
      <c r="T273" s="275"/>
      <c r="U273" s="275"/>
      <c r="V273" s="275"/>
      <c r="W273" s="275"/>
      <c r="X273" s="275"/>
      <c r="Y273" s="275"/>
      <c r="Z273" s="275"/>
      <c r="AA273" s="275"/>
      <c r="AB273" s="275"/>
      <c r="AC273" s="275"/>
      <c r="AD273" s="275"/>
      <c r="AE273" s="275"/>
      <c r="AF273" s="275"/>
      <c r="AG273" s="275"/>
      <c r="AH273" s="275"/>
      <c r="AI273" s="275"/>
      <c r="AJ273" s="275"/>
      <c r="AK273" s="275"/>
      <c r="AL273" s="275"/>
      <c r="AM273" s="275"/>
      <c r="AN273" s="275"/>
      <c r="AO273" s="275"/>
      <c r="AP273" s="275"/>
      <c r="AQ273" s="275"/>
      <c r="AR273" s="275"/>
      <c r="AS273" s="275"/>
      <c r="AT273" s="275"/>
      <c r="AU273" s="275"/>
      <c r="AV273" s="275"/>
      <c r="AW273" s="275"/>
      <c r="AX273" s="275"/>
      <c r="AY273" s="275"/>
      <c r="AZ273" s="275"/>
      <c r="BA273" s="275"/>
      <c r="BB273" s="275"/>
      <c r="BC273" s="275"/>
      <c r="BD273" s="275"/>
      <c r="BE273" s="275"/>
      <c r="BF273" s="275"/>
      <c r="BG273" s="275"/>
      <c r="BH273" s="275"/>
      <c r="BI273" s="275"/>
      <c r="BJ273" s="275"/>
      <c r="BK273" s="275"/>
      <c r="BL273" s="275"/>
      <c r="BM273" s="275"/>
      <c r="BN273" s="275"/>
      <c r="BO273" s="275"/>
      <c r="BP273" s="275"/>
      <c r="BQ273" s="275"/>
      <c r="BR273" s="275"/>
      <c r="BS273" s="275"/>
    </row>
    <row r="274" spans="1:71" x14ac:dyDescent="0.3">
      <c r="A274" s="275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75"/>
      <c r="M274" s="275"/>
      <c r="N274" s="275"/>
      <c r="O274" s="275"/>
      <c r="P274" s="275"/>
      <c r="Q274" s="275"/>
      <c r="R274" s="275"/>
      <c r="S274" s="275"/>
      <c r="T274" s="275"/>
      <c r="U274" s="275"/>
      <c r="V274" s="275"/>
      <c r="W274" s="275"/>
      <c r="X274" s="275"/>
      <c r="Y274" s="275"/>
      <c r="Z274" s="275"/>
      <c r="AA274" s="275"/>
      <c r="AB274" s="275"/>
      <c r="AC274" s="275"/>
      <c r="AD274" s="275"/>
      <c r="AE274" s="275"/>
      <c r="AF274" s="275"/>
      <c r="AG274" s="275"/>
      <c r="AH274" s="275"/>
      <c r="AI274" s="275"/>
      <c r="AJ274" s="275"/>
      <c r="AK274" s="275"/>
      <c r="AL274" s="275"/>
      <c r="AM274" s="275"/>
      <c r="AN274" s="275"/>
      <c r="AO274" s="275"/>
      <c r="AP274" s="275"/>
      <c r="AQ274" s="275"/>
      <c r="AR274" s="275"/>
      <c r="AS274" s="275"/>
      <c r="AT274" s="275"/>
      <c r="AU274" s="275"/>
      <c r="AV274" s="275"/>
      <c r="AW274" s="275"/>
      <c r="AX274" s="275"/>
      <c r="AY274" s="275"/>
      <c r="AZ274" s="275"/>
      <c r="BA274" s="275"/>
      <c r="BB274" s="275"/>
      <c r="BC274" s="275"/>
      <c r="BD274" s="275"/>
      <c r="BE274" s="275"/>
      <c r="BF274" s="275"/>
      <c r="BG274" s="275"/>
      <c r="BH274" s="275"/>
      <c r="BI274" s="275"/>
      <c r="BJ274" s="275"/>
      <c r="BK274" s="275"/>
      <c r="BL274" s="275"/>
      <c r="BM274" s="275"/>
      <c r="BN274" s="275"/>
      <c r="BO274" s="275"/>
      <c r="BP274" s="275"/>
      <c r="BQ274" s="275"/>
      <c r="BR274" s="275"/>
      <c r="BS274" s="275"/>
    </row>
    <row r="275" spans="1:71" x14ac:dyDescent="0.3">
      <c r="A275" s="275"/>
      <c r="B275" s="275"/>
      <c r="C275" s="275"/>
      <c r="D275" s="275"/>
      <c r="E275" s="275"/>
      <c r="F275" s="275"/>
      <c r="G275" s="275"/>
      <c r="H275" s="275"/>
      <c r="I275" s="275"/>
      <c r="J275" s="275"/>
      <c r="K275" s="275"/>
      <c r="L275" s="275"/>
      <c r="M275" s="275"/>
      <c r="N275" s="275"/>
      <c r="O275" s="275"/>
      <c r="P275" s="275"/>
      <c r="Q275" s="275"/>
      <c r="R275" s="275"/>
      <c r="S275" s="275"/>
      <c r="T275" s="275"/>
      <c r="U275" s="275"/>
      <c r="V275" s="275"/>
      <c r="W275" s="275"/>
      <c r="X275" s="275"/>
      <c r="Y275" s="275"/>
      <c r="Z275" s="275"/>
      <c r="AA275" s="275"/>
      <c r="AB275" s="275"/>
      <c r="AC275" s="275"/>
      <c r="AD275" s="275"/>
      <c r="AE275" s="275"/>
      <c r="AF275" s="275"/>
      <c r="AG275" s="275"/>
      <c r="AH275" s="275"/>
      <c r="AI275" s="275"/>
      <c r="AJ275" s="275"/>
      <c r="AK275" s="275"/>
      <c r="AL275" s="275"/>
      <c r="AM275" s="275"/>
      <c r="AN275" s="275"/>
      <c r="AO275" s="275"/>
      <c r="AP275" s="275"/>
      <c r="AQ275" s="275"/>
      <c r="AR275" s="275"/>
      <c r="AS275" s="275"/>
      <c r="AT275" s="275"/>
      <c r="AU275" s="275"/>
      <c r="AV275" s="275"/>
      <c r="AW275" s="275"/>
      <c r="AX275" s="275"/>
      <c r="AY275" s="275"/>
      <c r="AZ275" s="275"/>
      <c r="BA275" s="275"/>
      <c r="BB275" s="275"/>
      <c r="BC275" s="275"/>
      <c r="BD275" s="275"/>
      <c r="BE275" s="275"/>
      <c r="BF275" s="275"/>
      <c r="BG275" s="275"/>
      <c r="BH275" s="275"/>
      <c r="BI275" s="275"/>
      <c r="BJ275" s="275"/>
      <c r="BK275" s="275"/>
      <c r="BL275" s="275"/>
      <c r="BM275" s="275"/>
      <c r="BN275" s="275"/>
      <c r="BO275" s="275"/>
      <c r="BP275" s="275"/>
      <c r="BQ275" s="275"/>
      <c r="BR275" s="275"/>
      <c r="BS275" s="275"/>
    </row>
    <row r="276" spans="1:71" x14ac:dyDescent="0.3">
      <c r="A276" s="275"/>
      <c r="B276" s="275"/>
      <c r="C276" s="275"/>
      <c r="D276" s="275"/>
      <c r="E276" s="275"/>
      <c r="F276" s="275"/>
      <c r="G276" s="275"/>
      <c r="H276" s="275"/>
      <c r="I276" s="275"/>
      <c r="J276" s="275"/>
      <c r="K276" s="275"/>
      <c r="L276" s="275"/>
      <c r="M276" s="275"/>
      <c r="N276" s="275"/>
      <c r="O276" s="275"/>
      <c r="P276" s="275"/>
      <c r="Q276" s="275"/>
      <c r="R276" s="275"/>
      <c r="S276" s="275"/>
      <c r="T276" s="275"/>
      <c r="U276" s="275"/>
      <c r="V276" s="275"/>
      <c r="W276" s="275"/>
      <c r="X276" s="275"/>
      <c r="Y276" s="275"/>
      <c r="Z276" s="275"/>
      <c r="AA276" s="275"/>
      <c r="AB276" s="275"/>
      <c r="AC276" s="275"/>
      <c r="AD276" s="275"/>
      <c r="AE276" s="275"/>
      <c r="AF276" s="275"/>
      <c r="AG276" s="275"/>
      <c r="AH276" s="275"/>
      <c r="AI276" s="275"/>
      <c r="AJ276" s="275"/>
      <c r="AK276" s="275"/>
      <c r="AL276" s="275"/>
      <c r="AM276" s="275"/>
      <c r="AN276" s="275"/>
      <c r="AO276" s="275"/>
      <c r="AP276" s="275"/>
      <c r="AQ276" s="275"/>
      <c r="AR276" s="275"/>
      <c r="AS276" s="275"/>
      <c r="AT276" s="275"/>
      <c r="AU276" s="275"/>
      <c r="AV276" s="275"/>
      <c r="AW276" s="275"/>
      <c r="AX276" s="275"/>
      <c r="AY276" s="275"/>
      <c r="AZ276" s="275"/>
      <c r="BA276" s="275"/>
      <c r="BB276" s="275"/>
      <c r="BC276" s="275"/>
      <c r="BD276" s="275"/>
      <c r="BE276" s="275"/>
      <c r="BF276" s="275"/>
      <c r="BG276" s="275"/>
      <c r="BH276" s="275"/>
      <c r="BI276" s="275"/>
      <c r="BJ276" s="275"/>
      <c r="BK276" s="275"/>
      <c r="BL276" s="275"/>
      <c r="BM276" s="275"/>
      <c r="BN276" s="275"/>
      <c r="BO276" s="275"/>
      <c r="BP276" s="275"/>
      <c r="BQ276" s="275"/>
      <c r="BR276" s="275"/>
      <c r="BS276" s="275"/>
    </row>
    <row r="277" spans="1:71" x14ac:dyDescent="0.3">
      <c r="A277" s="275"/>
      <c r="B277" s="275"/>
      <c r="C277" s="275"/>
      <c r="D277" s="275"/>
      <c r="E277" s="275"/>
      <c r="F277" s="275"/>
      <c r="G277" s="275"/>
      <c r="H277" s="275"/>
      <c r="I277" s="275"/>
      <c r="J277" s="275"/>
      <c r="K277" s="275"/>
      <c r="L277" s="275"/>
      <c r="M277" s="275"/>
      <c r="N277" s="275"/>
      <c r="O277" s="275"/>
      <c r="P277" s="275"/>
      <c r="Q277" s="275"/>
      <c r="R277" s="275"/>
      <c r="S277" s="275"/>
      <c r="T277" s="275"/>
      <c r="U277" s="275"/>
      <c r="V277" s="275"/>
      <c r="W277" s="275"/>
      <c r="X277" s="275"/>
      <c r="Y277" s="275"/>
      <c r="Z277" s="275"/>
      <c r="AA277" s="275"/>
      <c r="AB277" s="275"/>
      <c r="AC277" s="275"/>
      <c r="AD277" s="275"/>
      <c r="AE277" s="275"/>
      <c r="AF277" s="275"/>
      <c r="AG277" s="275"/>
      <c r="AH277" s="275"/>
      <c r="AI277" s="275"/>
      <c r="AJ277" s="275"/>
      <c r="AK277" s="275"/>
      <c r="AL277" s="275"/>
      <c r="AM277" s="275"/>
      <c r="AN277" s="275"/>
      <c r="AO277" s="275"/>
      <c r="AP277" s="275"/>
      <c r="AQ277" s="275"/>
      <c r="AR277" s="275"/>
      <c r="AS277" s="275"/>
      <c r="AT277" s="275"/>
      <c r="AU277" s="275"/>
      <c r="AV277" s="275"/>
      <c r="AW277" s="275"/>
      <c r="AX277" s="275"/>
      <c r="AY277" s="275"/>
      <c r="AZ277" s="275"/>
      <c r="BA277" s="275"/>
      <c r="BB277" s="275"/>
      <c r="BC277" s="275"/>
      <c r="BD277" s="275"/>
      <c r="BE277" s="275"/>
      <c r="BF277" s="275"/>
      <c r="BG277" s="275"/>
      <c r="BH277" s="275"/>
      <c r="BI277" s="275"/>
      <c r="BJ277" s="275"/>
      <c r="BK277" s="275"/>
      <c r="BL277" s="275"/>
      <c r="BM277" s="275"/>
      <c r="BN277" s="275"/>
      <c r="BO277" s="275"/>
      <c r="BP277" s="275"/>
      <c r="BQ277" s="275"/>
      <c r="BR277" s="275"/>
      <c r="BS277" s="275"/>
    </row>
    <row r="278" spans="1:71" x14ac:dyDescent="0.3">
      <c r="A278" s="275"/>
      <c r="B278" s="275"/>
      <c r="C278" s="275"/>
      <c r="D278" s="275"/>
      <c r="E278" s="275"/>
      <c r="F278" s="275"/>
      <c r="G278" s="275"/>
      <c r="H278" s="275"/>
      <c r="I278" s="275"/>
      <c r="J278" s="275"/>
      <c r="K278" s="275"/>
      <c r="L278" s="275"/>
      <c r="M278" s="275"/>
      <c r="N278" s="275"/>
      <c r="O278" s="275"/>
      <c r="P278" s="275"/>
      <c r="Q278" s="275"/>
      <c r="R278" s="275"/>
      <c r="S278" s="275"/>
      <c r="T278" s="275"/>
      <c r="U278" s="275"/>
      <c r="V278" s="275"/>
      <c r="W278" s="275"/>
      <c r="X278" s="275"/>
      <c r="Y278" s="275"/>
      <c r="Z278" s="275"/>
      <c r="AA278" s="275"/>
      <c r="AB278" s="275"/>
      <c r="AC278" s="275"/>
      <c r="AD278" s="275"/>
      <c r="AE278" s="275"/>
      <c r="AF278" s="275"/>
      <c r="AG278" s="275"/>
      <c r="AH278" s="275"/>
      <c r="AI278" s="275"/>
      <c r="AJ278" s="275"/>
      <c r="AK278" s="275"/>
      <c r="AL278" s="275"/>
      <c r="AM278" s="275"/>
      <c r="AN278" s="275"/>
      <c r="AO278" s="275"/>
      <c r="AP278" s="275"/>
      <c r="AQ278" s="275"/>
      <c r="AR278" s="275"/>
      <c r="AS278" s="275"/>
      <c r="AT278" s="275"/>
      <c r="AU278" s="275"/>
      <c r="AV278" s="275"/>
      <c r="AW278" s="275"/>
      <c r="AX278" s="275"/>
      <c r="AY278" s="275"/>
      <c r="AZ278" s="275"/>
      <c r="BA278" s="275"/>
      <c r="BB278" s="275"/>
      <c r="BC278" s="275"/>
      <c r="BD278" s="275"/>
      <c r="BE278" s="275"/>
      <c r="BF278" s="275"/>
      <c r="BG278" s="275"/>
      <c r="BH278" s="275"/>
      <c r="BI278" s="275"/>
      <c r="BJ278" s="275"/>
      <c r="BK278" s="275"/>
      <c r="BL278" s="275"/>
      <c r="BM278" s="275"/>
      <c r="BN278" s="275"/>
      <c r="BO278" s="275"/>
      <c r="BP278" s="275"/>
      <c r="BQ278" s="275"/>
      <c r="BR278" s="275"/>
      <c r="BS278" s="275"/>
    </row>
    <row r="279" spans="1:71" x14ac:dyDescent="0.3">
      <c r="A279" s="275"/>
      <c r="B279" s="275"/>
      <c r="C279" s="275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5"/>
      <c r="O279" s="275"/>
      <c r="P279" s="275"/>
      <c r="Q279" s="275"/>
      <c r="R279" s="275"/>
      <c r="S279" s="275"/>
      <c r="T279" s="275"/>
      <c r="U279" s="275"/>
      <c r="V279" s="275"/>
      <c r="W279" s="275"/>
      <c r="X279" s="275"/>
      <c r="Y279" s="275"/>
      <c r="Z279" s="275"/>
      <c r="AA279" s="275"/>
      <c r="AB279" s="275"/>
      <c r="AC279" s="275"/>
      <c r="AD279" s="275"/>
      <c r="AE279" s="275"/>
      <c r="AF279" s="275"/>
      <c r="AG279" s="275"/>
      <c r="AH279" s="275"/>
      <c r="AI279" s="275"/>
      <c r="AJ279" s="275"/>
      <c r="AK279" s="275"/>
      <c r="AL279" s="275"/>
      <c r="AM279" s="275"/>
      <c r="AN279" s="275"/>
      <c r="AO279" s="275"/>
      <c r="AP279" s="275"/>
      <c r="AQ279" s="275"/>
      <c r="AR279" s="275"/>
      <c r="AS279" s="275"/>
      <c r="AT279" s="275"/>
      <c r="AU279" s="275"/>
      <c r="AV279" s="275"/>
      <c r="AW279" s="275"/>
      <c r="AX279" s="275"/>
      <c r="AY279" s="275"/>
      <c r="AZ279" s="275"/>
      <c r="BA279" s="275"/>
      <c r="BB279" s="275"/>
      <c r="BC279" s="275"/>
      <c r="BD279" s="275"/>
      <c r="BE279" s="275"/>
      <c r="BF279" s="275"/>
      <c r="BG279" s="275"/>
      <c r="BH279" s="275"/>
      <c r="BI279" s="275"/>
      <c r="BJ279" s="275"/>
      <c r="BK279" s="275"/>
      <c r="BL279" s="275"/>
      <c r="BM279" s="275"/>
      <c r="BN279" s="275"/>
      <c r="BO279" s="275"/>
      <c r="BP279" s="275"/>
      <c r="BQ279" s="275"/>
      <c r="BR279" s="275"/>
      <c r="BS279" s="275"/>
    </row>
    <row r="280" spans="1:71" x14ac:dyDescent="0.3">
      <c r="A280" s="275"/>
      <c r="B280" s="275"/>
      <c r="C280" s="275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5"/>
      <c r="O280" s="275"/>
      <c r="P280" s="275"/>
      <c r="Q280" s="275"/>
      <c r="R280" s="275"/>
      <c r="S280" s="275"/>
      <c r="T280" s="275"/>
      <c r="U280" s="275"/>
      <c r="V280" s="275"/>
      <c r="W280" s="275"/>
      <c r="X280" s="275"/>
      <c r="Y280" s="275"/>
      <c r="Z280" s="275"/>
      <c r="AA280" s="275"/>
      <c r="AB280" s="275"/>
      <c r="AC280" s="275"/>
      <c r="AD280" s="275"/>
      <c r="AE280" s="275"/>
      <c r="AF280" s="275"/>
      <c r="AG280" s="275"/>
      <c r="AH280" s="275"/>
      <c r="AI280" s="275"/>
      <c r="AJ280" s="275"/>
      <c r="AK280" s="275"/>
      <c r="AL280" s="275"/>
      <c r="AM280" s="275"/>
      <c r="AN280" s="275"/>
      <c r="AO280" s="275"/>
      <c r="AP280" s="275"/>
      <c r="AQ280" s="275"/>
      <c r="AR280" s="275"/>
      <c r="AS280" s="275"/>
      <c r="AT280" s="275"/>
      <c r="AU280" s="275"/>
      <c r="AV280" s="275"/>
      <c r="AW280" s="275"/>
      <c r="AX280" s="275"/>
      <c r="AY280" s="275"/>
      <c r="AZ280" s="275"/>
      <c r="BA280" s="275"/>
      <c r="BB280" s="275"/>
      <c r="BC280" s="275"/>
      <c r="BD280" s="275"/>
      <c r="BE280" s="275"/>
      <c r="BF280" s="275"/>
      <c r="BG280" s="275"/>
      <c r="BH280" s="275"/>
      <c r="BI280" s="275"/>
      <c r="BJ280" s="275"/>
      <c r="BK280" s="275"/>
      <c r="BL280" s="275"/>
      <c r="BM280" s="275"/>
      <c r="BN280" s="275"/>
      <c r="BO280" s="275"/>
      <c r="BP280" s="275"/>
      <c r="BQ280" s="275"/>
      <c r="BR280" s="275"/>
      <c r="BS280" s="275"/>
    </row>
    <row r="281" spans="1:71" x14ac:dyDescent="0.3">
      <c r="A281" s="275"/>
      <c r="B281" s="275"/>
      <c r="C281" s="275"/>
      <c r="D281" s="275"/>
      <c r="E281" s="275"/>
      <c r="F281" s="275"/>
      <c r="G281" s="275"/>
      <c r="H281" s="275"/>
      <c r="I281" s="275"/>
      <c r="J281" s="275"/>
      <c r="K281" s="275"/>
      <c r="L281" s="275"/>
      <c r="M281" s="275"/>
      <c r="N281" s="275"/>
      <c r="O281" s="275"/>
      <c r="P281" s="275"/>
      <c r="Q281" s="275"/>
      <c r="R281" s="275"/>
      <c r="S281" s="275"/>
      <c r="T281" s="275"/>
      <c r="U281" s="275"/>
      <c r="V281" s="275"/>
      <c r="W281" s="275"/>
      <c r="X281" s="275"/>
      <c r="Y281" s="275"/>
      <c r="Z281" s="275"/>
      <c r="AA281" s="275"/>
      <c r="AB281" s="275"/>
      <c r="AC281" s="275"/>
      <c r="AD281" s="275"/>
      <c r="AE281" s="275"/>
      <c r="AF281" s="275"/>
      <c r="AG281" s="275"/>
      <c r="AH281" s="275"/>
      <c r="AI281" s="275"/>
      <c r="AJ281" s="275"/>
      <c r="AK281" s="275"/>
      <c r="AL281" s="275"/>
      <c r="AM281" s="275"/>
      <c r="AN281" s="275"/>
      <c r="AO281" s="275"/>
      <c r="AP281" s="275"/>
      <c r="AQ281" s="275"/>
      <c r="AR281" s="275"/>
      <c r="AS281" s="275"/>
      <c r="AT281" s="275"/>
      <c r="AU281" s="275"/>
      <c r="AV281" s="275"/>
      <c r="AW281" s="275"/>
      <c r="AX281" s="275"/>
      <c r="AY281" s="275"/>
      <c r="AZ281" s="275"/>
      <c r="BA281" s="275"/>
      <c r="BB281" s="275"/>
      <c r="BC281" s="275"/>
      <c r="BD281" s="275"/>
      <c r="BE281" s="275"/>
      <c r="BF281" s="275"/>
      <c r="BG281" s="275"/>
      <c r="BH281" s="275"/>
      <c r="BI281" s="275"/>
      <c r="BJ281" s="275"/>
      <c r="BK281" s="275"/>
      <c r="BL281" s="275"/>
      <c r="BM281" s="275"/>
      <c r="BN281" s="275"/>
      <c r="BO281" s="275"/>
      <c r="BP281" s="275"/>
      <c r="BQ281" s="275"/>
      <c r="BR281" s="275"/>
      <c r="BS281" s="275"/>
    </row>
    <row r="282" spans="1:71" x14ac:dyDescent="0.3">
      <c r="A282" s="275"/>
      <c r="B282" s="275"/>
      <c r="C282" s="275"/>
      <c r="D282" s="275"/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275"/>
      <c r="P282" s="275"/>
      <c r="Q282" s="275"/>
      <c r="R282" s="275"/>
      <c r="S282" s="275"/>
      <c r="T282" s="275"/>
      <c r="U282" s="275"/>
      <c r="V282" s="275"/>
      <c r="W282" s="275"/>
      <c r="X282" s="275"/>
      <c r="Y282" s="275"/>
      <c r="Z282" s="275"/>
      <c r="AA282" s="275"/>
      <c r="AB282" s="275"/>
      <c r="AC282" s="275"/>
      <c r="AD282" s="275"/>
      <c r="AE282" s="275"/>
      <c r="AF282" s="275"/>
      <c r="AG282" s="275"/>
      <c r="AH282" s="275"/>
      <c r="AI282" s="275"/>
      <c r="AJ282" s="275"/>
      <c r="AK282" s="275"/>
      <c r="AL282" s="275"/>
      <c r="AM282" s="275"/>
      <c r="AN282" s="275"/>
      <c r="AO282" s="275"/>
      <c r="AP282" s="275"/>
      <c r="AQ282" s="275"/>
      <c r="AR282" s="275"/>
      <c r="AS282" s="275"/>
      <c r="AT282" s="275"/>
      <c r="AU282" s="275"/>
      <c r="AV282" s="275"/>
      <c r="AW282" s="275"/>
      <c r="AX282" s="275"/>
      <c r="AY282" s="275"/>
      <c r="AZ282" s="275"/>
      <c r="BA282" s="275"/>
      <c r="BB282" s="275"/>
      <c r="BC282" s="275"/>
      <c r="BD282" s="275"/>
      <c r="BE282" s="275"/>
      <c r="BF282" s="275"/>
      <c r="BG282" s="275"/>
      <c r="BH282" s="275"/>
      <c r="BI282" s="275"/>
      <c r="BJ282" s="275"/>
      <c r="BK282" s="275"/>
      <c r="BL282" s="275"/>
      <c r="BM282" s="275"/>
      <c r="BN282" s="275"/>
      <c r="BO282" s="275"/>
      <c r="BP282" s="275"/>
      <c r="BQ282" s="275"/>
      <c r="BR282" s="275"/>
      <c r="BS282" s="275"/>
    </row>
    <row r="283" spans="1:71" x14ac:dyDescent="0.3">
      <c r="A283" s="275"/>
      <c r="B283" s="275"/>
      <c r="C283" s="275"/>
      <c r="D283" s="275"/>
      <c r="E283" s="275"/>
      <c r="F283" s="275"/>
      <c r="G283" s="275"/>
      <c r="H283" s="275"/>
      <c r="I283" s="275"/>
      <c r="J283" s="275"/>
      <c r="K283" s="275"/>
      <c r="L283" s="275"/>
      <c r="M283" s="275"/>
      <c r="N283" s="275"/>
      <c r="O283" s="275"/>
      <c r="P283" s="275"/>
      <c r="Q283" s="275"/>
      <c r="R283" s="275"/>
      <c r="S283" s="275"/>
      <c r="T283" s="275"/>
      <c r="U283" s="275"/>
      <c r="V283" s="275"/>
      <c r="W283" s="275"/>
      <c r="X283" s="275"/>
      <c r="Y283" s="275"/>
      <c r="Z283" s="275"/>
      <c r="AA283" s="275"/>
      <c r="AB283" s="275"/>
      <c r="AC283" s="275"/>
      <c r="AD283" s="275"/>
      <c r="AE283" s="275"/>
      <c r="AF283" s="275"/>
      <c r="AG283" s="275"/>
      <c r="AH283" s="275"/>
      <c r="AI283" s="275"/>
      <c r="AJ283" s="275"/>
      <c r="AK283" s="275"/>
      <c r="AL283" s="275"/>
      <c r="AM283" s="275"/>
      <c r="AN283" s="275"/>
      <c r="AO283" s="275"/>
      <c r="AP283" s="275"/>
      <c r="AQ283" s="275"/>
      <c r="AR283" s="275"/>
      <c r="AS283" s="275"/>
      <c r="AT283" s="275"/>
      <c r="AU283" s="275"/>
      <c r="AV283" s="275"/>
      <c r="AW283" s="275"/>
      <c r="AX283" s="275"/>
      <c r="AY283" s="275"/>
      <c r="AZ283" s="275"/>
      <c r="BA283" s="275"/>
      <c r="BB283" s="275"/>
      <c r="BC283" s="275"/>
      <c r="BD283" s="275"/>
      <c r="BE283" s="275"/>
      <c r="BF283" s="275"/>
      <c r="BG283" s="275"/>
      <c r="BH283" s="275"/>
      <c r="BI283" s="275"/>
      <c r="BJ283" s="275"/>
      <c r="BK283" s="275"/>
      <c r="BL283" s="275"/>
      <c r="BM283" s="275"/>
      <c r="BN283" s="275"/>
      <c r="BO283" s="275"/>
      <c r="BP283" s="275"/>
      <c r="BQ283" s="275"/>
      <c r="BR283" s="275"/>
      <c r="BS283" s="275"/>
    </row>
    <row r="284" spans="1:71" x14ac:dyDescent="0.3">
      <c r="A284" s="275"/>
      <c r="B284" s="275"/>
      <c r="C284" s="275"/>
      <c r="D284" s="275"/>
      <c r="E284" s="275"/>
      <c r="F284" s="275"/>
      <c r="G284" s="275"/>
      <c r="H284" s="275"/>
      <c r="I284" s="275"/>
      <c r="J284" s="275"/>
      <c r="K284" s="275"/>
      <c r="L284" s="275"/>
      <c r="M284" s="275"/>
      <c r="N284" s="275"/>
      <c r="O284" s="275"/>
      <c r="P284" s="275"/>
      <c r="Q284" s="275"/>
      <c r="R284" s="275"/>
      <c r="S284" s="275"/>
      <c r="T284" s="275"/>
      <c r="U284" s="275"/>
      <c r="V284" s="275"/>
      <c r="W284" s="275"/>
      <c r="X284" s="275"/>
      <c r="Y284" s="275"/>
      <c r="Z284" s="275"/>
      <c r="AA284" s="275"/>
      <c r="AB284" s="275"/>
      <c r="AC284" s="275"/>
      <c r="AD284" s="275"/>
      <c r="AE284" s="275"/>
      <c r="AF284" s="275"/>
      <c r="AG284" s="275"/>
      <c r="AH284" s="275"/>
      <c r="AI284" s="275"/>
      <c r="AJ284" s="275"/>
      <c r="AK284" s="275"/>
      <c r="AL284" s="275"/>
      <c r="AM284" s="275"/>
      <c r="AN284" s="275"/>
      <c r="AO284" s="275"/>
      <c r="AP284" s="275"/>
      <c r="AQ284" s="275"/>
      <c r="AR284" s="275"/>
      <c r="AS284" s="275"/>
      <c r="AT284" s="275"/>
      <c r="AU284" s="275"/>
      <c r="AV284" s="275"/>
      <c r="AW284" s="275"/>
      <c r="AX284" s="275"/>
      <c r="AY284" s="275"/>
      <c r="AZ284" s="275"/>
      <c r="BA284" s="275"/>
      <c r="BB284" s="275"/>
      <c r="BC284" s="275"/>
      <c r="BD284" s="275"/>
      <c r="BE284" s="275"/>
      <c r="BF284" s="275"/>
      <c r="BG284" s="275"/>
      <c r="BH284" s="275"/>
      <c r="BI284" s="275"/>
      <c r="BJ284" s="275"/>
      <c r="BK284" s="275"/>
      <c r="BL284" s="275"/>
      <c r="BM284" s="275"/>
      <c r="BN284" s="275"/>
      <c r="BO284" s="275"/>
      <c r="BP284" s="275"/>
      <c r="BQ284" s="275"/>
      <c r="BR284" s="275"/>
      <c r="BS284" s="275"/>
    </row>
    <row r="285" spans="1:71" x14ac:dyDescent="0.3">
      <c r="A285" s="275"/>
      <c r="B285" s="275"/>
      <c r="C285" s="275"/>
      <c r="D285" s="275"/>
      <c r="E285" s="275"/>
      <c r="F285" s="275"/>
      <c r="G285" s="275"/>
      <c r="H285" s="275"/>
      <c r="I285" s="275"/>
      <c r="J285" s="275"/>
      <c r="K285" s="275"/>
      <c r="L285" s="275"/>
      <c r="M285" s="275"/>
      <c r="N285" s="275"/>
      <c r="O285" s="275"/>
      <c r="P285" s="275"/>
      <c r="Q285" s="275"/>
      <c r="R285" s="275"/>
      <c r="S285" s="275"/>
      <c r="T285" s="275"/>
      <c r="U285" s="275"/>
      <c r="V285" s="275"/>
      <c r="W285" s="275"/>
      <c r="X285" s="275"/>
      <c r="Y285" s="275"/>
      <c r="Z285" s="275"/>
      <c r="AA285" s="275"/>
      <c r="AB285" s="275"/>
      <c r="AC285" s="275"/>
      <c r="AD285" s="275"/>
      <c r="AE285" s="275"/>
      <c r="AF285" s="275"/>
      <c r="AG285" s="275"/>
      <c r="AH285" s="275"/>
      <c r="AI285" s="275"/>
      <c r="AJ285" s="275"/>
      <c r="AK285" s="275"/>
      <c r="AL285" s="275"/>
      <c r="AM285" s="275"/>
      <c r="AN285" s="275"/>
      <c r="AO285" s="275"/>
      <c r="AP285" s="275"/>
      <c r="AQ285" s="275"/>
      <c r="AR285" s="275"/>
      <c r="AS285" s="275"/>
      <c r="AT285" s="275"/>
      <c r="AU285" s="275"/>
      <c r="AV285" s="275"/>
      <c r="AW285" s="275"/>
      <c r="AX285" s="275"/>
      <c r="AY285" s="275"/>
      <c r="AZ285" s="275"/>
      <c r="BA285" s="275"/>
      <c r="BB285" s="275"/>
      <c r="BC285" s="275"/>
      <c r="BD285" s="275"/>
      <c r="BE285" s="275"/>
      <c r="BF285" s="275"/>
      <c r="BG285" s="275"/>
      <c r="BH285" s="275"/>
      <c r="BI285" s="275"/>
      <c r="BJ285" s="275"/>
      <c r="BK285" s="275"/>
      <c r="BL285" s="275"/>
      <c r="BM285" s="275"/>
      <c r="BN285" s="275"/>
      <c r="BO285" s="275"/>
      <c r="BP285" s="275"/>
      <c r="BQ285" s="275"/>
      <c r="BR285" s="275"/>
      <c r="BS285" s="275"/>
    </row>
    <row r="286" spans="1:71" x14ac:dyDescent="0.3">
      <c r="A286" s="275"/>
      <c r="B286" s="275"/>
      <c r="C286" s="275"/>
      <c r="D286" s="275"/>
      <c r="E286" s="275"/>
      <c r="F286" s="275"/>
      <c r="G286" s="275"/>
      <c r="H286" s="275"/>
      <c r="I286" s="275"/>
      <c r="J286" s="275"/>
      <c r="K286" s="275"/>
      <c r="L286" s="275"/>
      <c r="M286" s="275"/>
      <c r="N286" s="275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  <c r="AA286" s="275"/>
      <c r="AB286" s="275"/>
      <c r="AC286" s="275"/>
      <c r="AD286" s="275"/>
      <c r="AE286" s="275"/>
      <c r="AF286" s="275"/>
      <c r="AG286" s="275"/>
      <c r="AH286" s="275"/>
      <c r="AI286" s="275"/>
      <c r="AJ286" s="275"/>
      <c r="AK286" s="275"/>
      <c r="AL286" s="275"/>
      <c r="AM286" s="275"/>
      <c r="AN286" s="275"/>
      <c r="AO286" s="275"/>
      <c r="AP286" s="275"/>
      <c r="AQ286" s="275"/>
      <c r="AR286" s="275"/>
      <c r="AS286" s="275"/>
      <c r="AT286" s="275"/>
      <c r="AU286" s="275"/>
      <c r="AV286" s="275"/>
      <c r="AW286" s="275"/>
      <c r="AX286" s="275"/>
      <c r="AY286" s="275"/>
      <c r="AZ286" s="275"/>
      <c r="BA286" s="275"/>
      <c r="BB286" s="275"/>
      <c r="BC286" s="275"/>
      <c r="BD286" s="275"/>
      <c r="BE286" s="275"/>
      <c r="BF286" s="275"/>
      <c r="BG286" s="275"/>
      <c r="BH286" s="275"/>
      <c r="BI286" s="275"/>
      <c r="BJ286" s="275"/>
      <c r="BK286" s="275"/>
      <c r="BL286" s="275"/>
      <c r="BM286" s="275"/>
      <c r="BN286" s="275"/>
      <c r="BO286" s="275"/>
      <c r="BP286" s="275"/>
      <c r="BQ286" s="275"/>
      <c r="BR286" s="275"/>
      <c r="BS286" s="275"/>
    </row>
    <row r="287" spans="1:71" x14ac:dyDescent="0.3">
      <c r="A287" s="275"/>
      <c r="B287" s="275"/>
      <c r="C287" s="275"/>
      <c r="D287" s="275"/>
      <c r="E287" s="275"/>
      <c r="F287" s="275"/>
      <c r="G287" s="275"/>
      <c r="H287" s="275"/>
      <c r="I287" s="275"/>
      <c r="J287" s="275"/>
      <c r="K287" s="275"/>
      <c r="L287" s="275"/>
      <c r="M287" s="275"/>
      <c r="N287" s="275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  <c r="AA287" s="275"/>
      <c r="AB287" s="275"/>
      <c r="AC287" s="275"/>
      <c r="AD287" s="275"/>
      <c r="AE287" s="275"/>
      <c r="AF287" s="275"/>
      <c r="AG287" s="275"/>
      <c r="AH287" s="275"/>
      <c r="AI287" s="275"/>
      <c r="AJ287" s="275"/>
      <c r="AK287" s="275"/>
      <c r="AL287" s="275"/>
      <c r="AM287" s="275"/>
      <c r="AN287" s="275"/>
      <c r="AO287" s="275"/>
      <c r="AP287" s="275"/>
      <c r="AQ287" s="275"/>
      <c r="AR287" s="275"/>
      <c r="AS287" s="275"/>
      <c r="AT287" s="275"/>
      <c r="AU287" s="275"/>
      <c r="AV287" s="275"/>
      <c r="AW287" s="275"/>
      <c r="AX287" s="275"/>
      <c r="AY287" s="275"/>
      <c r="AZ287" s="275"/>
      <c r="BA287" s="275"/>
      <c r="BB287" s="275"/>
      <c r="BC287" s="275"/>
      <c r="BD287" s="275"/>
      <c r="BE287" s="275"/>
      <c r="BF287" s="275"/>
      <c r="BG287" s="275"/>
      <c r="BH287" s="275"/>
      <c r="BI287" s="275"/>
      <c r="BJ287" s="275"/>
      <c r="BK287" s="275"/>
      <c r="BL287" s="275"/>
      <c r="BM287" s="275"/>
      <c r="BN287" s="275"/>
      <c r="BO287" s="275"/>
      <c r="BP287" s="275"/>
      <c r="BQ287" s="275"/>
      <c r="BR287" s="275"/>
      <c r="BS287" s="275"/>
    </row>
    <row r="288" spans="1:71" x14ac:dyDescent="0.3">
      <c r="A288" s="275"/>
      <c r="B288" s="275"/>
      <c r="C288" s="275"/>
      <c r="D288" s="275"/>
      <c r="E288" s="275"/>
      <c r="F288" s="275"/>
      <c r="G288" s="275"/>
      <c r="H288" s="275"/>
      <c r="I288" s="275"/>
      <c r="J288" s="275"/>
      <c r="K288" s="275"/>
      <c r="L288" s="275"/>
      <c r="M288" s="275"/>
      <c r="N288" s="275"/>
      <c r="O288" s="275"/>
      <c r="P288" s="275"/>
      <c r="Q288" s="275"/>
      <c r="R288" s="275"/>
      <c r="S288" s="275"/>
      <c r="T288" s="275"/>
      <c r="U288" s="275"/>
      <c r="V288" s="275"/>
      <c r="W288" s="275"/>
      <c r="X288" s="275"/>
      <c r="Y288" s="275"/>
      <c r="Z288" s="275"/>
      <c r="AA288" s="275"/>
      <c r="AB288" s="275"/>
      <c r="AC288" s="275"/>
      <c r="AD288" s="275"/>
      <c r="AE288" s="275"/>
      <c r="AF288" s="275"/>
      <c r="AG288" s="275"/>
      <c r="AH288" s="275"/>
      <c r="AI288" s="275"/>
      <c r="AJ288" s="275"/>
      <c r="AK288" s="275"/>
      <c r="AL288" s="275"/>
      <c r="AM288" s="275"/>
      <c r="AN288" s="275"/>
      <c r="AO288" s="275"/>
      <c r="AP288" s="275"/>
      <c r="AQ288" s="275"/>
      <c r="AR288" s="275"/>
      <c r="AS288" s="275"/>
      <c r="AT288" s="275"/>
      <c r="AU288" s="275"/>
      <c r="AV288" s="275"/>
      <c r="AW288" s="275"/>
      <c r="AX288" s="275"/>
      <c r="AY288" s="275"/>
      <c r="AZ288" s="275"/>
      <c r="BA288" s="275"/>
      <c r="BB288" s="275"/>
      <c r="BC288" s="275"/>
      <c r="BD288" s="275"/>
      <c r="BE288" s="275"/>
      <c r="BF288" s="275"/>
      <c r="BG288" s="275"/>
      <c r="BH288" s="275"/>
      <c r="BI288" s="275"/>
      <c r="BJ288" s="275"/>
      <c r="BK288" s="275"/>
      <c r="BL288" s="275"/>
      <c r="BM288" s="275"/>
      <c r="BN288" s="275"/>
      <c r="BO288" s="275"/>
      <c r="BP288" s="275"/>
      <c r="BQ288" s="275"/>
      <c r="BR288" s="275"/>
      <c r="BS288" s="275"/>
    </row>
    <row r="289" spans="1:71" x14ac:dyDescent="0.3">
      <c r="A289" s="275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75"/>
      <c r="M289" s="275"/>
      <c r="N289" s="275"/>
      <c r="O289" s="275"/>
      <c r="P289" s="275"/>
      <c r="Q289" s="275"/>
      <c r="R289" s="275"/>
      <c r="S289" s="275"/>
      <c r="T289" s="275"/>
      <c r="U289" s="275"/>
      <c r="V289" s="275"/>
      <c r="W289" s="275"/>
      <c r="X289" s="275"/>
      <c r="Y289" s="275"/>
      <c r="Z289" s="275"/>
      <c r="AA289" s="275"/>
      <c r="AB289" s="275"/>
      <c r="AC289" s="275"/>
      <c r="AD289" s="275"/>
      <c r="AE289" s="275"/>
      <c r="AF289" s="275"/>
      <c r="AG289" s="275"/>
      <c r="AH289" s="275"/>
      <c r="AI289" s="275"/>
      <c r="AJ289" s="275"/>
      <c r="AK289" s="275"/>
      <c r="AL289" s="275"/>
      <c r="AM289" s="275"/>
      <c r="AN289" s="275"/>
      <c r="AO289" s="275"/>
      <c r="AP289" s="275"/>
      <c r="AQ289" s="275"/>
      <c r="AR289" s="275"/>
      <c r="AS289" s="275"/>
      <c r="AT289" s="275"/>
      <c r="AU289" s="275"/>
      <c r="AV289" s="275"/>
      <c r="AW289" s="275"/>
      <c r="AX289" s="275"/>
      <c r="AY289" s="275"/>
      <c r="AZ289" s="275"/>
      <c r="BA289" s="275"/>
      <c r="BB289" s="275"/>
      <c r="BC289" s="275"/>
      <c r="BD289" s="275"/>
      <c r="BE289" s="275"/>
      <c r="BF289" s="275"/>
      <c r="BG289" s="275"/>
      <c r="BH289" s="275"/>
      <c r="BI289" s="275"/>
      <c r="BJ289" s="275"/>
      <c r="BK289" s="275"/>
      <c r="BL289" s="275"/>
      <c r="BM289" s="275"/>
      <c r="BN289" s="275"/>
      <c r="BO289" s="275"/>
      <c r="BP289" s="275"/>
      <c r="BQ289" s="275"/>
      <c r="BR289" s="275"/>
      <c r="BS289" s="275"/>
    </row>
    <row r="290" spans="1:71" x14ac:dyDescent="0.3">
      <c r="A290" s="275"/>
      <c r="B290" s="275"/>
      <c r="C290" s="275"/>
      <c r="D290" s="275"/>
      <c r="E290" s="275"/>
      <c r="F290" s="275"/>
      <c r="G290" s="275"/>
      <c r="H290" s="275"/>
      <c r="I290" s="275"/>
      <c r="J290" s="275"/>
      <c r="K290" s="275"/>
      <c r="L290" s="275"/>
      <c r="M290" s="275"/>
      <c r="N290" s="275"/>
      <c r="O290" s="275"/>
      <c r="P290" s="275"/>
      <c r="Q290" s="275"/>
      <c r="R290" s="275"/>
      <c r="S290" s="275"/>
      <c r="T290" s="275"/>
      <c r="U290" s="275"/>
      <c r="V290" s="275"/>
      <c r="W290" s="275"/>
      <c r="X290" s="275"/>
      <c r="Y290" s="275"/>
      <c r="Z290" s="275"/>
      <c r="AA290" s="275"/>
      <c r="AB290" s="275"/>
      <c r="AC290" s="275"/>
      <c r="AD290" s="275"/>
      <c r="AE290" s="275"/>
      <c r="AF290" s="275"/>
      <c r="AG290" s="275"/>
      <c r="AH290" s="275"/>
      <c r="AI290" s="275"/>
      <c r="AJ290" s="275"/>
      <c r="AK290" s="275"/>
      <c r="AL290" s="275"/>
      <c r="AM290" s="275"/>
      <c r="AN290" s="275"/>
      <c r="AO290" s="275"/>
      <c r="AP290" s="275"/>
      <c r="AQ290" s="275"/>
      <c r="AR290" s="275"/>
      <c r="AS290" s="275"/>
      <c r="AT290" s="275"/>
      <c r="AU290" s="275"/>
      <c r="AV290" s="275"/>
      <c r="AW290" s="275"/>
      <c r="AX290" s="275"/>
      <c r="AY290" s="275"/>
      <c r="AZ290" s="275"/>
      <c r="BA290" s="275"/>
      <c r="BB290" s="275"/>
      <c r="BC290" s="275"/>
      <c r="BD290" s="275"/>
      <c r="BE290" s="275"/>
      <c r="BF290" s="275"/>
      <c r="BG290" s="275"/>
      <c r="BH290" s="275"/>
      <c r="BI290" s="275"/>
      <c r="BJ290" s="275"/>
      <c r="BK290" s="275"/>
      <c r="BL290" s="275"/>
      <c r="BM290" s="275"/>
      <c r="BN290" s="275"/>
      <c r="BO290" s="275"/>
      <c r="BP290" s="275"/>
      <c r="BQ290" s="275"/>
      <c r="BR290" s="275"/>
      <c r="BS290" s="275"/>
    </row>
    <row r="291" spans="1:71" x14ac:dyDescent="0.3">
      <c r="A291" s="275"/>
      <c r="B291" s="275"/>
      <c r="C291" s="275"/>
      <c r="D291" s="275"/>
      <c r="E291" s="275"/>
      <c r="F291" s="275"/>
      <c r="G291" s="275"/>
      <c r="H291" s="275"/>
      <c r="I291" s="275"/>
      <c r="J291" s="275"/>
      <c r="K291" s="275"/>
      <c r="L291" s="275"/>
      <c r="M291" s="275"/>
      <c r="N291" s="275"/>
      <c r="O291" s="275"/>
      <c r="P291" s="275"/>
      <c r="Q291" s="275"/>
      <c r="R291" s="275"/>
      <c r="S291" s="275"/>
      <c r="T291" s="275"/>
      <c r="U291" s="275"/>
      <c r="V291" s="275"/>
      <c r="W291" s="275"/>
      <c r="X291" s="275"/>
      <c r="Y291" s="275"/>
      <c r="Z291" s="275"/>
      <c r="AA291" s="275"/>
      <c r="AB291" s="275"/>
      <c r="AC291" s="275"/>
      <c r="AD291" s="275"/>
      <c r="AE291" s="275"/>
      <c r="AF291" s="275"/>
      <c r="AG291" s="275"/>
      <c r="AH291" s="275"/>
      <c r="AI291" s="275"/>
      <c r="AJ291" s="275"/>
      <c r="AK291" s="275"/>
      <c r="AL291" s="275"/>
      <c r="AM291" s="275"/>
      <c r="AN291" s="275"/>
      <c r="AO291" s="275"/>
      <c r="AP291" s="275"/>
      <c r="AQ291" s="275"/>
      <c r="AR291" s="275"/>
      <c r="AS291" s="275"/>
      <c r="AT291" s="275"/>
      <c r="AU291" s="275"/>
      <c r="AV291" s="275"/>
      <c r="AW291" s="275"/>
      <c r="AX291" s="275"/>
      <c r="AY291" s="275"/>
      <c r="AZ291" s="275"/>
      <c r="BA291" s="275"/>
      <c r="BB291" s="275"/>
      <c r="BC291" s="275"/>
      <c r="BD291" s="275"/>
      <c r="BE291" s="275"/>
      <c r="BF291" s="275"/>
      <c r="BG291" s="275"/>
      <c r="BH291" s="275"/>
      <c r="BI291" s="275"/>
      <c r="BJ291" s="275"/>
      <c r="BK291" s="275"/>
      <c r="BL291" s="275"/>
      <c r="BM291" s="275"/>
      <c r="BN291" s="275"/>
      <c r="BO291" s="275"/>
      <c r="BP291" s="275"/>
      <c r="BQ291" s="275"/>
      <c r="BR291" s="275"/>
      <c r="BS291" s="275"/>
    </row>
    <row r="292" spans="1:71" x14ac:dyDescent="0.3">
      <c r="A292" s="275"/>
      <c r="B292" s="275"/>
      <c r="C292" s="275"/>
      <c r="D292" s="275"/>
      <c r="E292" s="275"/>
      <c r="F292" s="275"/>
      <c r="G292" s="275"/>
      <c r="H292" s="275"/>
      <c r="I292" s="275"/>
      <c r="J292" s="275"/>
      <c r="K292" s="275"/>
      <c r="L292" s="275"/>
      <c r="M292" s="275"/>
      <c r="N292" s="275"/>
      <c r="O292" s="275"/>
      <c r="P292" s="275"/>
      <c r="Q292" s="275"/>
      <c r="R292" s="275"/>
      <c r="S292" s="275"/>
      <c r="T292" s="275"/>
      <c r="U292" s="275"/>
      <c r="V292" s="275"/>
      <c r="W292" s="275"/>
      <c r="X292" s="275"/>
      <c r="Y292" s="275"/>
      <c r="Z292" s="275"/>
      <c r="AA292" s="275"/>
      <c r="AB292" s="275"/>
      <c r="AC292" s="275"/>
      <c r="AD292" s="275"/>
      <c r="AE292" s="275"/>
      <c r="AF292" s="275"/>
      <c r="AG292" s="275"/>
      <c r="AH292" s="275"/>
      <c r="AI292" s="275"/>
      <c r="AJ292" s="275"/>
      <c r="AK292" s="275"/>
      <c r="AL292" s="275"/>
      <c r="AM292" s="275"/>
      <c r="AN292" s="275"/>
      <c r="AO292" s="275"/>
      <c r="AP292" s="275"/>
      <c r="AQ292" s="275"/>
      <c r="AR292" s="275"/>
      <c r="AS292" s="275"/>
      <c r="AT292" s="275"/>
      <c r="AU292" s="275"/>
      <c r="AV292" s="275"/>
      <c r="AW292" s="275"/>
      <c r="AX292" s="275"/>
      <c r="AY292" s="275"/>
      <c r="AZ292" s="275"/>
      <c r="BA292" s="275"/>
      <c r="BB292" s="275"/>
      <c r="BC292" s="275"/>
      <c r="BD292" s="275"/>
      <c r="BE292" s="275"/>
      <c r="BF292" s="275"/>
      <c r="BG292" s="275"/>
      <c r="BH292" s="275"/>
      <c r="BI292" s="275"/>
      <c r="BJ292" s="275"/>
      <c r="BK292" s="275"/>
      <c r="BL292" s="275"/>
      <c r="BM292" s="275"/>
      <c r="BN292" s="275"/>
      <c r="BO292" s="275"/>
      <c r="BP292" s="275"/>
      <c r="BQ292" s="275"/>
      <c r="BR292" s="275"/>
      <c r="BS292" s="275"/>
    </row>
    <row r="293" spans="1:71" x14ac:dyDescent="0.3">
      <c r="A293" s="275"/>
      <c r="B293" s="275"/>
      <c r="C293" s="275"/>
      <c r="D293" s="275"/>
      <c r="E293" s="275"/>
      <c r="F293" s="275"/>
      <c r="G293" s="275"/>
      <c r="H293" s="275"/>
      <c r="I293" s="275"/>
      <c r="J293" s="275"/>
      <c r="K293" s="275"/>
      <c r="L293" s="275"/>
      <c r="M293" s="275"/>
      <c r="N293" s="275"/>
      <c r="O293" s="275"/>
      <c r="P293" s="275"/>
      <c r="Q293" s="275"/>
      <c r="R293" s="275"/>
      <c r="S293" s="275"/>
      <c r="T293" s="275"/>
      <c r="U293" s="275"/>
      <c r="V293" s="275"/>
      <c r="W293" s="275"/>
      <c r="X293" s="275"/>
      <c r="Y293" s="275"/>
      <c r="Z293" s="275"/>
      <c r="AA293" s="275"/>
      <c r="AB293" s="275"/>
      <c r="AC293" s="275"/>
      <c r="AD293" s="275"/>
      <c r="AE293" s="275"/>
      <c r="AF293" s="275"/>
      <c r="AG293" s="275"/>
      <c r="AH293" s="275"/>
      <c r="AI293" s="275"/>
      <c r="AJ293" s="275"/>
      <c r="AK293" s="275"/>
      <c r="AL293" s="275"/>
      <c r="AM293" s="275"/>
      <c r="AN293" s="275"/>
      <c r="AO293" s="275"/>
      <c r="AP293" s="275"/>
      <c r="AQ293" s="275"/>
      <c r="AR293" s="275"/>
      <c r="AS293" s="275"/>
      <c r="AT293" s="275"/>
      <c r="AU293" s="275"/>
      <c r="AV293" s="275"/>
      <c r="AW293" s="275"/>
      <c r="AX293" s="275"/>
      <c r="AY293" s="275"/>
      <c r="AZ293" s="275"/>
      <c r="BA293" s="275"/>
      <c r="BB293" s="275"/>
      <c r="BC293" s="275"/>
      <c r="BD293" s="275"/>
      <c r="BE293" s="275"/>
      <c r="BF293" s="275"/>
      <c r="BG293" s="275"/>
      <c r="BH293" s="275"/>
      <c r="BI293" s="275"/>
      <c r="BJ293" s="275"/>
      <c r="BK293" s="275"/>
      <c r="BL293" s="275"/>
      <c r="BM293" s="275"/>
      <c r="BN293" s="275"/>
      <c r="BO293" s="275"/>
      <c r="BP293" s="275"/>
      <c r="BQ293" s="275"/>
      <c r="BR293" s="275"/>
      <c r="BS293" s="275"/>
    </row>
    <row r="294" spans="1:71" x14ac:dyDescent="0.3">
      <c r="A294" s="275"/>
      <c r="B294" s="275"/>
      <c r="C294" s="275"/>
      <c r="D294" s="275"/>
      <c r="E294" s="275"/>
      <c r="F294" s="275"/>
      <c r="G294" s="275"/>
      <c r="H294" s="275"/>
      <c r="I294" s="275"/>
      <c r="J294" s="275"/>
      <c r="K294" s="275"/>
      <c r="L294" s="275"/>
      <c r="M294" s="275"/>
      <c r="N294" s="275"/>
      <c r="O294" s="275"/>
      <c r="P294" s="275"/>
      <c r="Q294" s="275"/>
      <c r="R294" s="275"/>
      <c r="S294" s="275"/>
      <c r="T294" s="275"/>
      <c r="U294" s="275"/>
      <c r="V294" s="275"/>
      <c r="W294" s="275"/>
      <c r="X294" s="275"/>
      <c r="Y294" s="275"/>
      <c r="Z294" s="275"/>
      <c r="AA294" s="275"/>
      <c r="AB294" s="275"/>
      <c r="AC294" s="275"/>
      <c r="AD294" s="275"/>
      <c r="AE294" s="275"/>
      <c r="AF294" s="275"/>
      <c r="AG294" s="275"/>
      <c r="AH294" s="275"/>
      <c r="AI294" s="275"/>
      <c r="AJ294" s="275"/>
      <c r="AK294" s="275"/>
      <c r="AL294" s="275"/>
      <c r="AM294" s="275"/>
      <c r="AN294" s="275"/>
      <c r="AO294" s="275"/>
      <c r="AP294" s="275"/>
      <c r="AQ294" s="275"/>
      <c r="AR294" s="275"/>
      <c r="AS294" s="275"/>
      <c r="AT294" s="275"/>
      <c r="AU294" s="275"/>
      <c r="AV294" s="275"/>
      <c r="AW294" s="275"/>
      <c r="AX294" s="275"/>
      <c r="AY294" s="275"/>
      <c r="AZ294" s="275"/>
      <c r="BA294" s="275"/>
      <c r="BB294" s="275"/>
      <c r="BC294" s="275"/>
      <c r="BD294" s="275"/>
      <c r="BE294" s="275"/>
      <c r="BF294" s="275"/>
      <c r="BG294" s="275"/>
      <c r="BH294" s="275"/>
      <c r="BI294" s="275"/>
      <c r="BJ294" s="275"/>
      <c r="BK294" s="275"/>
      <c r="BL294" s="275"/>
      <c r="BM294" s="275"/>
      <c r="BN294" s="275"/>
      <c r="BO294" s="275"/>
      <c r="BP294" s="275"/>
      <c r="BQ294" s="275"/>
      <c r="BR294" s="275"/>
      <c r="BS294" s="275"/>
    </row>
    <row r="295" spans="1:71" x14ac:dyDescent="0.3">
      <c r="A295" s="275"/>
      <c r="B295" s="275"/>
      <c r="C295" s="275"/>
      <c r="D295" s="275"/>
      <c r="E295" s="275"/>
      <c r="F295" s="275"/>
      <c r="G295" s="275"/>
      <c r="H295" s="275"/>
      <c r="I295" s="275"/>
      <c r="J295" s="275"/>
      <c r="K295" s="275"/>
      <c r="L295" s="275"/>
      <c r="M295" s="275"/>
      <c r="N295" s="275"/>
      <c r="O295" s="275"/>
      <c r="P295" s="275"/>
      <c r="Q295" s="275"/>
      <c r="R295" s="275"/>
      <c r="S295" s="275"/>
      <c r="T295" s="275"/>
      <c r="U295" s="275"/>
      <c r="V295" s="275"/>
      <c r="W295" s="275"/>
      <c r="X295" s="275"/>
      <c r="Y295" s="275"/>
      <c r="Z295" s="275"/>
      <c r="AA295" s="275"/>
      <c r="AB295" s="275"/>
      <c r="AC295" s="275"/>
      <c r="AD295" s="275"/>
      <c r="AE295" s="275"/>
      <c r="AF295" s="275"/>
      <c r="AG295" s="275"/>
      <c r="AH295" s="275"/>
      <c r="AI295" s="275"/>
      <c r="AJ295" s="275"/>
      <c r="AK295" s="275"/>
      <c r="AL295" s="275"/>
      <c r="AM295" s="275"/>
      <c r="AN295" s="275"/>
      <c r="AO295" s="275"/>
      <c r="AP295" s="275"/>
      <c r="AQ295" s="275"/>
      <c r="AR295" s="275"/>
      <c r="AS295" s="275"/>
      <c r="AT295" s="275"/>
      <c r="AU295" s="275"/>
      <c r="AV295" s="275"/>
      <c r="AW295" s="275"/>
      <c r="AX295" s="275"/>
      <c r="AY295" s="275"/>
      <c r="AZ295" s="275"/>
      <c r="BA295" s="275"/>
      <c r="BB295" s="275"/>
      <c r="BC295" s="275"/>
      <c r="BD295" s="275"/>
      <c r="BE295" s="275"/>
      <c r="BF295" s="275"/>
      <c r="BG295" s="275"/>
      <c r="BH295" s="275"/>
      <c r="BI295" s="275"/>
      <c r="BJ295" s="275"/>
      <c r="BK295" s="275"/>
      <c r="BL295" s="275"/>
      <c r="BM295" s="275"/>
      <c r="BN295" s="275"/>
      <c r="BO295" s="275"/>
      <c r="BP295" s="275"/>
      <c r="BQ295" s="275"/>
      <c r="BR295" s="275"/>
      <c r="BS295" s="275"/>
    </row>
    <row r="296" spans="1:71" x14ac:dyDescent="0.3">
      <c r="A296" s="275"/>
      <c r="B296" s="275"/>
      <c r="C296" s="275"/>
      <c r="D296" s="275"/>
      <c r="E296" s="275"/>
      <c r="F296" s="275"/>
      <c r="G296" s="275"/>
      <c r="H296" s="275"/>
      <c r="I296" s="275"/>
      <c r="J296" s="275"/>
      <c r="K296" s="275"/>
      <c r="L296" s="275"/>
      <c r="M296" s="275"/>
      <c r="N296" s="275"/>
      <c r="O296" s="275"/>
      <c r="P296" s="275"/>
      <c r="Q296" s="275"/>
      <c r="R296" s="275"/>
      <c r="S296" s="275"/>
      <c r="T296" s="275"/>
      <c r="U296" s="275"/>
      <c r="V296" s="275"/>
      <c r="W296" s="275"/>
      <c r="X296" s="275"/>
      <c r="Y296" s="275"/>
      <c r="Z296" s="275"/>
      <c r="AA296" s="275"/>
      <c r="AB296" s="275"/>
      <c r="AC296" s="275"/>
      <c r="AD296" s="275"/>
      <c r="AE296" s="275"/>
      <c r="AF296" s="275"/>
      <c r="AG296" s="275"/>
      <c r="AH296" s="275"/>
      <c r="AI296" s="275"/>
      <c r="AJ296" s="275"/>
      <c r="AK296" s="275"/>
      <c r="AL296" s="275"/>
      <c r="AM296" s="275"/>
      <c r="AN296" s="275"/>
      <c r="AO296" s="275"/>
      <c r="AP296" s="275"/>
      <c r="AQ296" s="275"/>
      <c r="AR296" s="275"/>
      <c r="AS296" s="275"/>
      <c r="AT296" s="275"/>
      <c r="AU296" s="275"/>
      <c r="AV296" s="275"/>
      <c r="AW296" s="275"/>
      <c r="AX296" s="275"/>
      <c r="AY296" s="275"/>
      <c r="AZ296" s="275"/>
      <c r="BA296" s="275"/>
      <c r="BB296" s="275"/>
      <c r="BC296" s="275"/>
      <c r="BD296" s="275"/>
      <c r="BE296" s="275"/>
      <c r="BF296" s="275"/>
      <c r="BG296" s="275"/>
      <c r="BH296" s="275"/>
      <c r="BI296" s="275"/>
      <c r="BJ296" s="275"/>
      <c r="BK296" s="275"/>
      <c r="BL296" s="275"/>
      <c r="BM296" s="275"/>
      <c r="BN296" s="275"/>
      <c r="BO296" s="275"/>
      <c r="BP296" s="275"/>
      <c r="BQ296" s="275"/>
      <c r="BR296" s="275"/>
      <c r="BS296" s="275"/>
    </row>
    <row r="297" spans="1:71" x14ac:dyDescent="0.3">
      <c r="A297" s="275"/>
      <c r="B297" s="275"/>
      <c r="C297" s="275"/>
      <c r="D297" s="275"/>
      <c r="E297" s="275"/>
      <c r="F297" s="275"/>
      <c r="G297" s="275"/>
      <c r="H297" s="275"/>
      <c r="I297" s="275"/>
      <c r="J297" s="275"/>
      <c r="K297" s="275"/>
      <c r="L297" s="275"/>
      <c r="M297" s="275"/>
      <c r="N297" s="275"/>
      <c r="O297" s="275"/>
      <c r="P297" s="275"/>
      <c r="Q297" s="275"/>
      <c r="R297" s="275"/>
      <c r="S297" s="275"/>
      <c r="T297" s="275"/>
      <c r="U297" s="275"/>
      <c r="V297" s="275"/>
      <c r="W297" s="275"/>
      <c r="X297" s="275"/>
      <c r="Y297" s="275"/>
      <c r="Z297" s="275"/>
      <c r="AA297" s="275"/>
      <c r="AB297" s="275"/>
      <c r="AC297" s="275"/>
      <c r="AD297" s="275"/>
      <c r="AE297" s="275"/>
      <c r="AF297" s="275"/>
      <c r="AG297" s="275"/>
      <c r="AH297" s="275"/>
      <c r="AI297" s="275"/>
      <c r="AJ297" s="275"/>
      <c r="AK297" s="275"/>
      <c r="AL297" s="275"/>
      <c r="AM297" s="275"/>
      <c r="AN297" s="275"/>
      <c r="AO297" s="275"/>
      <c r="AP297" s="275"/>
      <c r="AQ297" s="275"/>
      <c r="AR297" s="275"/>
      <c r="AS297" s="275"/>
      <c r="AT297" s="275"/>
      <c r="AU297" s="275"/>
      <c r="AV297" s="275"/>
      <c r="AW297" s="275"/>
      <c r="AX297" s="275"/>
      <c r="AY297" s="275"/>
      <c r="AZ297" s="275"/>
      <c r="BA297" s="275"/>
      <c r="BB297" s="275"/>
      <c r="BC297" s="275"/>
      <c r="BD297" s="275"/>
      <c r="BE297" s="275"/>
      <c r="BF297" s="275"/>
      <c r="BG297" s="275"/>
      <c r="BH297" s="275"/>
      <c r="BI297" s="275"/>
      <c r="BJ297" s="275"/>
      <c r="BK297" s="275"/>
      <c r="BL297" s="275"/>
      <c r="BM297" s="275"/>
      <c r="BN297" s="275"/>
      <c r="BO297" s="275"/>
      <c r="BP297" s="275"/>
      <c r="BQ297" s="275"/>
      <c r="BR297" s="275"/>
      <c r="BS297" s="275"/>
    </row>
    <row r="298" spans="1:71" x14ac:dyDescent="0.3">
      <c r="A298" s="275"/>
      <c r="B298" s="275"/>
      <c r="C298" s="275"/>
      <c r="D298" s="275"/>
      <c r="E298" s="275"/>
      <c r="F298" s="275"/>
      <c r="G298" s="275"/>
      <c r="H298" s="275"/>
      <c r="I298" s="275"/>
      <c r="J298" s="275"/>
      <c r="K298" s="275"/>
      <c r="L298" s="275"/>
      <c r="M298" s="275"/>
      <c r="N298" s="275"/>
      <c r="O298" s="275"/>
      <c r="P298" s="275"/>
      <c r="Q298" s="275"/>
      <c r="R298" s="275"/>
      <c r="S298" s="275"/>
      <c r="T298" s="275"/>
      <c r="U298" s="275"/>
      <c r="V298" s="275"/>
      <c r="W298" s="275"/>
      <c r="X298" s="275"/>
      <c r="Y298" s="275"/>
      <c r="Z298" s="275"/>
      <c r="AA298" s="275"/>
      <c r="AB298" s="275"/>
      <c r="AC298" s="275"/>
      <c r="AD298" s="275"/>
      <c r="AE298" s="275"/>
      <c r="AF298" s="275"/>
      <c r="AG298" s="275"/>
      <c r="AH298" s="275"/>
      <c r="AI298" s="275"/>
      <c r="AJ298" s="275"/>
      <c r="AK298" s="275"/>
      <c r="AL298" s="275"/>
      <c r="AM298" s="275"/>
      <c r="AN298" s="275"/>
      <c r="AO298" s="275"/>
      <c r="AP298" s="275"/>
      <c r="AQ298" s="275"/>
      <c r="AR298" s="275"/>
      <c r="AS298" s="275"/>
      <c r="AT298" s="275"/>
      <c r="AU298" s="275"/>
      <c r="AV298" s="275"/>
      <c r="AW298" s="275"/>
      <c r="AX298" s="275"/>
      <c r="AY298" s="275"/>
      <c r="AZ298" s="275"/>
      <c r="BA298" s="275"/>
      <c r="BB298" s="275"/>
      <c r="BC298" s="275"/>
      <c r="BD298" s="275"/>
      <c r="BE298" s="275"/>
      <c r="BF298" s="275"/>
      <c r="BG298" s="275"/>
      <c r="BH298" s="275"/>
      <c r="BI298" s="275"/>
      <c r="BJ298" s="275"/>
      <c r="BK298" s="275"/>
      <c r="BL298" s="275"/>
      <c r="BM298" s="275"/>
      <c r="BN298" s="275"/>
      <c r="BO298" s="275"/>
      <c r="BP298" s="275"/>
      <c r="BQ298" s="275"/>
      <c r="BR298" s="275"/>
      <c r="BS298" s="275"/>
    </row>
    <row r="299" spans="1:71" x14ac:dyDescent="0.3">
      <c r="A299" s="275"/>
      <c r="B299" s="275"/>
      <c r="C299" s="275"/>
      <c r="D299" s="275"/>
      <c r="E299" s="275"/>
      <c r="F299" s="275"/>
      <c r="G299" s="275"/>
      <c r="H299" s="275"/>
      <c r="I299" s="275"/>
      <c r="J299" s="275"/>
      <c r="K299" s="275"/>
      <c r="L299" s="275"/>
      <c r="M299" s="275"/>
      <c r="N299" s="275"/>
      <c r="O299" s="275"/>
      <c r="P299" s="275"/>
      <c r="Q299" s="275"/>
      <c r="R299" s="275"/>
      <c r="S299" s="275"/>
      <c r="T299" s="275"/>
      <c r="U299" s="275"/>
      <c r="V299" s="275"/>
      <c r="W299" s="275"/>
      <c r="X299" s="275"/>
      <c r="Y299" s="275"/>
      <c r="Z299" s="275"/>
      <c r="AA299" s="275"/>
      <c r="AB299" s="275"/>
      <c r="AC299" s="275"/>
      <c r="AD299" s="275"/>
      <c r="AE299" s="275"/>
      <c r="AF299" s="275"/>
      <c r="AG299" s="275"/>
      <c r="AH299" s="275"/>
      <c r="AI299" s="275"/>
      <c r="AJ299" s="275"/>
      <c r="AK299" s="275"/>
      <c r="AL299" s="275"/>
      <c r="AM299" s="275"/>
      <c r="AN299" s="275"/>
      <c r="AO299" s="275"/>
      <c r="AP299" s="275"/>
      <c r="AQ299" s="275"/>
      <c r="AR299" s="275"/>
      <c r="AS299" s="275"/>
      <c r="AT299" s="275"/>
      <c r="AU299" s="275"/>
      <c r="AV299" s="275"/>
      <c r="AW299" s="275"/>
      <c r="AX299" s="275"/>
      <c r="AY299" s="275"/>
      <c r="AZ299" s="275"/>
      <c r="BA299" s="275"/>
      <c r="BB299" s="275"/>
      <c r="BC299" s="275"/>
      <c r="BD299" s="275"/>
      <c r="BE299" s="275"/>
      <c r="BF299" s="275"/>
      <c r="BG299" s="275"/>
      <c r="BH299" s="275"/>
      <c r="BI299" s="275"/>
      <c r="BJ299" s="275"/>
      <c r="BK299" s="275"/>
      <c r="BL299" s="275"/>
      <c r="BM299" s="275"/>
      <c r="BN299" s="275"/>
      <c r="BO299" s="275"/>
      <c r="BP299" s="275"/>
      <c r="BQ299" s="275"/>
      <c r="BR299" s="275"/>
      <c r="BS299" s="275"/>
    </row>
    <row r="300" spans="1:71" x14ac:dyDescent="0.3">
      <c r="A300" s="275"/>
      <c r="B300" s="275"/>
      <c r="C300" s="275"/>
      <c r="D300" s="275"/>
      <c r="E300" s="275"/>
      <c r="F300" s="275"/>
      <c r="G300" s="275"/>
      <c r="H300" s="275"/>
      <c r="I300" s="275"/>
      <c r="J300" s="275"/>
      <c r="K300" s="275"/>
      <c r="L300" s="275"/>
      <c r="M300" s="275"/>
      <c r="N300" s="275"/>
      <c r="O300" s="275"/>
      <c r="P300" s="275"/>
      <c r="Q300" s="275"/>
      <c r="R300" s="275"/>
      <c r="S300" s="275"/>
      <c r="T300" s="275"/>
      <c r="U300" s="275"/>
      <c r="V300" s="275"/>
      <c r="W300" s="275"/>
      <c r="X300" s="275"/>
      <c r="Y300" s="275"/>
      <c r="Z300" s="275"/>
      <c r="AA300" s="275"/>
      <c r="AB300" s="275"/>
      <c r="AC300" s="275"/>
      <c r="AD300" s="275"/>
      <c r="AE300" s="275"/>
      <c r="AF300" s="275"/>
      <c r="AG300" s="275"/>
      <c r="AH300" s="275"/>
      <c r="AI300" s="275"/>
      <c r="AJ300" s="275"/>
      <c r="AK300" s="275"/>
      <c r="AL300" s="275"/>
      <c r="AM300" s="275"/>
      <c r="AN300" s="275"/>
      <c r="AO300" s="275"/>
      <c r="AP300" s="275"/>
      <c r="AQ300" s="275"/>
      <c r="AR300" s="275"/>
      <c r="AS300" s="275"/>
      <c r="AT300" s="275"/>
      <c r="AU300" s="275"/>
      <c r="AV300" s="275"/>
      <c r="AW300" s="275"/>
      <c r="AX300" s="275"/>
      <c r="AY300" s="275"/>
      <c r="AZ300" s="275"/>
      <c r="BA300" s="275"/>
      <c r="BB300" s="275"/>
      <c r="BC300" s="275"/>
      <c r="BD300" s="275"/>
      <c r="BE300" s="275"/>
      <c r="BF300" s="275"/>
      <c r="BG300" s="275"/>
      <c r="BH300" s="275"/>
      <c r="BI300" s="275"/>
      <c r="BJ300" s="275"/>
      <c r="BK300" s="275"/>
      <c r="BL300" s="275"/>
      <c r="BM300" s="275"/>
      <c r="BN300" s="275"/>
      <c r="BO300" s="275"/>
      <c r="BP300" s="275"/>
      <c r="BQ300" s="275"/>
      <c r="BR300" s="275"/>
      <c r="BS300" s="275"/>
    </row>
    <row r="301" spans="1:71" x14ac:dyDescent="0.3">
      <c r="A301" s="275"/>
      <c r="B301" s="275"/>
      <c r="C301" s="275"/>
      <c r="D301" s="275"/>
      <c r="E301" s="275"/>
      <c r="F301" s="275"/>
      <c r="G301" s="275"/>
      <c r="H301" s="275"/>
      <c r="I301" s="275"/>
      <c r="J301" s="275"/>
      <c r="K301" s="275"/>
      <c r="L301" s="275"/>
      <c r="M301" s="275"/>
      <c r="N301" s="275"/>
      <c r="O301" s="275"/>
      <c r="P301" s="275"/>
      <c r="Q301" s="275"/>
      <c r="R301" s="275"/>
      <c r="S301" s="275"/>
      <c r="T301" s="275"/>
      <c r="U301" s="275"/>
      <c r="V301" s="275"/>
      <c r="W301" s="275"/>
      <c r="X301" s="275"/>
      <c r="Y301" s="275"/>
      <c r="Z301" s="275"/>
      <c r="AA301" s="275"/>
      <c r="AB301" s="275"/>
      <c r="AC301" s="275"/>
      <c r="AD301" s="275"/>
      <c r="AE301" s="275"/>
      <c r="AF301" s="275"/>
      <c r="AG301" s="275"/>
      <c r="AH301" s="275"/>
      <c r="AI301" s="275"/>
      <c r="AJ301" s="275"/>
      <c r="AK301" s="275"/>
      <c r="AL301" s="275"/>
      <c r="AM301" s="275"/>
      <c r="AN301" s="275"/>
      <c r="AO301" s="275"/>
      <c r="AP301" s="275"/>
      <c r="AQ301" s="275"/>
      <c r="AR301" s="275"/>
      <c r="AS301" s="275"/>
      <c r="AT301" s="275"/>
      <c r="AU301" s="275"/>
      <c r="AV301" s="275"/>
      <c r="AW301" s="275"/>
      <c r="AX301" s="275"/>
      <c r="AY301" s="275"/>
      <c r="AZ301" s="275"/>
      <c r="BA301" s="275"/>
      <c r="BB301" s="275"/>
      <c r="BC301" s="275"/>
      <c r="BD301" s="275"/>
      <c r="BE301" s="275"/>
      <c r="BF301" s="275"/>
      <c r="BG301" s="275"/>
      <c r="BH301" s="275"/>
      <c r="BI301" s="275"/>
      <c r="BJ301" s="275"/>
      <c r="BK301" s="275"/>
      <c r="BL301" s="275"/>
      <c r="BM301" s="275"/>
      <c r="BN301" s="275"/>
      <c r="BO301" s="275"/>
      <c r="BP301" s="275"/>
      <c r="BQ301" s="275"/>
      <c r="BR301" s="275"/>
      <c r="BS301" s="275"/>
    </row>
    <row r="302" spans="1:71" x14ac:dyDescent="0.3">
      <c r="A302" s="275"/>
      <c r="B302" s="275"/>
      <c r="C302" s="275"/>
      <c r="D302" s="275"/>
      <c r="E302" s="275"/>
      <c r="F302" s="275"/>
      <c r="G302" s="275"/>
      <c r="H302" s="275"/>
      <c r="I302" s="275"/>
      <c r="J302" s="275"/>
      <c r="K302" s="275"/>
      <c r="L302" s="275"/>
      <c r="M302" s="275"/>
      <c r="N302" s="275"/>
      <c r="O302" s="275"/>
      <c r="P302" s="275"/>
      <c r="Q302" s="275"/>
      <c r="R302" s="275"/>
      <c r="S302" s="275"/>
      <c r="T302" s="275"/>
      <c r="U302" s="275"/>
      <c r="V302" s="275"/>
      <c r="W302" s="275"/>
      <c r="X302" s="275"/>
      <c r="Y302" s="275"/>
      <c r="Z302" s="275"/>
      <c r="AA302" s="275"/>
      <c r="AB302" s="275"/>
      <c r="AC302" s="275"/>
      <c r="AD302" s="275"/>
      <c r="AE302" s="275"/>
      <c r="AF302" s="275"/>
      <c r="AG302" s="275"/>
      <c r="AH302" s="275"/>
      <c r="AI302" s="275"/>
      <c r="AJ302" s="275"/>
      <c r="AK302" s="275"/>
      <c r="AL302" s="275"/>
      <c r="AM302" s="275"/>
      <c r="AN302" s="275"/>
      <c r="AO302" s="275"/>
      <c r="AP302" s="275"/>
      <c r="AQ302" s="275"/>
      <c r="AR302" s="275"/>
      <c r="AS302" s="275"/>
      <c r="AT302" s="275"/>
      <c r="AU302" s="275"/>
      <c r="AV302" s="275"/>
      <c r="AW302" s="275"/>
      <c r="AX302" s="275"/>
      <c r="AY302" s="275"/>
      <c r="AZ302" s="275"/>
      <c r="BA302" s="275"/>
      <c r="BB302" s="275"/>
      <c r="BC302" s="275"/>
      <c r="BD302" s="275"/>
      <c r="BE302" s="275"/>
      <c r="BF302" s="275"/>
      <c r="BG302" s="275"/>
      <c r="BH302" s="275"/>
      <c r="BI302" s="275"/>
      <c r="BJ302" s="275"/>
      <c r="BK302" s="275"/>
      <c r="BL302" s="275"/>
      <c r="BM302" s="275"/>
      <c r="BN302" s="275"/>
      <c r="BO302" s="275"/>
      <c r="BP302" s="275"/>
      <c r="BQ302" s="275"/>
      <c r="BR302" s="275"/>
      <c r="BS302" s="275"/>
    </row>
    <row r="303" spans="1:71" x14ac:dyDescent="0.3">
      <c r="A303" s="275"/>
      <c r="B303" s="275"/>
      <c r="C303" s="275"/>
      <c r="D303" s="275"/>
      <c r="E303" s="275"/>
      <c r="F303" s="275"/>
      <c r="G303" s="275"/>
      <c r="H303" s="275"/>
      <c r="I303" s="275"/>
      <c r="J303" s="275"/>
      <c r="K303" s="275"/>
      <c r="L303" s="275"/>
      <c r="M303" s="275"/>
      <c r="N303" s="275"/>
      <c r="O303" s="275"/>
      <c r="P303" s="275"/>
      <c r="Q303" s="275"/>
      <c r="R303" s="275"/>
      <c r="S303" s="275"/>
      <c r="T303" s="275"/>
      <c r="U303" s="275"/>
      <c r="V303" s="275"/>
      <c r="W303" s="275"/>
      <c r="X303" s="275"/>
      <c r="Y303" s="275"/>
      <c r="Z303" s="275"/>
      <c r="AA303" s="275"/>
      <c r="AB303" s="275"/>
      <c r="AC303" s="275"/>
      <c r="AD303" s="275"/>
      <c r="AE303" s="275"/>
      <c r="AF303" s="275"/>
      <c r="AG303" s="275"/>
      <c r="AH303" s="275"/>
      <c r="AI303" s="275"/>
      <c r="AJ303" s="275"/>
      <c r="AK303" s="275"/>
      <c r="AL303" s="275"/>
      <c r="AM303" s="275"/>
      <c r="AN303" s="275"/>
      <c r="AO303" s="275"/>
      <c r="AP303" s="275"/>
      <c r="AQ303" s="275"/>
      <c r="AR303" s="275"/>
      <c r="AS303" s="275"/>
      <c r="AT303" s="275"/>
      <c r="AU303" s="275"/>
      <c r="AV303" s="275"/>
      <c r="AW303" s="275"/>
      <c r="AX303" s="275"/>
      <c r="AY303" s="275"/>
      <c r="AZ303" s="275"/>
      <c r="BA303" s="275"/>
      <c r="BB303" s="275"/>
      <c r="BC303" s="275"/>
      <c r="BD303" s="275"/>
      <c r="BE303" s="275"/>
      <c r="BF303" s="275"/>
      <c r="BG303" s="275"/>
      <c r="BH303" s="275"/>
      <c r="BI303" s="275"/>
      <c r="BJ303" s="275"/>
      <c r="BK303" s="275"/>
      <c r="BL303" s="275"/>
      <c r="BM303" s="275"/>
      <c r="BN303" s="275"/>
      <c r="BO303" s="275"/>
      <c r="BP303" s="275"/>
      <c r="BQ303" s="275"/>
      <c r="BR303" s="275"/>
      <c r="BS303" s="275"/>
    </row>
    <row r="304" spans="1:71" x14ac:dyDescent="0.3">
      <c r="A304" s="275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75"/>
      <c r="M304" s="275"/>
      <c r="N304" s="275"/>
      <c r="O304" s="275"/>
      <c r="P304" s="275"/>
      <c r="Q304" s="275"/>
      <c r="R304" s="275"/>
      <c r="S304" s="275"/>
      <c r="T304" s="275"/>
      <c r="U304" s="275"/>
      <c r="V304" s="275"/>
      <c r="W304" s="275"/>
      <c r="X304" s="275"/>
      <c r="Y304" s="275"/>
      <c r="Z304" s="275"/>
      <c r="AA304" s="275"/>
      <c r="AB304" s="275"/>
      <c r="AC304" s="275"/>
      <c r="AD304" s="275"/>
      <c r="AE304" s="275"/>
      <c r="AF304" s="275"/>
      <c r="AG304" s="275"/>
      <c r="AH304" s="275"/>
      <c r="AI304" s="275"/>
      <c r="AJ304" s="275"/>
      <c r="AK304" s="275"/>
      <c r="AL304" s="275"/>
      <c r="AM304" s="275"/>
      <c r="AN304" s="275"/>
      <c r="AO304" s="275"/>
      <c r="AP304" s="275"/>
      <c r="AQ304" s="275"/>
      <c r="AR304" s="275"/>
      <c r="AS304" s="275"/>
      <c r="AT304" s="275"/>
      <c r="AU304" s="275"/>
      <c r="AV304" s="275"/>
      <c r="AW304" s="275"/>
      <c r="AX304" s="275"/>
      <c r="AY304" s="275"/>
      <c r="AZ304" s="275"/>
      <c r="BA304" s="275"/>
      <c r="BB304" s="275"/>
      <c r="BC304" s="275"/>
      <c r="BD304" s="275"/>
      <c r="BE304" s="275"/>
      <c r="BF304" s="275"/>
      <c r="BG304" s="275"/>
      <c r="BH304" s="275"/>
      <c r="BI304" s="275"/>
      <c r="BJ304" s="275"/>
      <c r="BK304" s="275"/>
      <c r="BL304" s="275"/>
      <c r="BM304" s="275"/>
      <c r="BN304" s="275"/>
      <c r="BO304" s="275"/>
      <c r="BP304" s="275"/>
      <c r="BQ304" s="275"/>
      <c r="BR304" s="275"/>
      <c r="BS304" s="275"/>
    </row>
    <row r="305" spans="1:71" x14ac:dyDescent="0.3">
      <c r="A305" s="275"/>
      <c r="B305" s="275"/>
      <c r="C305" s="275"/>
      <c r="D305" s="275"/>
      <c r="E305" s="275"/>
      <c r="F305" s="275"/>
      <c r="G305" s="275"/>
      <c r="H305" s="275"/>
      <c r="I305" s="275"/>
      <c r="J305" s="275"/>
      <c r="K305" s="275"/>
      <c r="L305" s="275"/>
      <c r="M305" s="275"/>
      <c r="N305" s="275"/>
      <c r="O305" s="275"/>
      <c r="P305" s="275"/>
      <c r="Q305" s="275"/>
      <c r="R305" s="275"/>
      <c r="S305" s="275"/>
      <c r="T305" s="275"/>
      <c r="U305" s="275"/>
      <c r="V305" s="275"/>
      <c r="W305" s="275"/>
      <c r="X305" s="275"/>
      <c r="Y305" s="275"/>
      <c r="Z305" s="275"/>
      <c r="AA305" s="275"/>
      <c r="AB305" s="275"/>
      <c r="AC305" s="275"/>
      <c r="AD305" s="275"/>
      <c r="AE305" s="275"/>
      <c r="AF305" s="275"/>
      <c r="AG305" s="275"/>
      <c r="AH305" s="275"/>
      <c r="AI305" s="275"/>
      <c r="AJ305" s="275"/>
      <c r="AK305" s="275"/>
      <c r="AL305" s="275"/>
      <c r="AM305" s="275"/>
      <c r="AN305" s="275"/>
      <c r="AO305" s="275"/>
      <c r="AP305" s="275"/>
      <c r="AQ305" s="275"/>
      <c r="AR305" s="275"/>
      <c r="AS305" s="275"/>
      <c r="AT305" s="275"/>
      <c r="AU305" s="275"/>
      <c r="AV305" s="275"/>
      <c r="AW305" s="275"/>
      <c r="AX305" s="275"/>
      <c r="AY305" s="275"/>
      <c r="AZ305" s="275"/>
      <c r="BA305" s="275"/>
      <c r="BB305" s="275"/>
      <c r="BC305" s="275"/>
      <c r="BD305" s="275"/>
      <c r="BE305" s="275"/>
      <c r="BF305" s="275"/>
      <c r="BG305" s="275"/>
      <c r="BH305" s="275"/>
      <c r="BI305" s="275"/>
      <c r="BJ305" s="275"/>
      <c r="BK305" s="275"/>
      <c r="BL305" s="275"/>
      <c r="BM305" s="275"/>
      <c r="BN305" s="275"/>
      <c r="BO305" s="275"/>
      <c r="BP305" s="275"/>
      <c r="BQ305" s="275"/>
      <c r="BR305" s="275"/>
      <c r="BS305" s="275"/>
    </row>
    <row r="306" spans="1:71" x14ac:dyDescent="0.3">
      <c r="A306" s="275"/>
      <c r="B306" s="275"/>
      <c r="C306" s="275"/>
      <c r="D306" s="275"/>
      <c r="E306" s="275"/>
      <c r="F306" s="275"/>
      <c r="G306" s="275"/>
      <c r="H306" s="275"/>
      <c r="I306" s="275"/>
      <c r="J306" s="275"/>
      <c r="K306" s="275"/>
      <c r="L306" s="275"/>
      <c r="M306" s="275"/>
      <c r="N306" s="275"/>
      <c r="O306" s="275"/>
      <c r="P306" s="275"/>
      <c r="Q306" s="275"/>
      <c r="R306" s="275"/>
      <c r="S306" s="275"/>
      <c r="T306" s="275"/>
      <c r="U306" s="275"/>
      <c r="V306" s="275"/>
      <c r="W306" s="275"/>
      <c r="X306" s="275"/>
      <c r="Y306" s="275"/>
      <c r="Z306" s="275"/>
      <c r="AA306" s="275"/>
      <c r="AB306" s="275"/>
      <c r="AC306" s="275"/>
      <c r="AD306" s="275"/>
      <c r="AE306" s="275"/>
      <c r="AF306" s="275"/>
      <c r="AG306" s="275"/>
      <c r="AH306" s="275"/>
      <c r="AI306" s="275"/>
      <c r="AJ306" s="275"/>
      <c r="AK306" s="275"/>
      <c r="AL306" s="275"/>
      <c r="AM306" s="275"/>
      <c r="AN306" s="275"/>
      <c r="AO306" s="275"/>
      <c r="AP306" s="275"/>
      <c r="AQ306" s="275"/>
      <c r="AR306" s="275"/>
      <c r="AS306" s="275"/>
      <c r="AT306" s="275"/>
      <c r="AU306" s="275"/>
      <c r="AV306" s="275"/>
      <c r="AW306" s="275"/>
      <c r="AX306" s="275"/>
      <c r="AY306" s="275"/>
      <c r="AZ306" s="275"/>
      <c r="BA306" s="275"/>
      <c r="BB306" s="275"/>
      <c r="BC306" s="275"/>
      <c r="BD306" s="275"/>
      <c r="BE306" s="275"/>
      <c r="BF306" s="275"/>
      <c r="BG306" s="275"/>
      <c r="BH306" s="275"/>
      <c r="BI306" s="275"/>
      <c r="BJ306" s="275"/>
      <c r="BK306" s="275"/>
      <c r="BL306" s="275"/>
      <c r="BM306" s="275"/>
      <c r="BN306" s="275"/>
      <c r="BO306" s="275"/>
      <c r="BP306" s="275"/>
      <c r="BQ306" s="275"/>
      <c r="BR306" s="275"/>
      <c r="BS306" s="275"/>
    </row>
    <row r="307" spans="1:71" x14ac:dyDescent="0.3">
      <c r="A307" s="275"/>
      <c r="B307" s="275"/>
      <c r="C307" s="275"/>
      <c r="D307" s="275"/>
      <c r="E307" s="275"/>
      <c r="F307" s="275"/>
      <c r="G307" s="275"/>
      <c r="H307" s="275"/>
      <c r="I307" s="275"/>
      <c r="J307" s="275"/>
      <c r="K307" s="275"/>
      <c r="L307" s="275"/>
      <c r="M307" s="275"/>
      <c r="N307" s="275"/>
      <c r="O307" s="275"/>
      <c r="P307" s="275"/>
      <c r="Q307" s="275"/>
      <c r="R307" s="275"/>
      <c r="S307" s="275"/>
      <c r="T307" s="275"/>
      <c r="U307" s="275"/>
      <c r="V307" s="275"/>
      <c r="W307" s="275"/>
      <c r="X307" s="275"/>
      <c r="Y307" s="275"/>
      <c r="Z307" s="275"/>
      <c r="AA307" s="275"/>
      <c r="AB307" s="275"/>
      <c r="AC307" s="275"/>
      <c r="AD307" s="275"/>
      <c r="AE307" s="275"/>
      <c r="AF307" s="275"/>
      <c r="AG307" s="275"/>
      <c r="AH307" s="275"/>
      <c r="AI307" s="275"/>
      <c r="AJ307" s="275"/>
      <c r="AK307" s="275"/>
      <c r="AL307" s="275"/>
      <c r="AM307" s="275"/>
      <c r="AN307" s="275"/>
      <c r="AO307" s="275"/>
      <c r="AP307" s="275"/>
      <c r="AQ307" s="275"/>
      <c r="AR307" s="275"/>
      <c r="AS307" s="275"/>
      <c r="AT307" s="275"/>
      <c r="AU307" s="275"/>
      <c r="AV307" s="275"/>
      <c r="AW307" s="275"/>
      <c r="AX307" s="275"/>
      <c r="AY307" s="275"/>
      <c r="AZ307" s="275"/>
      <c r="BA307" s="275"/>
      <c r="BB307" s="275"/>
      <c r="BC307" s="275"/>
      <c r="BD307" s="275"/>
      <c r="BE307" s="275"/>
      <c r="BF307" s="275"/>
      <c r="BG307" s="275"/>
      <c r="BH307" s="275"/>
      <c r="BI307" s="275"/>
      <c r="BJ307" s="275"/>
      <c r="BK307" s="275"/>
      <c r="BL307" s="275"/>
      <c r="BM307" s="275"/>
      <c r="BN307" s="275"/>
      <c r="BO307" s="275"/>
      <c r="BP307" s="275"/>
      <c r="BQ307" s="275"/>
      <c r="BR307" s="275"/>
      <c r="BS307" s="275"/>
    </row>
    <row r="308" spans="1:71" x14ac:dyDescent="0.3">
      <c r="A308" s="275"/>
      <c r="B308" s="275"/>
      <c r="C308" s="275"/>
      <c r="D308" s="275"/>
      <c r="E308" s="275"/>
      <c r="F308" s="275"/>
      <c r="G308" s="275"/>
      <c r="H308" s="275"/>
      <c r="I308" s="275"/>
      <c r="J308" s="275"/>
      <c r="K308" s="275"/>
      <c r="L308" s="275"/>
      <c r="M308" s="275"/>
      <c r="N308" s="275"/>
      <c r="O308" s="275"/>
      <c r="P308" s="275"/>
      <c r="Q308" s="275"/>
      <c r="R308" s="275"/>
      <c r="S308" s="275"/>
      <c r="T308" s="275"/>
      <c r="U308" s="275"/>
      <c r="V308" s="275"/>
      <c r="W308" s="275"/>
      <c r="X308" s="275"/>
      <c r="Y308" s="275"/>
      <c r="Z308" s="275"/>
      <c r="AA308" s="275"/>
      <c r="AB308" s="275"/>
      <c r="AC308" s="275"/>
      <c r="AD308" s="275"/>
      <c r="AE308" s="275"/>
      <c r="AF308" s="275"/>
      <c r="AG308" s="275"/>
      <c r="AH308" s="275"/>
      <c r="AI308" s="275"/>
      <c r="AJ308" s="275"/>
      <c r="AK308" s="275"/>
      <c r="AL308" s="275"/>
      <c r="AM308" s="275"/>
      <c r="AN308" s="275"/>
      <c r="AO308" s="275"/>
      <c r="AP308" s="275"/>
      <c r="AQ308" s="275"/>
      <c r="AR308" s="275"/>
      <c r="AS308" s="275"/>
      <c r="AT308" s="275"/>
      <c r="AU308" s="275"/>
      <c r="AV308" s="275"/>
      <c r="AW308" s="275"/>
      <c r="AX308" s="275"/>
      <c r="AY308" s="275"/>
      <c r="AZ308" s="275"/>
      <c r="BA308" s="275"/>
      <c r="BB308" s="275"/>
      <c r="BC308" s="275"/>
      <c r="BD308" s="275"/>
      <c r="BE308" s="275"/>
      <c r="BF308" s="275"/>
      <c r="BG308" s="275"/>
      <c r="BH308" s="275"/>
      <c r="BI308" s="275"/>
      <c r="BJ308" s="275"/>
      <c r="BK308" s="275"/>
      <c r="BL308" s="275"/>
      <c r="BM308" s="275"/>
      <c r="BN308" s="275"/>
      <c r="BO308" s="275"/>
      <c r="BP308" s="275"/>
      <c r="BQ308" s="275"/>
      <c r="BR308" s="275"/>
      <c r="BS308" s="275"/>
    </row>
    <row r="309" spans="1:71" x14ac:dyDescent="0.3">
      <c r="A309" s="275"/>
      <c r="B309" s="275"/>
      <c r="C309" s="275"/>
      <c r="D309" s="275"/>
      <c r="E309" s="275"/>
      <c r="F309" s="275"/>
      <c r="G309" s="275"/>
      <c r="H309" s="275"/>
      <c r="I309" s="275"/>
      <c r="J309" s="275"/>
      <c r="K309" s="275"/>
      <c r="L309" s="275"/>
      <c r="M309" s="275"/>
      <c r="N309" s="275"/>
      <c r="O309" s="275"/>
      <c r="P309" s="275"/>
      <c r="Q309" s="275"/>
      <c r="R309" s="275"/>
      <c r="S309" s="275"/>
      <c r="T309" s="275"/>
      <c r="U309" s="275"/>
      <c r="V309" s="275"/>
      <c r="W309" s="275"/>
      <c r="X309" s="275"/>
      <c r="Y309" s="275"/>
      <c r="Z309" s="275"/>
      <c r="AA309" s="275"/>
      <c r="AB309" s="275"/>
      <c r="AC309" s="275"/>
      <c r="AD309" s="275"/>
      <c r="AE309" s="275"/>
      <c r="AF309" s="275"/>
      <c r="AG309" s="275"/>
      <c r="AH309" s="275"/>
      <c r="AI309" s="275"/>
      <c r="AJ309" s="275"/>
      <c r="AK309" s="275"/>
      <c r="AL309" s="275"/>
      <c r="AM309" s="275"/>
      <c r="AN309" s="275"/>
      <c r="AO309" s="275"/>
      <c r="AP309" s="275"/>
      <c r="AQ309" s="275"/>
      <c r="AR309" s="275"/>
      <c r="AS309" s="275"/>
      <c r="AT309" s="275"/>
      <c r="AU309" s="275"/>
      <c r="AV309" s="275"/>
      <c r="AW309" s="275"/>
      <c r="AX309" s="275"/>
      <c r="AY309" s="275"/>
      <c r="AZ309" s="275"/>
      <c r="BA309" s="275"/>
      <c r="BB309" s="275"/>
      <c r="BC309" s="275"/>
      <c r="BD309" s="275"/>
      <c r="BE309" s="275"/>
      <c r="BF309" s="275"/>
      <c r="BG309" s="275"/>
      <c r="BH309" s="275"/>
      <c r="BI309" s="275"/>
      <c r="BJ309" s="275"/>
      <c r="BK309" s="275"/>
      <c r="BL309" s="275"/>
      <c r="BM309" s="275"/>
      <c r="BN309" s="275"/>
      <c r="BO309" s="275"/>
      <c r="BP309" s="275"/>
      <c r="BQ309" s="275"/>
      <c r="BR309" s="275"/>
      <c r="BS309" s="275"/>
    </row>
    <row r="310" spans="1:71" x14ac:dyDescent="0.3">
      <c r="A310" s="275"/>
      <c r="B310" s="275"/>
      <c r="C310" s="275"/>
      <c r="D310" s="275"/>
      <c r="E310" s="275"/>
      <c r="F310" s="275"/>
      <c r="G310" s="275"/>
      <c r="H310" s="275"/>
      <c r="I310" s="275"/>
      <c r="J310" s="275"/>
      <c r="K310" s="275"/>
      <c r="L310" s="275"/>
      <c r="M310" s="275"/>
      <c r="N310" s="275"/>
      <c r="O310" s="275"/>
      <c r="P310" s="275"/>
      <c r="Q310" s="275"/>
      <c r="R310" s="275"/>
      <c r="S310" s="275"/>
      <c r="T310" s="275"/>
      <c r="U310" s="275"/>
      <c r="V310" s="275"/>
      <c r="W310" s="275"/>
      <c r="X310" s="275"/>
      <c r="Y310" s="275"/>
      <c r="Z310" s="275"/>
      <c r="AA310" s="275"/>
      <c r="AB310" s="275"/>
      <c r="AC310" s="275"/>
      <c r="AD310" s="275"/>
      <c r="AE310" s="275"/>
      <c r="AF310" s="275"/>
      <c r="AG310" s="275"/>
      <c r="AH310" s="275"/>
      <c r="AI310" s="275"/>
      <c r="AJ310" s="275"/>
      <c r="AK310" s="275"/>
      <c r="AL310" s="275"/>
      <c r="AM310" s="275"/>
      <c r="AN310" s="275"/>
      <c r="AO310" s="275"/>
      <c r="AP310" s="275"/>
      <c r="AQ310" s="275"/>
      <c r="AR310" s="275"/>
      <c r="AS310" s="275"/>
      <c r="AT310" s="275"/>
      <c r="AU310" s="275"/>
      <c r="AV310" s="275"/>
      <c r="AW310" s="275"/>
      <c r="AX310" s="275"/>
      <c r="AY310" s="275"/>
      <c r="AZ310" s="275"/>
      <c r="BA310" s="275"/>
      <c r="BB310" s="275"/>
      <c r="BC310" s="275"/>
      <c r="BD310" s="275"/>
      <c r="BE310" s="275"/>
      <c r="BF310" s="275"/>
      <c r="BG310" s="275"/>
      <c r="BH310" s="275"/>
      <c r="BI310" s="275"/>
      <c r="BJ310" s="275"/>
      <c r="BK310" s="275"/>
      <c r="BL310" s="275"/>
      <c r="BM310" s="275"/>
      <c r="BN310" s="275"/>
      <c r="BO310" s="275"/>
      <c r="BP310" s="275"/>
      <c r="BQ310" s="275"/>
      <c r="BR310" s="275"/>
      <c r="BS310" s="275"/>
    </row>
    <row r="311" spans="1:71" x14ac:dyDescent="0.3">
      <c r="A311" s="275"/>
      <c r="B311" s="275"/>
      <c r="C311" s="275"/>
      <c r="D311" s="275"/>
      <c r="E311" s="275"/>
      <c r="F311" s="275"/>
      <c r="G311" s="275"/>
      <c r="H311" s="275"/>
      <c r="I311" s="275"/>
      <c r="J311" s="275"/>
      <c r="K311" s="275"/>
      <c r="L311" s="275"/>
      <c r="M311" s="275"/>
      <c r="N311" s="275"/>
      <c r="O311" s="275"/>
      <c r="P311" s="275"/>
      <c r="Q311" s="275"/>
      <c r="R311" s="275"/>
      <c r="S311" s="275"/>
      <c r="T311" s="275"/>
      <c r="U311" s="275"/>
      <c r="V311" s="275"/>
      <c r="W311" s="275"/>
      <c r="X311" s="275"/>
      <c r="Y311" s="275"/>
      <c r="Z311" s="275"/>
      <c r="AA311" s="275"/>
      <c r="AB311" s="275"/>
      <c r="AC311" s="275"/>
      <c r="AD311" s="275"/>
      <c r="AE311" s="275"/>
      <c r="AF311" s="275"/>
      <c r="AG311" s="275"/>
      <c r="AH311" s="275"/>
      <c r="AI311" s="275"/>
      <c r="AJ311" s="275"/>
      <c r="AK311" s="275"/>
      <c r="AL311" s="275"/>
      <c r="AM311" s="275"/>
      <c r="AN311" s="275"/>
      <c r="AO311" s="275"/>
      <c r="AP311" s="275"/>
      <c r="AQ311" s="275"/>
      <c r="AR311" s="275"/>
      <c r="AS311" s="275"/>
      <c r="AT311" s="275"/>
      <c r="AU311" s="275"/>
      <c r="AV311" s="275"/>
      <c r="AW311" s="275"/>
      <c r="AX311" s="275"/>
      <c r="AY311" s="275"/>
      <c r="AZ311" s="275"/>
      <c r="BA311" s="275"/>
      <c r="BB311" s="275"/>
      <c r="BC311" s="275"/>
      <c r="BD311" s="275"/>
      <c r="BE311" s="275"/>
      <c r="BF311" s="275"/>
      <c r="BG311" s="275"/>
      <c r="BH311" s="275"/>
      <c r="BI311" s="275"/>
      <c r="BJ311" s="275"/>
      <c r="BK311" s="275"/>
      <c r="BL311" s="275"/>
      <c r="BM311" s="275"/>
      <c r="BN311" s="275"/>
      <c r="BO311" s="275"/>
      <c r="BP311" s="275"/>
      <c r="BQ311" s="275"/>
      <c r="BR311" s="275"/>
      <c r="BS311" s="275"/>
    </row>
    <row r="312" spans="1:71" x14ac:dyDescent="0.3">
      <c r="A312" s="275"/>
      <c r="B312" s="275"/>
      <c r="C312" s="275"/>
      <c r="D312" s="275"/>
      <c r="E312" s="275"/>
      <c r="F312" s="275"/>
      <c r="G312" s="275"/>
      <c r="H312" s="275"/>
      <c r="I312" s="275"/>
      <c r="J312" s="275"/>
      <c r="K312" s="275"/>
      <c r="L312" s="275"/>
      <c r="M312" s="275"/>
      <c r="N312" s="275"/>
      <c r="O312" s="275"/>
      <c r="P312" s="275"/>
      <c r="Q312" s="275"/>
      <c r="R312" s="275"/>
      <c r="S312" s="275"/>
      <c r="T312" s="275"/>
      <c r="U312" s="275"/>
      <c r="V312" s="275"/>
      <c r="W312" s="275"/>
      <c r="X312" s="275"/>
      <c r="Y312" s="275"/>
      <c r="Z312" s="275"/>
      <c r="AA312" s="275"/>
      <c r="AB312" s="275"/>
      <c r="AC312" s="275"/>
      <c r="AD312" s="275"/>
      <c r="AE312" s="275"/>
      <c r="AF312" s="275"/>
      <c r="AG312" s="275"/>
      <c r="AH312" s="275"/>
      <c r="AI312" s="275"/>
      <c r="AJ312" s="275"/>
      <c r="AK312" s="275"/>
      <c r="AL312" s="275"/>
      <c r="AM312" s="275"/>
      <c r="AN312" s="275"/>
      <c r="AO312" s="275"/>
      <c r="AP312" s="275"/>
      <c r="AQ312" s="275"/>
      <c r="AR312" s="275"/>
      <c r="AS312" s="275"/>
      <c r="AT312" s="275"/>
      <c r="AU312" s="275"/>
      <c r="AV312" s="275"/>
      <c r="AW312" s="275"/>
      <c r="AX312" s="275"/>
      <c r="AY312" s="275"/>
      <c r="AZ312" s="275"/>
      <c r="BA312" s="275"/>
      <c r="BB312" s="275"/>
      <c r="BC312" s="275"/>
      <c r="BD312" s="275"/>
      <c r="BE312" s="275"/>
      <c r="BF312" s="275"/>
      <c r="BG312" s="275"/>
      <c r="BH312" s="275"/>
      <c r="BI312" s="275"/>
      <c r="BJ312" s="275"/>
      <c r="BK312" s="275"/>
      <c r="BL312" s="275"/>
      <c r="BM312" s="275"/>
      <c r="BN312" s="275"/>
      <c r="BO312" s="275"/>
      <c r="BP312" s="275"/>
      <c r="BQ312" s="275"/>
      <c r="BR312" s="275"/>
      <c r="BS312" s="275"/>
    </row>
    <row r="313" spans="1:71" x14ac:dyDescent="0.3">
      <c r="A313" s="275"/>
      <c r="B313" s="275"/>
      <c r="C313" s="275"/>
      <c r="D313" s="275"/>
      <c r="E313" s="275"/>
      <c r="F313" s="275"/>
      <c r="G313" s="275"/>
      <c r="H313" s="275"/>
      <c r="I313" s="275"/>
      <c r="J313" s="275"/>
      <c r="K313" s="275"/>
      <c r="L313" s="275"/>
      <c r="M313" s="275"/>
      <c r="N313" s="275"/>
      <c r="O313" s="275"/>
      <c r="P313" s="275"/>
      <c r="Q313" s="275"/>
      <c r="R313" s="275"/>
      <c r="S313" s="275"/>
      <c r="T313" s="275"/>
      <c r="U313" s="275"/>
      <c r="V313" s="275"/>
      <c r="W313" s="275"/>
      <c r="X313" s="275"/>
      <c r="Y313" s="275"/>
      <c r="Z313" s="275"/>
      <c r="AA313" s="275"/>
      <c r="AB313" s="275"/>
      <c r="AC313" s="275"/>
      <c r="AD313" s="275"/>
      <c r="AE313" s="275"/>
      <c r="AF313" s="275"/>
      <c r="AG313" s="275"/>
      <c r="AH313" s="275"/>
      <c r="AI313" s="275"/>
      <c r="AJ313" s="275"/>
      <c r="AK313" s="275"/>
      <c r="AL313" s="275"/>
      <c r="AM313" s="275"/>
      <c r="AN313" s="275"/>
      <c r="AO313" s="275"/>
      <c r="AP313" s="275"/>
      <c r="AQ313" s="275"/>
      <c r="AR313" s="275"/>
      <c r="AS313" s="275"/>
      <c r="AT313" s="275"/>
      <c r="AU313" s="275"/>
      <c r="AV313" s="275"/>
      <c r="AW313" s="275"/>
      <c r="AX313" s="275"/>
      <c r="AY313" s="275"/>
      <c r="AZ313" s="275"/>
      <c r="BA313" s="275"/>
      <c r="BB313" s="275"/>
      <c r="BC313" s="275"/>
      <c r="BD313" s="275"/>
      <c r="BE313" s="275"/>
      <c r="BF313" s="275"/>
      <c r="BG313" s="275"/>
      <c r="BH313" s="275"/>
      <c r="BI313" s="275"/>
      <c r="BJ313" s="275"/>
      <c r="BK313" s="275"/>
      <c r="BL313" s="275"/>
      <c r="BM313" s="275"/>
      <c r="BN313" s="275"/>
      <c r="BO313" s="275"/>
      <c r="BP313" s="275"/>
      <c r="BQ313" s="275"/>
      <c r="BR313" s="275"/>
      <c r="BS313" s="275"/>
    </row>
    <row r="314" spans="1:71" x14ac:dyDescent="0.3">
      <c r="A314" s="275"/>
      <c r="B314" s="275"/>
      <c r="C314" s="275"/>
      <c r="D314" s="275"/>
      <c r="E314" s="275"/>
      <c r="F314" s="275"/>
      <c r="G314" s="275"/>
      <c r="H314" s="275"/>
      <c r="I314" s="275"/>
      <c r="J314" s="275"/>
      <c r="K314" s="275"/>
      <c r="L314" s="275"/>
      <c r="M314" s="275"/>
      <c r="N314" s="275"/>
      <c r="O314" s="275"/>
      <c r="P314" s="275"/>
      <c r="Q314" s="275"/>
      <c r="R314" s="275"/>
      <c r="S314" s="275"/>
      <c r="T314" s="275"/>
      <c r="U314" s="275"/>
      <c r="V314" s="275"/>
      <c r="W314" s="275"/>
      <c r="X314" s="275"/>
      <c r="Y314" s="275"/>
      <c r="Z314" s="275"/>
      <c r="AA314" s="275"/>
      <c r="AB314" s="275"/>
      <c r="AC314" s="275"/>
      <c r="AD314" s="275"/>
      <c r="AE314" s="275"/>
      <c r="AF314" s="275"/>
      <c r="AG314" s="275"/>
      <c r="AH314" s="275"/>
      <c r="AI314" s="275"/>
      <c r="AJ314" s="275"/>
      <c r="AK314" s="275"/>
      <c r="AL314" s="275"/>
      <c r="AM314" s="275"/>
      <c r="AN314" s="275"/>
      <c r="AO314" s="275"/>
      <c r="AP314" s="275"/>
      <c r="AQ314" s="275"/>
      <c r="AR314" s="275"/>
      <c r="AS314" s="275"/>
      <c r="AT314" s="275"/>
      <c r="AU314" s="275"/>
      <c r="AV314" s="275"/>
      <c r="AW314" s="275"/>
      <c r="AX314" s="275"/>
      <c r="AY314" s="275"/>
      <c r="AZ314" s="275"/>
      <c r="BA314" s="275"/>
      <c r="BB314" s="275"/>
      <c r="BC314" s="275"/>
      <c r="BD314" s="275"/>
      <c r="BE314" s="275"/>
      <c r="BF314" s="275"/>
      <c r="BG314" s="275"/>
      <c r="BH314" s="275"/>
      <c r="BI314" s="275"/>
      <c r="BJ314" s="275"/>
      <c r="BK314" s="275"/>
      <c r="BL314" s="275"/>
      <c r="BM314" s="275"/>
      <c r="BN314" s="275"/>
      <c r="BO314" s="275"/>
      <c r="BP314" s="275"/>
      <c r="BQ314" s="275"/>
      <c r="BR314" s="275"/>
      <c r="BS314" s="275"/>
    </row>
    <row r="315" spans="1:71" x14ac:dyDescent="0.3">
      <c r="A315" s="275"/>
      <c r="B315" s="275"/>
      <c r="C315" s="275"/>
      <c r="D315" s="275"/>
      <c r="E315" s="275"/>
      <c r="F315" s="275"/>
      <c r="G315" s="275"/>
      <c r="H315" s="275"/>
      <c r="I315" s="275"/>
      <c r="J315" s="275"/>
      <c r="K315" s="275"/>
      <c r="L315" s="275"/>
      <c r="M315" s="275"/>
      <c r="N315" s="275"/>
      <c r="O315" s="275"/>
      <c r="P315" s="275"/>
      <c r="Q315" s="275"/>
      <c r="R315" s="275"/>
      <c r="S315" s="275"/>
      <c r="T315" s="275"/>
      <c r="U315" s="275"/>
      <c r="V315" s="275"/>
      <c r="W315" s="275"/>
      <c r="X315" s="275"/>
      <c r="Y315" s="275"/>
      <c r="Z315" s="275"/>
      <c r="AA315" s="275"/>
      <c r="AB315" s="275"/>
      <c r="AC315" s="275"/>
      <c r="AD315" s="275"/>
      <c r="AE315" s="275"/>
      <c r="AF315" s="275"/>
      <c r="AG315" s="275"/>
      <c r="AH315" s="275"/>
      <c r="AI315" s="275"/>
      <c r="AJ315" s="275"/>
      <c r="AK315" s="275"/>
      <c r="AL315" s="275"/>
      <c r="AM315" s="275"/>
      <c r="AN315" s="275"/>
      <c r="AO315" s="275"/>
      <c r="AP315" s="275"/>
      <c r="AQ315" s="275"/>
      <c r="AR315" s="275"/>
      <c r="AS315" s="275"/>
      <c r="AT315" s="275"/>
      <c r="AU315" s="275"/>
      <c r="AV315" s="275"/>
      <c r="AW315" s="275"/>
      <c r="AX315" s="275"/>
      <c r="AY315" s="275"/>
      <c r="AZ315" s="275"/>
      <c r="BA315" s="275"/>
      <c r="BB315" s="275"/>
      <c r="BC315" s="275"/>
      <c r="BD315" s="275"/>
      <c r="BE315" s="275"/>
      <c r="BF315" s="275"/>
      <c r="BG315" s="275"/>
      <c r="BH315" s="275"/>
      <c r="BI315" s="275"/>
      <c r="BJ315" s="275"/>
      <c r="BK315" s="275"/>
      <c r="BL315" s="275"/>
      <c r="BM315" s="275"/>
      <c r="BN315" s="275"/>
      <c r="BO315" s="275"/>
      <c r="BP315" s="275"/>
      <c r="BQ315" s="275"/>
      <c r="BR315" s="275"/>
      <c r="BS315" s="275"/>
    </row>
    <row r="316" spans="1:71" x14ac:dyDescent="0.3">
      <c r="A316" s="275"/>
      <c r="B316" s="275"/>
      <c r="C316" s="275"/>
      <c r="D316" s="275"/>
      <c r="E316" s="275"/>
      <c r="F316" s="275"/>
      <c r="G316" s="275"/>
      <c r="H316" s="275"/>
      <c r="I316" s="275"/>
      <c r="J316" s="275"/>
      <c r="K316" s="275"/>
      <c r="L316" s="275"/>
      <c r="M316" s="275"/>
      <c r="N316" s="275"/>
      <c r="O316" s="275"/>
      <c r="P316" s="275"/>
      <c r="Q316" s="275"/>
      <c r="R316" s="275"/>
      <c r="S316" s="275"/>
      <c r="T316" s="275"/>
      <c r="U316" s="275"/>
      <c r="V316" s="275"/>
      <c r="W316" s="275"/>
      <c r="X316" s="275"/>
      <c r="Y316" s="275"/>
      <c r="Z316" s="275"/>
      <c r="AA316" s="275"/>
      <c r="AB316" s="275"/>
      <c r="AC316" s="275"/>
      <c r="AD316" s="275"/>
      <c r="AE316" s="275"/>
      <c r="AF316" s="275"/>
      <c r="AG316" s="275"/>
      <c r="AH316" s="275"/>
      <c r="AI316" s="275"/>
      <c r="AJ316" s="275"/>
      <c r="AK316" s="275"/>
      <c r="AL316" s="275"/>
      <c r="AM316" s="275"/>
      <c r="AN316" s="275"/>
      <c r="AO316" s="275"/>
      <c r="AP316" s="275"/>
      <c r="AQ316" s="275"/>
      <c r="AR316" s="275"/>
      <c r="AS316" s="275"/>
      <c r="AT316" s="275"/>
      <c r="AU316" s="275"/>
      <c r="AV316" s="275"/>
      <c r="AW316" s="275"/>
      <c r="AX316" s="275"/>
      <c r="AY316" s="275"/>
      <c r="AZ316" s="275"/>
      <c r="BA316" s="275"/>
      <c r="BB316" s="275"/>
      <c r="BC316" s="275"/>
      <c r="BD316" s="275"/>
      <c r="BE316" s="275"/>
      <c r="BF316" s="275"/>
      <c r="BG316" s="275"/>
      <c r="BH316" s="275"/>
      <c r="BI316" s="275"/>
      <c r="BJ316" s="275"/>
      <c r="BK316" s="275"/>
      <c r="BL316" s="275"/>
      <c r="BM316" s="275"/>
      <c r="BN316" s="275"/>
      <c r="BO316" s="275"/>
      <c r="BP316" s="275"/>
      <c r="BQ316" s="275"/>
      <c r="BR316" s="275"/>
      <c r="BS316" s="275"/>
    </row>
    <row r="317" spans="1:71" x14ac:dyDescent="0.3">
      <c r="A317" s="275"/>
      <c r="B317" s="275"/>
      <c r="C317" s="275"/>
      <c r="D317" s="275"/>
      <c r="E317" s="275"/>
      <c r="F317" s="275"/>
      <c r="G317" s="275"/>
      <c r="H317" s="275"/>
      <c r="I317" s="275"/>
      <c r="J317" s="275"/>
      <c r="K317" s="275"/>
      <c r="L317" s="275"/>
      <c r="M317" s="275"/>
      <c r="N317" s="275"/>
      <c r="O317" s="275"/>
      <c r="P317" s="275"/>
      <c r="Q317" s="275"/>
      <c r="R317" s="275"/>
      <c r="S317" s="275"/>
      <c r="T317" s="275"/>
      <c r="U317" s="275"/>
      <c r="V317" s="275"/>
      <c r="W317" s="275"/>
      <c r="X317" s="275"/>
      <c r="Y317" s="275"/>
      <c r="Z317" s="275"/>
      <c r="AA317" s="275"/>
      <c r="AB317" s="275"/>
      <c r="AC317" s="275"/>
      <c r="AD317" s="275"/>
      <c r="AE317" s="275"/>
      <c r="AF317" s="275"/>
      <c r="AG317" s="275"/>
      <c r="AH317" s="275"/>
      <c r="AI317" s="275"/>
      <c r="AJ317" s="275"/>
      <c r="AK317" s="275"/>
      <c r="AL317" s="275"/>
      <c r="AM317" s="275"/>
      <c r="AN317" s="275"/>
      <c r="AO317" s="275"/>
      <c r="AP317" s="275"/>
      <c r="AQ317" s="275"/>
      <c r="AR317" s="275"/>
      <c r="AS317" s="275"/>
      <c r="AT317" s="275"/>
      <c r="AU317" s="275"/>
      <c r="AV317" s="275"/>
      <c r="AW317" s="275"/>
      <c r="AX317" s="275"/>
      <c r="AY317" s="275"/>
      <c r="AZ317" s="275"/>
      <c r="BA317" s="275"/>
      <c r="BB317" s="275"/>
      <c r="BC317" s="275"/>
      <c r="BD317" s="275"/>
      <c r="BE317" s="275"/>
      <c r="BF317" s="275"/>
      <c r="BG317" s="275"/>
      <c r="BH317" s="275"/>
      <c r="BI317" s="275"/>
      <c r="BJ317" s="275"/>
      <c r="BK317" s="275"/>
      <c r="BL317" s="275"/>
      <c r="BM317" s="275"/>
      <c r="BN317" s="275"/>
      <c r="BO317" s="275"/>
      <c r="BP317" s="275"/>
      <c r="BQ317" s="275"/>
      <c r="BR317" s="275"/>
      <c r="BS317" s="275"/>
    </row>
    <row r="318" spans="1:71" x14ac:dyDescent="0.3">
      <c r="A318" s="275"/>
      <c r="B318" s="275"/>
      <c r="C318" s="275"/>
      <c r="D318" s="275"/>
      <c r="E318" s="275"/>
      <c r="F318" s="275"/>
      <c r="G318" s="275"/>
      <c r="H318" s="275"/>
      <c r="I318" s="275"/>
      <c r="J318" s="275"/>
      <c r="K318" s="275"/>
      <c r="L318" s="275"/>
      <c r="M318" s="275"/>
      <c r="N318" s="275"/>
      <c r="O318" s="275"/>
      <c r="P318" s="275"/>
      <c r="Q318" s="275"/>
      <c r="R318" s="275"/>
      <c r="S318" s="275"/>
      <c r="T318" s="275"/>
      <c r="U318" s="275"/>
      <c r="V318" s="275"/>
      <c r="W318" s="275"/>
      <c r="X318" s="275"/>
      <c r="Y318" s="275"/>
      <c r="Z318" s="275"/>
      <c r="AA318" s="275"/>
      <c r="AB318" s="275"/>
      <c r="AC318" s="275"/>
      <c r="AD318" s="275"/>
      <c r="AE318" s="275"/>
      <c r="AF318" s="275"/>
      <c r="AG318" s="275"/>
      <c r="AH318" s="275"/>
      <c r="AI318" s="275"/>
      <c r="AJ318" s="275"/>
      <c r="AK318" s="275"/>
      <c r="AL318" s="275"/>
      <c r="AM318" s="275"/>
      <c r="AN318" s="275"/>
      <c r="AO318" s="275"/>
      <c r="AP318" s="275"/>
      <c r="AQ318" s="275"/>
      <c r="AR318" s="275"/>
      <c r="AS318" s="275"/>
      <c r="AT318" s="275"/>
      <c r="AU318" s="275"/>
      <c r="AV318" s="275"/>
      <c r="AW318" s="275"/>
      <c r="AX318" s="275"/>
      <c r="AY318" s="275"/>
      <c r="AZ318" s="275"/>
      <c r="BA318" s="275"/>
      <c r="BB318" s="275"/>
      <c r="BC318" s="275"/>
      <c r="BD318" s="275"/>
      <c r="BE318" s="275"/>
      <c r="BF318" s="275"/>
      <c r="BG318" s="275"/>
      <c r="BH318" s="275"/>
      <c r="BI318" s="275"/>
      <c r="BJ318" s="275"/>
      <c r="BK318" s="275"/>
      <c r="BL318" s="275"/>
      <c r="BM318" s="275"/>
      <c r="BN318" s="275"/>
      <c r="BO318" s="275"/>
      <c r="BP318" s="275"/>
      <c r="BQ318" s="275"/>
      <c r="BR318" s="275"/>
      <c r="BS318" s="275"/>
    </row>
    <row r="319" spans="1:71" x14ac:dyDescent="0.3">
      <c r="A319" s="275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75"/>
      <c r="M319" s="275"/>
      <c r="N319" s="275"/>
      <c r="O319" s="275"/>
      <c r="P319" s="275"/>
      <c r="Q319" s="275"/>
      <c r="R319" s="275"/>
      <c r="S319" s="275"/>
      <c r="T319" s="275"/>
      <c r="U319" s="275"/>
      <c r="V319" s="275"/>
      <c r="W319" s="275"/>
      <c r="X319" s="275"/>
      <c r="Y319" s="275"/>
      <c r="Z319" s="275"/>
      <c r="AA319" s="275"/>
      <c r="AB319" s="275"/>
      <c r="AC319" s="275"/>
      <c r="AD319" s="275"/>
      <c r="AE319" s="275"/>
      <c r="AF319" s="275"/>
      <c r="AG319" s="275"/>
      <c r="AH319" s="275"/>
      <c r="AI319" s="275"/>
      <c r="AJ319" s="275"/>
      <c r="AK319" s="275"/>
      <c r="AL319" s="275"/>
      <c r="AM319" s="275"/>
      <c r="AN319" s="275"/>
      <c r="AO319" s="275"/>
      <c r="AP319" s="275"/>
      <c r="AQ319" s="275"/>
      <c r="AR319" s="275"/>
      <c r="AS319" s="275"/>
      <c r="AT319" s="275"/>
      <c r="AU319" s="275"/>
      <c r="AV319" s="275"/>
      <c r="AW319" s="275"/>
      <c r="AX319" s="275"/>
      <c r="AY319" s="275"/>
      <c r="AZ319" s="275"/>
      <c r="BA319" s="275"/>
      <c r="BB319" s="275"/>
      <c r="BC319" s="275"/>
      <c r="BD319" s="275"/>
      <c r="BE319" s="275"/>
      <c r="BF319" s="275"/>
      <c r="BG319" s="275"/>
      <c r="BH319" s="275"/>
      <c r="BI319" s="275"/>
      <c r="BJ319" s="275"/>
      <c r="BK319" s="275"/>
      <c r="BL319" s="275"/>
      <c r="BM319" s="275"/>
      <c r="BN319" s="275"/>
      <c r="BO319" s="275"/>
      <c r="BP319" s="275"/>
      <c r="BQ319" s="275"/>
      <c r="BR319" s="275"/>
      <c r="BS319" s="275"/>
    </row>
    <row r="320" spans="1:71" x14ac:dyDescent="0.3">
      <c r="A320" s="275"/>
      <c r="B320" s="275"/>
      <c r="C320" s="275"/>
      <c r="D320" s="275"/>
      <c r="E320" s="275"/>
      <c r="F320" s="275"/>
      <c r="G320" s="275"/>
      <c r="H320" s="275"/>
      <c r="I320" s="275"/>
      <c r="J320" s="275"/>
      <c r="K320" s="275"/>
      <c r="L320" s="275"/>
      <c r="M320" s="275"/>
      <c r="N320" s="275"/>
      <c r="O320" s="275"/>
      <c r="P320" s="275"/>
      <c r="Q320" s="275"/>
      <c r="R320" s="275"/>
      <c r="S320" s="275"/>
      <c r="T320" s="275"/>
      <c r="U320" s="275"/>
      <c r="V320" s="275"/>
      <c r="W320" s="275"/>
      <c r="X320" s="275"/>
      <c r="Y320" s="275"/>
      <c r="Z320" s="275"/>
      <c r="AA320" s="275"/>
      <c r="AB320" s="275"/>
      <c r="AC320" s="275"/>
      <c r="AD320" s="275"/>
      <c r="AE320" s="275"/>
      <c r="AF320" s="275"/>
      <c r="AG320" s="275"/>
      <c r="AH320" s="275"/>
      <c r="AI320" s="275"/>
      <c r="AJ320" s="275"/>
      <c r="AK320" s="275"/>
      <c r="AL320" s="275"/>
      <c r="AM320" s="275"/>
      <c r="AN320" s="275"/>
      <c r="AO320" s="275"/>
      <c r="AP320" s="275"/>
      <c r="AQ320" s="275"/>
      <c r="AR320" s="275"/>
      <c r="AS320" s="275"/>
      <c r="AT320" s="275"/>
      <c r="AU320" s="275"/>
      <c r="AV320" s="275"/>
      <c r="AW320" s="275"/>
      <c r="AX320" s="275"/>
      <c r="AY320" s="275"/>
      <c r="AZ320" s="275"/>
      <c r="BA320" s="275"/>
      <c r="BB320" s="275"/>
      <c r="BC320" s="275"/>
      <c r="BD320" s="275"/>
      <c r="BE320" s="275"/>
      <c r="BF320" s="275"/>
      <c r="BG320" s="275"/>
      <c r="BH320" s="275"/>
      <c r="BI320" s="275"/>
      <c r="BJ320" s="275"/>
      <c r="BK320" s="275"/>
      <c r="BL320" s="275"/>
      <c r="BM320" s="275"/>
      <c r="BN320" s="275"/>
      <c r="BO320" s="275"/>
      <c r="BP320" s="275"/>
      <c r="BQ320" s="275"/>
      <c r="BR320" s="275"/>
      <c r="BS320" s="275"/>
    </row>
    <row r="321" spans="1:71" x14ac:dyDescent="0.3">
      <c r="A321" s="275"/>
      <c r="B321" s="275"/>
      <c r="C321" s="275"/>
      <c r="D321" s="275"/>
      <c r="E321" s="275"/>
      <c r="F321" s="275"/>
      <c r="G321" s="275"/>
      <c r="H321" s="275"/>
      <c r="I321" s="275"/>
      <c r="J321" s="275"/>
      <c r="K321" s="275"/>
      <c r="L321" s="275"/>
      <c r="M321" s="275"/>
      <c r="N321" s="275"/>
      <c r="O321" s="275"/>
      <c r="P321" s="275"/>
      <c r="Q321" s="275"/>
      <c r="R321" s="275"/>
      <c r="S321" s="275"/>
      <c r="T321" s="275"/>
      <c r="U321" s="275"/>
      <c r="V321" s="275"/>
      <c r="W321" s="275"/>
      <c r="X321" s="275"/>
      <c r="Y321" s="275"/>
      <c r="Z321" s="275"/>
      <c r="AA321" s="275"/>
      <c r="AB321" s="275"/>
      <c r="AC321" s="275"/>
      <c r="AD321" s="275"/>
      <c r="AE321" s="275"/>
      <c r="AF321" s="275"/>
      <c r="AG321" s="275"/>
      <c r="AH321" s="275"/>
      <c r="AI321" s="275"/>
      <c r="AJ321" s="275"/>
      <c r="AK321" s="275"/>
      <c r="AL321" s="275"/>
      <c r="AM321" s="275"/>
      <c r="AN321" s="275"/>
      <c r="AO321" s="275"/>
      <c r="AP321" s="275"/>
      <c r="AQ321" s="275"/>
      <c r="AR321" s="275"/>
      <c r="AS321" s="275"/>
      <c r="AT321" s="275"/>
      <c r="AU321" s="275"/>
      <c r="AV321" s="275"/>
      <c r="AW321" s="275"/>
      <c r="AX321" s="275"/>
      <c r="AY321" s="275"/>
      <c r="AZ321" s="275"/>
      <c r="BA321" s="275"/>
      <c r="BB321" s="275"/>
      <c r="BC321" s="275"/>
      <c r="BD321" s="275"/>
      <c r="BE321" s="275"/>
      <c r="BF321" s="275"/>
      <c r="BG321" s="275"/>
      <c r="BH321" s="275"/>
      <c r="BI321" s="275"/>
      <c r="BJ321" s="275"/>
      <c r="BK321" s="275"/>
      <c r="BL321" s="275"/>
      <c r="BM321" s="275"/>
      <c r="BN321" s="275"/>
      <c r="BO321" s="275"/>
      <c r="BP321" s="275"/>
      <c r="BQ321" s="275"/>
      <c r="BR321" s="275"/>
      <c r="BS321" s="275"/>
    </row>
    <row r="322" spans="1:71" x14ac:dyDescent="0.3">
      <c r="A322" s="275"/>
      <c r="B322" s="275"/>
      <c r="C322" s="275"/>
      <c r="D322" s="275"/>
      <c r="E322" s="275"/>
      <c r="F322" s="275"/>
      <c r="G322" s="275"/>
      <c r="H322" s="275"/>
      <c r="I322" s="275"/>
      <c r="J322" s="275"/>
      <c r="K322" s="275"/>
      <c r="L322" s="275"/>
      <c r="M322" s="275"/>
      <c r="N322" s="275"/>
      <c r="O322" s="275"/>
      <c r="P322" s="275"/>
      <c r="Q322" s="275"/>
      <c r="R322" s="275"/>
      <c r="S322" s="275"/>
      <c r="T322" s="275"/>
      <c r="U322" s="275"/>
      <c r="V322" s="275"/>
      <c r="W322" s="275"/>
      <c r="X322" s="275"/>
      <c r="Y322" s="275"/>
      <c r="Z322" s="275"/>
      <c r="AA322" s="275"/>
      <c r="AB322" s="275"/>
      <c r="AC322" s="275"/>
      <c r="AD322" s="275"/>
      <c r="AE322" s="275"/>
      <c r="AF322" s="275"/>
      <c r="AG322" s="275"/>
      <c r="AH322" s="275"/>
      <c r="AI322" s="275"/>
      <c r="AJ322" s="275"/>
      <c r="AK322" s="275"/>
      <c r="AL322" s="275"/>
      <c r="AM322" s="275"/>
      <c r="AN322" s="275"/>
      <c r="AO322" s="275"/>
      <c r="AP322" s="275"/>
      <c r="AQ322" s="275"/>
      <c r="AR322" s="275"/>
      <c r="AS322" s="275"/>
      <c r="AT322" s="275"/>
      <c r="AU322" s="275"/>
      <c r="AV322" s="275"/>
      <c r="AW322" s="275"/>
      <c r="AX322" s="275"/>
      <c r="AY322" s="275"/>
      <c r="AZ322" s="275"/>
      <c r="BA322" s="275"/>
      <c r="BB322" s="275"/>
      <c r="BC322" s="275"/>
      <c r="BD322" s="275"/>
      <c r="BE322" s="275"/>
      <c r="BF322" s="275"/>
      <c r="BG322" s="275"/>
      <c r="BH322" s="275"/>
      <c r="BI322" s="275"/>
      <c r="BJ322" s="275"/>
      <c r="BK322" s="275"/>
      <c r="BL322" s="275"/>
      <c r="BM322" s="275"/>
      <c r="BN322" s="275"/>
      <c r="BO322" s="275"/>
      <c r="BP322" s="275"/>
      <c r="BQ322" s="275"/>
      <c r="BR322" s="275"/>
      <c r="BS322" s="275"/>
    </row>
    <row r="323" spans="1:71" x14ac:dyDescent="0.3">
      <c r="A323" s="275"/>
      <c r="B323" s="275"/>
      <c r="C323" s="275"/>
      <c r="D323" s="275"/>
      <c r="E323" s="275"/>
      <c r="F323" s="275"/>
      <c r="G323" s="275"/>
      <c r="H323" s="275"/>
      <c r="I323" s="275"/>
      <c r="J323" s="275"/>
      <c r="K323" s="275"/>
      <c r="L323" s="275"/>
      <c r="M323" s="275"/>
      <c r="N323" s="275"/>
      <c r="O323" s="275"/>
      <c r="P323" s="275"/>
      <c r="Q323" s="275"/>
      <c r="R323" s="275"/>
      <c r="S323" s="275"/>
      <c r="T323" s="275"/>
      <c r="U323" s="275"/>
      <c r="V323" s="275"/>
      <c r="W323" s="275"/>
      <c r="X323" s="275"/>
      <c r="Y323" s="275"/>
      <c r="Z323" s="275"/>
      <c r="AA323" s="275"/>
      <c r="AB323" s="275"/>
      <c r="AC323" s="275"/>
      <c r="AD323" s="275"/>
      <c r="AE323" s="275"/>
      <c r="AF323" s="275"/>
      <c r="AG323" s="275"/>
      <c r="AH323" s="275"/>
      <c r="AI323" s="275"/>
      <c r="AJ323" s="275"/>
      <c r="AK323" s="275"/>
      <c r="AL323" s="275"/>
      <c r="AM323" s="275"/>
      <c r="AN323" s="275"/>
      <c r="AO323" s="275"/>
      <c r="AP323" s="275"/>
      <c r="AQ323" s="275"/>
      <c r="AR323" s="275"/>
      <c r="AS323" s="275"/>
      <c r="AT323" s="275"/>
      <c r="AU323" s="275"/>
      <c r="AV323" s="275"/>
      <c r="AW323" s="275"/>
      <c r="AX323" s="275"/>
      <c r="AY323" s="275"/>
      <c r="AZ323" s="275"/>
      <c r="BA323" s="275"/>
      <c r="BB323" s="275"/>
      <c r="BC323" s="275"/>
      <c r="BD323" s="275"/>
      <c r="BE323" s="275"/>
      <c r="BF323" s="275"/>
      <c r="BG323" s="275"/>
      <c r="BH323" s="275"/>
      <c r="BI323" s="275"/>
      <c r="BJ323" s="275"/>
      <c r="BK323" s="275"/>
      <c r="BL323" s="275"/>
      <c r="BM323" s="275"/>
      <c r="BN323" s="275"/>
      <c r="BO323" s="275"/>
      <c r="BP323" s="275"/>
      <c r="BQ323" s="275"/>
      <c r="BR323" s="275"/>
      <c r="BS323" s="275"/>
    </row>
    <row r="324" spans="1:71" x14ac:dyDescent="0.3">
      <c r="A324" s="275"/>
      <c r="B324" s="275"/>
      <c r="C324" s="275"/>
      <c r="D324" s="275"/>
      <c r="E324" s="275"/>
      <c r="F324" s="275"/>
      <c r="G324" s="275"/>
      <c r="H324" s="275"/>
      <c r="I324" s="275"/>
      <c r="J324" s="275"/>
      <c r="K324" s="275"/>
      <c r="L324" s="275"/>
      <c r="M324" s="275"/>
      <c r="N324" s="275"/>
      <c r="O324" s="275"/>
      <c r="P324" s="275"/>
      <c r="Q324" s="275"/>
      <c r="R324" s="275"/>
      <c r="S324" s="275"/>
      <c r="T324" s="275"/>
      <c r="U324" s="275"/>
      <c r="V324" s="275"/>
      <c r="W324" s="275"/>
      <c r="X324" s="275"/>
      <c r="Y324" s="275"/>
      <c r="Z324" s="275"/>
      <c r="AA324" s="275"/>
      <c r="AB324" s="275"/>
      <c r="AC324" s="275"/>
      <c r="AD324" s="275"/>
      <c r="AE324" s="275"/>
      <c r="AF324" s="275"/>
      <c r="AG324" s="275"/>
      <c r="AH324" s="275"/>
      <c r="AI324" s="275"/>
      <c r="AJ324" s="275"/>
      <c r="AK324" s="275"/>
      <c r="AL324" s="275"/>
      <c r="AM324" s="275"/>
      <c r="AN324" s="275"/>
      <c r="AO324" s="275"/>
      <c r="AP324" s="275"/>
      <c r="AQ324" s="275"/>
      <c r="AR324" s="275"/>
      <c r="AS324" s="275"/>
      <c r="AT324" s="275"/>
      <c r="AU324" s="275"/>
      <c r="AV324" s="275"/>
      <c r="AW324" s="275"/>
      <c r="AX324" s="275"/>
      <c r="AY324" s="275"/>
      <c r="AZ324" s="275"/>
      <c r="BA324" s="275"/>
      <c r="BB324" s="275"/>
      <c r="BC324" s="275"/>
      <c r="BD324" s="275"/>
      <c r="BE324" s="275"/>
      <c r="BF324" s="275"/>
      <c r="BG324" s="275"/>
      <c r="BH324" s="275"/>
      <c r="BI324" s="275"/>
      <c r="BJ324" s="275"/>
      <c r="BK324" s="275"/>
      <c r="BL324" s="275"/>
      <c r="BM324" s="275"/>
      <c r="BN324" s="275"/>
      <c r="BO324" s="275"/>
      <c r="BP324" s="275"/>
      <c r="BQ324" s="275"/>
      <c r="BR324" s="275"/>
      <c r="BS324" s="275"/>
    </row>
    <row r="325" spans="1:71" x14ac:dyDescent="0.3">
      <c r="A325" s="275"/>
      <c r="B325" s="275"/>
      <c r="C325" s="275"/>
      <c r="D325" s="275"/>
      <c r="E325" s="275"/>
      <c r="F325" s="275"/>
      <c r="G325" s="275"/>
      <c r="H325" s="275"/>
      <c r="I325" s="275"/>
      <c r="J325" s="275"/>
      <c r="K325" s="275"/>
      <c r="L325" s="275"/>
      <c r="M325" s="275"/>
      <c r="N325" s="275"/>
      <c r="O325" s="275"/>
      <c r="P325" s="275"/>
      <c r="Q325" s="275"/>
      <c r="R325" s="275"/>
      <c r="S325" s="275"/>
      <c r="T325" s="275"/>
      <c r="U325" s="275"/>
      <c r="V325" s="275"/>
      <c r="W325" s="275"/>
      <c r="X325" s="275"/>
      <c r="Y325" s="275"/>
      <c r="Z325" s="275"/>
      <c r="AA325" s="275"/>
      <c r="AB325" s="275"/>
      <c r="AC325" s="275"/>
      <c r="AD325" s="275"/>
      <c r="AE325" s="275"/>
      <c r="AF325" s="275"/>
      <c r="AG325" s="275"/>
      <c r="AH325" s="275"/>
      <c r="AI325" s="275"/>
      <c r="AJ325" s="275"/>
      <c r="AK325" s="275"/>
      <c r="AL325" s="275"/>
      <c r="AM325" s="275"/>
      <c r="AN325" s="275"/>
      <c r="AO325" s="275"/>
      <c r="AP325" s="275"/>
      <c r="AQ325" s="275"/>
      <c r="AR325" s="275"/>
      <c r="AS325" s="275"/>
      <c r="AT325" s="275"/>
      <c r="AU325" s="275"/>
      <c r="AV325" s="275"/>
      <c r="AW325" s="275"/>
      <c r="AX325" s="275"/>
      <c r="AY325" s="275"/>
      <c r="AZ325" s="275"/>
      <c r="BA325" s="275"/>
      <c r="BB325" s="275"/>
      <c r="BC325" s="275"/>
      <c r="BD325" s="275"/>
      <c r="BE325" s="275"/>
      <c r="BF325" s="275"/>
      <c r="BG325" s="275"/>
      <c r="BH325" s="275"/>
      <c r="BI325" s="275"/>
      <c r="BJ325" s="275"/>
      <c r="BK325" s="275"/>
      <c r="BL325" s="275"/>
      <c r="BM325" s="275"/>
      <c r="BN325" s="275"/>
      <c r="BO325" s="275"/>
      <c r="BP325" s="275"/>
      <c r="BQ325" s="275"/>
      <c r="BR325" s="275"/>
      <c r="BS325" s="275"/>
    </row>
    <row r="326" spans="1:71" x14ac:dyDescent="0.3">
      <c r="A326" s="275"/>
      <c r="B326" s="275"/>
      <c r="C326" s="275"/>
      <c r="D326" s="275"/>
      <c r="E326" s="275"/>
      <c r="F326" s="275"/>
      <c r="G326" s="275"/>
      <c r="H326" s="275"/>
      <c r="I326" s="275"/>
      <c r="J326" s="275"/>
      <c r="K326" s="275"/>
      <c r="L326" s="275"/>
      <c r="M326" s="275"/>
      <c r="N326" s="275"/>
      <c r="O326" s="275"/>
      <c r="P326" s="275"/>
      <c r="Q326" s="275"/>
      <c r="R326" s="275"/>
      <c r="S326" s="275"/>
      <c r="T326" s="275"/>
      <c r="U326" s="275"/>
      <c r="V326" s="275"/>
      <c r="W326" s="275"/>
      <c r="X326" s="275"/>
      <c r="Y326" s="275"/>
      <c r="Z326" s="275"/>
      <c r="AA326" s="275"/>
      <c r="AB326" s="275"/>
      <c r="AC326" s="275"/>
      <c r="AD326" s="275"/>
      <c r="AE326" s="275"/>
      <c r="AF326" s="275"/>
      <c r="AG326" s="275"/>
      <c r="AH326" s="275"/>
      <c r="AI326" s="275"/>
      <c r="AJ326" s="275"/>
      <c r="AK326" s="275"/>
      <c r="AL326" s="275"/>
      <c r="AM326" s="275"/>
      <c r="AN326" s="275"/>
      <c r="AO326" s="275"/>
      <c r="AP326" s="275"/>
      <c r="AQ326" s="275"/>
      <c r="AR326" s="275"/>
      <c r="AS326" s="275"/>
      <c r="AT326" s="275"/>
      <c r="AU326" s="275"/>
      <c r="AV326" s="275"/>
      <c r="AW326" s="275"/>
      <c r="AX326" s="275"/>
      <c r="AY326" s="275"/>
      <c r="AZ326" s="275"/>
      <c r="BA326" s="275"/>
      <c r="BB326" s="275"/>
      <c r="BC326" s="275"/>
      <c r="BD326" s="275"/>
      <c r="BE326" s="275"/>
      <c r="BF326" s="275"/>
      <c r="BG326" s="275"/>
      <c r="BH326" s="275"/>
      <c r="BI326" s="275"/>
      <c r="BJ326" s="275"/>
      <c r="BK326" s="275"/>
      <c r="BL326" s="275"/>
      <c r="BM326" s="275"/>
      <c r="BN326" s="275"/>
      <c r="BO326" s="275"/>
      <c r="BP326" s="275"/>
      <c r="BQ326" s="275"/>
      <c r="BR326" s="275"/>
      <c r="BS326" s="275"/>
    </row>
    <row r="327" spans="1:71" x14ac:dyDescent="0.3">
      <c r="A327" s="275"/>
      <c r="B327" s="275"/>
      <c r="C327" s="275"/>
      <c r="D327" s="275"/>
      <c r="E327" s="275"/>
      <c r="F327" s="275"/>
      <c r="G327" s="275"/>
      <c r="H327" s="275"/>
      <c r="I327" s="275"/>
      <c r="J327" s="275"/>
      <c r="K327" s="275"/>
      <c r="L327" s="275"/>
      <c r="M327" s="275"/>
      <c r="N327" s="275"/>
      <c r="O327" s="275"/>
      <c r="P327" s="275"/>
      <c r="Q327" s="275"/>
      <c r="R327" s="275"/>
      <c r="S327" s="275"/>
      <c r="T327" s="275"/>
      <c r="U327" s="275"/>
      <c r="V327" s="275"/>
      <c r="W327" s="275"/>
      <c r="X327" s="275"/>
      <c r="Y327" s="275"/>
      <c r="Z327" s="275"/>
      <c r="AA327" s="275"/>
      <c r="AB327" s="275"/>
      <c r="AC327" s="275"/>
      <c r="AD327" s="275"/>
      <c r="AE327" s="275"/>
      <c r="AF327" s="275"/>
      <c r="AG327" s="275"/>
      <c r="AH327" s="275"/>
      <c r="AI327" s="275"/>
      <c r="AJ327" s="275"/>
      <c r="AK327" s="275"/>
      <c r="AL327" s="275"/>
      <c r="AM327" s="275"/>
      <c r="AN327" s="275"/>
      <c r="AO327" s="275"/>
      <c r="AP327" s="275"/>
      <c r="AQ327" s="275"/>
      <c r="AR327" s="275"/>
      <c r="AS327" s="275"/>
      <c r="AT327" s="275"/>
      <c r="AU327" s="275"/>
      <c r="AV327" s="275"/>
      <c r="AW327" s="275"/>
      <c r="AX327" s="275"/>
      <c r="AY327" s="275"/>
      <c r="AZ327" s="275"/>
      <c r="BA327" s="275"/>
      <c r="BB327" s="275"/>
      <c r="BC327" s="275"/>
      <c r="BD327" s="275"/>
      <c r="BE327" s="275"/>
      <c r="BF327" s="275"/>
      <c r="BG327" s="275"/>
      <c r="BH327" s="275"/>
      <c r="BI327" s="275"/>
      <c r="BJ327" s="275"/>
      <c r="BK327" s="275"/>
      <c r="BL327" s="275"/>
      <c r="BM327" s="275"/>
      <c r="BN327" s="275"/>
      <c r="BO327" s="275"/>
      <c r="BP327" s="275"/>
      <c r="BQ327" s="275"/>
      <c r="BR327" s="275"/>
      <c r="BS327" s="275"/>
    </row>
    <row r="328" spans="1:71" x14ac:dyDescent="0.3">
      <c r="A328" s="275"/>
      <c r="B328" s="275"/>
      <c r="C328" s="275"/>
      <c r="D328" s="275"/>
      <c r="E328" s="275"/>
      <c r="F328" s="275"/>
      <c r="G328" s="275"/>
      <c r="H328" s="275"/>
      <c r="I328" s="275"/>
      <c r="J328" s="275"/>
      <c r="K328" s="275"/>
      <c r="L328" s="275"/>
      <c r="M328" s="275"/>
      <c r="N328" s="275"/>
      <c r="O328" s="275"/>
      <c r="P328" s="275"/>
      <c r="Q328" s="275"/>
      <c r="R328" s="275"/>
      <c r="S328" s="275"/>
      <c r="T328" s="275"/>
      <c r="U328" s="275"/>
      <c r="V328" s="275"/>
      <c r="W328" s="275"/>
      <c r="X328" s="275"/>
      <c r="Y328" s="275"/>
      <c r="Z328" s="275"/>
      <c r="AA328" s="275"/>
      <c r="AB328" s="275"/>
      <c r="AC328" s="275"/>
      <c r="AD328" s="275"/>
      <c r="AE328" s="275"/>
      <c r="AF328" s="275"/>
      <c r="AG328" s="275"/>
      <c r="AH328" s="275"/>
      <c r="AI328" s="275"/>
      <c r="AJ328" s="275"/>
      <c r="AK328" s="275"/>
      <c r="AL328" s="275"/>
      <c r="AM328" s="275"/>
      <c r="AN328" s="275"/>
      <c r="AO328" s="275"/>
      <c r="AP328" s="275"/>
      <c r="AQ328" s="275"/>
      <c r="AR328" s="275"/>
      <c r="AS328" s="275"/>
      <c r="AT328" s="275"/>
      <c r="AU328" s="275"/>
      <c r="AV328" s="275"/>
      <c r="AW328" s="275"/>
      <c r="AX328" s="275"/>
      <c r="AY328" s="275"/>
      <c r="AZ328" s="275"/>
      <c r="BA328" s="275"/>
      <c r="BB328" s="275"/>
      <c r="BC328" s="275"/>
      <c r="BD328" s="275"/>
      <c r="BE328" s="275"/>
      <c r="BF328" s="275"/>
      <c r="BG328" s="275"/>
      <c r="BH328" s="275"/>
      <c r="BI328" s="275"/>
      <c r="BJ328" s="275"/>
      <c r="BK328" s="275"/>
      <c r="BL328" s="275"/>
      <c r="BM328" s="275"/>
      <c r="BN328" s="275"/>
      <c r="BO328" s="275"/>
      <c r="BP328" s="275"/>
      <c r="BQ328" s="275"/>
      <c r="BR328" s="275"/>
      <c r="BS328" s="275"/>
    </row>
    <row r="329" spans="1:71" x14ac:dyDescent="0.3">
      <c r="A329" s="275"/>
      <c r="B329" s="275"/>
      <c r="C329" s="275"/>
      <c r="D329" s="275"/>
      <c r="E329" s="275"/>
      <c r="F329" s="275"/>
      <c r="G329" s="275"/>
      <c r="H329" s="275"/>
      <c r="I329" s="275"/>
      <c r="J329" s="275"/>
      <c r="K329" s="275"/>
      <c r="L329" s="275"/>
      <c r="M329" s="275"/>
      <c r="N329" s="275"/>
      <c r="O329" s="275"/>
      <c r="P329" s="275"/>
      <c r="Q329" s="275"/>
      <c r="R329" s="275"/>
      <c r="S329" s="275"/>
      <c r="T329" s="275"/>
      <c r="U329" s="275"/>
      <c r="V329" s="275"/>
      <c r="W329" s="275"/>
      <c r="X329" s="275"/>
      <c r="Y329" s="275"/>
      <c r="Z329" s="275"/>
      <c r="AA329" s="275"/>
      <c r="AB329" s="275"/>
      <c r="AC329" s="275"/>
      <c r="AD329" s="275"/>
      <c r="AE329" s="275"/>
      <c r="AF329" s="275"/>
      <c r="AG329" s="275"/>
      <c r="AH329" s="275"/>
      <c r="AI329" s="275"/>
      <c r="AJ329" s="275"/>
      <c r="AK329" s="275"/>
      <c r="AL329" s="275"/>
      <c r="AM329" s="275"/>
      <c r="AN329" s="275"/>
      <c r="AO329" s="275"/>
      <c r="AP329" s="275"/>
      <c r="AQ329" s="275"/>
      <c r="AR329" s="275"/>
      <c r="AS329" s="275"/>
      <c r="AT329" s="275"/>
      <c r="AU329" s="275"/>
      <c r="AV329" s="275"/>
      <c r="AW329" s="275"/>
      <c r="AX329" s="275"/>
      <c r="AY329" s="275"/>
      <c r="AZ329" s="275"/>
      <c r="BA329" s="275"/>
      <c r="BB329" s="275"/>
      <c r="BC329" s="275"/>
      <c r="BD329" s="275"/>
      <c r="BE329" s="275"/>
      <c r="BF329" s="275"/>
      <c r="BG329" s="275"/>
      <c r="BH329" s="275"/>
      <c r="BI329" s="275"/>
      <c r="BJ329" s="275"/>
      <c r="BK329" s="275"/>
      <c r="BL329" s="275"/>
      <c r="BM329" s="275"/>
      <c r="BN329" s="275"/>
      <c r="BO329" s="275"/>
      <c r="BP329" s="275"/>
      <c r="BQ329" s="275"/>
      <c r="BR329" s="275"/>
      <c r="BS329" s="275"/>
    </row>
    <row r="330" spans="1:71" x14ac:dyDescent="0.3">
      <c r="A330" s="275"/>
      <c r="B330" s="275"/>
      <c r="C330" s="275"/>
      <c r="D330" s="275"/>
      <c r="E330" s="275"/>
      <c r="F330" s="275"/>
      <c r="G330" s="275"/>
      <c r="H330" s="275"/>
      <c r="I330" s="275"/>
      <c r="J330" s="275"/>
      <c r="K330" s="275"/>
      <c r="L330" s="275"/>
      <c r="M330" s="275"/>
      <c r="N330" s="275"/>
      <c r="O330" s="275"/>
      <c r="P330" s="275"/>
      <c r="Q330" s="275"/>
      <c r="R330" s="275"/>
      <c r="S330" s="275"/>
      <c r="T330" s="275"/>
      <c r="U330" s="275"/>
      <c r="V330" s="275"/>
      <c r="W330" s="275"/>
      <c r="X330" s="275"/>
      <c r="Y330" s="275"/>
      <c r="Z330" s="275"/>
      <c r="AA330" s="275"/>
      <c r="AB330" s="275"/>
      <c r="AC330" s="275"/>
      <c r="AD330" s="275"/>
      <c r="AE330" s="275"/>
      <c r="AF330" s="275"/>
      <c r="AG330" s="275"/>
      <c r="AH330" s="275"/>
      <c r="AI330" s="275"/>
      <c r="AJ330" s="275"/>
      <c r="AK330" s="275"/>
      <c r="AL330" s="275"/>
      <c r="AM330" s="275"/>
      <c r="AN330" s="275"/>
      <c r="AO330" s="275"/>
      <c r="AP330" s="275"/>
      <c r="AQ330" s="275"/>
      <c r="AR330" s="275"/>
      <c r="AS330" s="275"/>
      <c r="AT330" s="275"/>
      <c r="AU330" s="275"/>
      <c r="AV330" s="275"/>
      <c r="AW330" s="275"/>
      <c r="AX330" s="275"/>
      <c r="AY330" s="275"/>
      <c r="AZ330" s="275"/>
      <c r="BA330" s="275"/>
      <c r="BB330" s="275"/>
      <c r="BC330" s="275"/>
      <c r="BD330" s="275"/>
      <c r="BE330" s="275"/>
      <c r="BF330" s="275"/>
      <c r="BG330" s="275"/>
      <c r="BH330" s="275"/>
      <c r="BI330" s="275"/>
      <c r="BJ330" s="275"/>
      <c r="BK330" s="275"/>
      <c r="BL330" s="275"/>
      <c r="BM330" s="275"/>
      <c r="BN330" s="275"/>
      <c r="BO330" s="275"/>
      <c r="BP330" s="275"/>
      <c r="BQ330" s="275"/>
      <c r="BR330" s="275"/>
      <c r="BS330" s="275"/>
    </row>
    <row r="331" spans="1:71" x14ac:dyDescent="0.3">
      <c r="A331" s="275"/>
      <c r="B331" s="275"/>
      <c r="C331" s="275"/>
      <c r="D331" s="275"/>
      <c r="E331" s="275"/>
      <c r="F331" s="275"/>
      <c r="G331" s="275"/>
      <c r="H331" s="275"/>
      <c r="I331" s="275"/>
      <c r="J331" s="275"/>
      <c r="K331" s="275"/>
      <c r="L331" s="275"/>
      <c r="M331" s="275"/>
      <c r="N331" s="275"/>
      <c r="O331" s="275"/>
      <c r="P331" s="275"/>
      <c r="Q331" s="275"/>
      <c r="R331" s="275"/>
      <c r="S331" s="275"/>
      <c r="T331" s="275"/>
      <c r="U331" s="275"/>
      <c r="V331" s="275"/>
      <c r="W331" s="275"/>
      <c r="X331" s="275"/>
      <c r="Y331" s="275"/>
      <c r="Z331" s="275"/>
      <c r="AA331" s="275"/>
      <c r="AB331" s="275"/>
      <c r="AC331" s="275"/>
      <c r="AD331" s="275"/>
      <c r="AE331" s="275"/>
      <c r="AF331" s="275"/>
      <c r="AG331" s="275"/>
      <c r="AH331" s="275"/>
      <c r="AI331" s="275"/>
      <c r="AJ331" s="275"/>
      <c r="AK331" s="275"/>
      <c r="AL331" s="275"/>
      <c r="AM331" s="275"/>
      <c r="AN331" s="275"/>
      <c r="AO331" s="275"/>
      <c r="AP331" s="275"/>
      <c r="AQ331" s="275"/>
      <c r="AR331" s="275"/>
      <c r="AS331" s="275"/>
      <c r="AT331" s="275"/>
      <c r="AU331" s="275"/>
      <c r="AV331" s="275"/>
      <c r="AW331" s="275"/>
      <c r="AX331" s="275"/>
      <c r="AY331" s="275"/>
      <c r="AZ331" s="275"/>
      <c r="BA331" s="275"/>
      <c r="BB331" s="275"/>
      <c r="BC331" s="275"/>
      <c r="BD331" s="275"/>
      <c r="BE331" s="275"/>
      <c r="BF331" s="275"/>
      <c r="BG331" s="275"/>
      <c r="BH331" s="275"/>
      <c r="BI331" s="275"/>
      <c r="BJ331" s="275"/>
      <c r="BK331" s="275"/>
      <c r="BL331" s="275"/>
      <c r="BM331" s="275"/>
      <c r="BN331" s="275"/>
      <c r="BO331" s="275"/>
      <c r="BP331" s="275"/>
      <c r="BQ331" s="275"/>
      <c r="BR331" s="275"/>
      <c r="BS331" s="275"/>
    </row>
    <row r="332" spans="1:71" x14ac:dyDescent="0.3">
      <c r="A332" s="275"/>
      <c r="B332" s="275"/>
      <c r="C332" s="275"/>
      <c r="D332" s="275"/>
      <c r="E332" s="275"/>
      <c r="F332" s="275"/>
      <c r="G332" s="275"/>
      <c r="H332" s="275"/>
      <c r="I332" s="275"/>
      <c r="J332" s="275"/>
      <c r="K332" s="275"/>
      <c r="L332" s="275"/>
      <c r="M332" s="275"/>
      <c r="N332" s="275"/>
      <c r="O332" s="275"/>
      <c r="P332" s="275"/>
      <c r="Q332" s="275"/>
      <c r="R332" s="275"/>
      <c r="S332" s="275"/>
      <c r="T332" s="275"/>
      <c r="U332" s="275"/>
      <c r="V332" s="275"/>
      <c r="W332" s="275"/>
      <c r="X332" s="275"/>
      <c r="Y332" s="275"/>
      <c r="Z332" s="275"/>
      <c r="AA332" s="275"/>
      <c r="AB332" s="275"/>
      <c r="AC332" s="275"/>
      <c r="AD332" s="275"/>
      <c r="AE332" s="275"/>
      <c r="AF332" s="275"/>
      <c r="AG332" s="275"/>
      <c r="AH332" s="275"/>
      <c r="AI332" s="275"/>
      <c r="AJ332" s="275"/>
      <c r="AK332" s="275"/>
      <c r="AL332" s="275"/>
      <c r="AM332" s="275"/>
      <c r="AN332" s="275"/>
      <c r="AO332" s="275"/>
      <c r="AP332" s="275"/>
      <c r="AQ332" s="275"/>
      <c r="AR332" s="275"/>
      <c r="AS332" s="275"/>
      <c r="AT332" s="275"/>
      <c r="AU332" s="275"/>
      <c r="AV332" s="275"/>
      <c r="AW332" s="275"/>
      <c r="AX332" s="275"/>
      <c r="AY332" s="275"/>
      <c r="AZ332" s="275"/>
      <c r="BA332" s="275"/>
      <c r="BB332" s="275"/>
      <c r="BC332" s="275"/>
      <c r="BD332" s="275"/>
      <c r="BE332" s="275"/>
      <c r="BF332" s="275"/>
      <c r="BG332" s="275"/>
      <c r="BH332" s="275"/>
      <c r="BI332" s="275"/>
      <c r="BJ332" s="275"/>
      <c r="BK332" s="275"/>
      <c r="BL332" s="275"/>
      <c r="BM332" s="275"/>
      <c r="BN332" s="275"/>
      <c r="BO332" s="275"/>
      <c r="BP332" s="275"/>
      <c r="BQ332" s="275"/>
      <c r="BR332" s="275"/>
      <c r="BS332" s="275"/>
    </row>
    <row r="333" spans="1:71" x14ac:dyDescent="0.3">
      <c r="A333" s="275"/>
      <c r="B333" s="275"/>
      <c r="C333" s="275"/>
      <c r="D333" s="275"/>
      <c r="E333" s="275"/>
      <c r="F333" s="275"/>
      <c r="G333" s="275"/>
      <c r="H333" s="275"/>
      <c r="I333" s="275"/>
      <c r="J333" s="275"/>
      <c r="K333" s="275"/>
      <c r="L333" s="275"/>
      <c r="M333" s="275"/>
      <c r="N333" s="275"/>
      <c r="O333" s="275"/>
      <c r="P333" s="275"/>
      <c r="Q333" s="275"/>
      <c r="R333" s="275"/>
      <c r="S333" s="275"/>
      <c r="T333" s="275"/>
      <c r="U333" s="275"/>
      <c r="V333" s="275"/>
      <c r="W333" s="275"/>
      <c r="X333" s="275"/>
      <c r="Y333" s="275"/>
      <c r="Z333" s="275"/>
      <c r="AA333" s="275"/>
      <c r="AB333" s="275"/>
      <c r="AC333" s="275"/>
      <c r="AD333" s="275"/>
      <c r="AE333" s="275"/>
      <c r="AF333" s="275"/>
      <c r="AG333" s="275"/>
      <c r="AH333" s="275"/>
      <c r="AI333" s="275"/>
      <c r="AJ333" s="275"/>
      <c r="AK333" s="275"/>
      <c r="AL333" s="275"/>
      <c r="AM333" s="275"/>
      <c r="AN333" s="275"/>
      <c r="AO333" s="275"/>
      <c r="AP333" s="275"/>
      <c r="AQ333" s="275"/>
      <c r="AR333" s="275"/>
      <c r="AS333" s="275"/>
      <c r="AT333" s="275"/>
      <c r="AU333" s="275"/>
      <c r="AV333" s="275"/>
      <c r="AW333" s="275"/>
      <c r="AX333" s="275"/>
      <c r="AY333" s="275"/>
      <c r="AZ333" s="275"/>
      <c r="BA333" s="275"/>
      <c r="BB333" s="275"/>
      <c r="BC333" s="275"/>
      <c r="BD333" s="275"/>
      <c r="BE333" s="275"/>
      <c r="BF333" s="275"/>
      <c r="BG333" s="275"/>
      <c r="BH333" s="275"/>
      <c r="BI333" s="275"/>
      <c r="BJ333" s="275"/>
      <c r="BK333" s="275"/>
      <c r="BL333" s="275"/>
      <c r="BM333" s="275"/>
      <c r="BN333" s="275"/>
      <c r="BO333" s="275"/>
      <c r="BP333" s="275"/>
      <c r="BQ333" s="275"/>
      <c r="BR333" s="275"/>
      <c r="BS333" s="275"/>
    </row>
    <row r="334" spans="1:71" x14ac:dyDescent="0.3">
      <c r="A334" s="275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75"/>
      <c r="M334" s="275"/>
      <c r="N334" s="275"/>
      <c r="O334" s="275"/>
      <c r="P334" s="275"/>
      <c r="Q334" s="275"/>
      <c r="R334" s="275"/>
      <c r="S334" s="275"/>
      <c r="T334" s="275"/>
      <c r="U334" s="275"/>
      <c r="V334" s="275"/>
      <c r="W334" s="275"/>
      <c r="X334" s="275"/>
      <c r="Y334" s="275"/>
      <c r="Z334" s="275"/>
      <c r="AA334" s="275"/>
      <c r="AB334" s="275"/>
      <c r="AC334" s="275"/>
      <c r="AD334" s="275"/>
      <c r="AE334" s="275"/>
      <c r="AF334" s="275"/>
      <c r="AG334" s="275"/>
      <c r="AH334" s="275"/>
      <c r="AI334" s="275"/>
      <c r="AJ334" s="275"/>
      <c r="AK334" s="275"/>
      <c r="AL334" s="275"/>
      <c r="AM334" s="275"/>
      <c r="AN334" s="275"/>
      <c r="AO334" s="275"/>
      <c r="AP334" s="275"/>
      <c r="AQ334" s="275"/>
      <c r="AR334" s="275"/>
      <c r="AS334" s="275"/>
      <c r="AT334" s="275"/>
      <c r="AU334" s="275"/>
      <c r="AV334" s="275"/>
      <c r="AW334" s="275"/>
      <c r="AX334" s="275"/>
      <c r="AY334" s="275"/>
      <c r="AZ334" s="275"/>
      <c r="BA334" s="275"/>
      <c r="BB334" s="275"/>
      <c r="BC334" s="275"/>
      <c r="BD334" s="275"/>
      <c r="BE334" s="275"/>
      <c r="BF334" s="275"/>
      <c r="BG334" s="275"/>
      <c r="BH334" s="275"/>
      <c r="BI334" s="275"/>
      <c r="BJ334" s="275"/>
      <c r="BK334" s="275"/>
      <c r="BL334" s="275"/>
      <c r="BM334" s="275"/>
      <c r="BN334" s="275"/>
      <c r="BO334" s="275"/>
      <c r="BP334" s="275"/>
      <c r="BQ334" s="275"/>
      <c r="BR334" s="275"/>
      <c r="BS334" s="275"/>
    </row>
    <row r="335" spans="1:71" x14ac:dyDescent="0.3">
      <c r="A335" s="275"/>
      <c r="B335" s="275"/>
      <c r="C335" s="275"/>
      <c r="D335" s="275"/>
      <c r="E335" s="275"/>
      <c r="F335" s="275"/>
      <c r="G335" s="275"/>
      <c r="H335" s="275"/>
      <c r="I335" s="275"/>
      <c r="J335" s="275"/>
      <c r="K335" s="275"/>
      <c r="L335" s="275"/>
      <c r="M335" s="275"/>
      <c r="N335" s="275"/>
      <c r="O335" s="275"/>
      <c r="P335" s="275"/>
      <c r="Q335" s="275"/>
      <c r="R335" s="275"/>
      <c r="S335" s="275"/>
      <c r="T335" s="275"/>
      <c r="U335" s="275"/>
      <c r="V335" s="275"/>
      <c r="W335" s="275"/>
      <c r="X335" s="275"/>
      <c r="Y335" s="275"/>
      <c r="Z335" s="275"/>
      <c r="AA335" s="275"/>
      <c r="AB335" s="275"/>
      <c r="AC335" s="275"/>
      <c r="AD335" s="275"/>
      <c r="AE335" s="275"/>
      <c r="AF335" s="275"/>
      <c r="AG335" s="275"/>
      <c r="AH335" s="275"/>
      <c r="AI335" s="275"/>
      <c r="AJ335" s="275"/>
      <c r="AK335" s="275"/>
      <c r="AL335" s="275"/>
      <c r="AM335" s="275"/>
      <c r="AN335" s="275"/>
      <c r="AO335" s="275"/>
      <c r="AP335" s="275"/>
      <c r="AQ335" s="275"/>
      <c r="AR335" s="275"/>
      <c r="AS335" s="275"/>
      <c r="AT335" s="275"/>
      <c r="AU335" s="275"/>
      <c r="AV335" s="275"/>
      <c r="AW335" s="275"/>
      <c r="AX335" s="275"/>
      <c r="AY335" s="275"/>
      <c r="AZ335" s="275"/>
      <c r="BA335" s="275"/>
      <c r="BB335" s="275"/>
      <c r="BC335" s="275"/>
      <c r="BD335" s="275"/>
      <c r="BE335" s="275"/>
      <c r="BF335" s="275"/>
      <c r="BG335" s="275"/>
      <c r="BH335" s="275"/>
      <c r="BI335" s="275"/>
      <c r="BJ335" s="275"/>
      <c r="BK335" s="275"/>
      <c r="BL335" s="275"/>
      <c r="BM335" s="275"/>
      <c r="BN335" s="275"/>
      <c r="BO335" s="275"/>
      <c r="BP335" s="275"/>
      <c r="BQ335" s="275"/>
      <c r="BR335" s="275"/>
      <c r="BS335" s="275"/>
    </row>
    <row r="336" spans="1:71" x14ac:dyDescent="0.3">
      <c r="A336" s="275"/>
      <c r="B336" s="275"/>
      <c r="C336" s="275"/>
      <c r="D336" s="275"/>
      <c r="E336" s="275"/>
      <c r="F336" s="275"/>
      <c r="G336" s="275"/>
      <c r="H336" s="275"/>
      <c r="I336" s="275"/>
      <c r="J336" s="275"/>
      <c r="K336" s="275"/>
      <c r="L336" s="275"/>
      <c r="M336" s="275"/>
      <c r="N336" s="275"/>
      <c r="O336" s="275"/>
      <c r="P336" s="275"/>
      <c r="Q336" s="275"/>
      <c r="R336" s="275"/>
      <c r="S336" s="275"/>
      <c r="T336" s="275"/>
      <c r="U336" s="275"/>
      <c r="V336" s="275"/>
      <c r="W336" s="275"/>
      <c r="X336" s="275"/>
      <c r="Y336" s="275"/>
      <c r="Z336" s="275"/>
      <c r="AA336" s="275"/>
      <c r="AB336" s="275"/>
      <c r="AC336" s="275"/>
      <c r="AD336" s="275"/>
      <c r="AE336" s="275"/>
      <c r="AF336" s="275"/>
      <c r="AG336" s="275"/>
      <c r="AH336" s="275"/>
      <c r="AI336" s="275"/>
      <c r="AJ336" s="275"/>
      <c r="AK336" s="275"/>
      <c r="AL336" s="275"/>
      <c r="AM336" s="275"/>
      <c r="AN336" s="275"/>
      <c r="AO336" s="275"/>
      <c r="AP336" s="275"/>
      <c r="AQ336" s="275"/>
      <c r="AR336" s="275"/>
      <c r="AS336" s="275"/>
      <c r="AT336" s="275"/>
      <c r="AU336" s="275"/>
      <c r="AV336" s="275"/>
      <c r="AW336" s="275"/>
      <c r="AX336" s="275"/>
      <c r="AY336" s="275"/>
      <c r="AZ336" s="275"/>
      <c r="BA336" s="275"/>
      <c r="BB336" s="275"/>
      <c r="BC336" s="275"/>
      <c r="BD336" s="275"/>
      <c r="BE336" s="275"/>
      <c r="BF336" s="275"/>
      <c r="BG336" s="275"/>
      <c r="BH336" s="275"/>
      <c r="BI336" s="275"/>
      <c r="BJ336" s="275"/>
      <c r="BK336" s="275"/>
      <c r="BL336" s="275"/>
      <c r="BM336" s="275"/>
      <c r="BN336" s="275"/>
      <c r="BO336" s="275"/>
      <c r="BP336" s="275"/>
      <c r="BQ336" s="275"/>
      <c r="BR336" s="275"/>
      <c r="BS336" s="275"/>
    </row>
    <row r="337" spans="1:71" x14ac:dyDescent="0.3">
      <c r="A337" s="275"/>
      <c r="B337" s="275"/>
      <c r="C337" s="275"/>
      <c r="D337" s="275"/>
      <c r="E337" s="275"/>
      <c r="F337" s="275"/>
      <c r="G337" s="275"/>
      <c r="H337" s="275"/>
      <c r="I337" s="275"/>
      <c r="J337" s="275"/>
      <c r="K337" s="275"/>
      <c r="L337" s="275"/>
      <c r="M337" s="275"/>
      <c r="N337" s="275"/>
      <c r="O337" s="275"/>
      <c r="P337" s="275"/>
      <c r="Q337" s="275"/>
      <c r="R337" s="275"/>
      <c r="S337" s="275"/>
      <c r="T337" s="275"/>
      <c r="U337" s="275"/>
      <c r="V337" s="275"/>
      <c r="W337" s="275"/>
      <c r="X337" s="275"/>
      <c r="Y337" s="275"/>
      <c r="Z337" s="275"/>
      <c r="AA337" s="275"/>
      <c r="AB337" s="275"/>
      <c r="AC337" s="275"/>
      <c r="AD337" s="275"/>
      <c r="AE337" s="275"/>
      <c r="AF337" s="275"/>
      <c r="AG337" s="275"/>
      <c r="AH337" s="275"/>
      <c r="AI337" s="275"/>
      <c r="AJ337" s="275"/>
      <c r="AK337" s="275"/>
      <c r="AL337" s="275"/>
      <c r="AM337" s="275"/>
      <c r="AN337" s="275"/>
      <c r="AO337" s="275"/>
      <c r="AP337" s="275"/>
      <c r="AQ337" s="275"/>
      <c r="AR337" s="275"/>
      <c r="AS337" s="275"/>
      <c r="AT337" s="275"/>
      <c r="AU337" s="275"/>
      <c r="AV337" s="275"/>
      <c r="AW337" s="275"/>
      <c r="AX337" s="275"/>
      <c r="AY337" s="275"/>
      <c r="AZ337" s="275"/>
      <c r="BA337" s="275"/>
      <c r="BB337" s="275"/>
      <c r="BC337" s="275"/>
      <c r="BD337" s="275"/>
      <c r="BE337" s="275"/>
      <c r="BF337" s="275"/>
      <c r="BG337" s="275"/>
      <c r="BH337" s="275"/>
      <c r="BI337" s="275"/>
      <c r="BJ337" s="275"/>
      <c r="BK337" s="275"/>
      <c r="BL337" s="275"/>
      <c r="BM337" s="275"/>
      <c r="BN337" s="275"/>
      <c r="BO337" s="275"/>
      <c r="BP337" s="275"/>
      <c r="BQ337" s="275"/>
      <c r="BR337" s="275"/>
      <c r="BS337" s="275"/>
    </row>
    <row r="338" spans="1:71" x14ac:dyDescent="0.3">
      <c r="A338" s="275"/>
      <c r="B338" s="275"/>
      <c r="C338" s="275"/>
      <c r="D338" s="275"/>
      <c r="E338" s="275"/>
      <c r="F338" s="275"/>
      <c r="G338" s="275"/>
      <c r="H338" s="275"/>
      <c r="I338" s="275"/>
      <c r="J338" s="275"/>
      <c r="K338" s="275"/>
      <c r="L338" s="275"/>
      <c r="M338" s="275"/>
      <c r="N338" s="275"/>
      <c r="O338" s="275"/>
      <c r="P338" s="275"/>
      <c r="Q338" s="275"/>
      <c r="R338" s="275"/>
      <c r="S338" s="275"/>
      <c r="T338" s="275"/>
      <c r="U338" s="275"/>
      <c r="V338" s="275"/>
      <c r="W338" s="275"/>
      <c r="X338" s="275"/>
      <c r="Y338" s="275"/>
      <c r="Z338" s="275"/>
      <c r="AA338" s="275"/>
      <c r="AB338" s="275"/>
      <c r="AC338" s="275"/>
      <c r="AD338" s="275"/>
      <c r="AE338" s="275"/>
      <c r="AF338" s="275"/>
      <c r="AG338" s="275"/>
      <c r="AH338" s="275"/>
      <c r="AI338" s="275"/>
      <c r="AJ338" s="275"/>
      <c r="AK338" s="275"/>
      <c r="AL338" s="275"/>
      <c r="AM338" s="275"/>
      <c r="AN338" s="275"/>
      <c r="AO338" s="275"/>
      <c r="AP338" s="275"/>
      <c r="AQ338" s="275"/>
      <c r="AR338" s="275"/>
      <c r="AS338" s="275"/>
      <c r="AT338" s="275"/>
      <c r="AU338" s="275"/>
      <c r="AV338" s="275"/>
      <c r="AW338" s="275"/>
      <c r="AX338" s="275"/>
      <c r="AY338" s="275"/>
      <c r="AZ338" s="275"/>
      <c r="BA338" s="275"/>
      <c r="BB338" s="275"/>
      <c r="BC338" s="275"/>
      <c r="BD338" s="275"/>
      <c r="BE338" s="275"/>
      <c r="BF338" s="275"/>
      <c r="BG338" s="275"/>
      <c r="BH338" s="275"/>
      <c r="BI338" s="275"/>
      <c r="BJ338" s="275"/>
      <c r="BK338" s="275"/>
      <c r="BL338" s="275"/>
      <c r="BM338" s="275"/>
      <c r="BN338" s="275"/>
      <c r="BO338" s="275"/>
      <c r="BP338" s="275"/>
      <c r="BQ338" s="275"/>
      <c r="BR338" s="275"/>
      <c r="BS338" s="275"/>
    </row>
    <row r="339" spans="1:71" x14ac:dyDescent="0.3">
      <c r="A339" s="275"/>
      <c r="B339" s="275"/>
      <c r="C339" s="275"/>
      <c r="D339" s="275"/>
      <c r="E339" s="275"/>
      <c r="F339" s="275"/>
      <c r="G339" s="275"/>
      <c r="H339" s="275"/>
      <c r="I339" s="275"/>
      <c r="J339" s="275"/>
      <c r="K339" s="275"/>
      <c r="L339" s="275"/>
      <c r="M339" s="275"/>
      <c r="N339" s="275"/>
      <c r="O339" s="275"/>
      <c r="P339" s="275"/>
      <c r="Q339" s="275"/>
      <c r="R339" s="275"/>
      <c r="S339" s="275"/>
      <c r="T339" s="275"/>
      <c r="U339" s="275"/>
      <c r="V339" s="275"/>
      <c r="W339" s="275"/>
      <c r="X339" s="275"/>
      <c r="Y339" s="275"/>
      <c r="Z339" s="275"/>
      <c r="AA339" s="275"/>
      <c r="AB339" s="275"/>
      <c r="AC339" s="275"/>
      <c r="AD339" s="275"/>
      <c r="AE339" s="275"/>
      <c r="AF339" s="275"/>
      <c r="AG339" s="275"/>
      <c r="AH339" s="275"/>
      <c r="AI339" s="275"/>
      <c r="AJ339" s="275"/>
      <c r="AK339" s="275"/>
      <c r="AL339" s="275"/>
      <c r="AM339" s="275"/>
      <c r="AN339" s="275"/>
      <c r="AO339" s="275"/>
      <c r="AP339" s="275"/>
      <c r="AQ339" s="275"/>
      <c r="AR339" s="275"/>
      <c r="AS339" s="275"/>
      <c r="AT339" s="275"/>
      <c r="AU339" s="275"/>
      <c r="AV339" s="275"/>
      <c r="AW339" s="275"/>
      <c r="AX339" s="275"/>
      <c r="AY339" s="275"/>
      <c r="AZ339" s="275"/>
      <c r="BA339" s="275"/>
      <c r="BB339" s="275"/>
      <c r="BC339" s="275"/>
      <c r="BD339" s="275"/>
      <c r="BE339" s="275"/>
      <c r="BF339" s="275"/>
      <c r="BG339" s="275"/>
      <c r="BH339" s="275"/>
      <c r="BI339" s="275"/>
      <c r="BJ339" s="275"/>
      <c r="BK339" s="275"/>
      <c r="BL339" s="275"/>
      <c r="BM339" s="275"/>
      <c r="BN339" s="275"/>
      <c r="BO339" s="275"/>
      <c r="BP339" s="275"/>
      <c r="BQ339" s="275"/>
      <c r="BR339" s="275"/>
      <c r="BS339" s="275"/>
    </row>
    <row r="340" spans="1:71" x14ac:dyDescent="0.3">
      <c r="A340" s="275"/>
      <c r="B340" s="275"/>
      <c r="C340" s="275"/>
      <c r="D340" s="275"/>
      <c r="E340" s="275"/>
      <c r="F340" s="275"/>
      <c r="G340" s="275"/>
      <c r="H340" s="275"/>
      <c r="I340" s="275"/>
      <c r="J340" s="275"/>
      <c r="K340" s="275"/>
      <c r="L340" s="275"/>
      <c r="M340" s="275"/>
      <c r="N340" s="275"/>
      <c r="O340" s="275"/>
      <c r="P340" s="275"/>
      <c r="Q340" s="275"/>
      <c r="R340" s="275"/>
      <c r="S340" s="275"/>
      <c r="T340" s="275"/>
      <c r="U340" s="275"/>
      <c r="V340" s="275"/>
      <c r="W340" s="275"/>
      <c r="X340" s="275"/>
      <c r="Y340" s="275"/>
      <c r="Z340" s="275"/>
      <c r="AA340" s="275"/>
      <c r="AB340" s="275"/>
      <c r="AC340" s="275"/>
      <c r="AD340" s="275"/>
      <c r="AE340" s="275"/>
      <c r="AF340" s="275"/>
      <c r="AG340" s="275"/>
      <c r="AH340" s="275"/>
      <c r="AI340" s="275"/>
      <c r="AJ340" s="275"/>
      <c r="AK340" s="275"/>
      <c r="AL340" s="275"/>
      <c r="AM340" s="275"/>
      <c r="AN340" s="275"/>
      <c r="AO340" s="275"/>
      <c r="AP340" s="275"/>
      <c r="AQ340" s="275"/>
      <c r="AR340" s="275"/>
      <c r="AS340" s="275"/>
      <c r="AT340" s="275"/>
      <c r="AU340" s="275"/>
      <c r="AV340" s="275"/>
      <c r="AW340" s="275"/>
      <c r="AX340" s="275"/>
      <c r="AY340" s="275"/>
      <c r="AZ340" s="275"/>
      <c r="BA340" s="275"/>
      <c r="BB340" s="275"/>
      <c r="BC340" s="275"/>
      <c r="BD340" s="275"/>
      <c r="BE340" s="275"/>
      <c r="BF340" s="275"/>
      <c r="BG340" s="275"/>
      <c r="BH340" s="275"/>
      <c r="BI340" s="275"/>
      <c r="BJ340" s="275"/>
      <c r="BK340" s="275"/>
      <c r="BL340" s="275"/>
      <c r="BM340" s="275"/>
      <c r="BN340" s="275"/>
      <c r="BO340" s="275"/>
      <c r="BP340" s="275"/>
      <c r="BQ340" s="275"/>
      <c r="BR340" s="275"/>
      <c r="BS340" s="275"/>
    </row>
    <row r="341" spans="1:71" x14ac:dyDescent="0.3">
      <c r="A341" s="275"/>
      <c r="B341" s="275"/>
      <c r="C341" s="275"/>
      <c r="D341" s="275"/>
      <c r="E341" s="275"/>
      <c r="F341" s="275"/>
      <c r="G341" s="275"/>
      <c r="H341" s="275"/>
      <c r="I341" s="275"/>
      <c r="J341" s="275"/>
      <c r="K341" s="275"/>
      <c r="L341" s="275"/>
      <c r="M341" s="275"/>
      <c r="N341" s="275"/>
      <c r="O341" s="275"/>
      <c r="P341" s="275"/>
      <c r="Q341" s="275"/>
      <c r="R341" s="275"/>
      <c r="S341" s="275"/>
      <c r="T341" s="275"/>
      <c r="U341" s="275"/>
      <c r="V341" s="275"/>
      <c r="W341" s="275"/>
      <c r="X341" s="275"/>
      <c r="Y341" s="275"/>
      <c r="Z341" s="275"/>
      <c r="AA341" s="275"/>
      <c r="AB341" s="275"/>
      <c r="AC341" s="275"/>
      <c r="AD341" s="275"/>
      <c r="AE341" s="275"/>
      <c r="AF341" s="275"/>
      <c r="AG341" s="275"/>
      <c r="AH341" s="275"/>
      <c r="AI341" s="275"/>
      <c r="AJ341" s="275"/>
      <c r="AK341" s="275"/>
      <c r="AL341" s="275"/>
      <c r="AM341" s="275"/>
      <c r="AN341" s="275"/>
      <c r="AO341" s="275"/>
      <c r="AP341" s="275"/>
      <c r="AQ341" s="275"/>
      <c r="AR341" s="275"/>
      <c r="AS341" s="275"/>
      <c r="AT341" s="275"/>
      <c r="AU341" s="275"/>
      <c r="AV341" s="275"/>
      <c r="AW341" s="275"/>
      <c r="AX341" s="275"/>
      <c r="AY341" s="275"/>
      <c r="AZ341" s="275"/>
      <c r="BA341" s="275"/>
      <c r="BB341" s="275"/>
      <c r="BC341" s="275"/>
      <c r="BD341" s="275"/>
      <c r="BE341" s="275"/>
      <c r="BF341" s="275"/>
      <c r="BG341" s="275"/>
      <c r="BH341" s="275"/>
      <c r="BI341" s="275"/>
      <c r="BJ341" s="275"/>
      <c r="BK341" s="275"/>
      <c r="BL341" s="275"/>
      <c r="BM341" s="275"/>
      <c r="BN341" s="275"/>
      <c r="BO341" s="275"/>
      <c r="BP341" s="275"/>
      <c r="BQ341" s="275"/>
      <c r="BR341" s="275"/>
      <c r="BS341" s="275"/>
    </row>
    <row r="342" spans="1:71" x14ac:dyDescent="0.3">
      <c r="A342" s="275"/>
      <c r="B342" s="275"/>
      <c r="C342" s="275"/>
      <c r="D342" s="275"/>
      <c r="E342" s="275"/>
      <c r="F342" s="275"/>
      <c r="G342" s="275"/>
      <c r="H342" s="275"/>
      <c r="I342" s="275"/>
      <c r="J342" s="275"/>
      <c r="K342" s="275"/>
      <c r="L342" s="275"/>
      <c r="M342" s="275"/>
      <c r="N342" s="275"/>
      <c r="O342" s="275"/>
      <c r="P342" s="275"/>
      <c r="Q342" s="275"/>
      <c r="R342" s="275"/>
      <c r="S342" s="275"/>
      <c r="T342" s="275"/>
      <c r="U342" s="275"/>
      <c r="V342" s="275"/>
      <c r="W342" s="275"/>
      <c r="X342" s="275"/>
      <c r="Y342" s="275"/>
      <c r="Z342" s="275"/>
      <c r="AA342" s="275"/>
      <c r="AB342" s="275"/>
      <c r="AC342" s="275"/>
      <c r="AD342" s="275"/>
      <c r="AE342" s="275"/>
      <c r="AF342" s="275"/>
      <c r="AG342" s="275"/>
      <c r="AH342" s="275"/>
      <c r="AI342" s="275"/>
      <c r="AJ342" s="275"/>
      <c r="AK342" s="275"/>
      <c r="AL342" s="275"/>
      <c r="AM342" s="275"/>
      <c r="AN342" s="275"/>
      <c r="AO342" s="275"/>
      <c r="AP342" s="275"/>
      <c r="AQ342" s="275"/>
      <c r="AR342" s="275"/>
      <c r="AS342" s="275"/>
      <c r="AT342" s="275"/>
      <c r="AU342" s="275"/>
      <c r="AV342" s="275"/>
      <c r="AW342" s="275"/>
      <c r="AX342" s="275"/>
      <c r="AY342" s="275"/>
      <c r="AZ342" s="275"/>
      <c r="BA342" s="275"/>
      <c r="BB342" s="275"/>
      <c r="BC342" s="275"/>
      <c r="BD342" s="275"/>
      <c r="BE342" s="275"/>
      <c r="BF342" s="275"/>
      <c r="BG342" s="275"/>
      <c r="BH342" s="275"/>
      <c r="BI342" s="275"/>
      <c r="BJ342" s="275"/>
      <c r="BK342" s="275"/>
      <c r="BL342" s="275"/>
      <c r="BM342" s="275"/>
      <c r="BN342" s="275"/>
      <c r="BO342" s="275"/>
      <c r="BP342" s="275"/>
      <c r="BQ342" s="275"/>
      <c r="BR342" s="275"/>
      <c r="BS342" s="275"/>
    </row>
    <row r="343" spans="1:71" x14ac:dyDescent="0.3">
      <c r="A343" s="275"/>
      <c r="B343" s="275"/>
      <c r="C343" s="275"/>
      <c r="D343" s="275"/>
      <c r="E343" s="275"/>
      <c r="F343" s="275"/>
      <c r="G343" s="275"/>
      <c r="H343" s="275"/>
      <c r="I343" s="275"/>
      <c r="J343" s="275"/>
      <c r="K343" s="275"/>
      <c r="L343" s="275"/>
      <c r="M343" s="275"/>
      <c r="N343" s="275"/>
      <c r="O343" s="275"/>
      <c r="P343" s="275"/>
      <c r="Q343" s="275"/>
      <c r="R343" s="275"/>
      <c r="S343" s="275"/>
      <c r="T343" s="275"/>
      <c r="U343" s="275"/>
      <c r="V343" s="275"/>
      <c r="W343" s="275"/>
      <c r="X343" s="275"/>
      <c r="Y343" s="275"/>
      <c r="Z343" s="275"/>
      <c r="AA343" s="275"/>
      <c r="AB343" s="275"/>
      <c r="AC343" s="275"/>
      <c r="AD343" s="275"/>
      <c r="AE343" s="275"/>
      <c r="AF343" s="275"/>
      <c r="AG343" s="275"/>
      <c r="AH343" s="275"/>
      <c r="AI343" s="275"/>
      <c r="AJ343" s="275"/>
      <c r="AK343" s="275"/>
      <c r="AL343" s="275"/>
      <c r="AM343" s="275"/>
      <c r="AN343" s="275"/>
      <c r="AO343" s="275"/>
      <c r="AP343" s="275"/>
      <c r="AQ343" s="275"/>
      <c r="AR343" s="275"/>
      <c r="AS343" s="275"/>
      <c r="AT343" s="275"/>
      <c r="AU343" s="275"/>
      <c r="AV343" s="275"/>
      <c r="AW343" s="275"/>
      <c r="AX343" s="275"/>
      <c r="AY343" s="275"/>
      <c r="AZ343" s="275"/>
      <c r="BA343" s="275"/>
      <c r="BB343" s="275"/>
      <c r="BC343" s="275"/>
      <c r="BD343" s="275"/>
      <c r="BE343" s="275"/>
      <c r="BF343" s="275"/>
      <c r="BG343" s="275"/>
      <c r="BH343" s="275"/>
      <c r="BI343" s="275"/>
      <c r="BJ343" s="275"/>
      <c r="BK343" s="275"/>
      <c r="BL343" s="275"/>
      <c r="BM343" s="275"/>
      <c r="BN343" s="275"/>
      <c r="BO343" s="275"/>
      <c r="BP343" s="275"/>
      <c r="BQ343" s="275"/>
      <c r="BR343" s="275"/>
      <c r="BS343" s="275"/>
    </row>
    <row r="344" spans="1:71" x14ac:dyDescent="0.3">
      <c r="A344" s="275"/>
      <c r="B344" s="275"/>
      <c r="C344" s="275"/>
      <c r="D344" s="275"/>
      <c r="E344" s="275"/>
      <c r="F344" s="275"/>
      <c r="G344" s="275"/>
      <c r="H344" s="275"/>
      <c r="I344" s="275"/>
      <c r="J344" s="275"/>
      <c r="K344" s="275"/>
      <c r="L344" s="275"/>
      <c r="M344" s="275"/>
      <c r="N344" s="275"/>
      <c r="O344" s="275"/>
      <c r="P344" s="275"/>
      <c r="Q344" s="275"/>
      <c r="R344" s="275"/>
      <c r="S344" s="275"/>
      <c r="T344" s="275"/>
      <c r="U344" s="275"/>
      <c r="V344" s="275"/>
      <c r="W344" s="275"/>
      <c r="X344" s="275"/>
      <c r="Y344" s="275"/>
      <c r="Z344" s="275"/>
      <c r="AA344" s="275"/>
      <c r="AB344" s="275"/>
      <c r="AC344" s="275"/>
      <c r="AD344" s="275"/>
      <c r="AE344" s="275"/>
      <c r="AF344" s="275"/>
      <c r="AG344" s="275"/>
      <c r="AH344" s="275"/>
      <c r="AI344" s="275"/>
      <c r="AJ344" s="275"/>
      <c r="AK344" s="275"/>
      <c r="AL344" s="275"/>
      <c r="AM344" s="275"/>
      <c r="AN344" s="275"/>
      <c r="AO344" s="275"/>
      <c r="AP344" s="275"/>
      <c r="AQ344" s="275"/>
      <c r="AR344" s="275"/>
      <c r="AS344" s="275"/>
      <c r="AT344" s="275"/>
      <c r="AU344" s="275"/>
      <c r="AV344" s="275"/>
      <c r="AW344" s="275"/>
      <c r="AX344" s="275"/>
      <c r="AY344" s="275"/>
      <c r="AZ344" s="275"/>
      <c r="BA344" s="275"/>
      <c r="BB344" s="275"/>
      <c r="BC344" s="275"/>
      <c r="BD344" s="275"/>
      <c r="BE344" s="275"/>
      <c r="BF344" s="275"/>
      <c r="BG344" s="275"/>
      <c r="BH344" s="275"/>
      <c r="BI344" s="275"/>
      <c r="BJ344" s="275"/>
      <c r="BK344" s="275"/>
      <c r="BL344" s="275"/>
      <c r="BM344" s="275"/>
      <c r="BN344" s="275"/>
      <c r="BO344" s="275"/>
      <c r="BP344" s="275"/>
      <c r="BQ344" s="275"/>
      <c r="BR344" s="275"/>
      <c r="BS344" s="275"/>
    </row>
    <row r="345" spans="1:71" x14ac:dyDescent="0.3">
      <c r="A345" s="275"/>
      <c r="B345" s="275"/>
      <c r="C345" s="275"/>
      <c r="D345" s="275"/>
      <c r="E345" s="275"/>
      <c r="F345" s="275"/>
      <c r="G345" s="275"/>
      <c r="H345" s="275"/>
      <c r="I345" s="275"/>
      <c r="J345" s="275"/>
      <c r="K345" s="275"/>
      <c r="L345" s="275"/>
      <c r="M345" s="275"/>
      <c r="N345" s="275"/>
      <c r="O345" s="275"/>
      <c r="P345" s="275"/>
      <c r="Q345" s="275"/>
      <c r="R345" s="275"/>
      <c r="S345" s="275"/>
      <c r="T345" s="275"/>
      <c r="U345" s="275"/>
      <c r="V345" s="275"/>
      <c r="W345" s="275"/>
      <c r="X345" s="275"/>
      <c r="Y345" s="275"/>
      <c r="Z345" s="275"/>
      <c r="AA345" s="275"/>
      <c r="AB345" s="275"/>
      <c r="AC345" s="275"/>
      <c r="AD345" s="275"/>
      <c r="AE345" s="275"/>
      <c r="AF345" s="275"/>
      <c r="AG345" s="275"/>
      <c r="AH345" s="275"/>
      <c r="AI345" s="275"/>
      <c r="AJ345" s="275"/>
      <c r="AK345" s="275"/>
      <c r="AL345" s="275"/>
      <c r="AM345" s="275"/>
      <c r="AN345" s="275"/>
      <c r="AO345" s="275"/>
      <c r="AP345" s="275"/>
      <c r="AQ345" s="275"/>
      <c r="AR345" s="275"/>
      <c r="AS345" s="275"/>
      <c r="AT345" s="275"/>
      <c r="AU345" s="275"/>
      <c r="AV345" s="275"/>
      <c r="AW345" s="275"/>
      <c r="AX345" s="275"/>
      <c r="AY345" s="275"/>
      <c r="AZ345" s="275"/>
      <c r="BA345" s="275"/>
      <c r="BB345" s="275"/>
      <c r="BC345" s="275"/>
      <c r="BD345" s="275"/>
      <c r="BE345" s="275"/>
      <c r="BF345" s="275"/>
      <c r="BG345" s="275"/>
      <c r="BH345" s="275"/>
      <c r="BI345" s="275"/>
      <c r="BJ345" s="275"/>
      <c r="BK345" s="275"/>
      <c r="BL345" s="275"/>
      <c r="BM345" s="275"/>
      <c r="BN345" s="275"/>
      <c r="BO345" s="275"/>
      <c r="BP345" s="275"/>
      <c r="BQ345" s="275"/>
      <c r="BR345" s="275"/>
      <c r="BS345" s="275"/>
    </row>
    <row r="346" spans="1:71" x14ac:dyDescent="0.3">
      <c r="A346" s="275"/>
      <c r="B346" s="275"/>
      <c r="C346" s="275"/>
      <c r="D346" s="275"/>
      <c r="E346" s="275"/>
      <c r="F346" s="275"/>
      <c r="G346" s="275"/>
      <c r="H346" s="275"/>
      <c r="I346" s="275"/>
      <c r="J346" s="275"/>
      <c r="K346" s="275"/>
      <c r="L346" s="275"/>
      <c r="M346" s="275"/>
      <c r="N346" s="275"/>
      <c r="O346" s="275"/>
      <c r="P346" s="275"/>
      <c r="Q346" s="275"/>
      <c r="R346" s="275"/>
      <c r="S346" s="275"/>
      <c r="T346" s="275"/>
      <c r="U346" s="275"/>
      <c r="V346" s="275"/>
      <c r="W346" s="275"/>
      <c r="X346" s="275"/>
      <c r="Y346" s="275"/>
      <c r="Z346" s="275"/>
      <c r="AA346" s="275"/>
      <c r="AB346" s="275"/>
      <c r="AC346" s="275"/>
      <c r="AD346" s="275"/>
      <c r="AE346" s="275"/>
      <c r="AF346" s="275"/>
      <c r="AG346" s="275"/>
      <c r="AH346" s="275"/>
      <c r="AI346" s="275"/>
      <c r="AJ346" s="275"/>
      <c r="AK346" s="275"/>
      <c r="AL346" s="275"/>
      <c r="AM346" s="275"/>
      <c r="AN346" s="275"/>
      <c r="AO346" s="275"/>
      <c r="AP346" s="275"/>
      <c r="AQ346" s="275"/>
      <c r="AR346" s="275"/>
      <c r="AS346" s="275"/>
      <c r="AT346" s="275"/>
      <c r="AU346" s="275"/>
      <c r="AV346" s="275"/>
      <c r="AW346" s="275"/>
      <c r="AX346" s="275"/>
      <c r="AY346" s="275"/>
      <c r="AZ346" s="275"/>
      <c r="BA346" s="275"/>
      <c r="BB346" s="275"/>
      <c r="BC346" s="275"/>
      <c r="BD346" s="275"/>
      <c r="BE346" s="275"/>
      <c r="BF346" s="275"/>
      <c r="BG346" s="275"/>
      <c r="BH346" s="275"/>
      <c r="BI346" s="275"/>
      <c r="BJ346" s="275"/>
      <c r="BK346" s="275"/>
      <c r="BL346" s="275"/>
      <c r="BM346" s="275"/>
      <c r="BN346" s="275"/>
      <c r="BO346" s="275"/>
      <c r="BP346" s="275"/>
      <c r="BQ346" s="275"/>
      <c r="BR346" s="275"/>
      <c r="BS346" s="275"/>
    </row>
    <row r="347" spans="1:71" x14ac:dyDescent="0.3">
      <c r="A347" s="275"/>
      <c r="B347" s="275"/>
      <c r="C347" s="275"/>
      <c r="D347" s="275"/>
      <c r="E347" s="275"/>
      <c r="F347" s="275"/>
      <c r="G347" s="275"/>
      <c r="H347" s="275"/>
      <c r="I347" s="275"/>
      <c r="J347" s="275"/>
      <c r="K347" s="275"/>
      <c r="L347" s="275"/>
      <c r="M347" s="275"/>
      <c r="N347" s="275"/>
      <c r="O347" s="275"/>
      <c r="P347" s="275"/>
      <c r="Q347" s="275"/>
      <c r="R347" s="275"/>
      <c r="S347" s="275"/>
      <c r="T347" s="275"/>
      <c r="U347" s="275"/>
      <c r="V347" s="275"/>
      <c r="W347" s="275"/>
      <c r="X347" s="275"/>
      <c r="Y347" s="275"/>
      <c r="Z347" s="275"/>
      <c r="AA347" s="275"/>
      <c r="AB347" s="275"/>
      <c r="AC347" s="275"/>
      <c r="AD347" s="275"/>
      <c r="AE347" s="275"/>
      <c r="AF347" s="275"/>
      <c r="AG347" s="275"/>
      <c r="AH347" s="275"/>
      <c r="AI347" s="275"/>
      <c r="AJ347" s="275"/>
      <c r="AK347" s="275"/>
      <c r="AL347" s="275"/>
      <c r="AM347" s="275"/>
      <c r="AN347" s="275"/>
      <c r="AO347" s="275"/>
      <c r="AP347" s="275"/>
      <c r="AQ347" s="275"/>
      <c r="AR347" s="275"/>
      <c r="AS347" s="275"/>
      <c r="AT347" s="275"/>
      <c r="AU347" s="275"/>
      <c r="AV347" s="275"/>
      <c r="AW347" s="275"/>
      <c r="AX347" s="275"/>
      <c r="AY347" s="275"/>
      <c r="AZ347" s="275"/>
      <c r="BA347" s="275"/>
      <c r="BB347" s="275"/>
      <c r="BC347" s="275"/>
      <c r="BD347" s="275"/>
      <c r="BE347" s="275"/>
      <c r="BF347" s="275"/>
      <c r="BG347" s="275"/>
      <c r="BH347" s="275"/>
      <c r="BI347" s="275"/>
      <c r="BJ347" s="275"/>
      <c r="BK347" s="275"/>
      <c r="BL347" s="275"/>
      <c r="BM347" s="275"/>
      <c r="BN347" s="275"/>
      <c r="BO347" s="275"/>
      <c r="BP347" s="275"/>
      <c r="BQ347" s="275"/>
      <c r="BR347" s="275"/>
      <c r="BS347" s="275"/>
    </row>
    <row r="348" spans="1:71" x14ac:dyDescent="0.3">
      <c r="A348" s="275"/>
      <c r="B348" s="275"/>
      <c r="C348" s="275"/>
      <c r="D348" s="275"/>
      <c r="E348" s="275"/>
      <c r="F348" s="275"/>
      <c r="G348" s="275"/>
      <c r="H348" s="275"/>
      <c r="I348" s="275"/>
      <c r="J348" s="275"/>
      <c r="K348" s="275"/>
      <c r="L348" s="275"/>
      <c r="M348" s="275"/>
      <c r="N348" s="275"/>
      <c r="O348" s="275"/>
      <c r="P348" s="275"/>
      <c r="Q348" s="275"/>
      <c r="R348" s="275"/>
      <c r="S348" s="275"/>
      <c r="T348" s="275"/>
      <c r="U348" s="275"/>
      <c r="V348" s="275"/>
      <c r="W348" s="275"/>
      <c r="X348" s="275"/>
      <c r="Y348" s="275"/>
      <c r="Z348" s="275"/>
      <c r="AA348" s="275"/>
      <c r="AB348" s="275"/>
      <c r="AC348" s="275"/>
      <c r="AD348" s="275"/>
      <c r="AE348" s="275"/>
      <c r="AF348" s="275"/>
      <c r="AG348" s="275"/>
      <c r="AH348" s="275"/>
      <c r="AI348" s="275"/>
      <c r="AJ348" s="275"/>
      <c r="AK348" s="275"/>
      <c r="AL348" s="275"/>
      <c r="AM348" s="275"/>
      <c r="AN348" s="275"/>
      <c r="AO348" s="275"/>
      <c r="AP348" s="275"/>
      <c r="AQ348" s="275"/>
      <c r="AR348" s="275"/>
      <c r="AS348" s="275"/>
      <c r="AT348" s="275"/>
      <c r="AU348" s="275"/>
      <c r="AV348" s="275"/>
      <c r="AW348" s="275"/>
      <c r="AX348" s="275"/>
      <c r="AY348" s="275"/>
      <c r="AZ348" s="275"/>
      <c r="BA348" s="275"/>
      <c r="BB348" s="275"/>
      <c r="BC348" s="275"/>
      <c r="BD348" s="275"/>
      <c r="BE348" s="275"/>
      <c r="BF348" s="275"/>
      <c r="BG348" s="275"/>
      <c r="BH348" s="275"/>
      <c r="BI348" s="275"/>
      <c r="BJ348" s="275"/>
      <c r="BK348" s="275"/>
      <c r="BL348" s="275"/>
      <c r="BM348" s="275"/>
      <c r="BN348" s="275"/>
      <c r="BO348" s="275"/>
      <c r="BP348" s="275"/>
      <c r="BQ348" s="275"/>
      <c r="BR348" s="275"/>
      <c r="BS348" s="275"/>
    </row>
    <row r="349" spans="1:71" x14ac:dyDescent="0.3">
      <c r="A349" s="275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75"/>
      <c r="M349" s="275"/>
      <c r="N349" s="275"/>
      <c r="O349" s="275"/>
      <c r="P349" s="275"/>
      <c r="Q349" s="275"/>
      <c r="R349" s="275"/>
      <c r="S349" s="275"/>
      <c r="T349" s="275"/>
      <c r="U349" s="275"/>
      <c r="V349" s="275"/>
      <c r="W349" s="275"/>
      <c r="X349" s="275"/>
      <c r="Y349" s="275"/>
      <c r="Z349" s="275"/>
      <c r="AA349" s="275"/>
      <c r="AB349" s="275"/>
      <c r="AC349" s="275"/>
      <c r="AD349" s="275"/>
      <c r="AE349" s="275"/>
      <c r="AF349" s="275"/>
      <c r="AG349" s="275"/>
      <c r="AH349" s="275"/>
      <c r="AI349" s="275"/>
      <c r="AJ349" s="275"/>
      <c r="AK349" s="275"/>
      <c r="AL349" s="275"/>
      <c r="AM349" s="275"/>
      <c r="AN349" s="275"/>
      <c r="AO349" s="275"/>
      <c r="AP349" s="275"/>
      <c r="AQ349" s="275"/>
      <c r="AR349" s="275"/>
      <c r="AS349" s="275"/>
      <c r="AT349" s="275"/>
      <c r="AU349" s="275"/>
      <c r="AV349" s="275"/>
      <c r="AW349" s="275"/>
      <c r="AX349" s="275"/>
      <c r="AY349" s="275"/>
      <c r="AZ349" s="275"/>
      <c r="BA349" s="275"/>
      <c r="BB349" s="275"/>
      <c r="BC349" s="275"/>
      <c r="BD349" s="275"/>
      <c r="BE349" s="275"/>
      <c r="BF349" s="275"/>
      <c r="BG349" s="275"/>
      <c r="BH349" s="275"/>
      <c r="BI349" s="275"/>
      <c r="BJ349" s="275"/>
      <c r="BK349" s="275"/>
      <c r="BL349" s="275"/>
      <c r="BM349" s="275"/>
      <c r="BN349" s="275"/>
      <c r="BO349" s="275"/>
      <c r="BP349" s="275"/>
      <c r="BQ349" s="275"/>
      <c r="BR349" s="275"/>
      <c r="BS349" s="275"/>
    </row>
    <row r="350" spans="1:71" x14ac:dyDescent="0.3">
      <c r="A350" s="275"/>
      <c r="B350" s="275"/>
      <c r="C350" s="275"/>
      <c r="D350" s="275"/>
      <c r="E350" s="275"/>
      <c r="F350" s="275"/>
      <c r="G350" s="275"/>
      <c r="H350" s="275"/>
      <c r="I350" s="275"/>
      <c r="J350" s="275"/>
      <c r="K350" s="275"/>
      <c r="L350" s="275"/>
      <c r="M350" s="275"/>
      <c r="N350" s="275"/>
      <c r="O350" s="275"/>
      <c r="P350" s="275"/>
      <c r="Q350" s="275"/>
      <c r="R350" s="275"/>
      <c r="S350" s="275"/>
      <c r="T350" s="275"/>
      <c r="U350" s="275"/>
      <c r="V350" s="275"/>
      <c r="W350" s="275"/>
      <c r="X350" s="275"/>
      <c r="Y350" s="275"/>
      <c r="Z350" s="275"/>
      <c r="AA350" s="275"/>
      <c r="AB350" s="275"/>
      <c r="AC350" s="275"/>
      <c r="AD350" s="275"/>
      <c r="AE350" s="275"/>
      <c r="AF350" s="275"/>
      <c r="AG350" s="275"/>
      <c r="AH350" s="275"/>
      <c r="AI350" s="275"/>
      <c r="AJ350" s="275"/>
      <c r="AK350" s="275"/>
      <c r="AL350" s="275"/>
      <c r="AM350" s="275"/>
      <c r="AN350" s="275"/>
      <c r="AO350" s="275"/>
      <c r="AP350" s="275"/>
      <c r="AQ350" s="275"/>
      <c r="AR350" s="275"/>
      <c r="AS350" s="275"/>
      <c r="AT350" s="275"/>
      <c r="AU350" s="275"/>
      <c r="AV350" s="275"/>
      <c r="AW350" s="275"/>
      <c r="AX350" s="275"/>
      <c r="AY350" s="275"/>
      <c r="AZ350" s="275"/>
      <c r="BA350" s="275"/>
      <c r="BB350" s="275"/>
      <c r="BC350" s="275"/>
      <c r="BD350" s="275"/>
      <c r="BE350" s="275"/>
      <c r="BF350" s="275"/>
      <c r="BG350" s="275"/>
      <c r="BH350" s="275"/>
      <c r="BI350" s="275"/>
      <c r="BJ350" s="275"/>
      <c r="BK350" s="275"/>
      <c r="BL350" s="275"/>
      <c r="BM350" s="275"/>
      <c r="BN350" s="275"/>
      <c r="BO350" s="275"/>
      <c r="BP350" s="275"/>
      <c r="BQ350" s="275"/>
      <c r="BR350" s="275"/>
      <c r="BS350" s="275"/>
    </row>
    <row r="351" spans="1:71" x14ac:dyDescent="0.3">
      <c r="A351" s="275"/>
      <c r="B351" s="275"/>
      <c r="C351" s="275"/>
      <c r="D351" s="275"/>
      <c r="E351" s="275"/>
      <c r="F351" s="275"/>
      <c r="G351" s="275"/>
      <c r="H351" s="275"/>
      <c r="I351" s="275"/>
      <c r="J351" s="275"/>
      <c r="K351" s="275"/>
      <c r="L351" s="275"/>
      <c r="M351" s="275"/>
      <c r="N351" s="275"/>
      <c r="O351" s="275"/>
      <c r="P351" s="275"/>
      <c r="Q351" s="275"/>
      <c r="R351" s="275"/>
      <c r="S351" s="275"/>
      <c r="T351" s="275"/>
      <c r="U351" s="275"/>
      <c r="V351" s="275"/>
      <c r="W351" s="275"/>
      <c r="X351" s="275"/>
      <c r="Y351" s="275"/>
      <c r="Z351" s="275"/>
      <c r="AA351" s="275"/>
      <c r="AB351" s="275"/>
      <c r="AC351" s="275"/>
      <c r="AD351" s="275"/>
      <c r="AE351" s="275"/>
      <c r="AF351" s="275"/>
      <c r="AG351" s="275"/>
      <c r="AH351" s="275"/>
      <c r="AI351" s="275"/>
      <c r="AJ351" s="275"/>
      <c r="AK351" s="275"/>
      <c r="AL351" s="275"/>
      <c r="AM351" s="275"/>
      <c r="AN351" s="275"/>
      <c r="AO351" s="275"/>
      <c r="AP351" s="275"/>
      <c r="AQ351" s="275"/>
      <c r="AR351" s="275"/>
      <c r="AS351" s="275"/>
      <c r="AT351" s="275"/>
      <c r="AU351" s="275"/>
      <c r="AV351" s="275"/>
      <c r="AW351" s="275"/>
      <c r="AX351" s="275"/>
      <c r="AY351" s="275"/>
      <c r="AZ351" s="275"/>
      <c r="BA351" s="275"/>
      <c r="BB351" s="275"/>
      <c r="BC351" s="275"/>
      <c r="BD351" s="275"/>
      <c r="BE351" s="275"/>
      <c r="BF351" s="275"/>
      <c r="BG351" s="275"/>
      <c r="BH351" s="275"/>
      <c r="BI351" s="275"/>
      <c r="BJ351" s="275"/>
      <c r="BK351" s="275"/>
      <c r="BL351" s="275"/>
      <c r="BM351" s="275"/>
      <c r="BN351" s="275"/>
      <c r="BO351" s="275"/>
      <c r="BP351" s="275"/>
      <c r="BQ351" s="275"/>
      <c r="BR351" s="275"/>
      <c r="BS351" s="275"/>
    </row>
    <row r="352" spans="1:71" x14ac:dyDescent="0.3">
      <c r="A352" s="275"/>
      <c r="B352" s="275"/>
      <c r="C352" s="275"/>
      <c r="D352" s="275"/>
      <c r="E352" s="275"/>
      <c r="F352" s="275"/>
      <c r="G352" s="275"/>
      <c r="H352" s="275"/>
      <c r="I352" s="275"/>
      <c r="J352" s="275"/>
      <c r="K352" s="275"/>
      <c r="L352" s="275"/>
      <c r="M352" s="275"/>
      <c r="N352" s="275"/>
      <c r="O352" s="275"/>
      <c r="P352" s="275"/>
      <c r="Q352" s="275"/>
      <c r="R352" s="275"/>
      <c r="S352" s="275"/>
      <c r="T352" s="275"/>
      <c r="U352" s="275"/>
      <c r="V352" s="275"/>
      <c r="W352" s="275"/>
      <c r="X352" s="275"/>
      <c r="Y352" s="275"/>
      <c r="Z352" s="275"/>
      <c r="AA352" s="275"/>
      <c r="AB352" s="275"/>
      <c r="AC352" s="275"/>
      <c r="AD352" s="275"/>
      <c r="AE352" s="275"/>
      <c r="AF352" s="275"/>
      <c r="AG352" s="275"/>
      <c r="AH352" s="275"/>
      <c r="AI352" s="275"/>
      <c r="AJ352" s="275"/>
      <c r="AK352" s="275"/>
      <c r="AL352" s="275"/>
      <c r="AM352" s="275"/>
      <c r="AN352" s="275"/>
      <c r="AO352" s="275"/>
      <c r="AP352" s="275"/>
      <c r="AQ352" s="275"/>
      <c r="AR352" s="275"/>
      <c r="AS352" s="275"/>
      <c r="AT352" s="275"/>
      <c r="AU352" s="275"/>
      <c r="AV352" s="275"/>
      <c r="AW352" s="275"/>
      <c r="AX352" s="275"/>
      <c r="AY352" s="275"/>
      <c r="AZ352" s="275"/>
      <c r="BA352" s="275"/>
      <c r="BB352" s="275"/>
      <c r="BC352" s="275"/>
      <c r="BD352" s="275"/>
      <c r="BE352" s="275"/>
      <c r="BF352" s="275"/>
      <c r="BG352" s="275"/>
      <c r="BH352" s="275"/>
      <c r="BI352" s="275"/>
      <c r="BJ352" s="275"/>
      <c r="BK352" s="275"/>
      <c r="BL352" s="275"/>
      <c r="BM352" s="275"/>
      <c r="BN352" s="275"/>
      <c r="BO352" s="275"/>
      <c r="BP352" s="275"/>
      <c r="BQ352" s="275"/>
      <c r="BR352" s="275"/>
      <c r="BS352" s="275"/>
    </row>
    <row r="353" spans="1:71" x14ac:dyDescent="0.3">
      <c r="A353" s="275"/>
      <c r="B353" s="275"/>
      <c r="C353" s="275"/>
      <c r="D353" s="275"/>
      <c r="E353" s="275"/>
      <c r="F353" s="275"/>
      <c r="G353" s="275"/>
      <c r="H353" s="275"/>
      <c r="I353" s="275"/>
      <c r="J353" s="275"/>
      <c r="K353" s="275"/>
      <c r="L353" s="275"/>
      <c r="M353" s="275"/>
      <c r="N353" s="275"/>
      <c r="O353" s="275"/>
      <c r="P353" s="275"/>
      <c r="Q353" s="275"/>
      <c r="R353" s="275"/>
      <c r="S353" s="275"/>
      <c r="T353" s="275"/>
      <c r="U353" s="275"/>
      <c r="V353" s="275"/>
      <c r="W353" s="275"/>
      <c r="X353" s="275"/>
      <c r="Y353" s="275"/>
      <c r="Z353" s="275"/>
      <c r="AA353" s="275"/>
      <c r="AB353" s="275"/>
      <c r="AC353" s="275"/>
      <c r="AD353" s="275"/>
      <c r="AE353" s="275"/>
      <c r="AF353" s="275"/>
      <c r="AG353" s="275"/>
      <c r="AH353" s="275"/>
      <c r="AI353" s="275"/>
      <c r="AJ353" s="275"/>
      <c r="AK353" s="275"/>
      <c r="AL353" s="275"/>
      <c r="AM353" s="275"/>
      <c r="AN353" s="275"/>
      <c r="AO353" s="275"/>
      <c r="AP353" s="275"/>
      <c r="AQ353" s="275"/>
      <c r="AR353" s="275"/>
      <c r="AS353" s="275"/>
      <c r="AT353" s="275"/>
      <c r="AU353" s="275"/>
      <c r="AV353" s="275"/>
      <c r="AW353" s="275"/>
      <c r="AX353" s="275"/>
      <c r="AY353" s="275"/>
      <c r="AZ353" s="275"/>
      <c r="BA353" s="275"/>
      <c r="BB353" s="275"/>
      <c r="BC353" s="275"/>
      <c r="BD353" s="275"/>
      <c r="BE353" s="275"/>
      <c r="BF353" s="275"/>
      <c r="BG353" s="275"/>
      <c r="BH353" s="275"/>
      <c r="BI353" s="275"/>
      <c r="BJ353" s="275"/>
      <c r="BK353" s="275"/>
      <c r="BL353" s="275"/>
      <c r="BM353" s="275"/>
      <c r="BN353" s="275"/>
      <c r="BO353" s="275"/>
      <c r="BP353" s="275"/>
      <c r="BQ353" s="275"/>
      <c r="BR353" s="275"/>
      <c r="BS353" s="275"/>
    </row>
    <row r="354" spans="1:71" x14ac:dyDescent="0.3">
      <c r="A354" s="275"/>
      <c r="B354" s="275"/>
      <c r="C354" s="275"/>
      <c r="D354" s="275"/>
      <c r="E354" s="275"/>
      <c r="F354" s="275"/>
      <c r="G354" s="275"/>
      <c r="H354" s="275"/>
      <c r="I354" s="275"/>
      <c r="J354" s="275"/>
      <c r="K354" s="275"/>
      <c r="L354" s="275"/>
      <c r="M354" s="275"/>
      <c r="N354" s="275"/>
      <c r="O354" s="275"/>
      <c r="P354" s="275"/>
      <c r="Q354" s="275"/>
      <c r="R354" s="275"/>
      <c r="S354" s="275"/>
      <c r="T354" s="275"/>
      <c r="U354" s="275"/>
      <c r="V354" s="275"/>
      <c r="W354" s="275"/>
      <c r="X354" s="275"/>
      <c r="Y354" s="275"/>
      <c r="Z354" s="275"/>
      <c r="AA354" s="275"/>
      <c r="AB354" s="275"/>
      <c r="AC354" s="275"/>
      <c r="AD354" s="275"/>
      <c r="AE354" s="275"/>
      <c r="AF354" s="275"/>
      <c r="AG354" s="275"/>
      <c r="AH354" s="275"/>
      <c r="AI354" s="275"/>
      <c r="AJ354" s="275"/>
      <c r="AK354" s="275"/>
      <c r="AL354" s="275"/>
      <c r="AM354" s="275"/>
      <c r="AN354" s="275"/>
      <c r="AO354" s="275"/>
      <c r="AP354" s="275"/>
      <c r="AQ354" s="275"/>
      <c r="AR354" s="275"/>
      <c r="AS354" s="275"/>
      <c r="AT354" s="275"/>
      <c r="AU354" s="275"/>
      <c r="AV354" s="275"/>
      <c r="AW354" s="275"/>
      <c r="AX354" s="275"/>
      <c r="AY354" s="275"/>
      <c r="AZ354" s="275"/>
      <c r="BA354" s="275"/>
      <c r="BB354" s="275"/>
      <c r="BC354" s="275"/>
      <c r="BD354" s="275"/>
      <c r="BE354" s="275"/>
      <c r="BF354" s="275"/>
      <c r="BG354" s="275"/>
      <c r="BH354" s="275"/>
      <c r="BI354" s="275"/>
      <c r="BJ354" s="275"/>
      <c r="BK354" s="275"/>
      <c r="BL354" s="275"/>
      <c r="BM354" s="275"/>
      <c r="BN354" s="275"/>
      <c r="BO354" s="275"/>
      <c r="BP354" s="275"/>
      <c r="BQ354" s="275"/>
      <c r="BR354" s="275"/>
      <c r="BS354" s="275"/>
    </row>
    <row r="355" spans="1:71" x14ac:dyDescent="0.3">
      <c r="A355" s="275"/>
      <c r="B355" s="275"/>
      <c r="C355" s="275"/>
      <c r="D355" s="275"/>
      <c r="E355" s="275"/>
      <c r="F355" s="275"/>
      <c r="G355" s="275"/>
      <c r="H355" s="275"/>
      <c r="I355" s="275"/>
      <c r="J355" s="275"/>
      <c r="K355" s="275"/>
      <c r="L355" s="275"/>
      <c r="M355" s="275"/>
      <c r="N355" s="275"/>
      <c r="O355" s="275"/>
      <c r="P355" s="275"/>
      <c r="Q355" s="275"/>
      <c r="R355" s="275"/>
      <c r="S355" s="275"/>
      <c r="T355" s="275"/>
      <c r="U355" s="275"/>
      <c r="V355" s="275"/>
      <c r="W355" s="275"/>
      <c r="X355" s="275"/>
      <c r="Y355" s="275"/>
      <c r="Z355" s="275"/>
      <c r="AA355" s="275"/>
      <c r="AB355" s="275"/>
      <c r="AC355" s="275"/>
      <c r="AD355" s="275"/>
      <c r="AE355" s="275"/>
      <c r="AF355" s="275"/>
      <c r="AG355" s="275"/>
      <c r="AH355" s="275"/>
      <c r="AI355" s="275"/>
      <c r="AJ355" s="275"/>
      <c r="AK355" s="275"/>
      <c r="AL355" s="275"/>
      <c r="AM355" s="275"/>
      <c r="AN355" s="275"/>
      <c r="AO355" s="275"/>
      <c r="AP355" s="275"/>
      <c r="AQ355" s="275"/>
      <c r="AR355" s="275"/>
      <c r="AS355" s="275"/>
      <c r="AT355" s="275"/>
      <c r="AU355" s="275"/>
      <c r="AV355" s="275"/>
      <c r="AW355" s="275"/>
      <c r="AX355" s="275"/>
      <c r="AY355" s="275"/>
      <c r="AZ355" s="275"/>
      <c r="BA355" s="275"/>
      <c r="BB355" s="275"/>
      <c r="BC355" s="275"/>
      <c r="BD355" s="275"/>
      <c r="BE355" s="275"/>
      <c r="BF355" s="275"/>
      <c r="BG355" s="275"/>
      <c r="BH355" s="275"/>
      <c r="BI355" s="275"/>
      <c r="BJ355" s="275"/>
      <c r="BK355" s="275"/>
      <c r="BL355" s="275"/>
      <c r="BM355" s="275"/>
      <c r="BN355" s="275"/>
      <c r="BO355" s="275"/>
      <c r="BP355" s="275"/>
      <c r="BQ355" s="275"/>
      <c r="BR355" s="275"/>
      <c r="BS355" s="275"/>
    </row>
    <row r="356" spans="1:71" x14ac:dyDescent="0.3">
      <c r="A356" s="275"/>
      <c r="B356" s="275"/>
      <c r="C356" s="275"/>
      <c r="D356" s="275"/>
      <c r="E356" s="275"/>
      <c r="F356" s="275"/>
      <c r="G356" s="275"/>
      <c r="H356" s="275"/>
      <c r="I356" s="275"/>
      <c r="J356" s="275"/>
      <c r="K356" s="275"/>
      <c r="L356" s="275"/>
      <c r="M356" s="275"/>
      <c r="N356" s="275"/>
      <c r="O356" s="275"/>
      <c r="P356" s="275"/>
      <c r="Q356" s="275"/>
      <c r="R356" s="275"/>
      <c r="S356" s="275"/>
      <c r="T356" s="275"/>
      <c r="U356" s="275"/>
      <c r="V356" s="275"/>
      <c r="W356" s="275"/>
      <c r="X356" s="275"/>
      <c r="Y356" s="275"/>
      <c r="Z356" s="275"/>
      <c r="AA356" s="275"/>
      <c r="AB356" s="275"/>
      <c r="AC356" s="275"/>
      <c r="AD356" s="275"/>
      <c r="AE356" s="275"/>
      <c r="AF356" s="275"/>
      <c r="AG356" s="275"/>
      <c r="AH356" s="275"/>
      <c r="AI356" s="275"/>
      <c r="AJ356" s="275"/>
      <c r="AK356" s="275"/>
      <c r="AL356" s="275"/>
      <c r="AM356" s="275"/>
      <c r="AN356" s="275"/>
      <c r="AO356" s="275"/>
      <c r="AP356" s="275"/>
      <c r="AQ356" s="275"/>
      <c r="AR356" s="275"/>
      <c r="AS356" s="275"/>
      <c r="AT356" s="275"/>
      <c r="AU356" s="275"/>
      <c r="AV356" s="275"/>
      <c r="AW356" s="275"/>
      <c r="AX356" s="275"/>
      <c r="AY356" s="275"/>
      <c r="AZ356" s="275"/>
      <c r="BA356" s="275"/>
      <c r="BB356" s="275"/>
      <c r="BC356" s="275"/>
      <c r="BD356" s="275"/>
      <c r="BE356" s="275"/>
      <c r="BF356" s="275"/>
      <c r="BG356" s="275"/>
      <c r="BH356" s="275"/>
      <c r="BI356" s="275"/>
      <c r="BJ356" s="275"/>
      <c r="BK356" s="275"/>
      <c r="BL356" s="275"/>
      <c r="BM356" s="275"/>
      <c r="BN356" s="275"/>
      <c r="BO356" s="275"/>
      <c r="BP356" s="275"/>
      <c r="BQ356" s="275"/>
      <c r="BR356" s="275"/>
      <c r="BS356" s="275"/>
    </row>
    <row r="357" spans="1:71" x14ac:dyDescent="0.3">
      <c r="A357" s="275"/>
      <c r="B357" s="275"/>
      <c r="C357" s="275"/>
      <c r="D357" s="275"/>
      <c r="E357" s="275"/>
      <c r="F357" s="275"/>
      <c r="G357" s="275"/>
      <c r="H357" s="275"/>
      <c r="I357" s="275"/>
      <c r="J357" s="275"/>
      <c r="K357" s="275"/>
      <c r="L357" s="275"/>
      <c r="M357" s="275"/>
      <c r="N357" s="275"/>
      <c r="O357" s="275"/>
      <c r="P357" s="275"/>
      <c r="Q357" s="275"/>
      <c r="R357" s="275"/>
      <c r="S357" s="275"/>
      <c r="T357" s="275"/>
      <c r="U357" s="275"/>
      <c r="V357" s="275"/>
      <c r="W357" s="275"/>
      <c r="X357" s="275"/>
      <c r="Y357" s="275"/>
      <c r="Z357" s="275"/>
      <c r="AA357" s="275"/>
      <c r="AB357" s="275"/>
      <c r="AC357" s="275"/>
      <c r="AD357" s="275"/>
      <c r="AE357" s="275"/>
      <c r="AF357" s="275"/>
      <c r="AG357" s="275"/>
      <c r="AH357" s="275"/>
      <c r="AI357" s="275"/>
      <c r="AJ357" s="275"/>
      <c r="AK357" s="275"/>
      <c r="AL357" s="275"/>
      <c r="AM357" s="275"/>
      <c r="AN357" s="275"/>
      <c r="AO357" s="275"/>
      <c r="AP357" s="275"/>
      <c r="AQ357" s="275"/>
      <c r="AR357" s="275"/>
      <c r="AS357" s="275"/>
      <c r="AT357" s="275"/>
      <c r="AU357" s="275"/>
      <c r="AV357" s="275"/>
      <c r="AW357" s="275"/>
      <c r="AX357" s="275"/>
      <c r="AY357" s="275"/>
      <c r="AZ357" s="275"/>
      <c r="BA357" s="275"/>
      <c r="BB357" s="275"/>
      <c r="BC357" s="275"/>
      <c r="BD357" s="275"/>
      <c r="BE357" s="275"/>
      <c r="BF357" s="275"/>
      <c r="BG357" s="275"/>
      <c r="BH357" s="275"/>
      <c r="BI357" s="275"/>
      <c r="BJ357" s="275"/>
      <c r="BK357" s="275"/>
      <c r="BL357" s="275"/>
      <c r="BM357" s="275"/>
      <c r="BN357" s="275"/>
      <c r="BO357" s="275"/>
      <c r="BP357" s="275"/>
      <c r="BQ357" s="275"/>
      <c r="BR357" s="275"/>
      <c r="BS357" s="275"/>
    </row>
    <row r="358" spans="1:71" x14ac:dyDescent="0.3">
      <c r="A358" s="275"/>
      <c r="B358" s="275"/>
      <c r="C358" s="275"/>
      <c r="D358" s="275"/>
      <c r="E358" s="275"/>
      <c r="F358" s="275"/>
      <c r="G358" s="275"/>
      <c r="H358" s="275"/>
      <c r="I358" s="275"/>
      <c r="J358" s="275"/>
      <c r="K358" s="275"/>
      <c r="L358" s="275"/>
      <c r="M358" s="275"/>
      <c r="N358" s="275"/>
      <c r="O358" s="275"/>
      <c r="P358" s="275"/>
      <c r="Q358" s="275"/>
      <c r="R358" s="275"/>
      <c r="S358" s="275"/>
      <c r="T358" s="275"/>
      <c r="U358" s="275"/>
      <c r="V358" s="275"/>
      <c r="W358" s="275"/>
      <c r="X358" s="275"/>
      <c r="Y358" s="275"/>
      <c r="Z358" s="275"/>
      <c r="AA358" s="275"/>
      <c r="AB358" s="275"/>
      <c r="AC358" s="275"/>
      <c r="AD358" s="275"/>
      <c r="AE358" s="275"/>
      <c r="AF358" s="275"/>
      <c r="AG358" s="275"/>
      <c r="AH358" s="275"/>
      <c r="AI358" s="275"/>
      <c r="AJ358" s="275"/>
      <c r="AK358" s="275"/>
      <c r="AL358" s="275"/>
      <c r="AM358" s="275"/>
      <c r="AN358" s="275"/>
      <c r="AO358" s="275"/>
      <c r="AP358" s="275"/>
      <c r="AQ358" s="275"/>
      <c r="AR358" s="275"/>
      <c r="AS358" s="275"/>
      <c r="AT358" s="275"/>
      <c r="AU358" s="275"/>
      <c r="AV358" s="275"/>
      <c r="AW358" s="275"/>
      <c r="AX358" s="275"/>
      <c r="AY358" s="275"/>
      <c r="AZ358" s="275"/>
      <c r="BA358" s="275"/>
      <c r="BB358" s="275"/>
      <c r="BC358" s="275"/>
      <c r="BD358" s="275"/>
      <c r="BE358" s="275"/>
      <c r="BF358" s="275"/>
      <c r="BG358" s="275"/>
      <c r="BH358" s="275"/>
      <c r="BI358" s="275"/>
      <c r="BJ358" s="275"/>
      <c r="BK358" s="275"/>
      <c r="BL358" s="275"/>
      <c r="BM358" s="275"/>
      <c r="BN358" s="275"/>
      <c r="BO358" s="275"/>
      <c r="BP358" s="275"/>
      <c r="BQ358" s="275"/>
      <c r="BR358" s="275"/>
      <c r="BS358" s="275"/>
    </row>
    <row r="359" spans="1:71" x14ac:dyDescent="0.3">
      <c r="A359" s="275"/>
      <c r="B359" s="275"/>
      <c r="C359" s="275"/>
      <c r="D359" s="275"/>
      <c r="E359" s="275"/>
      <c r="F359" s="275"/>
      <c r="G359" s="275"/>
      <c r="H359" s="275"/>
      <c r="I359" s="275"/>
      <c r="J359" s="275"/>
      <c r="K359" s="275"/>
      <c r="L359" s="275"/>
      <c r="M359" s="275"/>
      <c r="N359" s="275"/>
      <c r="O359" s="275"/>
      <c r="P359" s="275"/>
      <c r="Q359" s="275"/>
      <c r="R359" s="275"/>
      <c r="S359" s="275"/>
      <c r="T359" s="275"/>
      <c r="U359" s="275"/>
      <c r="V359" s="275"/>
      <c r="W359" s="275"/>
      <c r="X359" s="275"/>
      <c r="Y359" s="275"/>
      <c r="Z359" s="275"/>
      <c r="AA359" s="275"/>
      <c r="AB359" s="275"/>
      <c r="AC359" s="275"/>
      <c r="AD359" s="275"/>
      <c r="AE359" s="275"/>
      <c r="AF359" s="275"/>
      <c r="AG359" s="275"/>
      <c r="AH359" s="275"/>
      <c r="AI359" s="275"/>
      <c r="AJ359" s="275"/>
      <c r="AK359" s="275"/>
      <c r="AL359" s="275"/>
      <c r="AM359" s="275"/>
      <c r="AN359" s="275"/>
      <c r="AO359" s="275"/>
      <c r="AP359" s="275"/>
      <c r="AQ359" s="275"/>
      <c r="AR359" s="275"/>
      <c r="AS359" s="275"/>
      <c r="AT359" s="275"/>
      <c r="AU359" s="275"/>
      <c r="AV359" s="275"/>
      <c r="AW359" s="275"/>
      <c r="AX359" s="275"/>
      <c r="AY359" s="275"/>
      <c r="AZ359" s="275"/>
      <c r="BA359" s="275"/>
      <c r="BB359" s="275"/>
      <c r="BC359" s="275"/>
      <c r="BD359" s="275"/>
      <c r="BE359" s="275"/>
      <c r="BF359" s="275"/>
      <c r="BG359" s="275"/>
      <c r="BH359" s="275"/>
      <c r="BI359" s="275"/>
      <c r="BJ359" s="275"/>
      <c r="BK359" s="275"/>
      <c r="BL359" s="275"/>
      <c r="BM359" s="275"/>
      <c r="BN359" s="275"/>
      <c r="BO359" s="275"/>
      <c r="BP359" s="275"/>
      <c r="BQ359" s="275"/>
      <c r="BR359" s="275"/>
      <c r="BS359" s="275"/>
    </row>
    <row r="360" spans="1:71" x14ac:dyDescent="0.3">
      <c r="A360" s="275"/>
      <c r="B360" s="275"/>
      <c r="C360" s="275"/>
      <c r="D360" s="275"/>
      <c r="E360" s="275"/>
      <c r="F360" s="275"/>
      <c r="G360" s="275"/>
      <c r="H360" s="275"/>
      <c r="I360" s="275"/>
      <c r="J360" s="275"/>
      <c r="K360" s="275"/>
      <c r="L360" s="275"/>
      <c r="M360" s="275"/>
      <c r="N360" s="275"/>
      <c r="O360" s="275"/>
      <c r="P360" s="275"/>
      <c r="Q360" s="275"/>
      <c r="R360" s="275"/>
      <c r="S360" s="275"/>
      <c r="T360" s="275"/>
      <c r="U360" s="275"/>
      <c r="V360" s="275"/>
      <c r="W360" s="275"/>
      <c r="X360" s="275"/>
      <c r="Y360" s="275"/>
      <c r="Z360" s="275"/>
      <c r="AA360" s="275"/>
      <c r="AB360" s="275"/>
      <c r="AC360" s="275"/>
      <c r="AD360" s="275"/>
      <c r="AE360" s="275"/>
      <c r="AF360" s="275"/>
      <c r="AG360" s="275"/>
      <c r="AH360" s="275"/>
      <c r="AI360" s="275"/>
      <c r="AJ360" s="275"/>
      <c r="AK360" s="275"/>
      <c r="AL360" s="275"/>
      <c r="AM360" s="275"/>
      <c r="AN360" s="275"/>
      <c r="AO360" s="275"/>
      <c r="AP360" s="275"/>
      <c r="AQ360" s="275"/>
      <c r="AR360" s="275"/>
      <c r="AS360" s="275"/>
      <c r="AT360" s="275"/>
      <c r="AU360" s="275"/>
      <c r="AV360" s="275"/>
      <c r="AW360" s="275"/>
      <c r="AX360" s="275"/>
      <c r="AY360" s="275"/>
      <c r="AZ360" s="275"/>
      <c r="BA360" s="275"/>
      <c r="BB360" s="275"/>
      <c r="BC360" s="275"/>
      <c r="BD360" s="275"/>
      <c r="BE360" s="275"/>
      <c r="BF360" s="275"/>
      <c r="BG360" s="275"/>
      <c r="BH360" s="275"/>
      <c r="BI360" s="275"/>
      <c r="BJ360" s="275"/>
      <c r="BK360" s="275"/>
      <c r="BL360" s="275"/>
      <c r="BM360" s="275"/>
      <c r="BN360" s="275"/>
      <c r="BO360" s="275"/>
      <c r="BP360" s="275"/>
      <c r="BQ360" s="275"/>
      <c r="BR360" s="275"/>
      <c r="BS360" s="275"/>
    </row>
    <row r="361" spans="1:71" x14ac:dyDescent="0.3">
      <c r="A361" s="275"/>
      <c r="B361" s="275"/>
      <c r="C361" s="275"/>
      <c r="D361" s="275"/>
      <c r="E361" s="275"/>
      <c r="F361" s="275"/>
      <c r="G361" s="275"/>
      <c r="H361" s="275"/>
      <c r="I361" s="275"/>
      <c r="J361" s="275"/>
      <c r="K361" s="275"/>
      <c r="L361" s="275"/>
      <c r="M361" s="275"/>
      <c r="N361" s="275"/>
      <c r="O361" s="275"/>
      <c r="P361" s="275"/>
      <c r="Q361" s="275"/>
      <c r="R361" s="275"/>
      <c r="S361" s="275"/>
      <c r="T361" s="275"/>
      <c r="U361" s="275"/>
      <c r="V361" s="275"/>
      <c r="W361" s="275"/>
      <c r="X361" s="275"/>
      <c r="Y361" s="275"/>
      <c r="Z361" s="275"/>
      <c r="AA361" s="275"/>
      <c r="AB361" s="275"/>
      <c r="AC361" s="275"/>
      <c r="AD361" s="275"/>
      <c r="AE361" s="275"/>
      <c r="AF361" s="275"/>
      <c r="AG361" s="275"/>
      <c r="AH361" s="275"/>
      <c r="AI361" s="275"/>
      <c r="AJ361" s="275"/>
      <c r="AK361" s="275"/>
      <c r="AL361" s="275"/>
      <c r="AM361" s="275"/>
      <c r="AN361" s="275"/>
      <c r="AO361" s="275"/>
      <c r="AP361" s="275"/>
      <c r="AQ361" s="275"/>
      <c r="AR361" s="275"/>
      <c r="AS361" s="275"/>
      <c r="AT361" s="275"/>
      <c r="AU361" s="275"/>
      <c r="AV361" s="275"/>
      <c r="AW361" s="275"/>
      <c r="AX361" s="275"/>
      <c r="AY361" s="275"/>
      <c r="AZ361" s="275"/>
      <c r="BA361" s="275"/>
      <c r="BB361" s="275"/>
      <c r="BC361" s="275"/>
      <c r="BD361" s="275"/>
      <c r="BE361" s="275"/>
      <c r="BF361" s="275"/>
      <c r="BG361" s="275"/>
      <c r="BH361" s="275"/>
      <c r="BI361" s="275"/>
      <c r="BJ361" s="275"/>
      <c r="BK361" s="275"/>
      <c r="BL361" s="275"/>
      <c r="BM361" s="275"/>
      <c r="BN361" s="275"/>
      <c r="BO361" s="275"/>
      <c r="BP361" s="275"/>
      <c r="BQ361" s="275"/>
      <c r="BR361" s="275"/>
      <c r="BS361" s="275"/>
    </row>
    <row r="362" spans="1:71" x14ac:dyDescent="0.3">
      <c r="A362" s="275"/>
      <c r="B362" s="275"/>
      <c r="C362" s="275"/>
      <c r="D362" s="275"/>
      <c r="E362" s="275"/>
      <c r="F362" s="275"/>
      <c r="G362" s="275"/>
      <c r="H362" s="275"/>
      <c r="I362" s="275"/>
      <c r="J362" s="275"/>
      <c r="K362" s="275"/>
      <c r="L362" s="275"/>
      <c r="M362" s="275"/>
      <c r="N362" s="275"/>
      <c r="O362" s="275"/>
      <c r="P362" s="275"/>
      <c r="Q362" s="275"/>
      <c r="R362" s="275"/>
      <c r="S362" s="275"/>
      <c r="T362" s="275"/>
      <c r="U362" s="275"/>
      <c r="V362" s="275"/>
      <c r="W362" s="275"/>
      <c r="X362" s="275"/>
      <c r="Y362" s="275"/>
      <c r="Z362" s="275"/>
      <c r="AA362" s="275"/>
      <c r="AB362" s="275"/>
      <c r="AC362" s="275"/>
      <c r="AD362" s="275"/>
      <c r="AE362" s="275"/>
      <c r="AF362" s="275"/>
      <c r="AG362" s="275"/>
      <c r="AH362" s="275"/>
      <c r="AI362" s="275"/>
      <c r="AJ362" s="275"/>
      <c r="AK362" s="275"/>
      <c r="AL362" s="275"/>
      <c r="AM362" s="275"/>
      <c r="AN362" s="275"/>
      <c r="AO362" s="275"/>
      <c r="AP362" s="275"/>
      <c r="AQ362" s="275"/>
      <c r="AR362" s="275"/>
      <c r="AS362" s="275"/>
      <c r="AT362" s="275"/>
      <c r="AU362" s="275"/>
      <c r="AV362" s="275"/>
      <c r="AW362" s="275"/>
      <c r="AX362" s="275"/>
      <c r="AY362" s="275"/>
      <c r="AZ362" s="275"/>
      <c r="BA362" s="275"/>
      <c r="BB362" s="275"/>
      <c r="BC362" s="275"/>
      <c r="BD362" s="275"/>
      <c r="BE362" s="275"/>
      <c r="BF362" s="275"/>
      <c r="BG362" s="275"/>
      <c r="BH362" s="275"/>
      <c r="BI362" s="275"/>
      <c r="BJ362" s="275"/>
      <c r="BK362" s="275"/>
      <c r="BL362" s="275"/>
      <c r="BM362" s="275"/>
      <c r="BN362" s="275"/>
      <c r="BO362" s="275"/>
      <c r="BP362" s="275"/>
      <c r="BQ362" s="275"/>
      <c r="BR362" s="275"/>
      <c r="BS362" s="275"/>
    </row>
    <row r="363" spans="1:71" x14ac:dyDescent="0.3">
      <c r="A363" s="275"/>
      <c r="B363" s="275"/>
      <c r="C363" s="275"/>
      <c r="D363" s="275"/>
      <c r="E363" s="275"/>
      <c r="F363" s="275"/>
      <c r="G363" s="275"/>
      <c r="H363" s="275"/>
      <c r="I363" s="275"/>
      <c r="J363" s="275"/>
      <c r="K363" s="275"/>
      <c r="L363" s="275"/>
      <c r="M363" s="275"/>
      <c r="N363" s="275"/>
      <c r="O363" s="275"/>
      <c r="P363" s="275"/>
      <c r="Q363" s="275"/>
      <c r="R363" s="275"/>
      <c r="S363" s="275"/>
      <c r="T363" s="275"/>
      <c r="U363" s="275"/>
      <c r="V363" s="275"/>
      <c r="W363" s="275"/>
      <c r="X363" s="275"/>
      <c r="Y363" s="275"/>
      <c r="Z363" s="275"/>
      <c r="AA363" s="275"/>
      <c r="AB363" s="275"/>
      <c r="AC363" s="275"/>
      <c r="AD363" s="275"/>
      <c r="AE363" s="275"/>
      <c r="AF363" s="275"/>
      <c r="AG363" s="275"/>
      <c r="AH363" s="275"/>
      <c r="AI363" s="275"/>
      <c r="AJ363" s="275"/>
      <c r="AK363" s="275"/>
      <c r="AL363" s="275"/>
      <c r="AM363" s="275"/>
      <c r="AN363" s="275"/>
      <c r="AO363" s="275"/>
      <c r="AP363" s="275"/>
      <c r="AQ363" s="275"/>
      <c r="AR363" s="275"/>
      <c r="AS363" s="275"/>
      <c r="AT363" s="275"/>
      <c r="AU363" s="275"/>
      <c r="AV363" s="275"/>
      <c r="AW363" s="275"/>
      <c r="AX363" s="275"/>
      <c r="AY363" s="275"/>
      <c r="AZ363" s="275"/>
      <c r="BA363" s="275"/>
      <c r="BB363" s="275"/>
      <c r="BC363" s="275"/>
      <c r="BD363" s="275"/>
      <c r="BE363" s="275"/>
      <c r="BF363" s="275"/>
      <c r="BG363" s="275"/>
      <c r="BH363" s="275"/>
      <c r="BI363" s="275"/>
      <c r="BJ363" s="275"/>
      <c r="BK363" s="275"/>
      <c r="BL363" s="275"/>
      <c r="BM363" s="275"/>
      <c r="BN363" s="275"/>
      <c r="BO363" s="275"/>
      <c r="BP363" s="275"/>
      <c r="BQ363" s="275"/>
      <c r="BR363" s="275"/>
      <c r="BS363" s="275"/>
    </row>
    <row r="364" spans="1:71" x14ac:dyDescent="0.3">
      <c r="A364" s="275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75"/>
      <c r="M364" s="275"/>
      <c r="N364" s="275"/>
      <c r="O364" s="275"/>
      <c r="P364" s="275"/>
      <c r="Q364" s="275"/>
      <c r="R364" s="275"/>
      <c r="S364" s="275"/>
      <c r="T364" s="275"/>
      <c r="U364" s="275"/>
      <c r="V364" s="275"/>
      <c r="W364" s="275"/>
      <c r="X364" s="275"/>
      <c r="Y364" s="275"/>
      <c r="Z364" s="275"/>
      <c r="AA364" s="275"/>
      <c r="AB364" s="275"/>
      <c r="AC364" s="275"/>
      <c r="AD364" s="275"/>
      <c r="AE364" s="275"/>
      <c r="AF364" s="275"/>
      <c r="AG364" s="275"/>
      <c r="AH364" s="275"/>
      <c r="AI364" s="275"/>
      <c r="AJ364" s="275"/>
      <c r="AK364" s="275"/>
      <c r="AL364" s="275"/>
      <c r="AM364" s="275"/>
      <c r="AN364" s="275"/>
      <c r="AO364" s="275"/>
      <c r="AP364" s="275"/>
      <c r="AQ364" s="275"/>
      <c r="AR364" s="275"/>
      <c r="AS364" s="275"/>
      <c r="AT364" s="275"/>
      <c r="AU364" s="275"/>
      <c r="AV364" s="275"/>
      <c r="AW364" s="275"/>
      <c r="AX364" s="275"/>
      <c r="AY364" s="275"/>
      <c r="AZ364" s="275"/>
      <c r="BA364" s="275"/>
      <c r="BB364" s="275"/>
      <c r="BC364" s="275"/>
      <c r="BD364" s="275"/>
      <c r="BE364" s="275"/>
      <c r="BF364" s="275"/>
      <c r="BG364" s="275"/>
      <c r="BH364" s="275"/>
      <c r="BI364" s="275"/>
      <c r="BJ364" s="275"/>
      <c r="BK364" s="275"/>
      <c r="BL364" s="275"/>
      <c r="BM364" s="275"/>
      <c r="BN364" s="275"/>
      <c r="BO364" s="275"/>
      <c r="BP364" s="275"/>
      <c r="BQ364" s="275"/>
      <c r="BR364" s="275"/>
      <c r="BS364" s="275"/>
    </row>
    <row r="365" spans="1:71" x14ac:dyDescent="0.3">
      <c r="A365" s="275"/>
      <c r="B365" s="275"/>
      <c r="C365" s="275"/>
      <c r="D365" s="275"/>
      <c r="E365" s="275"/>
      <c r="F365" s="275"/>
      <c r="G365" s="275"/>
      <c r="H365" s="275"/>
      <c r="I365" s="275"/>
      <c r="J365" s="275"/>
      <c r="K365" s="275"/>
      <c r="L365" s="275"/>
      <c r="M365" s="275"/>
      <c r="N365" s="275"/>
      <c r="O365" s="275"/>
      <c r="P365" s="275"/>
      <c r="Q365" s="275"/>
      <c r="R365" s="275"/>
      <c r="S365" s="275"/>
      <c r="T365" s="275"/>
      <c r="U365" s="275"/>
      <c r="V365" s="275"/>
      <c r="W365" s="275"/>
      <c r="X365" s="275"/>
      <c r="Y365" s="275"/>
      <c r="Z365" s="275"/>
      <c r="AA365" s="275"/>
      <c r="AB365" s="275"/>
      <c r="AC365" s="275"/>
      <c r="AD365" s="275"/>
      <c r="AE365" s="275"/>
      <c r="AF365" s="275"/>
      <c r="AG365" s="275"/>
      <c r="AH365" s="275"/>
      <c r="AI365" s="275"/>
      <c r="AJ365" s="275"/>
      <c r="AK365" s="275"/>
      <c r="AL365" s="275"/>
      <c r="AM365" s="275"/>
      <c r="AN365" s="275"/>
      <c r="AO365" s="275"/>
      <c r="AP365" s="275"/>
      <c r="AQ365" s="275"/>
      <c r="AR365" s="275"/>
      <c r="AS365" s="275"/>
      <c r="AT365" s="275"/>
      <c r="AU365" s="275"/>
      <c r="AV365" s="275"/>
      <c r="AW365" s="275"/>
      <c r="AX365" s="275"/>
      <c r="AY365" s="275"/>
      <c r="AZ365" s="275"/>
      <c r="BA365" s="275"/>
      <c r="BB365" s="275"/>
      <c r="BC365" s="275"/>
      <c r="BD365" s="275"/>
      <c r="BE365" s="275"/>
      <c r="BF365" s="275"/>
      <c r="BG365" s="275"/>
      <c r="BH365" s="275"/>
      <c r="BI365" s="275"/>
      <c r="BJ365" s="275"/>
      <c r="BK365" s="275"/>
      <c r="BL365" s="275"/>
      <c r="BM365" s="275"/>
      <c r="BN365" s="275"/>
      <c r="BO365" s="275"/>
      <c r="BP365" s="275"/>
      <c r="BQ365" s="275"/>
      <c r="BR365" s="275"/>
      <c r="BS365" s="275"/>
    </row>
    <row r="366" spans="1:71" x14ac:dyDescent="0.3">
      <c r="A366" s="275"/>
      <c r="B366" s="275"/>
      <c r="C366" s="275"/>
      <c r="D366" s="275"/>
      <c r="E366" s="275"/>
      <c r="F366" s="275"/>
      <c r="G366" s="275"/>
      <c r="H366" s="275"/>
      <c r="I366" s="275"/>
      <c r="J366" s="275"/>
      <c r="K366" s="275"/>
      <c r="L366" s="275"/>
      <c r="M366" s="275"/>
      <c r="N366" s="275"/>
      <c r="O366" s="275"/>
      <c r="P366" s="275"/>
      <c r="Q366" s="275"/>
      <c r="R366" s="275"/>
      <c r="S366" s="275"/>
      <c r="T366" s="275"/>
      <c r="U366" s="275"/>
      <c r="V366" s="275"/>
      <c r="W366" s="275"/>
      <c r="X366" s="275"/>
      <c r="Y366" s="275"/>
      <c r="Z366" s="275"/>
      <c r="AA366" s="275"/>
      <c r="AB366" s="275"/>
      <c r="AC366" s="275"/>
      <c r="AD366" s="275"/>
      <c r="AE366" s="275"/>
      <c r="AF366" s="275"/>
      <c r="AG366" s="275"/>
      <c r="AH366" s="275"/>
      <c r="AI366" s="275"/>
      <c r="AJ366" s="275"/>
      <c r="AK366" s="275"/>
      <c r="AL366" s="275"/>
      <c r="AM366" s="275"/>
      <c r="AN366" s="275"/>
      <c r="AO366" s="275"/>
      <c r="AP366" s="275"/>
      <c r="AQ366" s="275"/>
      <c r="AR366" s="275"/>
      <c r="AS366" s="275"/>
      <c r="AT366" s="275"/>
      <c r="AU366" s="275"/>
      <c r="AV366" s="275"/>
      <c r="AW366" s="275"/>
      <c r="AX366" s="275"/>
      <c r="AY366" s="275"/>
      <c r="AZ366" s="275"/>
      <c r="BA366" s="275"/>
      <c r="BB366" s="275"/>
      <c r="BC366" s="275"/>
      <c r="BD366" s="275"/>
      <c r="BE366" s="275"/>
      <c r="BF366" s="275"/>
      <c r="BG366" s="275"/>
      <c r="BH366" s="275"/>
      <c r="BI366" s="275"/>
      <c r="BJ366" s="275"/>
      <c r="BK366" s="275"/>
      <c r="BL366" s="275"/>
      <c r="BM366" s="275"/>
      <c r="BN366" s="275"/>
      <c r="BO366" s="275"/>
      <c r="BP366" s="275"/>
      <c r="BQ366" s="275"/>
      <c r="BR366" s="275"/>
      <c r="BS366" s="275"/>
    </row>
    <row r="367" spans="1:71" x14ac:dyDescent="0.3">
      <c r="A367" s="275"/>
      <c r="B367" s="275"/>
      <c r="C367" s="275"/>
      <c r="D367" s="275"/>
      <c r="E367" s="275"/>
      <c r="F367" s="275"/>
      <c r="G367" s="275"/>
      <c r="H367" s="275"/>
      <c r="I367" s="275"/>
      <c r="J367" s="275"/>
      <c r="K367" s="275"/>
      <c r="L367" s="275"/>
      <c r="M367" s="275"/>
      <c r="N367" s="275"/>
      <c r="O367" s="275"/>
      <c r="P367" s="275"/>
      <c r="Q367" s="275"/>
      <c r="R367" s="275"/>
      <c r="S367" s="275"/>
      <c r="T367" s="275"/>
      <c r="U367" s="275"/>
      <c r="V367" s="275"/>
      <c r="W367" s="275"/>
      <c r="X367" s="275"/>
      <c r="Y367" s="275"/>
      <c r="Z367" s="275"/>
      <c r="AA367" s="275"/>
      <c r="AB367" s="275"/>
      <c r="AC367" s="275"/>
      <c r="AD367" s="275"/>
      <c r="AE367" s="275"/>
      <c r="AF367" s="275"/>
      <c r="AG367" s="275"/>
      <c r="AH367" s="275"/>
      <c r="AI367" s="275"/>
      <c r="AJ367" s="275"/>
      <c r="AK367" s="275"/>
      <c r="AL367" s="275"/>
      <c r="AM367" s="275"/>
      <c r="AN367" s="275"/>
      <c r="AO367" s="275"/>
      <c r="AP367" s="275"/>
      <c r="AQ367" s="275"/>
      <c r="AR367" s="275"/>
      <c r="AS367" s="275"/>
      <c r="AT367" s="275"/>
      <c r="AU367" s="275"/>
      <c r="AV367" s="275"/>
      <c r="AW367" s="275"/>
      <c r="AX367" s="275"/>
      <c r="AY367" s="275"/>
      <c r="AZ367" s="275"/>
      <c r="BA367" s="275"/>
      <c r="BB367" s="275"/>
      <c r="BC367" s="275"/>
      <c r="BD367" s="275"/>
      <c r="BE367" s="275"/>
      <c r="BF367" s="275"/>
      <c r="BG367" s="275"/>
      <c r="BH367" s="275"/>
      <c r="BI367" s="275"/>
      <c r="BJ367" s="275"/>
      <c r="BK367" s="275"/>
      <c r="BL367" s="275"/>
      <c r="BM367" s="275"/>
      <c r="BN367" s="275"/>
      <c r="BO367" s="275"/>
      <c r="BP367" s="275"/>
      <c r="BQ367" s="275"/>
      <c r="BR367" s="275"/>
      <c r="BS367" s="275"/>
    </row>
    <row r="368" spans="1:71" x14ac:dyDescent="0.3">
      <c r="A368" s="275"/>
      <c r="B368" s="275"/>
      <c r="C368" s="275"/>
      <c r="D368" s="275"/>
      <c r="E368" s="275"/>
      <c r="F368" s="275"/>
      <c r="G368" s="275"/>
      <c r="H368" s="275"/>
      <c r="I368" s="275"/>
      <c r="J368" s="275"/>
      <c r="K368" s="275"/>
      <c r="L368" s="275"/>
      <c r="M368" s="275"/>
      <c r="N368" s="275"/>
      <c r="O368" s="275"/>
      <c r="P368" s="275"/>
      <c r="Q368" s="275"/>
      <c r="R368" s="275"/>
      <c r="S368" s="275"/>
      <c r="T368" s="275"/>
      <c r="U368" s="275"/>
      <c r="V368" s="275"/>
      <c r="W368" s="275"/>
      <c r="X368" s="275"/>
      <c r="Y368" s="275"/>
      <c r="Z368" s="275"/>
      <c r="AA368" s="275"/>
      <c r="AB368" s="275"/>
      <c r="AC368" s="275"/>
      <c r="AD368" s="275"/>
      <c r="AE368" s="275"/>
      <c r="AF368" s="275"/>
      <c r="AG368" s="275"/>
      <c r="AH368" s="275"/>
      <c r="AI368" s="275"/>
      <c r="AJ368" s="275"/>
      <c r="AK368" s="275"/>
      <c r="AL368" s="275"/>
      <c r="AM368" s="275"/>
      <c r="AN368" s="275"/>
      <c r="AO368" s="275"/>
      <c r="AP368" s="275"/>
      <c r="AQ368" s="275"/>
      <c r="AR368" s="275"/>
      <c r="AS368" s="275"/>
      <c r="AT368" s="275"/>
      <c r="AU368" s="275"/>
      <c r="AV368" s="275"/>
      <c r="AW368" s="275"/>
      <c r="AX368" s="275"/>
      <c r="AY368" s="275"/>
      <c r="AZ368" s="275"/>
      <c r="BA368" s="275"/>
      <c r="BB368" s="275"/>
      <c r="BC368" s="275"/>
      <c r="BD368" s="275"/>
      <c r="BE368" s="275"/>
      <c r="BF368" s="275"/>
      <c r="BG368" s="275"/>
      <c r="BH368" s="275"/>
      <c r="BI368" s="275"/>
      <c r="BJ368" s="275"/>
      <c r="BK368" s="275"/>
      <c r="BL368" s="275"/>
      <c r="BM368" s="275"/>
      <c r="BN368" s="275"/>
      <c r="BO368" s="275"/>
      <c r="BP368" s="275"/>
      <c r="BQ368" s="275"/>
      <c r="BR368" s="275"/>
      <c r="BS368" s="275"/>
    </row>
    <row r="369" spans="1:71" x14ac:dyDescent="0.3">
      <c r="A369" s="275"/>
      <c r="B369" s="275"/>
      <c r="C369" s="275"/>
      <c r="D369" s="275"/>
      <c r="E369" s="275"/>
      <c r="F369" s="275"/>
      <c r="G369" s="275"/>
      <c r="H369" s="275"/>
      <c r="I369" s="275"/>
      <c r="J369" s="275"/>
      <c r="K369" s="275"/>
      <c r="L369" s="275"/>
      <c r="M369" s="275"/>
      <c r="N369" s="275"/>
      <c r="O369" s="275"/>
      <c r="P369" s="275"/>
      <c r="Q369" s="275"/>
      <c r="R369" s="275"/>
      <c r="S369" s="275"/>
      <c r="T369" s="275"/>
      <c r="U369" s="275"/>
      <c r="V369" s="275"/>
      <c r="W369" s="275"/>
      <c r="X369" s="275"/>
      <c r="Y369" s="275"/>
      <c r="Z369" s="275"/>
      <c r="AA369" s="275"/>
      <c r="AB369" s="275"/>
      <c r="AC369" s="275"/>
      <c r="AD369" s="275"/>
      <c r="AE369" s="275"/>
      <c r="AF369" s="275"/>
      <c r="AG369" s="275"/>
      <c r="AH369" s="275"/>
      <c r="AI369" s="275"/>
      <c r="AJ369" s="275"/>
      <c r="AK369" s="275"/>
      <c r="AL369" s="275"/>
      <c r="AM369" s="275"/>
      <c r="AN369" s="275"/>
      <c r="AO369" s="275"/>
      <c r="AP369" s="275"/>
      <c r="AQ369" s="275"/>
      <c r="AR369" s="275"/>
      <c r="AS369" s="275"/>
      <c r="AT369" s="275"/>
      <c r="AU369" s="275"/>
      <c r="AV369" s="275"/>
      <c r="AW369" s="275"/>
      <c r="AX369" s="275"/>
      <c r="AY369" s="275"/>
      <c r="AZ369" s="275"/>
      <c r="BA369" s="275"/>
      <c r="BB369" s="275"/>
      <c r="BC369" s="275"/>
      <c r="BD369" s="275"/>
      <c r="BE369" s="275"/>
      <c r="BF369" s="275"/>
      <c r="BG369" s="275"/>
      <c r="BH369" s="275"/>
      <c r="BI369" s="275"/>
      <c r="BJ369" s="275"/>
      <c r="BK369" s="275"/>
      <c r="BL369" s="275"/>
      <c r="BM369" s="275"/>
      <c r="BN369" s="275"/>
      <c r="BO369" s="275"/>
      <c r="BP369" s="275"/>
      <c r="BQ369" s="275"/>
      <c r="BR369" s="275"/>
      <c r="BS369" s="275"/>
    </row>
    <row r="370" spans="1:71" x14ac:dyDescent="0.3">
      <c r="A370" s="275"/>
      <c r="B370" s="275"/>
      <c r="C370" s="275"/>
      <c r="D370" s="275"/>
      <c r="E370" s="275"/>
      <c r="F370" s="275"/>
      <c r="G370" s="275"/>
      <c r="H370" s="275"/>
      <c r="I370" s="275"/>
      <c r="J370" s="275"/>
      <c r="K370" s="275"/>
      <c r="L370" s="275"/>
      <c r="M370" s="275"/>
      <c r="N370" s="275"/>
      <c r="O370" s="275"/>
      <c r="P370" s="275"/>
      <c r="Q370" s="275"/>
      <c r="R370" s="275"/>
      <c r="S370" s="275"/>
      <c r="T370" s="275"/>
      <c r="U370" s="275"/>
      <c r="V370" s="275"/>
      <c r="W370" s="275"/>
      <c r="X370" s="275"/>
      <c r="Y370" s="275"/>
      <c r="Z370" s="275"/>
      <c r="AA370" s="275"/>
      <c r="AB370" s="275"/>
      <c r="AC370" s="275"/>
      <c r="AD370" s="275"/>
      <c r="AE370" s="275"/>
      <c r="AF370" s="275"/>
      <c r="AG370" s="275"/>
      <c r="AH370" s="275"/>
      <c r="AI370" s="275"/>
      <c r="AJ370" s="275"/>
      <c r="AK370" s="275"/>
      <c r="AL370" s="275"/>
      <c r="AM370" s="275"/>
      <c r="AN370" s="275"/>
      <c r="AO370" s="275"/>
      <c r="AP370" s="275"/>
      <c r="AQ370" s="275"/>
      <c r="AR370" s="275"/>
      <c r="AS370" s="275"/>
      <c r="AT370" s="275"/>
      <c r="AU370" s="275"/>
      <c r="AV370" s="275"/>
      <c r="AW370" s="275"/>
      <c r="AX370" s="275"/>
      <c r="AY370" s="275"/>
      <c r="AZ370" s="275"/>
      <c r="BA370" s="275"/>
      <c r="BB370" s="275"/>
      <c r="BC370" s="275"/>
      <c r="BD370" s="275"/>
      <c r="BE370" s="275"/>
      <c r="BF370" s="275"/>
      <c r="BG370" s="275"/>
      <c r="BH370" s="275"/>
      <c r="BI370" s="275"/>
      <c r="BJ370" s="275"/>
      <c r="BK370" s="275"/>
      <c r="BL370" s="275"/>
      <c r="BM370" s="275"/>
      <c r="BN370" s="275"/>
      <c r="BO370" s="275"/>
      <c r="BP370" s="275"/>
      <c r="BQ370" s="275"/>
      <c r="BR370" s="275"/>
      <c r="BS370" s="275"/>
    </row>
    <row r="371" spans="1:71" x14ac:dyDescent="0.3">
      <c r="A371" s="275"/>
      <c r="B371" s="275"/>
      <c r="C371" s="275"/>
      <c r="D371" s="275"/>
      <c r="E371" s="275"/>
      <c r="F371" s="275"/>
      <c r="G371" s="275"/>
      <c r="H371" s="275"/>
      <c r="I371" s="275"/>
      <c r="J371" s="275"/>
      <c r="K371" s="275"/>
      <c r="L371" s="275"/>
      <c r="M371" s="275"/>
      <c r="N371" s="275"/>
      <c r="O371" s="275"/>
      <c r="P371" s="275"/>
      <c r="Q371" s="275"/>
      <c r="R371" s="275"/>
      <c r="S371" s="275"/>
      <c r="T371" s="275"/>
      <c r="U371" s="275"/>
      <c r="V371" s="275"/>
      <c r="W371" s="275"/>
      <c r="X371" s="275"/>
      <c r="Y371" s="275"/>
      <c r="Z371" s="275"/>
      <c r="AA371" s="275"/>
      <c r="AB371" s="275"/>
      <c r="AC371" s="275"/>
      <c r="AD371" s="275"/>
      <c r="AE371" s="275"/>
      <c r="AF371" s="275"/>
      <c r="AG371" s="275"/>
      <c r="AH371" s="275"/>
      <c r="AI371" s="275"/>
      <c r="AJ371" s="275"/>
      <c r="AK371" s="275"/>
      <c r="AL371" s="275"/>
      <c r="AM371" s="275"/>
      <c r="AN371" s="275"/>
      <c r="AO371" s="275"/>
      <c r="AP371" s="275"/>
      <c r="AQ371" s="275"/>
      <c r="AR371" s="275"/>
      <c r="AS371" s="275"/>
      <c r="AT371" s="275"/>
      <c r="AU371" s="275"/>
      <c r="AV371" s="275"/>
      <c r="AW371" s="275"/>
      <c r="AX371" s="275"/>
      <c r="AY371" s="275"/>
      <c r="AZ371" s="275"/>
      <c r="BA371" s="275"/>
      <c r="BB371" s="275"/>
      <c r="BC371" s="275"/>
      <c r="BD371" s="275"/>
      <c r="BE371" s="275"/>
      <c r="BF371" s="275"/>
      <c r="BG371" s="275"/>
      <c r="BH371" s="275"/>
      <c r="BI371" s="275"/>
      <c r="BJ371" s="275"/>
      <c r="BK371" s="275"/>
      <c r="BL371" s="275"/>
      <c r="BM371" s="275"/>
      <c r="BN371" s="275"/>
      <c r="BO371" s="275"/>
      <c r="BP371" s="275"/>
      <c r="BQ371" s="275"/>
      <c r="BR371" s="275"/>
      <c r="BS371" s="275"/>
    </row>
    <row r="372" spans="1:71" x14ac:dyDescent="0.3">
      <c r="A372" s="275"/>
      <c r="B372" s="275"/>
      <c r="C372" s="275"/>
      <c r="D372" s="275"/>
      <c r="E372" s="275"/>
      <c r="F372" s="275"/>
      <c r="G372" s="275"/>
      <c r="H372" s="275"/>
      <c r="I372" s="275"/>
      <c r="J372" s="275"/>
      <c r="K372" s="275"/>
      <c r="L372" s="275"/>
      <c r="M372" s="275"/>
      <c r="N372" s="275"/>
      <c r="O372" s="275"/>
      <c r="P372" s="275"/>
      <c r="Q372" s="275"/>
      <c r="R372" s="275"/>
      <c r="S372" s="275"/>
      <c r="T372" s="275"/>
      <c r="U372" s="275"/>
      <c r="V372" s="275"/>
      <c r="W372" s="275"/>
      <c r="X372" s="275"/>
      <c r="Y372" s="275"/>
      <c r="Z372" s="275"/>
      <c r="AA372" s="275"/>
      <c r="AB372" s="275"/>
      <c r="AC372" s="275"/>
      <c r="AD372" s="275"/>
      <c r="AE372" s="275"/>
      <c r="AF372" s="275"/>
      <c r="AG372" s="275"/>
      <c r="AH372" s="275"/>
      <c r="AI372" s="275"/>
      <c r="AJ372" s="275"/>
      <c r="AK372" s="275"/>
      <c r="AL372" s="275"/>
      <c r="AM372" s="275"/>
      <c r="AN372" s="275"/>
      <c r="AO372" s="275"/>
      <c r="AP372" s="275"/>
      <c r="AQ372" s="275"/>
      <c r="AR372" s="275"/>
      <c r="AS372" s="275"/>
      <c r="AT372" s="275"/>
      <c r="AU372" s="275"/>
      <c r="AV372" s="275"/>
      <c r="AW372" s="275"/>
      <c r="AX372" s="275"/>
      <c r="AY372" s="275"/>
      <c r="AZ372" s="275"/>
      <c r="BA372" s="275"/>
      <c r="BB372" s="275"/>
      <c r="BC372" s="275"/>
      <c r="BD372" s="275"/>
      <c r="BE372" s="275"/>
      <c r="BF372" s="275"/>
      <c r="BG372" s="275"/>
      <c r="BH372" s="275"/>
      <c r="BI372" s="275"/>
      <c r="BJ372" s="275"/>
      <c r="BK372" s="275"/>
      <c r="BL372" s="275"/>
      <c r="BM372" s="275"/>
      <c r="BN372" s="275"/>
      <c r="BO372" s="275"/>
      <c r="BP372" s="275"/>
      <c r="BQ372" s="275"/>
      <c r="BR372" s="275"/>
      <c r="BS372" s="275"/>
    </row>
    <row r="373" spans="1:71" x14ac:dyDescent="0.3">
      <c r="A373" s="275"/>
      <c r="B373" s="275"/>
      <c r="C373" s="275"/>
      <c r="D373" s="275"/>
      <c r="E373" s="275"/>
      <c r="F373" s="275"/>
      <c r="G373" s="275"/>
      <c r="H373" s="275"/>
      <c r="I373" s="275"/>
      <c r="J373" s="275"/>
      <c r="K373" s="275"/>
      <c r="L373" s="275"/>
      <c r="M373" s="275"/>
      <c r="N373" s="275"/>
      <c r="O373" s="275"/>
      <c r="P373" s="275"/>
      <c r="Q373" s="275"/>
      <c r="R373" s="275"/>
      <c r="S373" s="275"/>
      <c r="T373" s="275"/>
      <c r="U373" s="275"/>
      <c r="V373" s="275"/>
      <c r="W373" s="275"/>
      <c r="X373" s="275"/>
      <c r="Y373" s="275"/>
      <c r="Z373" s="275"/>
      <c r="AA373" s="275"/>
      <c r="AB373" s="275"/>
      <c r="AC373" s="275"/>
      <c r="AD373" s="275"/>
      <c r="AE373" s="275"/>
      <c r="AF373" s="275"/>
      <c r="AG373" s="275"/>
      <c r="AH373" s="275"/>
      <c r="AI373" s="275"/>
      <c r="AJ373" s="275"/>
      <c r="AK373" s="275"/>
      <c r="AL373" s="275"/>
      <c r="AM373" s="275"/>
      <c r="AN373" s="275"/>
      <c r="AO373" s="275"/>
      <c r="AP373" s="275"/>
      <c r="AQ373" s="275"/>
      <c r="AR373" s="275"/>
      <c r="AS373" s="275"/>
      <c r="AT373" s="275"/>
      <c r="AU373" s="275"/>
      <c r="AV373" s="275"/>
      <c r="AW373" s="275"/>
      <c r="AX373" s="275"/>
      <c r="AY373" s="275"/>
      <c r="AZ373" s="275"/>
      <c r="BA373" s="275"/>
      <c r="BB373" s="275"/>
      <c r="BC373" s="275"/>
      <c r="BD373" s="275"/>
      <c r="BE373" s="275"/>
      <c r="BF373" s="275"/>
      <c r="BG373" s="275"/>
      <c r="BH373" s="275"/>
      <c r="BI373" s="275"/>
      <c r="BJ373" s="275"/>
      <c r="BK373" s="275"/>
      <c r="BL373" s="275"/>
      <c r="BM373" s="275"/>
      <c r="BN373" s="275"/>
      <c r="BO373" s="275"/>
      <c r="BP373" s="275"/>
      <c r="BQ373" s="275"/>
      <c r="BR373" s="275"/>
      <c r="BS373" s="275"/>
    </row>
    <row r="374" spans="1:71" x14ac:dyDescent="0.3">
      <c r="A374" s="275"/>
      <c r="B374" s="275"/>
      <c r="C374" s="275"/>
      <c r="D374" s="275"/>
      <c r="E374" s="275"/>
      <c r="F374" s="275"/>
      <c r="G374" s="275"/>
      <c r="H374" s="275"/>
      <c r="I374" s="275"/>
      <c r="J374" s="275"/>
      <c r="K374" s="275"/>
      <c r="L374" s="275"/>
      <c r="M374" s="275"/>
      <c r="N374" s="275"/>
      <c r="O374" s="275"/>
      <c r="P374" s="275"/>
      <c r="Q374" s="275"/>
      <c r="R374" s="275"/>
      <c r="S374" s="275"/>
      <c r="T374" s="275"/>
      <c r="U374" s="275"/>
      <c r="V374" s="275"/>
      <c r="W374" s="275"/>
      <c r="X374" s="275"/>
      <c r="Y374" s="275"/>
      <c r="Z374" s="275"/>
      <c r="AA374" s="275"/>
      <c r="AB374" s="275"/>
      <c r="AC374" s="275"/>
      <c r="AD374" s="275"/>
      <c r="AE374" s="275"/>
      <c r="AF374" s="275"/>
      <c r="AG374" s="275"/>
      <c r="AH374" s="275"/>
      <c r="AI374" s="275"/>
      <c r="AJ374" s="275"/>
      <c r="AK374" s="275"/>
      <c r="AL374" s="275"/>
      <c r="AM374" s="275"/>
      <c r="AN374" s="275"/>
      <c r="AO374" s="275"/>
      <c r="AP374" s="275"/>
      <c r="AQ374" s="275"/>
      <c r="AR374" s="275"/>
      <c r="AS374" s="275"/>
      <c r="AT374" s="275"/>
      <c r="AU374" s="275"/>
      <c r="AV374" s="275"/>
      <c r="AW374" s="275"/>
      <c r="AX374" s="275"/>
      <c r="AY374" s="275"/>
      <c r="AZ374" s="275"/>
      <c r="BA374" s="275"/>
      <c r="BB374" s="275"/>
      <c r="BC374" s="275"/>
      <c r="BD374" s="275"/>
      <c r="BE374" s="275"/>
      <c r="BF374" s="275"/>
      <c r="BG374" s="275"/>
      <c r="BH374" s="275"/>
      <c r="BI374" s="275"/>
      <c r="BJ374" s="275"/>
      <c r="BK374" s="275"/>
      <c r="BL374" s="275"/>
      <c r="BM374" s="275"/>
      <c r="BN374" s="275"/>
      <c r="BO374" s="275"/>
      <c r="BP374" s="275"/>
      <c r="BQ374" s="275"/>
      <c r="BR374" s="275"/>
      <c r="BS374" s="275"/>
    </row>
    <row r="375" spans="1:71" x14ac:dyDescent="0.3">
      <c r="A375" s="275"/>
      <c r="B375" s="275"/>
      <c r="C375" s="275"/>
      <c r="D375" s="275"/>
      <c r="E375" s="275"/>
      <c r="F375" s="275"/>
      <c r="G375" s="275"/>
      <c r="H375" s="275"/>
      <c r="I375" s="275"/>
      <c r="J375" s="275"/>
      <c r="K375" s="275"/>
      <c r="L375" s="275"/>
      <c r="M375" s="275"/>
      <c r="N375" s="275"/>
      <c r="O375" s="275"/>
      <c r="P375" s="275"/>
      <c r="Q375" s="275"/>
      <c r="R375" s="275"/>
      <c r="S375" s="275"/>
      <c r="T375" s="275"/>
      <c r="U375" s="275"/>
      <c r="V375" s="275"/>
      <c r="W375" s="275"/>
      <c r="X375" s="275"/>
      <c r="Y375" s="275"/>
      <c r="Z375" s="275"/>
      <c r="AA375" s="275"/>
      <c r="AB375" s="275"/>
      <c r="AC375" s="275"/>
      <c r="AD375" s="275"/>
      <c r="AE375" s="275"/>
      <c r="AF375" s="275"/>
      <c r="AG375" s="275"/>
      <c r="AH375" s="275"/>
      <c r="AI375" s="275"/>
      <c r="AJ375" s="275"/>
      <c r="AK375" s="275"/>
      <c r="AL375" s="275"/>
      <c r="AM375" s="275"/>
      <c r="AN375" s="275"/>
      <c r="AO375" s="275"/>
      <c r="AP375" s="275"/>
      <c r="AQ375" s="275"/>
      <c r="AR375" s="275"/>
      <c r="AS375" s="275"/>
      <c r="AT375" s="275"/>
      <c r="AU375" s="275"/>
      <c r="AV375" s="275"/>
      <c r="AW375" s="275"/>
      <c r="AX375" s="275"/>
      <c r="AY375" s="275"/>
      <c r="AZ375" s="275"/>
      <c r="BA375" s="275"/>
      <c r="BB375" s="275"/>
      <c r="BC375" s="275"/>
      <c r="BD375" s="275"/>
      <c r="BE375" s="275"/>
      <c r="BF375" s="275"/>
      <c r="BG375" s="275"/>
      <c r="BH375" s="275"/>
      <c r="BI375" s="275"/>
      <c r="BJ375" s="275"/>
      <c r="BK375" s="275"/>
      <c r="BL375" s="275"/>
      <c r="BM375" s="275"/>
      <c r="BN375" s="275"/>
      <c r="BO375" s="275"/>
      <c r="BP375" s="275"/>
      <c r="BQ375" s="275"/>
      <c r="BR375" s="275"/>
      <c r="BS375" s="275"/>
    </row>
    <row r="376" spans="1:71" x14ac:dyDescent="0.3">
      <c r="A376" s="275"/>
      <c r="B376" s="275"/>
      <c r="C376" s="275"/>
      <c r="D376" s="275"/>
      <c r="E376" s="275"/>
      <c r="F376" s="275"/>
      <c r="G376" s="275"/>
      <c r="H376" s="275"/>
      <c r="I376" s="275"/>
      <c r="J376" s="275"/>
      <c r="K376" s="275"/>
      <c r="L376" s="275"/>
      <c r="M376" s="275"/>
      <c r="N376" s="275"/>
      <c r="O376" s="275"/>
      <c r="P376" s="275"/>
      <c r="Q376" s="275"/>
      <c r="R376" s="275"/>
      <c r="S376" s="275"/>
      <c r="T376" s="275"/>
      <c r="U376" s="275"/>
      <c r="V376" s="275"/>
      <c r="W376" s="275"/>
      <c r="X376" s="275"/>
      <c r="Y376" s="275"/>
      <c r="Z376" s="275"/>
      <c r="AA376" s="275"/>
      <c r="AB376" s="275"/>
      <c r="AC376" s="275"/>
      <c r="AD376" s="275"/>
      <c r="AE376" s="275"/>
      <c r="AF376" s="275"/>
      <c r="AG376" s="275"/>
      <c r="AH376" s="275"/>
      <c r="AI376" s="275"/>
      <c r="AJ376" s="275"/>
      <c r="AK376" s="275"/>
      <c r="AL376" s="275"/>
      <c r="AM376" s="275"/>
      <c r="AN376" s="275"/>
      <c r="AO376" s="275"/>
      <c r="AP376" s="275"/>
      <c r="AQ376" s="275"/>
      <c r="AR376" s="275"/>
      <c r="AS376" s="275"/>
      <c r="AT376" s="275"/>
      <c r="AU376" s="275"/>
      <c r="AV376" s="275"/>
      <c r="AW376" s="275"/>
      <c r="AX376" s="275"/>
      <c r="AY376" s="275"/>
      <c r="AZ376" s="275"/>
      <c r="BA376" s="275"/>
      <c r="BB376" s="275"/>
      <c r="BC376" s="275"/>
      <c r="BD376" s="275"/>
      <c r="BE376" s="275"/>
      <c r="BF376" s="275"/>
      <c r="BG376" s="275"/>
      <c r="BH376" s="275"/>
      <c r="BI376" s="275"/>
      <c r="BJ376" s="275"/>
      <c r="BK376" s="275"/>
      <c r="BL376" s="275"/>
      <c r="BM376" s="275"/>
      <c r="BN376" s="275"/>
      <c r="BO376" s="275"/>
      <c r="BP376" s="275"/>
      <c r="BQ376" s="275"/>
      <c r="BR376" s="275"/>
      <c r="BS376" s="275"/>
    </row>
    <row r="377" spans="1:71" x14ac:dyDescent="0.3">
      <c r="A377" s="275"/>
      <c r="B377" s="275"/>
      <c r="C377" s="275"/>
      <c r="D377" s="275"/>
      <c r="E377" s="275"/>
      <c r="F377" s="275"/>
      <c r="G377" s="275"/>
      <c r="H377" s="275"/>
      <c r="I377" s="275"/>
      <c r="J377" s="275"/>
      <c r="K377" s="275"/>
      <c r="L377" s="275"/>
      <c r="M377" s="275"/>
      <c r="N377" s="275"/>
      <c r="O377" s="275"/>
      <c r="P377" s="275"/>
      <c r="Q377" s="275"/>
      <c r="R377" s="275"/>
      <c r="S377" s="275"/>
      <c r="T377" s="275"/>
      <c r="U377" s="275"/>
      <c r="V377" s="275"/>
      <c r="W377" s="275"/>
      <c r="X377" s="275"/>
      <c r="Y377" s="275"/>
      <c r="Z377" s="275"/>
      <c r="AA377" s="275"/>
      <c r="AB377" s="275"/>
      <c r="AC377" s="275"/>
      <c r="AD377" s="275"/>
      <c r="AE377" s="275"/>
      <c r="AF377" s="275"/>
      <c r="AG377" s="275"/>
      <c r="AH377" s="275"/>
      <c r="AI377" s="275"/>
      <c r="AJ377" s="275"/>
      <c r="AK377" s="275"/>
      <c r="AL377" s="275"/>
      <c r="AM377" s="275"/>
      <c r="AN377" s="275"/>
      <c r="AO377" s="275"/>
      <c r="AP377" s="275"/>
      <c r="AQ377" s="275"/>
      <c r="AR377" s="275"/>
      <c r="AS377" s="275"/>
      <c r="AT377" s="275"/>
      <c r="AU377" s="275"/>
      <c r="AV377" s="275"/>
      <c r="AW377" s="275"/>
      <c r="AX377" s="275"/>
      <c r="AY377" s="275"/>
      <c r="AZ377" s="275"/>
      <c r="BA377" s="275"/>
      <c r="BB377" s="275"/>
      <c r="BC377" s="275"/>
      <c r="BD377" s="275"/>
      <c r="BE377" s="275"/>
      <c r="BF377" s="275"/>
      <c r="BG377" s="275"/>
      <c r="BH377" s="275"/>
      <c r="BI377" s="275"/>
      <c r="BJ377" s="275"/>
      <c r="BK377" s="275"/>
      <c r="BL377" s="275"/>
      <c r="BM377" s="275"/>
      <c r="BN377" s="275"/>
      <c r="BO377" s="275"/>
      <c r="BP377" s="275"/>
      <c r="BQ377" s="275"/>
      <c r="BR377" s="275"/>
      <c r="BS377" s="275"/>
    </row>
    <row r="378" spans="1:71" x14ac:dyDescent="0.3">
      <c r="A378" s="275"/>
      <c r="B378" s="275"/>
      <c r="C378" s="275"/>
      <c r="D378" s="275"/>
      <c r="E378" s="275"/>
      <c r="F378" s="275"/>
      <c r="G378" s="275"/>
      <c r="H378" s="275"/>
      <c r="I378" s="275"/>
      <c r="J378" s="275"/>
      <c r="K378" s="275"/>
      <c r="L378" s="275"/>
      <c r="M378" s="275"/>
      <c r="N378" s="275"/>
      <c r="O378" s="275"/>
      <c r="P378" s="275"/>
      <c r="Q378" s="275"/>
      <c r="R378" s="275"/>
      <c r="S378" s="275"/>
      <c r="T378" s="275"/>
      <c r="U378" s="275"/>
      <c r="V378" s="275"/>
      <c r="W378" s="275"/>
      <c r="X378" s="275"/>
      <c r="Y378" s="275"/>
      <c r="Z378" s="275"/>
      <c r="AA378" s="275"/>
      <c r="AB378" s="275"/>
      <c r="AC378" s="275"/>
      <c r="AD378" s="275"/>
      <c r="AE378" s="275"/>
      <c r="AF378" s="275"/>
      <c r="AG378" s="275"/>
      <c r="AH378" s="275"/>
      <c r="AI378" s="275"/>
      <c r="AJ378" s="275"/>
      <c r="AK378" s="275"/>
      <c r="AL378" s="275"/>
      <c r="AM378" s="275"/>
      <c r="AN378" s="275"/>
      <c r="AO378" s="275"/>
      <c r="AP378" s="275"/>
      <c r="AQ378" s="275"/>
      <c r="AR378" s="275"/>
      <c r="AS378" s="275"/>
      <c r="AT378" s="275"/>
      <c r="AU378" s="275"/>
      <c r="AV378" s="275"/>
      <c r="AW378" s="275"/>
      <c r="AX378" s="275"/>
      <c r="AY378" s="275"/>
      <c r="AZ378" s="275"/>
      <c r="BA378" s="275"/>
      <c r="BB378" s="275"/>
      <c r="BC378" s="275"/>
      <c r="BD378" s="275"/>
      <c r="BE378" s="275"/>
      <c r="BF378" s="275"/>
      <c r="BG378" s="275"/>
      <c r="BH378" s="275"/>
      <c r="BI378" s="275"/>
      <c r="BJ378" s="275"/>
      <c r="BK378" s="275"/>
      <c r="BL378" s="275"/>
      <c r="BM378" s="275"/>
      <c r="BN378" s="275"/>
      <c r="BO378" s="275"/>
      <c r="BP378" s="275"/>
      <c r="BQ378" s="275"/>
      <c r="BR378" s="275"/>
      <c r="BS378" s="275"/>
    </row>
    <row r="379" spans="1:71" x14ac:dyDescent="0.3">
      <c r="A379" s="275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75"/>
      <c r="M379" s="275"/>
      <c r="N379" s="275"/>
      <c r="O379" s="275"/>
      <c r="P379" s="275"/>
      <c r="Q379" s="275"/>
      <c r="R379" s="275"/>
      <c r="S379" s="275"/>
      <c r="T379" s="275"/>
      <c r="U379" s="275"/>
      <c r="V379" s="275"/>
      <c r="W379" s="275"/>
      <c r="X379" s="275"/>
      <c r="Y379" s="275"/>
      <c r="Z379" s="275"/>
      <c r="AA379" s="275"/>
      <c r="AB379" s="275"/>
      <c r="AC379" s="275"/>
      <c r="AD379" s="275"/>
      <c r="AE379" s="275"/>
      <c r="AF379" s="275"/>
      <c r="AG379" s="275"/>
      <c r="AH379" s="275"/>
      <c r="AI379" s="275"/>
      <c r="AJ379" s="275"/>
      <c r="AK379" s="275"/>
      <c r="AL379" s="275"/>
      <c r="AM379" s="275"/>
      <c r="AN379" s="275"/>
      <c r="AO379" s="275"/>
      <c r="AP379" s="275"/>
      <c r="AQ379" s="275"/>
      <c r="AR379" s="275"/>
      <c r="AS379" s="275"/>
      <c r="AT379" s="275"/>
      <c r="AU379" s="275"/>
      <c r="AV379" s="275"/>
      <c r="AW379" s="275"/>
      <c r="AX379" s="275"/>
      <c r="AY379" s="275"/>
      <c r="AZ379" s="275"/>
      <c r="BA379" s="275"/>
      <c r="BB379" s="275"/>
      <c r="BC379" s="275"/>
      <c r="BD379" s="275"/>
      <c r="BE379" s="275"/>
      <c r="BF379" s="275"/>
      <c r="BG379" s="275"/>
      <c r="BH379" s="275"/>
      <c r="BI379" s="275"/>
      <c r="BJ379" s="275"/>
      <c r="BK379" s="275"/>
      <c r="BL379" s="275"/>
      <c r="BM379" s="275"/>
      <c r="BN379" s="275"/>
      <c r="BO379" s="275"/>
      <c r="BP379" s="275"/>
      <c r="BQ379" s="275"/>
      <c r="BR379" s="275"/>
      <c r="BS379" s="275"/>
    </row>
    <row r="380" spans="1:71" x14ac:dyDescent="0.3">
      <c r="A380" s="275"/>
      <c r="B380" s="275"/>
      <c r="C380" s="275"/>
      <c r="D380" s="275"/>
      <c r="E380" s="275"/>
      <c r="F380" s="275"/>
      <c r="G380" s="275"/>
      <c r="H380" s="275"/>
      <c r="I380" s="275"/>
      <c r="J380" s="275"/>
      <c r="K380" s="275"/>
      <c r="L380" s="275"/>
      <c r="M380" s="275"/>
      <c r="N380" s="275"/>
      <c r="O380" s="275"/>
      <c r="P380" s="275"/>
      <c r="Q380" s="275"/>
      <c r="R380" s="275"/>
      <c r="S380" s="275"/>
      <c r="T380" s="275"/>
      <c r="U380" s="275"/>
      <c r="V380" s="275"/>
      <c r="W380" s="275"/>
      <c r="X380" s="275"/>
      <c r="Y380" s="275"/>
      <c r="Z380" s="275"/>
      <c r="AA380" s="275"/>
      <c r="AB380" s="275"/>
      <c r="AC380" s="275"/>
      <c r="AD380" s="275"/>
      <c r="AE380" s="275"/>
      <c r="AF380" s="275"/>
      <c r="AG380" s="275"/>
      <c r="AH380" s="275"/>
      <c r="AI380" s="275"/>
      <c r="AJ380" s="275"/>
      <c r="AK380" s="275"/>
      <c r="AL380" s="275"/>
      <c r="AM380" s="275"/>
      <c r="AN380" s="275"/>
      <c r="AO380" s="275"/>
      <c r="AP380" s="275"/>
      <c r="AQ380" s="275"/>
      <c r="AR380" s="275"/>
      <c r="AS380" s="275"/>
      <c r="AT380" s="275"/>
      <c r="AU380" s="275"/>
      <c r="AV380" s="275"/>
      <c r="AW380" s="275"/>
      <c r="AX380" s="275"/>
      <c r="AY380" s="275"/>
      <c r="AZ380" s="275"/>
      <c r="BA380" s="275"/>
      <c r="BB380" s="275"/>
      <c r="BC380" s="275"/>
      <c r="BD380" s="275"/>
      <c r="BE380" s="275"/>
      <c r="BF380" s="275"/>
      <c r="BG380" s="275"/>
      <c r="BH380" s="275"/>
      <c r="BI380" s="275"/>
      <c r="BJ380" s="275"/>
      <c r="BK380" s="275"/>
      <c r="BL380" s="275"/>
      <c r="BM380" s="275"/>
      <c r="BN380" s="275"/>
      <c r="BO380" s="275"/>
      <c r="BP380" s="275"/>
      <c r="BQ380" s="275"/>
      <c r="BR380" s="275"/>
      <c r="BS380" s="275"/>
    </row>
    <row r="381" spans="1:71" x14ac:dyDescent="0.3">
      <c r="A381" s="275"/>
      <c r="B381" s="275"/>
      <c r="C381" s="275"/>
      <c r="D381" s="275"/>
      <c r="E381" s="275"/>
      <c r="F381" s="275"/>
      <c r="G381" s="275"/>
      <c r="H381" s="275"/>
      <c r="I381" s="275"/>
      <c r="J381" s="275"/>
      <c r="K381" s="275"/>
      <c r="L381" s="275"/>
      <c r="M381" s="275"/>
      <c r="N381" s="275"/>
      <c r="O381" s="275"/>
      <c r="P381" s="275"/>
      <c r="Q381" s="275"/>
      <c r="R381" s="275"/>
      <c r="S381" s="275"/>
      <c r="T381" s="275"/>
      <c r="U381" s="275"/>
      <c r="V381" s="275"/>
      <c r="W381" s="275"/>
      <c r="X381" s="275"/>
      <c r="Y381" s="275"/>
      <c r="Z381" s="275"/>
      <c r="AA381" s="275"/>
      <c r="AB381" s="275"/>
      <c r="AC381" s="275"/>
      <c r="AD381" s="275"/>
      <c r="AE381" s="275"/>
      <c r="AF381" s="275"/>
      <c r="AG381" s="275"/>
      <c r="AH381" s="275"/>
      <c r="AI381" s="275"/>
      <c r="AJ381" s="275"/>
      <c r="AK381" s="275"/>
      <c r="AL381" s="275"/>
      <c r="AM381" s="275"/>
      <c r="AN381" s="275"/>
      <c r="AO381" s="275"/>
      <c r="AP381" s="275"/>
      <c r="AQ381" s="275"/>
      <c r="AR381" s="275"/>
      <c r="AS381" s="275"/>
      <c r="AT381" s="275"/>
      <c r="AU381" s="275"/>
      <c r="AV381" s="275"/>
      <c r="AW381" s="275"/>
      <c r="AX381" s="275"/>
      <c r="AY381" s="275"/>
      <c r="AZ381" s="275"/>
      <c r="BA381" s="275"/>
      <c r="BB381" s="275"/>
      <c r="BC381" s="275"/>
      <c r="BD381" s="275"/>
      <c r="BE381" s="275"/>
      <c r="BF381" s="275"/>
      <c r="BG381" s="275"/>
      <c r="BH381" s="275"/>
      <c r="BI381" s="275"/>
      <c r="BJ381" s="275"/>
      <c r="BK381" s="275"/>
      <c r="BL381" s="275"/>
      <c r="BM381" s="275"/>
      <c r="BN381" s="275"/>
      <c r="BO381" s="275"/>
      <c r="BP381" s="275"/>
      <c r="BQ381" s="275"/>
      <c r="BR381" s="275"/>
      <c r="BS381" s="275"/>
    </row>
    <row r="382" spans="1:71" x14ac:dyDescent="0.3">
      <c r="A382" s="275"/>
      <c r="B382" s="275"/>
      <c r="C382" s="275"/>
      <c r="D382" s="275"/>
      <c r="E382" s="275"/>
      <c r="F382" s="275"/>
      <c r="G382" s="275"/>
      <c r="H382" s="275"/>
      <c r="I382" s="275"/>
      <c r="J382" s="275"/>
      <c r="K382" s="275"/>
      <c r="L382" s="275"/>
      <c r="M382" s="275"/>
      <c r="N382" s="275"/>
      <c r="O382" s="275"/>
      <c r="P382" s="275"/>
      <c r="Q382" s="275"/>
      <c r="R382" s="275"/>
      <c r="S382" s="275"/>
      <c r="T382" s="275"/>
      <c r="U382" s="275"/>
      <c r="V382" s="275"/>
      <c r="W382" s="275"/>
      <c r="X382" s="275"/>
      <c r="Y382" s="275"/>
      <c r="Z382" s="275"/>
      <c r="AA382" s="275"/>
      <c r="AB382" s="275"/>
      <c r="AC382" s="275"/>
      <c r="AD382" s="275"/>
      <c r="AE382" s="275"/>
      <c r="AF382" s="275"/>
      <c r="AG382" s="275"/>
      <c r="AH382" s="275"/>
      <c r="AI382" s="275"/>
      <c r="AJ382" s="275"/>
      <c r="AK382" s="275"/>
      <c r="AL382" s="275"/>
      <c r="AM382" s="275"/>
      <c r="AN382" s="275"/>
      <c r="AO382" s="275"/>
      <c r="AP382" s="275"/>
      <c r="AQ382" s="275"/>
      <c r="AR382" s="275"/>
      <c r="AS382" s="275"/>
      <c r="AT382" s="275"/>
      <c r="AU382" s="275"/>
      <c r="AV382" s="275"/>
      <c r="AW382" s="275"/>
      <c r="AX382" s="275"/>
      <c r="AY382" s="275"/>
      <c r="AZ382" s="275"/>
      <c r="BA382" s="275"/>
      <c r="BB382" s="275"/>
      <c r="BC382" s="275"/>
      <c r="BD382" s="275"/>
      <c r="BE382" s="275"/>
      <c r="BF382" s="275"/>
      <c r="BG382" s="275"/>
      <c r="BH382" s="275"/>
      <c r="BI382" s="275"/>
      <c r="BJ382" s="275"/>
      <c r="BK382" s="275"/>
      <c r="BL382" s="275"/>
      <c r="BM382" s="275"/>
      <c r="BN382" s="275"/>
      <c r="BO382" s="275"/>
      <c r="BP382" s="275"/>
      <c r="BQ382" s="275"/>
      <c r="BR382" s="275"/>
      <c r="BS382" s="275"/>
    </row>
    <row r="383" spans="1:71" x14ac:dyDescent="0.3">
      <c r="A383" s="275"/>
      <c r="B383" s="275"/>
      <c r="C383" s="275"/>
      <c r="D383" s="275"/>
      <c r="E383" s="275"/>
      <c r="F383" s="275"/>
      <c r="G383" s="275"/>
      <c r="H383" s="275"/>
      <c r="I383" s="275"/>
      <c r="J383" s="275"/>
      <c r="K383" s="275"/>
      <c r="L383" s="275"/>
      <c r="M383" s="275"/>
      <c r="N383" s="275"/>
      <c r="O383" s="275"/>
      <c r="P383" s="275"/>
      <c r="Q383" s="275"/>
      <c r="R383" s="275"/>
      <c r="S383" s="275"/>
      <c r="T383" s="275"/>
      <c r="U383" s="275"/>
      <c r="V383" s="275"/>
      <c r="W383" s="275"/>
      <c r="X383" s="275"/>
      <c r="Y383" s="275"/>
      <c r="Z383" s="275"/>
      <c r="AA383" s="275"/>
      <c r="AB383" s="275"/>
      <c r="AC383" s="275"/>
      <c r="AD383" s="275"/>
      <c r="AE383" s="275"/>
      <c r="AF383" s="275"/>
      <c r="AG383" s="275"/>
      <c r="AH383" s="275"/>
      <c r="AI383" s="275"/>
      <c r="AJ383" s="275"/>
      <c r="AK383" s="275"/>
      <c r="AL383" s="275"/>
      <c r="AM383" s="275"/>
      <c r="AN383" s="275"/>
      <c r="AO383" s="275"/>
      <c r="AP383" s="275"/>
      <c r="AQ383" s="275"/>
      <c r="AR383" s="275"/>
      <c r="AS383" s="275"/>
      <c r="AT383" s="275"/>
      <c r="AU383" s="275"/>
      <c r="AV383" s="275"/>
      <c r="AW383" s="275"/>
      <c r="AX383" s="275"/>
      <c r="AY383" s="275"/>
      <c r="AZ383" s="275"/>
      <c r="BA383" s="275"/>
      <c r="BB383" s="275"/>
      <c r="BC383" s="275"/>
      <c r="BD383" s="275"/>
      <c r="BE383" s="275"/>
      <c r="BF383" s="275"/>
      <c r="BG383" s="275"/>
      <c r="BH383" s="275"/>
      <c r="BI383" s="275"/>
      <c r="BJ383" s="275"/>
      <c r="BK383" s="275"/>
      <c r="BL383" s="275"/>
      <c r="BM383" s="275"/>
      <c r="BN383" s="275"/>
      <c r="BO383" s="275"/>
      <c r="BP383" s="275"/>
      <c r="BQ383" s="275"/>
      <c r="BR383" s="275"/>
      <c r="BS383" s="275"/>
    </row>
    <row r="384" spans="1:71" x14ac:dyDescent="0.3">
      <c r="A384" s="275"/>
      <c r="B384" s="275"/>
      <c r="C384" s="275"/>
      <c r="D384" s="275"/>
      <c r="E384" s="275"/>
      <c r="F384" s="275"/>
      <c r="G384" s="275"/>
      <c r="H384" s="275"/>
      <c r="I384" s="275"/>
      <c r="J384" s="275"/>
      <c r="K384" s="275"/>
      <c r="L384" s="275"/>
      <c r="M384" s="275"/>
      <c r="N384" s="275"/>
      <c r="O384" s="275"/>
      <c r="P384" s="275"/>
      <c r="Q384" s="275"/>
      <c r="R384" s="275"/>
      <c r="S384" s="275"/>
      <c r="T384" s="275"/>
      <c r="U384" s="275"/>
      <c r="V384" s="275"/>
      <c r="W384" s="275"/>
      <c r="X384" s="275"/>
      <c r="Y384" s="275"/>
      <c r="Z384" s="275"/>
      <c r="AA384" s="275"/>
      <c r="AB384" s="275"/>
      <c r="AC384" s="275"/>
      <c r="AD384" s="275"/>
      <c r="AE384" s="275"/>
      <c r="AF384" s="275"/>
      <c r="AG384" s="275"/>
      <c r="AH384" s="275"/>
      <c r="AI384" s="275"/>
      <c r="AJ384" s="275"/>
      <c r="AK384" s="275"/>
      <c r="AL384" s="275"/>
      <c r="AM384" s="275"/>
      <c r="AN384" s="275"/>
      <c r="AO384" s="275"/>
      <c r="AP384" s="275"/>
      <c r="AQ384" s="275"/>
      <c r="AR384" s="275"/>
      <c r="AS384" s="275"/>
      <c r="AT384" s="275"/>
      <c r="AU384" s="275"/>
      <c r="AV384" s="275"/>
      <c r="AW384" s="275"/>
      <c r="AX384" s="275"/>
      <c r="AY384" s="275"/>
      <c r="AZ384" s="275"/>
      <c r="BA384" s="275"/>
      <c r="BB384" s="275"/>
      <c r="BC384" s="275"/>
      <c r="BD384" s="275"/>
      <c r="BE384" s="275"/>
      <c r="BF384" s="275"/>
      <c r="BG384" s="275"/>
      <c r="BH384" s="275"/>
      <c r="BI384" s="275"/>
      <c r="BJ384" s="275"/>
      <c r="BK384" s="275"/>
      <c r="BL384" s="275"/>
      <c r="BM384" s="275"/>
      <c r="BN384" s="275"/>
      <c r="BO384" s="275"/>
      <c r="BP384" s="275"/>
      <c r="BQ384" s="275"/>
      <c r="BR384" s="275"/>
      <c r="BS384" s="275"/>
    </row>
    <row r="385" spans="1:71" x14ac:dyDescent="0.3">
      <c r="A385" s="275"/>
      <c r="B385" s="275"/>
      <c r="C385" s="275"/>
      <c r="D385" s="275"/>
      <c r="E385" s="275"/>
      <c r="F385" s="275"/>
      <c r="G385" s="275"/>
      <c r="H385" s="275"/>
      <c r="I385" s="275"/>
      <c r="J385" s="275"/>
      <c r="K385" s="275"/>
      <c r="L385" s="275"/>
      <c r="M385" s="275"/>
      <c r="N385" s="275"/>
      <c r="O385" s="275"/>
      <c r="P385" s="275"/>
      <c r="Q385" s="275"/>
      <c r="R385" s="275"/>
      <c r="S385" s="275"/>
      <c r="T385" s="275"/>
      <c r="U385" s="275"/>
      <c r="V385" s="275"/>
      <c r="W385" s="275"/>
      <c r="X385" s="275"/>
      <c r="Y385" s="275"/>
      <c r="Z385" s="275"/>
      <c r="AA385" s="275"/>
      <c r="AB385" s="275"/>
      <c r="AC385" s="275"/>
      <c r="AD385" s="275"/>
      <c r="AE385" s="275"/>
      <c r="AF385" s="275"/>
      <c r="AG385" s="275"/>
      <c r="AH385" s="275"/>
      <c r="AI385" s="275"/>
      <c r="AJ385" s="275"/>
      <c r="AK385" s="275"/>
      <c r="AL385" s="275"/>
      <c r="AM385" s="275"/>
      <c r="AN385" s="275"/>
      <c r="AO385" s="275"/>
      <c r="AP385" s="275"/>
      <c r="AQ385" s="275"/>
      <c r="AR385" s="275"/>
      <c r="AS385" s="275"/>
      <c r="AT385" s="275"/>
      <c r="AU385" s="275"/>
      <c r="AV385" s="275"/>
      <c r="AW385" s="275"/>
      <c r="AX385" s="275"/>
      <c r="AY385" s="275"/>
      <c r="AZ385" s="275"/>
      <c r="BA385" s="275"/>
      <c r="BB385" s="275"/>
      <c r="BC385" s="275"/>
      <c r="BD385" s="275"/>
      <c r="BE385" s="275"/>
      <c r="BF385" s="275"/>
      <c r="BG385" s="275"/>
      <c r="BH385" s="275"/>
      <c r="BI385" s="275"/>
      <c r="BJ385" s="275"/>
      <c r="BK385" s="275"/>
      <c r="BL385" s="275"/>
      <c r="BM385" s="275"/>
      <c r="BN385" s="275"/>
      <c r="BO385" s="275"/>
      <c r="BP385" s="275"/>
      <c r="BQ385" s="275"/>
      <c r="BR385" s="275"/>
      <c r="BS385" s="275"/>
    </row>
    <row r="386" spans="1:71" x14ac:dyDescent="0.3">
      <c r="A386" s="275"/>
      <c r="B386" s="275"/>
      <c r="C386" s="275"/>
      <c r="D386" s="275"/>
      <c r="E386" s="275"/>
      <c r="F386" s="275"/>
      <c r="G386" s="275"/>
      <c r="H386" s="275"/>
      <c r="I386" s="275"/>
      <c r="J386" s="275"/>
      <c r="K386" s="275"/>
      <c r="L386" s="275"/>
      <c r="M386" s="275"/>
      <c r="N386" s="275"/>
      <c r="O386" s="275"/>
      <c r="P386" s="275"/>
      <c r="Q386" s="275"/>
      <c r="R386" s="275"/>
      <c r="S386" s="275"/>
      <c r="T386" s="275"/>
      <c r="U386" s="275"/>
      <c r="V386" s="275"/>
      <c r="W386" s="275"/>
      <c r="X386" s="275"/>
      <c r="Y386" s="275"/>
      <c r="Z386" s="275"/>
      <c r="AA386" s="275"/>
      <c r="AB386" s="275"/>
      <c r="AC386" s="275"/>
      <c r="AD386" s="275"/>
      <c r="AE386" s="275"/>
      <c r="AF386" s="275"/>
      <c r="AG386" s="275"/>
      <c r="AH386" s="275"/>
      <c r="AI386" s="275"/>
      <c r="AJ386" s="275"/>
      <c r="AK386" s="275"/>
      <c r="AL386" s="275"/>
      <c r="AM386" s="275"/>
      <c r="AN386" s="275"/>
      <c r="AO386" s="275"/>
      <c r="AP386" s="275"/>
      <c r="AQ386" s="275"/>
      <c r="AR386" s="275"/>
      <c r="AS386" s="275"/>
      <c r="AT386" s="275"/>
      <c r="AU386" s="275"/>
      <c r="AV386" s="275"/>
      <c r="AW386" s="275"/>
      <c r="AX386" s="275"/>
      <c r="AY386" s="275"/>
      <c r="AZ386" s="275"/>
      <c r="BA386" s="275"/>
      <c r="BB386" s="275"/>
      <c r="BC386" s="275"/>
      <c r="BD386" s="275"/>
      <c r="BE386" s="275"/>
      <c r="BF386" s="275"/>
      <c r="BG386" s="275"/>
      <c r="BH386" s="275"/>
      <c r="BI386" s="275"/>
      <c r="BJ386" s="275"/>
      <c r="BK386" s="275"/>
      <c r="BL386" s="275"/>
      <c r="BM386" s="275"/>
      <c r="BN386" s="275"/>
      <c r="BO386" s="275"/>
      <c r="BP386" s="275"/>
      <c r="BQ386" s="275"/>
      <c r="BR386" s="275"/>
      <c r="BS386" s="275"/>
    </row>
    <row r="387" spans="1:71" x14ac:dyDescent="0.3">
      <c r="A387" s="275"/>
      <c r="B387" s="275"/>
      <c r="C387" s="275"/>
      <c r="D387" s="275"/>
      <c r="E387" s="275"/>
      <c r="F387" s="275"/>
      <c r="G387" s="275"/>
      <c r="H387" s="275"/>
      <c r="I387" s="275"/>
      <c r="J387" s="275"/>
      <c r="K387" s="275"/>
      <c r="L387" s="275"/>
      <c r="M387" s="275"/>
      <c r="N387" s="275"/>
      <c r="O387" s="275"/>
      <c r="P387" s="275"/>
      <c r="Q387" s="275"/>
      <c r="R387" s="275"/>
      <c r="S387" s="275"/>
      <c r="T387" s="275"/>
      <c r="U387" s="275"/>
      <c r="V387" s="275"/>
      <c r="W387" s="275"/>
      <c r="X387" s="275"/>
      <c r="Y387" s="275"/>
      <c r="Z387" s="275"/>
      <c r="AA387" s="275"/>
      <c r="AB387" s="275"/>
      <c r="AC387" s="275"/>
      <c r="AD387" s="275"/>
      <c r="AE387" s="275"/>
      <c r="AF387" s="275"/>
      <c r="AG387" s="275"/>
      <c r="AH387" s="275"/>
      <c r="AI387" s="275"/>
      <c r="AJ387" s="275"/>
      <c r="AK387" s="275"/>
      <c r="AL387" s="275"/>
      <c r="AM387" s="275"/>
      <c r="AN387" s="275"/>
      <c r="AO387" s="275"/>
      <c r="AP387" s="275"/>
      <c r="AQ387" s="275"/>
      <c r="AR387" s="275"/>
      <c r="AS387" s="275"/>
      <c r="AT387" s="275"/>
      <c r="AU387" s="275"/>
      <c r="AV387" s="275"/>
      <c r="AW387" s="275"/>
      <c r="AX387" s="275"/>
      <c r="AY387" s="275"/>
      <c r="AZ387" s="275"/>
      <c r="BA387" s="275"/>
      <c r="BB387" s="275"/>
      <c r="BC387" s="275"/>
      <c r="BD387" s="275"/>
      <c r="BE387" s="275"/>
      <c r="BF387" s="275"/>
      <c r="BG387" s="275"/>
      <c r="BH387" s="275"/>
      <c r="BI387" s="275"/>
      <c r="BJ387" s="275"/>
      <c r="BK387" s="275"/>
      <c r="BL387" s="275"/>
      <c r="BM387" s="275"/>
      <c r="BN387" s="275"/>
      <c r="BO387" s="275"/>
      <c r="BP387" s="275"/>
      <c r="BQ387" s="275"/>
      <c r="BR387" s="275"/>
      <c r="BS387" s="275"/>
    </row>
    <row r="388" spans="1:71" x14ac:dyDescent="0.3">
      <c r="A388" s="275"/>
      <c r="B388" s="275"/>
      <c r="C388" s="275"/>
      <c r="D388" s="275"/>
      <c r="E388" s="275"/>
      <c r="F388" s="275"/>
      <c r="G388" s="275"/>
      <c r="H388" s="275"/>
      <c r="I388" s="275"/>
      <c r="J388" s="275"/>
      <c r="K388" s="275"/>
      <c r="L388" s="275"/>
      <c r="M388" s="275"/>
      <c r="N388" s="275"/>
      <c r="O388" s="275"/>
      <c r="P388" s="275"/>
      <c r="Q388" s="275"/>
      <c r="R388" s="275"/>
      <c r="S388" s="275"/>
      <c r="T388" s="275"/>
      <c r="U388" s="275"/>
      <c r="V388" s="275"/>
      <c r="W388" s="275"/>
      <c r="X388" s="275"/>
      <c r="Y388" s="275"/>
      <c r="Z388" s="275"/>
      <c r="AA388" s="275"/>
      <c r="AB388" s="275"/>
      <c r="AC388" s="275"/>
      <c r="AD388" s="275"/>
      <c r="AE388" s="275"/>
      <c r="AF388" s="275"/>
      <c r="AG388" s="275"/>
      <c r="AH388" s="275"/>
      <c r="AI388" s="275"/>
      <c r="AJ388" s="275"/>
      <c r="AK388" s="275"/>
      <c r="AL388" s="275"/>
      <c r="AM388" s="275"/>
      <c r="AN388" s="275"/>
      <c r="AO388" s="275"/>
      <c r="AP388" s="275"/>
      <c r="AQ388" s="275"/>
      <c r="AR388" s="275"/>
      <c r="AS388" s="275"/>
      <c r="AT388" s="275"/>
      <c r="AU388" s="275"/>
      <c r="AV388" s="275"/>
      <c r="AW388" s="275"/>
      <c r="AX388" s="275"/>
      <c r="AY388" s="275"/>
      <c r="AZ388" s="275"/>
      <c r="BA388" s="275"/>
      <c r="BB388" s="275"/>
      <c r="BC388" s="275"/>
      <c r="BD388" s="275"/>
      <c r="BE388" s="275"/>
      <c r="BF388" s="275"/>
      <c r="BG388" s="275"/>
      <c r="BH388" s="275"/>
      <c r="BI388" s="275"/>
      <c r="BJ388" s="275"/>
      <c r="BK388" s="275"/>
      <c r="BL388" s="275"/>
      <c r="BM388" s="275"/>
      <c r="BN388" s="275"/>
      <c r="BO388" s="275"/>
      <c r="BP388" s="275"/>
      <c r="BQ388" s="275"/>
      <c r="BR388" s="275"/>
      <c r="BS388" s="275"/>
    </row>
    <row r="389" spans="1:71" x14ac:dyDescent="0.3">
      <c r="A389" s="275"/>
      <c r="B389" s="275"/>
      <c r="C389" s="275"/>
      <c r="D389" s="275"/>
      <c r="E389" s="275"/>
      <c r="F389" s="275"/>
      <c r="G389" s="275"/>
      <c r="H389" s="275"/>
      <c r="I389" s="275"/>
      <c r="J389" s="275"/>
      <c r="K389" s="275"/>
      <c r="L389" s="275"/>
      <c r="M389" s="275"/>
      <c r="N389" s="275"/>
      <c r="O389" s="275"/>
      <c r="P389" s="275"/>
      <c r="Q389" s="275"/>
      <c r="R389" s="275"/>
      <c r="S389" s="275"/>
      <c r="T389" s="275"/>
      <c r="U389" s="275"/>
      <c r="V389" s="275"/>
      <c r="W389" s="275"/>
      <c r="X389" s="275"/>
      <c r="Y389" s="275"/>
      <c r="Z389" s="275"/>
      <c r="AA389" s="275"/>
      <c r="AB389" s="275"/>
      <c r="AC389" s="275"/>
      <c r="AD389" s="275"/>
      <c r="AE389" s="275"/>
      <c r="AF389" s="275"/>
      <c r="AG389" s="275"/>
      <c r="AH389" s="275"/>
      <c r="AI389" s="275"/>
      <c r="AJ389" s="275"/>
      <c r="AK389" s="275"/>
      <c r="AL389" s="275"/>
      <c r="AM389" s="275"/>
      <c r="AN389" s="275"/>
      <c r="AO389" s="275"/>
      <c r="AP389" s="275"/>
      <c r="AQ389" s="275"/>
      <c r="AR389" s="275"/>
      <c r="AS389" s="275"/>
      <c r="AT389" s="275"/>
      <c r="AU389" s="275"/>
      <c r="AV389" s="275"/>
      <c r="AW389" s="275"/>
      <c r="AX389" s="275"/>
      <c r="AY389" s="275"/>
      <c r="AZ389" s="275"/>
      <c r="BA389" s="275"/>
      <c r="BB389" s="275"/>
      <c r="BC389" s="275"/>
      <c r="BD389" s="275"/>
      <c r="BE389" s="275"/>
      <c r="BF389" s="275"/>
      <c r="BG389" s="275"/>
      <c r="BH389" s="275"/>
      <c r="BI389" s="275"/>
      <c r="BJ389" s="275"/>
      <c r="BK389" s="275"/>
      <c r="BL389" s="275"/>
      <c r="BM389" s="275"/>
      <c r="BN389" s="275"/>
      <c r="BO389" s="275"/>
      <c r="BP389" s="275"/>
      <c r="BQ389" s="275"/>
      <c r="BR389" s="275"/>
      <c r="BS389" s="275"/>
    </row>
    <row r="390" spans="1:71" x14ac:dyDescent="0.3">
      <c r="A390" s="275"/>
      <c r="B390" s="275"/>
      <c r="C390" s="275"/>
      <c r="D390" s="275"/>
      <c r="E390" s="275"/>
      <c r="F390" s="275"/>
      <c r="G390" s="275"/>
      <c r="H390" s="275"/>
      <c r="I390" s="275"/>
      <c r="J390" s="275"/>
      <c r="K390" s="275"/>
      <c r="L390" s="275"/>
      <c r="M390" s="275"/>
      <c r="N390" s="275"/>
      <c r="O390" s="275"/>
      <c r="P390" s="275"/>
      <c r="Q390" s="275"/>
      <c r="R390" s="275"/>
      <c r="S390" s="275"/>
      <c r="T390" s="275"/>
      <c r="U390" s="275"/>
      <c r="V390" s="275"/>
      <c r="W390" s="275"/>
      <c r="X390" s="275"/>
      <c r="Y390" s="275"/>
      <c r="Z390" s="275"/>
      <c r="AA390" s="275"/>
      <c r="AB390" s="275"/>
      <c r="AC390" s="275"/>
      <c r="AD390" s="275"/>
      <c r="AE390" s="275"/>
      <c r="AF390" s="275"/>
      <c r="AG390" s="275"/>
      <c r="AH390" s="275"/>
      <c r="AI390" s="275"/>
      <c r="AJ390" s="275"/>
      <c r="AK390" s="275"/>
      <c r="AL390" s="275"/>
      <c r="AM390" s="275"/>
      <c r="AN390" s="275"/>
      <c r="AO390" s="275"/>
      <c r="AP390" s="275"/>
      <c r="AQ390" s="275"/>
      <c r="AR390" s="275"/>
      <c r="AS390" s="275"/>
      <c r="AT390" s="275"/>
      <c r="AU390" s="275"/>
      <c r="AV390" s="275"/>
      <c r="AW390" s="275"/>
      <c r="AX390" s="275"/>
      <c r="AY390" s="275"/>
      <c r="AZ390" s="275"/>
      <c r="BA390" s="275"/>
      <c r="BB390" s="275"/>
      <c r="BC390" s="275"/>
      <c r="BD390" s="275"/>
      <c r="BE390" s="275"/>
      <c r="BF390" s="275"/>
      <c r="BG390" s="275"/>
      <c r="BH390" s="275"/>
      <c r="BI390" s="275"/>
      <c r="BJ390" s="275"/>
      <c r="BK390" s="275"/>
      <c r="BL390" s="275"/>
      <c r="BM390" s="275"/>
      <c r="BN390" s="275"/>
      <c r="BO390" s="275"/>
      <c r="BP390" s="275"/>
      <c r="BQ390" s="275"/>
      <c r="BR390" s="275"/>
      <c r="BS390" s="275"/>
    </row>
    <row r="391" spans="1:71" x14ac:dyDescent="0.3">
      <c r="A391" s="275"/>
      <c r="B391" s="275"/>
      <c r="C391" s="275"/>
      <c r="D391" s="275"/>
      <c r="E391" s="275"/>
      <c r="F391" s="275"/>
      <c r="G391" s="275"/>
      <c r="H391" s="275"/>
      <c r="I391" s="275"/>
      <c r="J391" s="275"/>
      <c r="K391" s="275"/>
      <c r="L391" s="275"/>
      <c r="M391" s="275"/>
      <c r="N391" s="275"/>
      <c r="O391" s="275"/>
      <c r="P391" s="275"/>
      <c r="Q391" s="275"/>
      <c r="R391" s="275"/>
      <c r="S391" s="275"/>
      <c r="T391" s="275"/>
      <c r="U391" s="275"/>
      <c r="V391" s="275"/>
      <c r="W391" s="275"/>
      <c r="X391" s="275"/>
      <c r="Y391" s="275"/>
      <c r="Z391" s="275"/>
      <c r="AA391" s="275"/>
      <c r="AB391" s="275"/>
      <c r="AC391" s="275"/>
      <c r="AD391" s="275"/>
      <c r="AE391" s="275"/>
      <c r="AF391" s="275"/>
      <c r="AG391" s="275"/>
      <c r="AH391" s="275"/>
      <c r="AI391" s="275"/>
      <c r="AJ391" s="275"/>
      <c r="AK391" s="275"/>
      <c r="AL391" s="275"/>
      <c r="AM391" s="275"/>
      <c r="AN391" s="275"/>
      <c r="AO391" s="275"/>
      <c r="AP391" s="275"/>
      <c r="AQ391" s="275"/>
      <c r="AR391" s="275"/>
      <c r="AS391" s="275"/>
      <c r="AT391" s="275"/>
      <c r="AU391" s="275"/>
      <c r="AV391" s="275"/>
      <c r="AW391" s="275"/>
      <c r="AX391" s="275"/>
      <c r="AY391" s="275"/>
      <c r="AZ391" s="275"/>
      <c r="BA391" s="275"/>
      <c r="BB391" s="275"/>
      <c r="BC391" s="275"/>
      <c r="BD391" s="275"/>
      <c r="BE391" s="275"/>
      <c r="BF391" s="275"/>
      <c r="BG391" s="275"/>
      <c r="BH391" s="275"/>
      <c r="BI391" s="275"/>
      <c r="BJ391" s="275"/>
      <c r="BK391" s="275"/>
      <c r="BL391" s="275"/>
      <c r="BM391" s="275"/>
      <c r="BN391" s="275"/>
      <c r="BO391" s="275"/>
      <c r="BP391" s="275"/>
      <c r="BQ391" s="275"/>
      <c r="BR391" s="275"/>
      <c r="BS391" s="275"/>
    </row>
    <row r="392" spans="1:71" x14ac:dyDescent="0.3">
      <c r="A392" s="275"/>
      <c r="B392" s="275"/>
      <c r="C392" s="275"/>
      <c r="D392" s="275"/>
      <c r="E392" s="275"/>
      <c r="F392" s="275"/>
      <c r="G392" s="275"/>
      <c r="H392" s="275"/>
      <c r="I392" s="275"/>
      <c r="J392" s="275"/>
      <c r="K392" s="275"/>
      <c r="L392" s="275"/>
      <c r="M392" s="275"/>
      <c r="N392" s="275"/>
      <c r="O392" s="275"/>
      <c r="P392" s="275"/>
      <c r="Q392" s="275"/>
      <c r="R392" s="275"/>
      <c r="S392" s="275"/>
      <c r="T392" s="275"/>
      <c r="U392" s="275"/>
      <c r="V392" s="275"/>
      <c r="W392" s="275"/>
      <c r="X392" s="275"/>
      <c r="Y392" s="275"/>
      <c r="Z392" s="275"/>
      <c r="AA392" s="275"/>
      <c r="AB392" s="275"/>
      <c r="AC392" s="275"/>
      <c r="AD392" s="275"/>
      <c r="AE392" s="275"/>
      <c r="AF392" s="275"/>
      <c r="AG392" s="275"/>
      <c r="AH392" s="275"/>
      <c r="AI392" s="275"/>
      <c r="AJ392" s="275"/>
      <c r="AK392" s="275"/>
      <c r="AL392" s="275"/>
      <c r="AM392" s="275"/>
      <c r="AN392" s="275"/>
      <c r="AO392" s="275"/>
      <c r="AP392" s="275"/>
      <c r="AQ392" s="275"/>
      <c r="AR392" s="275"/>
      <c r="AS392" s="275"/>
      <c r="AT392" s="275"/>
      <c r="AU392" s="275"/>
      <c r="AV392" s="275"/>
      <c r="AW392" s="275"/>
      <c r="AX392" s="275"/>
      <c r="AY392" s="275"/>
      <c r="AZ392" s="275"/>
      <c r="BA392" s="275"/>
      <c r="BB392" s="275"/>
      <c r="BC392" s="275"/>
      <c r="BD392" s="275"/>
      <c r="BE392" s="275"/>
      <c r="BF392" s="275"/>
      <c r="BG392" s="275"/>
      <c r="BH392" s="275"/>
      <c r="BI392" s="275"/>
      <c r="BJ392" s="275"/>
      <c r="BK392" s="275"/>
      <c r="BL392" s="275"/>
      <c r="BM392" s="275"/>
      <c r="BN392" s="275"/>
      <c r="BO392" s="275"/>
      <c r="BP392" s="275"/>
      <c r="BQ392" s="275"/>
      <c r="BR392" s="275"/>
      <c r="BS392" s="275"/>
    </row>
    <row r="393" spans="1:71" x14ac:dyDescent="0.3">
      <c r="A393" s="275"/>
      <c r="B393" s="275"/>
      <c r="C393" s="275"/>
      <c r="D393" s="275"/>
      <c r="E393" s="275"/>
      <c r="F393" s="275"/>
      <c r="G393" s="275"/>
      <c r="H393" s="275"/>
      <c r="I393" s="275"/>
      <c r="J393" s="275"/>
      <c r="K393" s="275"/>
      <c r="L393" s="275"/>
      <c r="M393" s="275"/>
      <c r="N393" s="275"/>
      <c r="O393" s="275"/>
      <c r="P393" s="275"/>
      <c r="Q393" s="275"/>
      <c r="R393" s="275"/>
      <c r="S393" s="275"/>
      <c r="T393" s="275"/>
      <c r="U393" s="275"/>
      <c r="V393" s="275"/>
      <c r="W393" s="275"/>
      <c r="X393" s="275"/>
      <c r="Y393" s="275"/>
      <c r="Z393" s="275"/>
      <c r="AA393" s="275"/>
      <c r="AB393" s="275"/>
      <c r="AC393" s="275"/>
      <c r="AD393" s="275"/>
      <c r="AE393" s="275"/>
      <c r="AF393" s="275"/>
      <c r="AG393" s="275"/>
      <c r="AH393" s="275"/>
      <c r="AI393" s="275"/>
      <c r="AJ393" s="275"/>
      <c r="AK393" s="275"/>
      <c r="AL393" s="275"/>
      <c r="AM393" s="275"/>
      <c r="AN393" s="275"/>
      <c r="AO393" s="275"/>
      <c r="AP393" s="275"/>
      <c r="AQ393" s="275"/>
      <c r="AR393" s="275"/>
      <c r="AS393" s="275"/>
      <c r="AT393" s="275"/>
      <c r="AU393" s="275"/>
      <c r="AV393" s="275"/>
      <c r="AW393" s="275"/>
      <c r="AX393" s="275"/>
      <c r="AY393" s="275"/>
      <c r="AZ393" s="275"/>
      <c r="BA393" s="275"/>
      <c r="BB393" s="275"/>
      <c r="BC393" s="275"/>
      <c r="BD393" s="275"/>
      <c r="BE393" s="275"/>
      <c r="BF393" s="275"/>
      <c r="BG393" s="275"/>
      <c r="BH393" s="275"/>
      <c r="BI393" s="275"/>
      <c r="BJ393" s="275"/>
      <c r="BK393" s="275"/>
      <c r="BL393" s="275"/>
      <c r="BM393" s="275"/>
      <c r="BN393" s="275"/>
      <c r="BO393" s="275"/>
      <c r="BP393" s="275"/>
      <c r="BQ393" s="275"/>
      <c r="BR393" s="275"/>
      <c r="BS393" s="275"/>
    </row>
    <row r="394" spans="1:71" x14ac:dyDescent="0.3">
      <c r="A394" s="275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75"/>
      <c r="M394" s="275"/>
      <c r="N394" s="275"/>
      <c r="O394" s="275"/>
      <c r="P394" s="275"/>
      <c r="Q394" s="275"/>
      <c r="R394" s="275"/>
      <c r="S394" s="275"/>
      <c r="T394" s="275"/>
      <c r="U394" s="275"/>
      <c r="V394" s="275"/>
      <c r="W394" s="275"/>
      <c r="X394" s="275"/>
      <c r="Y394" s="275"/>
      <c r="Z394" s="275"/>
      <c r="AA394" s="275"/>
      <c r="AB394" s="275"/>
      <c r="AC394" s="275"/>
      <c r="AD394" s="275"/>
      <c r="AE394" s="275"/>
      <c r="AF394" s="275"/>
      <c r="AG394" s="275"/>
      <c r="AH394" s="275"/>
      <c r="AI394" s="275"/>
      <c r="AJ394" s="275"/>
      <c r="AK394" s="275"/>
      <c r="AL394" s="275"/>
      <c r="AM394" s="275"/>
      <c r="AN394" s="275"/>
      <c r="AO394" s="275"/>
      <c r="AP394" s="275"/>
      <c r="AQ394" s="275"/>
      <c r="AR394" s="275"/>
      <c r="AS394" s="275"/>
      <c r="AT394" s="275"/>
      <c r="AU394" s="275"/>
      <c r="AV394" s="275"/>
      <c r="AW394" s="275"/>
      <c r="AX394" s="275"/>
      <c r="AY394" s="275"/>
      <c r="AZ394" s="275"/>
      <c r="BA394" s="275"/>
      <c r="BB394" s="275"/>
      <c r="BC394" s="275"/>
      <c r="BD394" s="275"/>
      <c r="BE394" s="275"/>
      <c r="BF394" s="275"/>
      <c r="BG394" s="275"/>
      <c r="BH394" s="275"/>
      <c r="BI394" s="275"/>
      <c r="BJ394" s="275"/>
      <c r="BK394" s="275"/>
      <c r="BL394" s="275"/>
      <c r="BM394" s="275"/>
      <c r="BN394" s="275"/>
      <c r="BO394" s="275"/>
      <c r="BP394" s="275"/>
      <c r="BQ394" s="275"/>
      <c r="BR394" s="275"/>
      <c r="BS394" s="275"/>
    </row>
    <row r="395" spans="1:71" x14ac:dyDescent="0.3">
      <c r="A395" s="275"/>
      <c r="B395" s="275"/>
      <c r="C395" s="275"/>
      <c r="D395" s="275"/>
      <c r="E395" s="275"/>
      <c r="F395" s="275"/>
      <c r="G395" s="275"/>
      <c r="H395" s="275"/>
      <c r="I395" s="275"/>
      <c r="J395" s="275"/>
      <c r="K395" s="275"/>
      <c r="L395" s="275"/>
      <c r="M395" s="275"/>
      <c r="N395" s="275"/>
      <c r="O395" s="275"/>
      <c r="P395" s="275"/>
      <c r="Q395" s="275"/>
      <c r="R395" s="275"/>
      <c r="S395" s="275"/>
      <c r="T395" s="275"/>
      <c r="U395" s="275"/>
      <c r="V395" s="275"/>
      <c r="W395" s="275"/>
      <c r="X395" s="275"/>
      <c r="Y395" s="275"/>
      <c r="Z395" s="275"/>
      <c r="AA395" s="275"/>
      <c r="AB395" s="275"/>
      <c r="AC395" s="275"/>
      <c r="AD395" s="275"/>
      <c r="AE395" s="275"/>
      <c r="AF395" s="275"/>
      <c r="AG395" s="275"/>
      <c r="AH395" s="275"/>
      <c r="AI395" s="275"/>
      <c r="AJ395" s="275"/>
      <c r="AK395" s="275"/>
      <c r="AL395" s="275"/>
      <c r="AM395" s="275"/>
      <c r="AN395" s="275"/>
      <c r="AO395" s="275"/>
      <c r="AP395" s="275"/>
      <c r="AQ395" s="275"/>
      <c r="AR395" s="275"/>
      <c r="AS395" s="275"/>
      <c r="AT395" s="275"/>
      <c r="AU395" s="275"/>
      <c r="AV395" s="275"/>
      <c r="AW395" s="275"/>
      <c r="AX395" s="275"/>
      <c r="AY395" s="275"/>
      <c r="AZ395" s="275"/>
      <c r="BA395" s="275"/>
      <c r="BB395" s="275"/>
      <c r="BC395" s="275"/>
      <c r="BD395" s="275"/>
      <c r="BE395" s="275"/>
      <c r="BF395" s="275"/>
      <c r="BG395" s="275"/>
      <c r="BH395" s="275"/>
      <c r="BI395" s="275"/>
      <c r="BJ395" s="275"/>
      <c r="BK395" s="275"/>
      <c r="BL395" s="275"/>
      <c r="BM395" s="275"/>
      <c r="BN395" s="275"/>
      <c r="BO395" s="275"/>
      <c r="BP395" s="275"/>
      <c r="BQ395" s="275"/>
      <c r="BR395" s="275"/>
      <c r="BS395" s="275"/>
    </row>
    <row r="396" spans="1:71" x14ac:dyDescent="0.3">
      <c r="A396" s="275"/>
      <c r="B396" s="275"/>
      <c r="C396" s="275"/>
      <c r="D396" s="275"/>
      <c r="E396" s="275"/>
      <c r="F396" s="275"/>
      <c r="G396" s="275"/>
      <c r="H396" s="275"/>
      <c r="I396" s="275"/>
      <c r="J396" s="275"/>
      <c r="K396" s="275"/>
      <c r="L396" s="275"/>
      <c r="M396" s="275"/>
      <c r="N396" s="275"/>
      <c r="O396" s="275"/>
      <c r="P396" s="275"/>
      <c r="Q396" s="275"/>
      <c r="R396" s="275"/>
      <c r="S396" s="275"/>
      <c r="T396" s="275"/>
      <c r="U396" s="275"/>
      <c r="V396" s="275"/>
      <c r="W396" s="275"/>
      <c r="X396" s="275"/>
      <c r="Y396" s="275"/>
      <c r="Z396" s="275"/>
      <c r="AA396" s="275"/>
      <c r="AB396" s="275"/>
      <c r="AC396" s="275"/>
      <c r="AD396" s="275"/>
      <c r="AE396" s="275"/>
      <c r="AF396" s="275"/>
      <c r="AG396" s="275"/>
      <c r="AH396" s="275"/>
      <c r="AI396" s="275"/>
      <c r="AJ396" s="275"/>
      <c r="AK396" s="275"/>
      <c r="AL396" s="275"/>
      <c r="AM396" s="275"/>
      <c r="AN396" s="275"/>
      <c r="AO396" s="275"/>
      <c r="AP396" s="275"/>
      <c r="AQ396" s="275"/>
      <c r="AR396" s="275"/>
      <c r="AS396" s="275"/>
      <c r="AT396" s="275"/>
      <c r="AU396" s="275"/>
      <c r="AV396" s="275"/>
      <c r="AW396" s="275"/>
      <c r="AX396" s="275"/>
      <c r="AY396" s="275"/>
      <c r="AZ396" s="275"/>
      <c r="BA396" s="275"/>
      <c r="BB396" s="275"/>
      <c r="BC396" s="275"/>
      <c r="BD396" s="275"/>
      <c r="BE396" s="275"/>
      <c r="BF396" s="275"/>
      <c r="BG396" s="275"/>
      <c r="BH396" s="275"/>
      <c r="BI396" s="275"/>
      <c r="BJ396" s="275"/>
      <c r="BK396" s="275"/>
      <c r="BL396" s="275"/>
      <c r="BM396" s="275"/>
      <c r="BN396" s="275"/>
      <c r="BO396" s="275"/>
      <c r="BP396" s="275"/>
      <c r="BQ396" s="275"/>
      <c r="BR396" s="275"/>
      <c r="BS396" s="275"/>
    </row>
    <row r="397" spans="1:71" x14ac:dyDescent="0.3">
      <c r="A397" s="275"/>
      <c r="B397" s="275"/>
      <c r="C397" s="275"/>
      <c r="D397" s="275"/>
      <c r="E397" s="275"/>
      <c r="F397" s="275"/>
      <c r="G397" s="275"/>
      <c r="H397" s="275"/>
      <c r="I397" s="275"/>
      <c r="J397" s="275"/>
      <c r="K397" s="275"/>
      <c r="L397" s="275"/>
      <c r="M397" s="275"/>
      <c r="N397" s="275"/>
      <c r="O397" s="275"/>
      <c r="P397" s="275"/>
      <c r="Q397" s="275"/>
      <c r="R397" s="275"/>
      <c r="S397" s="275"/>
      <c r="T397" s="275"/>
      <c r="U397" s="275"/>
      <c r="V397" s="275"/>
      <c r="W397" s="275"/>
      <c r="X397" s="275"/>
      <c r="Y397" s="275"/>
      <c r="Z397" s="275"/>
      <c r="AA397" s="275"/>
      <c r="AB397" s="275"/>
      <c r="AC397" s="275"/>
      <c r="AD397" s="275"/>
      <c r="AE397" s="275"/>
      <c r="AF397" s="275"/>
      <c r="AG397" s="275"/>
      <c r="AH397" s="275"/>
      <c r="AI397" s="275"/>
      <c r="AJ397" s="275"/>
      <c r="AK397" s="275"/>
      <c r="AL397" s="275"/>
      <c r="AM397" s="275"/>
      <c r="AN397" s="275"/>
      <c r="AO397" s="275"/>
      <c r="AP397" s="275"/>
      <c r="AQ397" s="275"/>
      <c r="AR397" s="275"/>
      <c r="AS397" s="275"/>
      <c r="AT397" s="275"/>
      <c r="AU397" s="275"/>
      <c r="AV397" s="275"/>
      <c r="AW397" s="275"/>
      <c r="AX397" s="275"/>
      <c r="AY397" s="275"/>
      <c r="AZ397" s="275"/>
      <c r="BA397" s="275"/>
      <c r="BB397" s="275"/>
      <c r="BC397" s="275"/>
      <c r="BD397" s="275"/>
      <c r="BE397" s="275"/>
      <c r="BF397" s="275"/>
      <c r="BG397" s="275"/>
      <c r="BH397" s="275"/>
      <c r="BI397" s="275"/>
      <c r="BJ397" s="275"/>
      <c r="BK397" s="275"/>
      <c r="BL397" s="275"/>
      <c r="BM397" s="275"/>
      <c r="BN397" s="275"/>
      <c r="BO397" s="275"/>
      <c r="BP397" s="275"/>
      <c r="BQ397" s="275"/>
      <c r="BR397" s="275"/>
      <c r="BS397" s="275"/>
    </row>
    <row r="398" spans="1:71" x14ac:dyDescent="0.3">
      <c r="A398" s="275"/>
      <c r="B398" s="275"/>
      <c r="C398" s="275"/>
      <c r="D398" s="275"/>
      <c r="E398" s="275"/>
      <c r="F398" s="275"/>
      <c r="G398" s="275"/>
      <c r="H398" s="275"/>
      <c r="I398" s="275"/>
      <c r="J398" s="275"/>
      <c r="K398" s="275"/>
      <c r="L398" s="275"/>
      <c r="M398" s="275"/>
      <c r="N398" s="275"/>
      <c r="O398" s="275"/>
      <c r="P398" s="275"/>
      <c r="Q398" s="275"/>
      <c r="R398" s="275"/>
      <c r="S398" s="275"/>
      <c r="T398" s="275"/>
      <c r="U398" s="275"/>
      <c r="V398" s="275"/>
      <c r="W398" s="275"/>
      <c r="X398" s="275"/>
      <c r="Y398" s="275"/>
      <c r="Z398" s="275"/>
      <c r="AA398" s="275"/>
      <c r="AB398" s="275"/>
      <c r="AC398" s="275"/>
      <c r="AD398" s="275"/>
      <c r="AE398" s="275"/>
      <c r="AF398" s="275"/>
      <c r="AG398" s="275"/>
      <c r="AH398" s="275"/>
      <c r="AI398" s="275"/>
      <c r="AJ398" s="275"/>
      <c r="AK398" s="275"/>
      <c r="AL398" s="275"/>
      <c r="AM398" s="275"/>
      <c r="AN398" s="275"/>
      <c r="AO398" s="275"/>
      <c r="AP398" s="275"/>
      <c r="AQ398" s="275"/>
      <c r="AR398" s="275"/>
      <c r="AS398" s="275"/>
      <c r="AT398" s="275"/>
      <c r="AU398" s="275"/>
      <c r="AV398" s="275"/>
      <c r="AW398" s="275"/>
      <c r="AX398" s="275"/>
      <c r="AY398" s="275"/>
      <c r="AZ398" s="275"/>
      <c r="BA398" s="275"/>
      <c r="BB398" s="275"/>
      <c r="BC398" s="275"/>
      <c r="BD398" s="275"/>
      <c r="BE398" s="275"/>
      <c r="BF398" s="275"/>
      <c r="BG398" s="275"/>
      <c r="BH398" s="275"/>
      <c r="BI398" s="275"/>
      <c r="BJ398" s="275"/>
      <c r="BK398" s="275"/>
      <c r="BL398" s="275"/>
      <c r="BM398" s="275"/>
      <c r="BN398" s="275"/>
      <c r="BO398" s="275"/>
      <c r="BP398" s="275"/>
      <c r="BQ398" s="275"/>
      <c r="BR398" s="275"/>
      <c r="BS398" s="275"/>
    </row>
    <row r="399" spans="1:71" x14ac:dyDescent="0.3">
      <c r="A399" s="275"/>
      <c r="B399" s="275"/>
      <c r="C399" s="275"/>
      <c r="D399" s="275"/>
      <c r="E399" s="275"/>
      <c r="F399" s="275"/>
      <c r="G399" s="275"/>
      <c r="H399" s="275"/>
      <c r="I399" s="275"/>
      <c r="J399" s="275"/>
      <c r="K399" s="275"/>
      <c r="L399" s="275"/>
      <c r="M399" s="275"/>
      <c r="N399" s="275"/>
      <c r="O399" s="275"/>
      <c r="P399" s="275"/>
      <c r="Q399" s="275"/>
      <c r="R399" s="275"/>
      <c r="S399" s="275"/>
      <c r="T399" s="275"/>
      <c r="U399" s="275"/>
      <c r="V399" s="275"/>
      <c r="W399" s="275"/>
      <c r="X399" s="275"/>
      <c r="Y399" s="275"/>
      <c r="Z399" s="275"/>
      <c r="AA399" s="275"/>
      <c r="AB399" s="275"/>
      <c r="AC399" s="275"/>
      <c r="AD399" s="275"/>
      <c r="AE399" s="275"/>
      <c r="AF399" s="275"/>
      <c r="AG399" s="275"/>
      <c r="AH399" s="275"/>
      <c r="AI399" s="275"/>
      <c r="AJ399" s="275"/>
      <c r="AK399" s="275"/>
      <c r="AL399" s="275"/>
      <c r="AM399" s="275"/>
      <c r="AN399" s="275"/>
      <c r="AO399" s="275"/>
      <c r="AP399" s="275"/>
      <c r="AQ399" s="275"/>
      <c r="AR399" s="275"/>
      <c r="AS399" s="275"/>
      <c r="AT399" s="275"/>
      <c r="AU399" s="275"/>
      <c r="AV399" s="275"/>
      <c r="AW399" s="275"/>
      <c r="AX399" s="275"/>
      <c r="AY399" s="275"/>
      <c r="AZ399" s="275"/>
      <c r="BA399" s="275"/>
      <c r="BB399" s="275"/>
      <c r="BC399" s="275"/>
      <c r="BD399" s="275"/>
      <c r="BE399" s="275"/>
      <c r="BF399" s="275"/>
      <c r="BG399" s="275"/>
      <c r="BH399" s="275"/>
      <c r="BI399" s="275"/>
      <c r="BJ399" s="275"/>
      <c r="BK399" s="275"/>
      <c r="BL399" s="275"/>
      <c r="BM399" s="275"/>
      <c r="BN399" s="275"/>
      <c r="BO399" s="275"/>
      <c r="BP399" s="275"/>
      <c r="BQ399" s="275"/>
      <c r="BR399" s="275"/>
      <c r="BS399" s="275"/>
    </row>
    <row r="400" spans="1:71" x14ac:dyDescent="0.3">
      <c r="A400" s="275"/>
      <c r="B400" s="275"/>
      <c r="C400" s="275"/>
      <c r="D400" s="275"/>
      <c r="E400" s="275"/>
      <c r="F400" s="275"/>
      <c r="G400" s="275"/>
      <c r="H400" s="275"/>
      <c r="I400" s="275"/>
      <c r="J400" s="275"/>
      <c r="K400" s="275"/>
      <c r="L400" s="275"/>
      <c r="M400" s="275"/>
      <c r="N400" s="275"/>
      <c r="O400" s="275"/>
      <c r="P400" s="275"/>
      <c r="Q400" s="275"/>
      <c r="R400" s="275"/>
      <c r="S400" s="275"/>
      <c r="T400" s="275"/>
      <c r="U400" s="275"/>
      <c r="V400" s="275"/>
      <c r="W400" s="275"/>
      <c r="X400" s="275"/>
      <c r="Y400" s="275"/>
      <c r="Z400" s="275"/>
      <c r="AA400" s="275"/>
      <c r="AB400" s="275"/>
      <c r="AC400" s="275"/>
      <c r="AD400" s="275"/>
      <c r="AE400" s="275"/>
      <c r="AF400" s="275"/>
      <c r="AG400" s="275"/>
      <c r="AH400" s="275"/>
      <c r="AI400" s="275"/>
      <c r="AJ400" s="275"/>
      <c r="AK400" s="275"/>
      <c r="AL400" s="275"/>
      <c r="AM400" s="275"/>
      <c r="AN400" s="275"/>
      <c r="AO400" s="275"/>
      <c r="AP400" s="275"/>
      <c r="AQ400" s="275"/>
      <c r="AR400" s="275"/>
      <c r="AS400" s="275"/>
      <c r="AT400" s="275"/>
      <c r="AU400" s="275"/>
      <c r="AV400" s="275"/>
      <c r="AW400" s="275"/>
      <c r="AX400" s="275"/>
      <c r="AY400" s="275"/>
      <c r="AZ400" s="275"/>
      <c r="BA400" s="275"/>
      <c r="BB400" s="275"/>
      <c r="BC400" s="275"/>
      <c r="BD400" s="275"/>
      <c r="BE400" s="275"/>
      <c r="BF400" s="275"/>
      <c r="BG400" s="275"/>
      <c r="BH400" s="275"/>
      <c r="BI400" s="275"/>
      <c r="BJ400" s="275"/>
      <c r="BK400" s="275"/>
      <c r="BL400" s="275"/>
      <c r="BM400" s="275"/>
      <c r="BN400" s="275"/>
      <c r="BO400" s="275"/>
      <c r="BP400" s="275"/>
      <c r="BQ400" s="275"/>
      <c r="BR400" s="275"/>
      <c r="BS400" s="275"/>
    </row>
    <row r="401" spans="1:71" x14ac:dyDescent="0.3">
      <c r="A401" s="275"/>
      <c r="B401" s="275"/>
      <c r="C401" s="275"/>
      <c r="D401" s="275"/>
      <c r="E401" s="275"/>
      <c r="F401" s="275"/>
      <c r="G401" s="275"/>
      <c r="H401" s="275"/>
      <c r="I401" s="275"/>
      <c r="J401" s="275"/>
      <c r="K401" s="275"/>
      <c r="L401" s="275"/>
      <c r="M401" s="275"/>
      <c r="N401" s="275"/>
      <c r="O401" s="275"/>
      <c r="P401" s="275"/>
      <c r="Q401" s="275"/>
      <c r="R401" s="275"/>
      <c r="S401" s="275"/>
      <c r="T401" s="275"/>
      <c r="U401" s="275"/>
      <c r="V401" s="275"/>
      <c r="W401" s="275"/>
      <c r="X401" s="275"/>
      <c r="Y401" s="275"/>
      <c r="Z401" s="275"/>
      <c r="AA401" s="275"/>
      <c r="AB401" s="275"/>
      <c r="AC401" s="275"/>
      <c r="AD401" s="275"/>
      <c r="AE401" s="275"/>
      <c r="AF401" s="275"/>
      <c r="AG401" s="275"/>
      <c r="AH401" s="275"/>
      <c r="AI401" s="275"/>
      <c r="AJ401" s="275"/>
      <c r="AK401" s="275"/>
      <c r="AL401" s="275"/>
      <c r="AM401" s="275"/>
      <c r="AN401" s="275"/>
      <c r="AO401" s="275"/>
      <c r="AP401" s="275"/>
      <c r="AQ401" s="275"/>
      <c r="AR401" s="275"/>
      <c r="AS401" s="275"/>
      <c r="AT401" s="275"/>
      <c r="AU401" s="275"/>
      <c r="AV401" s="275"/>
      <c r="AW401" s="275"/>
      <c r="AX401" s="275"/>
      <c r="AY401" s="275"/>
      <c r="AZ401" s="275"/>
      <c r="BA401" s="275"/>
      <c r="BB401" s="275"/>
      <c r="BC401" s="275"/>
      <c r="BD401" s="275"/>
      <c r="BE401" s="275"/>
      <c r="BF401" s="275"/>
      <c r="BG401" s="275"/>
      <c r="BH401" s="275"/>
      <c r="BI401" s="275"/>
      <c r="BJ401" s="275"/>
      <c r="BK401" s="275"/>
      <c r="BL401" s="275"/>
      <c r="BM401" s="275"/>
      <c r="BN401" s="275"/>
      <c r="BO401" s="275"/>
      <c r="BP401" s="275"/>
      <c r="BQ401" s="275"/>
      <c r="BR401" s="275"/>
      <c r="BS401" s="275"/>
    </row>
    <row r="402" spans="1:71" x14ac:dyDescent="0.3">
      <c r="A402" s="275"/>
      <c r="B402" s="275"/>
      <c r="C402" s="275"/>
      <c r="D402" s="275"/>
      <c r="E402" s="275"/>
      <c r="F402" s="275"/>
      <c r="G402" s="275"/>
      <c r="H402" s="275"/>
      <c r="I402" s="275"/>
      <c r="J402" s="275"/>
      <c r="K402" s="275"/>
      <c r="L402" s="275"/>
      <c r="M402" s="275"/>
      <c r="N402" s="275"/>
      <c r="O402" s="275"/>
      <c r="P402" s="275"/>
      <c r="Q402" s="275"/>
      <c r="R402" s="275"/>
      <c r="S402" s="275"/>
      <c r="T402" s="275"/>
      <c r="U402" s="275"/>
      <c r="V402" s="275"/>
      <c r="W402" s="275"/>
      <c r="X402" s="275"/>
      <c r="Y402" s="275"/>
      <c r="Z402" s="275"/>
      <c r="AA402" s="275"/>
      <c r="AB402" s="275"/>
      <c r="AC402" s="275"/>
      <c r="AD402" s="275"/>
      <c r="AE402" s="275"/>
      <c r="AF402" s="275"/>
      <c r="AG402" s="275"/>
      <c r="AH402" s="275"/>
      <c r="AI402" s="275"/>
      <c r="AJ402" s="275"/>
      <c r="AK402" s="275"/>
      <c r="AL402" s="275"/>
      <c r="AM402" s="275"/>
      <c r="AN402" s="275"/>
      <c r="AO402" s="275"/>
      <c r="AP402" s="275"/>
      <c r="AQ402" s="275"/>
      <c r="AR402" s="275"/>
      <c r="AS402" s="275"/>
      <c r="AT402" s="275"/>
      <c r="AU402" s="275"/>
      <c r="AV402" s="275"/>
      <c r="AW402" s="275"/>
      <c r="AX402" s="275"/>
      <c r="AY402" s="275"/>
      <c r="AZ402" s="275"/>
      <c r="BA402" s="275"/>
      <c r="BB402" s="275"/>
      <c r="BC402" s="275"/>
      <c r="BD402" s="275"/>
      <c r="BE402" s="275"/>
      <c r="BF402" s="275"/>
      <c r="BG402" s="275"/>
      <c r="BH402" s="275"/>
      <c r="BI402" s="275"/>
      <c r="BJ402" s="275"/>
      <c r="BK402" s="275"/>
      <c r="BL402" s="275"/>
      <c r="BM402" s="275"/>
      <c r="BN402" s="275"/>
      <c r="BO402" s="275"/>
      <c r="BP402" s="275"/>
      <c r="BQ402" s="275"/>
      <c r="BR402" s="275"/>
      <c r="BS402" s="275"/>
    </row>
    <row r="403" spans="1:71" x14ac:dyDescent="0.3">
      <c r="A403" s="275"/>
      <c r="B403" s="275"/>
      <c r="C403" s="275"/>
      <c r="D403" s="275"/>
      <c r="E403" s="275"/>
      <c r="F403" s="275"/>
      <c r="G403" s="275"/>
      <c r="H403" s="275"/>
      <c r="I403" s="275"/>
      <c r="J403" s="275"/>
      <c r="K403" s="275"/>
      <c r="L403" s="275"/>
      <c r="M403" s="275"/>
      <c r="N403" s="275"/>
      <c r="O403" s="275"/>
      <c r="P403" s="275"/>
      <c r="Q403" s="275"/>
      <c r="R403" s="275"/>
      <c r="S403" s="275"/>
      <c r="T403" s="275"/>
      <c r="U403" s="275"/>
      <c r="V403" s="275"/>
      <c r="W403" s="275"/>
      <c r="X403" s="275"/>
      <c r="Y403" s="275"/>
      <c r="Z403" s="275"/>
      <c r="AA403" s="275"/>
      <c r="AB403" s="275"/>
      <c r="AC403" s="275"/>
      <c r="AD403" s="275"/>
      <c r="AE403" s="275"/>
      <c r="AF403" s="275"/>
      <c r="AG403" s="275"/>
      <c r="AH403" s="275"/>
      <c r="AI403" s="275"/>
      <c r="AJ403" s="275"/>
      <c r="AK403" s="275"/>
      <c r="AL403" s="275"/>
      <c r="AM403" s="275"/>
      <c r="AN403" s="275"/>
      <c r="AO403" s="275"/>
      <c r="AP403" s="275"/>
      <c r="AQ403" s="275"/>
      <c r="AR403" s="275"/>
      <c r="AS403" s="275"/>
      <c r="AT403" s="275"/>
      <c r="AU403" s="275"/>
      <c r="AV403" s="275"/>
      <c r="AW403" s="275"/>
      <c r="AX403" s="275"/>
      <c r="AY403" s="275"/>
      <c r="AZ403" s="275"/>
      <c r="BA403" s="275"/>
      <c r="BB403" s="275"/>
      <c r="BC403" s="275"/>
      <c r="BD403" s="275"/>
      <c r="BE403" s="275"/>
      <c r="BF403" s="275"/>
      <c r="BG403" s="275"/>
      <c r="BH403" s="275"/>
      <c r="BI403" s="275"/>
      <c r="BJ403" s="275"/>
      <c r="BK403" s="275"/>
      <c r="BL403" s="275"/>
      <c r="BM403" s="275"/>
      <c r="BN403" s="275"/>
      <c r="BO403" s="275"/>
      <c r="BP403" s="275"/>
      <c r="BQ403" s="275"/>
      <c r="BR403" s="275"/>
      <c r="BS403" s="275"/>
    </row>
    <row r="404" spans="1:71" x14ac:dyDescent="0.3">
      <c r="A404" s="275"/>
      <c r="B404" s="275"/>
      <c r="C404" s="275"/>
      <c r="D404" s="275"/>
      <c r="E404" s="275"/>
      <c r="F404" s="275"/>
      <c r="G404" s="275"/>
      <c r="H404" s="275"/>
      <c r="I404" s="275"/>
      <c r="J404" s="275"/>
      <c r="K404" s="275"/>
      <c r="L404" s="275"/>
      <c r="M404" s="275"/>
      <c r="N404" s="275"/>
      <c r="O404" s="275"/>
      <c r="P404" s="275"/>
      <c r="Q404" s="275"/>
      <c r="R404" s="275"/>
      <c r="S404" s="275"/>
      <c r="T404" s="275"/>
      <c r="U404" s="275"/>
      <c r="V404" s="275"/>
      <c r="W404" s="275"/>
      <c r="X404" s="275"/>
      <c r="Y404" s="275"/>
      <c r="Z404" s="275"/>
      <c r="AA404" s="275"/>
      <c r="AB404" s="275"/>
      <c r="AC404" s="275"/>
      <c r="AD404" s="275"/>
      <c r="AE404" s="275"/>
      <c r="AF404" s="275"/>
      <c r="AG404" s="275"/>
      <c r="AH404" s="275"/>
      <c r="AI404" s="275"/>
      <c r="AJ404" s="275"/>
      <c r="AK404" s="275"/>
      <c r="AL404" s="275"/>
      <c r="AM404" s="275"/>
      <c r="AN404" s="275"/>
      <c r="AO404" s="275"/>
      <c r="AP404" s="275"/>
      <c r="AQ404" s="275"/>
      <c r="AR404" s="275"/>
      <c r="AS404" s="275"/>
      <c r="AT404" s="275"/>
      <c r="AU404" s="275"/>
      <c r="AV404" s="275"/>
      <c r="AW404" s="275"/>
      <c r="AX404" s="275"/>
      <c r="AY404" s="275"/>
      <c r="AZ404" s="275"/>
      <c r="BA404" s="275"/>
      <c r="BB404" s="275"/>
      <c r="BC404" s="275"/>
      <c r="BD404" s="275"/>
      <c r="BE404" s="275"/>
      <c r="BF404" s="275"/>
      <c r="BG404" s="275"/>
      <c r="BH404" s="275"/>
      <c r="BI404" s="275"/>
      <c r="BJ404" s="275"/>
      <c r="BK404" s="275"/>
      <c r="BL404" s="275"/>
      <c r="BM404" s="275"/>
      <c r="BN404" s="275"/>
      <c r="BO404" s="275"/>
      <c r="BP404" s="275"/>
      <c r="BQ404" s="275"/>
      <c r="BR404" s="275"/>
      <c r="BS404" s="275"/>
    </row>
    <row r="405" spans="1:71" x14ac:dyDescent="0.3">
      <c r="A405" s="275"/>
      <c r="B405" s="275"/>
      <c r="C405" s="275"/>
      <c r="D405" s="275"/>
      <c r="E405" s="275"/>
      <c r="F405" s="275"/>
      <c r="G405" s="275"/>
      <c r="H405" s="275"/>
      <c r="I405" s="275"/>
      <c r="J405" s="275"/>
      <c r="K405" s="275"/>
      <c r="L405" s="275"/>
      <c r="M405" s="275"/>
      <c r="N405" s="275"/>
      <c r="O405" s="275"/>
      <c r="P405" s="275"/>
      <c r="Q405" s="275"/>
      <c r="R405" s="275"/>
      <c r="S405" s="275"/>
      <c r="T405" s="275"/>
      <c r="U405" s="275"/>
      <c r="V405" s="275"/>
      <c r="W405" s="275"/>
      <c r="X405" s="275"/>
      <c r="Y405" s="275"/>
      <c r="Z405" s="275"/>
      <c r="AA405" s="275"/>
      <c r="AB405" s="275"/>
      <c r="AC405" s="275"/>
      <c r="AD405" s="275"/>
      <c r="AE405" s="275"/>
      <c r="AF405" s="275"/>
      <c r="AG405" s="275"/>
      <c r="AH405" s="275"/>
      <c r="AI405" s="275"/>
      <c r="AJ405" s="275"/>
      <c r="AK405" s="275"/>
      <c r="AL405" s="275"/>
      <c r="AM405" s="275"/>
      <c r="AN405" s="275"/>
      <c r="AO405" s="275"/>
      <c r="AP405" s="275"/>
      <c r="AQ405" s="275"/>
      <c r="AR405" s="275"/>
      <c r="AS405" s="275"/>
      <c r="AT405" s="275"/>
      <c r="AU405" s="275"/>
      <c r="AV405" s="275"/>
      <c r="AW405" s="275"/>
      <c r="AX405" s="275"/>
      <c r="AY405" s="275"/>
      <c r="AZ405" s="275"/>
      <c r="BA405" s="275"/>
      <c r="BB405" s="275"/>
      <c r="BC405" s="275"/>
      <c r="BD405" s="275"/>
      <c r="BE405" s="275"/>
      <c r="BF405" s="275"/>
      <c r="BG405" s="275"/>
      <c r="BH405" s="275"/>
      <c r="BI405" s="275"/>
      <c r="BJ405" s="275"/>
      <c r="BK405" s="275"/>
      <c r="BL405" s="275"/>
      <c r="BM405" s="275"/>
      <c r="BN405" s="275"/>
      <c r="BO405" s="275"/>
      <c r="BP405" s="275"/>
      <c r="BQ405" s="275"/>
      <c r="BR405" s="275"/>
      <c r="BS405" s="275"/>
    </row>
    <row r="406" spans="1:71" x14ac:dyDescent="0.3">
      <c r="A406" s="275"/>
      <c r="B406" s="275"/>
      <c r="C406" s="275"/>
      <c r="D406" s="275"/>
      <c r="E406" s="275"/>
      <c r="F406" s="275"/>
      <c r="G406" s="275"/>
      <c r="H406" s="275"/>
      <c r="I406" s="275"/>
      <c r="J406" s="275"/>
      <c r="K406" s="275"/>
      <c r="L406" s="275"/>
      <c r="M406" s="275"/>
      <c r="N406" s="275"/>
      <c r="O406" s="275"/>
      <c r="P406" s="275"/>
      <c r="Q406" s="275"/>
      <c r="R406" s="275"/>
      <c r="S406" s="275"/>
      <c r="T406" s="275"/>
      <c r="U406" s="275"/>
      <c r="V406" s="275"/>
      <c r="W406" s="275"/>
      <c r="X406" s="275"/>
      <c r="Y406" s="275"/>
      <c r="Z406" s="275"/>
      <c r="AA406" s="275"/>
      <c r="AB406" s="275"/>
      <c r="AC406" s="275"/>
      <c r="AD406" s="275"/>
      <c r="AE406" s="275"/>
      <c r="AF406" s="275"/>
      <c r="AG406" s="275"/>
      <c r="AH406" s="275"/>
      <c r="AI406" s="275"/>
      <c r="AJ406" s="275"/>
      <c r="AK406" s="275"/>
      <c r="AL406" s="275"/>
      <c r="AM406" s="275"/>
      <c r="AN406" s="275"/>
      <c r="AO406" s="275"/>
      <c r="AP406" s="275"/>
      <c r="AQ406" s="275"/>
      <c r="AR406" s="275"/>
      <c r="AS406" s="275"/>
      <c r="AT406" s="275"/>
      <c r="AU406" s="275"/>
      <c r="AV406" s="275"/>
      <c r="AW406" s="275"/>
      <c r="AX406" s="275"/>
      <c r="AY406" s="275"/>
      <c r="AZ406" s="275"/>
      <c r="BA406" s="275"/>
      <c r="BB406" s="275"/>
      <c r="BC406" s="275"/>
      <c r="BD406" s="275"/>
      <c r="BE406" s="275"/>
      <c r="BF406" s="275"/>
      <c r="BG406" s="275"/>
      <c r="BH406" s="275"/>
      <c r="BI406" s="275"/>
      <c r="BJ406" s="275"/>
      <c r="BK406" s="275"/>
      <c r="BL406" s="275"/>
      <c r="BM406" s="275"/>
      <c r="BN406" s="275"/>
      <c r="BO406" s="275"/>
      <c r="BP406" s="275"/>
      <c r="BQ406" s="275"/>
      <c r="BR406" s="275"/>
      <c r="BS406" s="275"/>
    </row>
    <row r="407" spans="1:71" x14ac:dyDescent="0.3">
      <c r="A407" s="275"/>
      <c r="B407" s="275"/>
      <c r="C407" s="275"/>
      <c r="D407" s="275"/>
      <c r="E407" s="275"/>
      <c r="F407" s="275"/>
      <c r="G407" s="275"/>
      <c r="H407" s="275"/>
      <c r="I407" s="275"/>
      <c r="J407" s="275"/>
      <c r="K407" s="275"/>
      <c r="L407" s="275"/>
      <c r="M407" s="275"/>
      <c r="N407" s="275"/>
      <c r="O407" s="275"/>
      <c r="P407" s="275"/>
      <c r="Q407" s="275"/>
      <c r="R407" s="275"/>
      <c r="S407" s="275"/>
      <c r="T407" s="275"/>
      <c r="U407" s="275"/>
      <c r="V407" s="275"/>
      <c r="W407" s="275"/>
      <c r="X407" s="275"/>
      <c r="Y407" s="275"/>
      <c r="Z407" s="275"/>
      <c r="AA407" s="275"/>
      <c r="AB407" s="275"/>
      <c r="AC407" s="275"/>
      <c r="AD407" s="275"/>
      <c r="AE407" s="275"/>
      <c r="AF407" s="275"/>
      <c r="AG407" s="275"/>
      <c r="AH407" s="275"/>
      <c r="AI407" s="275"/>
      <c r="AJ407" s="275"/>
      <c r="AK407" s="275"/>
      <c r="AL407" s="275"/>
      <c r="AM407" s="275"/>
      <c r="AN407" s="275"/>
      <c r="AO407" s="275"/>
      <c r="AP407" s="275"/>
      <c r="AQ407" s="275"/>
      <c r="AR407" s="275"/>
      <c r="AS407" s="275"/>
      <c r="AT407" s="275"/>
      <c r="AU407" s="275"/>
      <c r="AV407" s="275"/>
      <c r="AW407" s="275"/>
      <c r="AX407" s="275"/>
      <c r="AY407" s="275"/>
      <c r="AZ407" s="275"/>
      <c r="BA407" s="275"/>
      <c r="BB407" s="275"/>
      <c r="BC407" s="275"/>
      <c r="BD407" s="275"/>
      <c r="BE407" s="275"/>
      <c r="BF407" s="275"/>
      <c r="BG407" s="275"/>
      <c r="BH407" s="275"/>
      <c r="BI407" s="275"/>
      <c r="BJ407" s="275"/>
      <c r="BK407" s="275"/>
      <c r="BL407" s="275"/>
      <c r="BM407" s="275"/>
      <c r="BN407" s="275"/>
      <c r="BO407" s="275"/>
      <c r="BP407" s="275"/>
      <c r="BQ407" s="275"/>
      <c r="BR407" s="275"/>
      <c r="BS407" s="275"/>
    </row>
    <row r="408" spans="1:71" x14ac:dyDescent="0.3">
      <c r="A408" s="275"/>
      <c r="B408" s="275"/>
      <c r="C408" s="275"/>
      <c r="D408" s="275"/>
      <c r="E408" s="275"/>
      <c r="F408" s="275"/>
      <c r="G408" s="275"/>
      <c r="H408" s="275"/>
      <c r="I408" s="275"/>
      <c r="J408" s="275"/>
      <c r="K408" s="275"/>
      <c r="L408" s="275"/>
      <c r="M408" s="275"/>
      <c r="N408" s="275"/>
      <c r="O408" s="275"/>
      <c r="P408" s="275"/>
      <c r="Q408" s="275"/>
      <c r="R408" s="275"/>
      <c r="S408" s="275"/>
      <c r="T408" s="275"/>
      <c r="U408" s="275"/>
      <c r="V408" s="275"/>
      <c r="W408" s="275"/>
      <c r="X408" s="275"/>
      <c r="Y408" s="275"/>
      <c r="Z408" s="275"/>
      <c r="AA408" s="275"/>
      <c r="AB408" s="275"/>
      <c r="AC408" s="275"/>
      <c r="AD408" s="275"/>
      <c r="AE408" s="275"/>
      <c r="AF408" s="275"/>
      <c r="AG408" s="275"/>
      <c r="AH408" s="275"/>
      <c r="AI408" s="275"/>
      <c r="AJ408" s="275"/>
      <c r="AK408" s="275"/>
      <c r="AL408" s="275"/>
      <c r="AM408" s="275"/>
      <c r="AN408" s="275"/>
      <c r="AO408" s="275"/>
      <c r="AP408" s="275"/>
      <c r="AQ408" s="275"/>
      <c r="AR408" s="275"/>
      <c r="AS408" s="275"/>
      <c r="AT408" s="275"/>
      <c r="AU408" s="275"/>
      <c r="AV408" s="275"/>
      <c r="AW408" s="275"/>
      <c r="AX408" s="275"/>
      <c r="AY408" s="275"/>
      <c r="AZ408" s="275"/>
      <c r="BA408" s="275"/>
      <c r="BB408" s="275"/>
      <c r="BC408" s="275"/>
      <c r="BD408" s="275"/>
      <c r="BE408" s="275"/>
      <c r="BF408" s="275"/>
      <c r="BG408" s="275"/>
      <c r="BH408" s="275"/>
      <c r="BI408" s="275"/>
      <c r="BJ408" s="275"/>
      <c r="BK408" s="275"/>
      <c r="BL408" s="275"/>
      <c r="BM408" s="275"/>
      <c r="BN408" s="275"/>
      <c r="BO408" s="275"/>
      <c r="BP408" s="275"/>
      <c r="BQ408" s="275"/>
      <c r="BR408" s="275"/>
      <c r="BS408" s="275"/>
    </row>
    <row r="409" spans="1:71" x14ac:dyDescent="0.3">
      <c r="A409" s="275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75"/>
      <c r="M409" s="275"/>
      <c r="N409" s="275"/>
      <c r="O409" s="275"/>
      <c r="P409" s="275"/>
      <c r="Q409" s="275"/>
      <c r="R409" s="275"/>
      <c r="S409" s="275"/>
      <c r="T409" s="275"/>
      <c r="U409" s="275"/>
      <c r="V409" s="275"/>
      <c r="W409" s="275"/>
      <c r="X409" s="275"/>
      <c r="Y409" s="275"/>
      <c r="Z409" s="275"/>
      <c r="AA409" s="275"/>
      <c r="AB409" s="275"/>
      <c r="AC409" s="275"/>
      <c r="AD409" s="275"/>
      <c r="AE409" s="275"/>
      <c r="AF409" s="275"/>
      <c r="AG409" s="275"/>
      <c r="AH409" s="275"/>
      <c r="AI409" s="275"/>
      <c r="AJ409" s="275"/>
      <c r="AK409" s="275"/>
      <c r="AL409" s="275"/>
      <c r="AM409" s="275"/>
      <c r="AN409" s="275"/>
      <c r="AO409" s="275"/>
      <c r="AP409" s="275"/>
      <c r="AQ409" s="275"/>
      <c r="AR409" s="275"/>
      <c r="AS409" s="275"/>
      <c r="AT409" s="275"/>
      <c r="AU409" s="275"/>
      <c r="AV409" s="275"/>
      <c r="AW409" s="275"/>
      <c r="AX409" s="275"/>
      <c r="AY409" s="275"/>
      <c r="AZ409" s="275"/>
      <c r="BA409" s="275"/>
      <c r="BB409" s="275"/>
      <c r="BC409" s="275"/>
      <c r="BD409" s="275"/>
      <c r="BE409" s="275"/>
      <c r="BF409" s="275"/>
      <c r="BG409" s="275"/>
      <c r="BH409" s="275"/>
      <c r="BI409" s="275"/>
      <c r="BJ409" s="275"/>
      <c r="BK409" s="275"/>
      <c r="BL409" s="275"/>
      <c r="BM409" s="275"/>
      <c r="BN409" s="275"/>
      <c r="BO409" s="275"/>
      <c r="BP409" s="275"/>
      <c r="BQ409" s="275"/>
      <c r="BR409" s="275"/>
      <c r="BS409" s="275"/>
    </row>
    <row r="410" spans="1:71" x14ac:dyDescent="0.3">
      <c r="A410" s="275"/>
      <c r="B410" s="275"/>
      <c r="C410" s="275"/>
      <c r="D410" s="275"/>
      <c r="E410" s="275"/>
      <c r="F410" s="275"/>
      <c r="G410" s="275"/>
      <c r="H410" s="275"/>
      <c r="I410" s="275"/>
      <c r="J410" s="275"/>
      <c r="K410" s="275"/>
      <c r="L410" s="275"/>
      <c r="M410" s="275"/>
      <c r="N410" s="275"/>
      <c r="O410" s="275"/>
      <c r="P410" s="275"/>
      <c r="Q410" s="275"/>
      <c r="R410" s="275"/>
      <c r="S410" s="275"/>
      <c r="T410" s="275"/>
      <c r="U410" s="275"/>
      <c r="V410" s="275"/>
      <c r="W410" s="275"/>
      <c r="X410" s="275"/>
      <c r="Y410" s="275"/>
      <c r="Z410" s="275"/>
      <c r="AA410" s="275"/>
      <c r="AB410" s="275"/>
      <c r="AC410" s="275"/>
      <c r="AD410" s="275"/>
      <c r="AE410" s="275"/>
      <c r="AF410" s="275"/>
      <c r="AG410" s="275"/>
      <c r="AH410" s="275"/>
      <c r="AI410" s="275"/>
      <c r="AJ410" s="275"/>
      <c r="AK410" s="275"/>
      <c r="AL410" s="275"/>
      <c r="AM410" s="275"/>
      <c r="AN410" s="275"/>
      <c r="AO410" s="275"/>
      <c r="AP410" s="275"/>
      <c r="AQ410" s="275"/>
      <c r="AR410" s="275"/>
      <c r="AS410" s="275"/>
      <c r="AT410" s="275"/>
      <c r="AU410" s="275"/>
      <c r="AV410" s="275"/>
      <c r="AW410" s="275"/>
      <c r="AX410" s="275"/>
      <c r="AY410" s="275"/>
      <c r="AZ410" s="275"/>
      <c r="BA410" s="275"/>
      <c r="BB410" s="275"/>
      <c r="BC410" s="275"/>
      <c r="BD410" s="275"/>
      <c r="BE410" s="275"/>
      <c r="BF410" s="275"/>
      <c r="BG410" s="275"/>
      <c r="BH410" s="275"/>
      <c r="BI410" s="275"/>
      <c r="BJ410" s="275"/>
      <c r="BK410" s="275"/>
      <c r="BL410" s="275"/>
      <c r="BM410" s="275"/>
      <c r="BN410" s="275"/>
      <c r="BO410" s="275"/>
      <c r="BP410" s="275"/>
      <c r="BQ410" s="275"/>
      <c r="BR410" s="275"/>
      <c r="BS410" s="275"/>
    </row>
    <row r="411" spans="1:71" x14ac:dyDescent="0.3">
      <c r="A411" s="275"/>
      <c r="B411" s="275"/>
      <c r="C411" s="275"/>
      <c r="D411" s="275"/>
      <c r="E411" s="275"/>
      <c r="F411" s="275"/>
      <c r="G411" s="275"/>
      <c r="H411" s="275"/>
      <c r="I411" s="275"/>
      <c r="J411" s="275"/>
      <c r="K411" s="275"/>
      <c r="L411" s="275"/>
      <c r="M411" s="275"/>
      <c r="N411" s="275"/>
      <c r="O411" s="275"/>
      <c r="P411" s="275"/>
      <c r="Q411" s="275"/>
      <c r="R411" s="275"/>
      <c r="S411" s="275"/>
      <c r="T411" s="275"/>
      <c r="U411" s="275"/>
      <c r="V411" s="275"/>
      <c r="W411" s="275"/>
      <c r="X411" s="275"/>
      <c r="Y411" s="275"/>
      <c r="Z411" s="275"/>
      <c r="AA411" s="275"/>
      <c r="AB411" s="275"/>
      <c r="AC411" s="275"/>
      <c r="AD411" s="275"/>
      <c r="AE411" s="275"/>
      <c r="AF411" s="275"/>
      <c r="AG411" s="275"/>
      <c r="AH411" s="275"/>
      <c r="AI411" s="275"/>
      <c r="AJ411" s="275"/>
      <c r="AK411" s="275"/>
      <c r="AL411" s="275"/>
      <c r="AM411" s="275"/>
      <c r="AN411" s="275"/>
      <c r="AO411" s="275"/>
      <c r="AP411" s="275"/>
      <c r="AQ411" s="275"/>
      <c r="AR411" s="275"/>
      <c r="AS411" s="275"/>
      <c r="AT411" s="275"/>
      <c r="AU411" s="275"/>
      <c r="AV411" s="275"/>
      <c r="AW411" s="275"/>
      <c r="AX411" s="275"/>
      <c r="AY411" s="275"/>
      <c r="AZ411" s="275"/>
      <c r="BA411" s="275"/>
      <c r="BB411" s="275"/>
      <c r="BC411" s="275"/>
      <c r="BD411" s="275"/>
      <c r="BE411" s="275"/>
      <c r="BF411" s="275"/>
      <c r="BG411" s="275"/>
      <c r="BH411" s="275"/>
      <c r="BI411" s="275"/>
      <c r="BJ411" s="275"/>
      <c r="BK411" s="275"/>
      <c r="BL411" s="275"/>
      <c r="BM411" s="275"/>
      <c r="BN411" s="275"/>
      <c r="BO411" s="275"/>
      <c r="BP411" s="275"/>
      <c r="BQ411" s="275"/>
      <c r="BR411" s="275"/>
      <c r="BS411" s="275"/>
    </row>
    <row r="412" spans="1:71" x14ac:dyDescent="0.3">
      <c r="A412" s="275"/>
      <c r="B412" s="275"/>
      <c r="C412" s="275"/>
      <c r="D412" s="275"/>
      <c r="E412" s="275"/>
      <c r="F412" s="275"/>
      <c r="G412" s="275"/>
      <c r="H412" s="275"/>
      <c r="I412" s="275"/>
      <c r="J412" s="275"/>
      <c r="K412" s="275"/>
      <c r="L412" s="275"/>
      <c r="M412" s="275"/>
      <c r="N412" s="275"/>
      <c r="O412" s="275"/>
      <c r="P412" s="275"/>
      <c r="Q412" s="275"/>
      <c r="R412" s="275"/>
      <c r="S412" s="275"/>
      <c r="T412" s="275"/>
      <c r="U412" s="275"/>
      <c r="V412" s="275"/>
      <c r="W412" s="275"/>
      <c r="X412" s="275"/>
      <c r="Y412" s="275"/>
      <c r="Z412" s="275"/>
      <c r="AA412" s="275"/>
      <c r="AB412" s="275"/>
      <c r="AC412" s="275"/>
      <c r="AD412" s="275"/>
      <c r="AE412" s="275"/>
      <c r="AF412" s="275"/>
      <c r="AG412" s="275"/>
      <c r="AH412" s="275"/>
      <c r="AI412" s="275"/>
      <c r="AJ412" s="275"/>
      <c r="AK412" s="275"/>
      <c r="AL412" s="275"/>
      <c r="AM412" s="275"/>
      <c r="AN412" s="275"/>
      <c r="AO412" s="275"/>
      <c r="AP412" s="275"/>
      <c r="AQ412" s="275"/>
      <c r="AR412" s="275"/>
      <c r="AS412" s="275"/>
      <c r="AT412" s="275"/>
      <c r="AU412" s="275"/>
      <c r="AV412" s="275"/>
      <c r="AW412" s="275"/>
      <c r="AX412" s="275"/>
      <c r="AY412" s="275"/>
      <c r="AZ412" s="275"/>
      <c r="BA412" s="275"/>
      <c r="BB412" s="275"/>
      <c r="BC412" s="275"/>
      <c r="BD412" s="275"/>
      <c r="BE412" s="275"/>
      <c r="BF412" s="275"/>
      <c r="BG412" s="275"/>
      <c r="BH412" s="275"/>
      <c r="BI412" s="275"/>
      <c r="BJ412" s="275"/>
      <c r="BK412" s="275"/>
      <c r="BL412" s="275"/>
      <c r="BM412" s="275"/>
      <c r="BN412" s="275"/>
      <c r="BO412" s="275"/>
      <c r="BP412" s="275"/>
      <c r="BQ412" s="275"/>
      <c r="BR412" s="275"/>
      <c r="BS412" s="275"/>
    </row>
    <row r="413" spans="1:71" x14ac:dyDescent="0.3">
      <c r="A413" s="275"/>
      <c r="B413" s="275"/>
      <c r="C413" s="275"/>
      <c r="D413" s="275"/>
      <c r="E413" s="275"/>
      <c r="F413" s="275"/>
      <c r="G413" s="275"/>
      <c r="H413" s="275"/>
      <c r="I413" s="275"/>
      <c r="J413" s="275"/>
      <c r="K413" s="275"/>
      <c r="L413" s="275"/>
      <c r="M413" s="275"/>
      <c r="N413" s="275"/>
      <c r="O413" s="275"/>
      <c r="P413" s="275"/>
      <c r="Q413" s="275"/>
      <c r="R413" s="275"/>
      <c r="S413" s="275"/>
      <c r="T413" s="275"/>
      <c r="U413" s="275"/>
      <c r="V413" s="275"/>
      <c r="W413" s="275"/>
      <c r="X413" s="275"/>
      <c r="Y413" s="275"/>
      <c r="Z413" s="275"/>
      <c r="AA413" s="275"/>
      <c r="AB413" s="275"/>
      <c r="AC413" s="275"/>
      <c r="AD413" s="275"/>
      <c r="AE413" s="275"/>
      <c r="AF413" s="275"/>
      <c r="AG413" s="275"/>
      <c r="AH413" s="275"/>
      <c r="AI413" s="275"/>
      <c r="AJ413" s="275"/>
      <c r="AK413" s="275"/>
      <c r="AL413" s="275"/>
      <c r="AM413" s="275"/>
      <c r="AN413" s="275"/>
      <c r="AO413" s="275"/>
      <c r="AP413" s="275"/>
      <c r="AQ413" s="275"/>
      <c r="AR413" s="275"/>
      <c r="AS413" s="275"/>
      <c r="AT413" s="275"/>
      <c r="AU413" s="275"/>
      <c r="AV413" s="275"/>
      <c r="AW413" s="275"/>
      <c r="AX413" s="275"/>
      <c r="AY413" s="275"/>
      <c r="AZ413" s="275"/>
      <c r="BA413" s="275"/>
      <c r="BB413" s="275"/>
      <c r="BC413" s="275"/>
      <c r="BD413" s="275"/>
      <c r="BE413" s="275"/>
      <c r="BF413" s="275"/>
      <c r="BG413" s="275"/>
      <c r="BH413" s="275"/>
      <c r="BI413" s="275"/>
      <c r="BJ413" s="275"/>
      <c r="BK413" s="275"/>
      <c r="BL413" s="275"/>
      <c r="BM413" s="275"/>
      <c r="BN413" s="275"/>
      <c r="BO413" s="275"/>
      <c r="BP413" s="275"/>
      <c r="BQ413" s="275"/>
      <c r="BR413" s="275"/>
      <c r="BS413" s="275"/>
    </row>
    <row r="414" spans="1:71" x14ac:dyDescent="0.3">
      <c r="A414" s="275"/>
      <c r="B414" s="275"/>
      <c r="C414" s="275"/>
      <c r="D414" s="275"/>
      <c r="E414" s="275"/>
      <c r="F414" s="275"/>
      <c r="G414" s="275"/>
      <c r="H414" s="275"/>
      <c r="I414" s="275"/>
      <c r="J414" s="275"/>
      <c r="K414" s="275"/>
      <c r="L414" s="275"/>
      <c r="M414" s="275"/>
      <c r="N414" s="275"/>
      <c r="O414" s="275"/>
      <c r="P414" s="275"/>
      <c r="Q414" s="275"/>
      <c r="R414" s="275"/>
      <c r="S414" s="275"/>
      <c r="T414" s="275"/>
      <c r="U414" s="275"/>
      <c r="V414" s="275"/>
      <c r="W414" s="275"/>
      <c r="X414" s="275"/>
      <c r="Y414" s="275"/>
      <c r="Z414" s="275"/>
      <c r="AA414" s="275"/>
      <c r="AB414" s="275"/>
      <c r="AC414" s="275"/>
      <c r="AD414" s="275"/>
      <c r="AE414" s="275"/>
      <c r="AF414" s="275"/>
      <c r="AG414" s="275"/>
      <c r="AH414" s="275"/>
      <c r="AI414" s="275"/>
      <c r="AJ414" s="275"/>
      <c r="AK414" s="275"/>
      <c r="AL414" s="275"/>
      <c r="AM414" s="275"/>
      <c r="AN414" s="275"/>
      <c r="AO414" s="275"/>
      <c r="AP414" s="275"/>
      <c r="AQ414" s="275"/>
      <c r="AR414" s="275"/>
      <c r="AS414" s="275"/>
      <c r="AT414" s="275"/>
      <c r="AU414" s="275"/>
      <c r="AV414" s="275"/>
      <c r="AW414" s="275"/>
      <c r="AX414" s="275"/>
      <c r="AY414" s="275"/>
      <c r="AZ414" s="275"/>
      <c r="BA414" s="275"/>
      <c r="BB414" s="275"/>
      <c r="BC414" s="275"/>
      <c r="BD414" s="275"/>
      <c r="BE414" s="275"/>
      <c r="BF414" s="275"/>
      <c r="BG414" s="275"/>
      <c r="BH414" s="275"/>
      <c r="BI414" s="275"/>
      <c r="BJ414" s="275"/>
      <c r="BK414" s="275"/>
      <c r="BL414" s="275"/>
      <c r="BM414" s="275"/>
      <c r="BN414" s="275"/>
      <c r="BO414" s="275"/>
      <c r="BP414" s="275"/>
      <c r="BQ414" s="275"/>
      <c r="BR414" s="275"/>
      <c r="BS414" s="275"/>
    </row>
    <row r="415" spans="1:71" x14ac:dyDescent="0.3">
      <c r="A415" s="275"/>
      <c r="B415" s="275"/>
      <c r="C415" s="275"/>
      <c r="D415" s="275"/>
      <c r="E415" s="275"/>
      <c r="F415" s="275"/>
      <c r="G415" s="275"/>
      <c r="H415" s="275"/>
      <c r="I415" s="275"/>
      <c r="J415" s="275"/>
      <c r="K415" s="275"/>
      <c r="L415" s="275"/>
      <c r="M415" s="275"/>
      <c r="N415" s="275"/>
      <c r="O415" s="275"/>
      <c r="P415" s="275"/>
      <c r="Q415" s="275"/>
      <c r="R415" s="275"/>
      <c r="S415" s="275"/>
      <c r="T415" s="275"/>
      <c r="U415" s="275"/>
      <c r="V415" s="275"/>
      <c r="W415" s="275"/>
      <c r="X415" s="275"/>
      <c r="Y415" s="275"/>
      <c r="Z415" s="275"/>
      <c r="AA415" s="275"/>
      <c r="AB415" s="275"/>
      <c r="AC415" s="275"/>
      <c r="AD415" s="275"/>
      <c r="AE415" s="275"/>
      <c r="AF415" s="275"/>
      <c r="AG415" s="275"/>
      <c r="AH415" s="275"/>
      <c r="AI415" s="275"/>
      <c r="AJ415" s="275"/>
      <c r="AK415" s="275"/>
      <c r="AL415" s="275"/>
      <c r="AM415" s="275"/>
      <c r="AN415" s="275"/>
      <c r="AO415" s="275"/>
      <c r="AP415" s="275"/>
      <c r="AQ415" s="275"/>
      <c r="AR415" s="275"/>
      <c r="AS415" s="275"/>
      <c r="AT415" s="275"/>
      <c r="AU415" s="275"/>
      <c r="AV415" s="275"/>
      <c r="AW415" s="275"/>
      <c r="AX415" s="275"/>
      <c r="AY415" s="275"/>
      <c r="AZ415" s="275"/>
      <c r="BA415" s="275"/>
      <c r="BB415" s="275"/>
      <c r="BC415" s="275"/>
      <c r="BD415" s="275"/>
      <c r="BE415" s="275"/>
      <c r="BF415" s="275"/>
      <c r="BG415" s="275"/>
      <c r="BH415" s="275"/>
      <c r="BI415" s="275"/>
      <c r="BJ415" s="275"/>
      <c r="BK415" s="275"/>
      <c r="BL415" s="275"/>
      <c r="BM415" s="275"/>
      <c r="BN415" s="275"/>
      <c r="BO415" s="275"/>
      <c r="BP415" s="275"/>
      <c r="BQ415" s="275"/>
      <c r="BR415" s="275"/>
      <c r="BS415" s="275"/>
    </row>
    <row r="416" spans="1:71" x14ac:dyDescent="0.3">
      <c r="A416" s="275"/>
      <c r="B416" s="275"/>
      <c r="C416" s="275"/>
      <c r="D416" s="275"/>
      <c r="E416" s="275"/>
      <c r="F416" s="275"/>
      <c r="G416" s="275"/>
      <c r="H416" s="275"/>
      <c r="I416" s="275"/>
      <c r="J416" s="275"/>
      <c r="K416" s="275"/>
      <c r="L416" s="275"/>
      <c r="M416" s="275"/>
      <c r="N416" s="275"/>
      <c r="O416" s="275"/>
      <c r="P416" s="275"/>
      <c r="Q416" s="275"/>
      <c r="R416" s="275"/>
      <c r="S416" s="275"/>
      <c r="T416" s="275"/>
      <c r="U416" s="275"/>
      <c r="V416" s="275"/>
      <c r="W416" s="275"/>
      <c r="X416" s="275"/>
      <c r="Y416" s="275"/>
      <c r="Z416" s="275"/>
      <c r="AA416" s="275"/>
      <c r="AB416" s="275"/>
      <c r="AC416" s="275"/>
      <c r="AD416" s="275"/>
      <c r="AE416" s="275"/>
      <c r="AF416" s="275"/>
      <c r="AG416" s="275"/>
      <c r="AH416" s="275"/>
      <c r="AI416" s="275"/>
      <c r="AJ416" s="275"/>
      <c r="AK416" s="275"/>
      <c r="AL416" s="275"/>
      <c r="AM416" s="275"/>
      <c r="AN416" s="275"/>
      <c r="AO416" s="275"/>
      <c r="AP416" s="275"/>
      <c r="AQ416" s="275"/>
      <c r="AR416" s="275"/>
      <c r="AS416" s="275"/>
      <c r="AT416" s="275"/>
      <c r="AU416" s="275"/>
      <c r="AV416" s="275"/>
      <c r="AW416" s="275"/>
      <c r="AX416" s="275"/>
      <c r="AY416" s="275"/>
      <c r="AZ416" s="275"/>
      <c r="BA416" s="275"/>
      <c r="BB416" s="275"/>
      <c r="BC416" s="275"/>
      <c r="BD416" s="275"/>
      <c r="BE416" s="275"/>
      <c r="BF416" s="275"/>
      <c r="BG416" s="275"/>
      <c r="BH416" s="275"/>
      <c r="BI416" s="275"/>
      <c r="BJ416" s="275"/>
      <c r="BK416" s="275"/>
      <c r="BL416" s="275"/>
      <c r="BM416" s="275"/>
      <c r="BN416" s="275"/>
      <c r="BO416" s="275"/>
      <c r="BP416" s="275"/>
      <c r="BQ416" s="275"/>
      <c r="BR416" s="275"/>
      <c r="BS416" s="275"/>
    </row>
    <row r="417" spans="1:71" x14ac:dyDescent="0.3">
      <c r="A417" s="275"/>
      <c r="B417" s="275"/>
      <c r="C417" s="275"/>
      <c r="D417" s="275"/>
      <c r="E417" s="275"/>
      <c r="F417" s="275"/>
      <c r="G417" s="275"/>
      <c r="H417" s="275"/>
      <c r="I417" s="275"/>
      <c r="J417" s="275"/>
      <c r="K417" s="275"/>
      <c r="L417" s="275"/>
      <c r="M417" s="275"/>
      <c r="N417" s="275"/>
      <c r="O417" s="275"/>
      <c r="P417" s="275"/>
      <c r="Q417" s="275"/>
      <c r="R417" s="275"/>
      <c r="S417" s="275"/>
      <c r="T417" s="275"/>
      <c r="U417" s="275"/>
      <c r="V417" s="275"/>
      <c r="W417" s="275"/>
      <c r="X417" s="275"/>
      <c r="Y417" s="275"/>
      <c r="Z417" s="275"/>
      <c r="AA417" s="275"/>
      <c r="AB417" s="275"/>
      <c r="AC417" s="275"/>
      <c r="AD417" s="275"/>
      <c r="AE417" s="275"/>
      <c r="AF417" s="275"/>
      <c r="AG417" s="275"/>
      <c r="AH417" s="275"/>
      <c r="AI417" s="275"/>
      <c r="AJ417" s="275"/>
      <c r="AK417" s="275"/>
      <c r="AL417" s="275"/>
      <c r="AM417" s="275"/>
      <c r="AN417" s="275"/>
      <c r="AO417" s="275"/>
      <c r="AP417" s="275"/>
      <c r="AQ417" s="275"/>
      <c r="AR417" s="275"/>
      <c r="AS417" s="275"/>
      <c r="AT417" s="275"/>
      <c r="AU417" s="275"/>
      <c r="AV417" s="275"/>
      <c r="AW417" s="275"/>
      <c r="AX417" s="275"/>
      <c r="AY417" s="275"/>
      <c r="AZ417" s="275"/>
      <c r="BA417" s="275"/>
      <c r="BB417" s="275"/>
      <c r="BC417" s="275"/>
      <c r="BD417" s="275"/>
      <c r="BE417" s="275"/>
      <c r="BF417" s="275"/>
      <c r="BG417" s="275"/>
      <c r="BH417" s="275"/>
      <c r="BI417" s="275"/>
      <c r="BJ417" s="275"/>
      <c r="BK417" s="275"/>
      <c r="BL417" s="275"/>
      <c r="BM417" s="275"/>
      <c r="BN417" s="275"/>
      <c r="BO417" s="275"/>
      <c r="BP417" s="275"/>
      <c r="BQ417" s="275"/>
      <c r="BR417" s="275"/>
      <c r="BS417" s="275"/>
    </row>
    <row r="418" spans="1:71" x14ac:dyDescent="0.3">
      <c r="A418" s="275"/>
      <c r="B418" s="275"/>
      <c r="C418" s="275"/>
      <c r="D418" s="275"/>
      <c r="E418" s="275"/>
      <c r="F418" s="275"/>
      <c r="G418" s="275"/>
      <c r="H418" s="275"/>
      <c r="I418" s="275"/>
      <c r="J418" s="275"/>
      <c r="K418" s="275"/>
      <c r="L418" s="275"/>
      <c r="M418" s="275"/>
      <c r="N418" s="275"/>
      <c r="O418" s="275"/>
      <c r="P418" s="275"/>
      <c r="Q418" s="275"/>
      <c r="R418" s="275"/>
      <c r="S418" s="275"/>
      <c r="T418" s="275"/>
      <c r="U418" s="275"/>
      <c r="V418" s="275"/>
      <c r="W418" s="275"/>
      <c r="X418" s="275"/>
      <c r="Y418" s="275"/>
      <c r="Z418" s="275"/>
      <c r="AA418" s="275"/>
      <c r="AB418" s="275"/>
      <c r="AC418" s="275"/>
      <c r="AD418" s="275"/>
      <c r="AE418" s="275"/>
      <c r="AF418" s="275"/>
      <c r="AG418" s="275"/>
      <c r="AH418" s="275"/>
      <c r="AI418" s="275"/>
      <c r="AJ418" s="275"/>
      <c r="AK418" s="275"/>
      <c r="AL418" s="275"/>
      <c r="AM418" s="275"/>
      <c r="AN418" s="275"/>
      <c r="AO418" s="275"/>
      <c r="AP418" s="275"/>
      <c r="AQ418" s="275"/>
      <c r="AR418" s="275"/>
      <c r="AS418" s="275"/>
      <c r="AT418" s="275"/>
      <c r="AU418" s="275"/>
      <c r="AV418" s="275"/>
      <c r="AW418" s="275"/>
      <c r="AX418" s="275"/>
      <c r="AY418" s="275"/>
      <c r="AZ418" s="275"/>
      <c r="BA418" s="275"/>
      <c r="BB418" s="275"/>
      <c r="BC418" s="275"/>
      <c r="BD418" s="275"/>
      <c r="BE418" s="275"/>
      <c r="BF418" s="275"/>
      <c r="BG418" s="275"/>
      <c r="BH418" s="275"/>
      <c r="BI418" s="275"/>
      <c r="BJ418" s="275"/>
      <c r="BK418" s="275"/>
      <c r="BL418" s="275"/>
      <c r="BM418" s="275"/>
      <c r="BN418" s="275"/>
      <c r="BO418" s="275"/>
      <c r="BP418" s="275"/>
      <c r="BQ418" s="275"/>
      <c r="BR418" s="275"/>
      <c r="BS418" s="275"/>
    </row>
    <row r="419" spans="1:71" x14ac:dyDescent="0.3">
      <c r="A419" s="275"/>
      <c r="B419" s="275"/>
      <c r="C419" s="275"/>
      <c r="D419" s="275"/>
      <c r="E419" s="275"/>
      <c r="F419" s="275"/>
      <c r="G419" s="275"/>
      <c r="H419" s="275"/>
      <c r="I419" s="275"/>
      <c r="J419" s="275"/>
      <c r="K419" s="275"/>
      <c r="L419" s="275"/>
      <c r="M419" s="275"/>
      <c r="N419" s="275"/>
      <c r="O419" s="275"/>
      <c r="P419" s="275"/>
      <c r="Q419" s="275"/>
      <c r="R419" s="275"/>
      <c r="S419" s="275"/>
      <c r="T419" s="275"/>
      <c r="U419" s="275"/>
      <c r="V419" s="275"/>
      <c r="W419" s="275"/>
      <c r="X419" s="275"/>
      <c r="Y419" s="275"/>
      <c r="Z419" s="275"/>
      <c r="AA419" s="275"/>
      <c r="AB419" s="275"/>
      <c r="AC419" s="275"/>
      <c r="AD419" s="275"/>
      <c r="AE419" s="275"/>
      <c r="AF419" s="275"/>
      <c r="AG419" s="275"/>
      <c r="AH419" s="275"/>
      <c r="AI419" s="275"/>
      <c r="AJ419" s="275"/>
      <c r="AK419" s="275"/>
      <c r="AL419" s="275"/>
      <c r="AM419" s="275"/>
      <c r="AN419" s="275"/>
      <c r="AO419" s="275"/>
      <c r="AP419" s="275"/>
      <c r="AQ419" s="275"/>
      <c r="AR419" s="275"/>
      <c r="AS419" s="275"/>
      <c r="AT419" s="275"/>
      <c r="AU419" s="275"/>
      <c r="AV419" s="275"/>
      <c r="AW419" s="275"/>
      <c r="AX419" s="275"/>
      <c r="AY419" s="275"/>
      <c r="AZ419" s="275"/>
      <c r="BA419" s="275"/>
      <c r="BB419" s="275"/>
      <c r="BC419" s="275"/>
      <c r="BD419" s="275"/>
      <c r="BE419" s="275"/>
      <c r="BF419" s="275"/>
      <c r="BG419" s="275"/>
      <c r="BH419" s="275"/>
      <c r="BI419" s="275"/>
      <c r="BJ419" s="275"/>
      <c r="BK419" s="275"/>
      <c r="BL419" s="275"/>
      <c r="BM419" s="275"/>
      <c r="BN419" s="275"/>
      <c r="BO419" s="275"/>
      <c r="BP419" s="275"/>
      <c r="BQ419" s="275"/>
      <c r="BR419" s="275"/>
      <c r="BS419" s="275"/>
    </row>
    <row r="420" spans="1:71" x14ac:dyDescent="0.3">
      <c r="A420" s="275"/>
      <c r="B420" s="275"/>
      <c r="C420" s="275"/>
      <c r="D420" s="275"/>
      <c r="E420" s="275"/>
      <c r="F420" s="275"/>
      <c r="G420" s="275"/>
      <c r="H420" s="275"/>
      <c r="I420" s="275"/>
      <c r="J420" s="275"/>
      <c r="K420" s="275"/>
      <c r="L420" s="275"/>
      <c r="M420" s="275"/>
      <c r="N420" s="275"/>
      <c r="O420" s="275"/>
      <c r="P420" s="275"/>
      <c r="Q420" s="275"/>
      <c r="R420" s="275"/>
      <c r="S420" s="275"/>
      <c r="T420" s="275"/>
      <c r="U420" s="275"/>
      <c r="V420" s="275"/>
      <c r="W420" s="275"/>
      <c r="X420" s="275"/>
      <c r="Y420" s="275"/>
      <c r="Z420" s="275"/>
      <c r="AA420" s="275"/>
      <c r="AB420" s="275"/>
      <c r="AC420" s="275"/>
      <c r="AD420" s="275"/>
      <c r="AE420" s="275"/>
      <c r="AF420" s="275"/>
      <c r="AG420" s="275"/>
      <c r="AH420" s="275"/>
      <c r="AI420" s="275"/>
      <c r="AJ420" s="275"/>
      <c r="AK420" s="275"/>
      <c r="AL420" s="275"/>
      <c r="AM420" s="275"/>
      <c r="AN420" s="275"/>
      <c r="AO420" s="275"/>
      <c r="AP420" s="275"/>
      <c r="AQ420" s="275"/>
      <c r="AR420" s="275"/>
      <c r="AS420" s="275"/>
      <c r="AT420" s="275"/>
      <c r="AU420" s="275"/>
      <c r="AV420" s="275"/>
      <c r="AW420" s="275"/>
      <c r="AX420" s="275"/>
      <c r="AY420" s="275"/>
      <c r="AZ420" s="275"/>
      <c r="BA420" s="275"/>
      <c r="BB420" s="275"/>
      <c r="BC420" s="275"/>
      <c r="BD420" s="275"/>
      <c r="BE420" s="275"/>
      <c r="BF420" s="275"/>
      <c r="BG420" s="275"/>
      <c r="BH420" s="275"/>
      <c r="BI420" s="275"/>
      <c r="BJ420" s="275"/>
      <c r="BK420" s="275"/>
      <c r="BL420" s="275"/>
      <c r="BM420" s="275"/>
      <c r="BN420" s="275"/>
      <c r="BO420" s="275"/>
      <c r="BP420" s="275"/>
      <c r="BQ420" s="275"/>
      <c r="BR420" s="275"/>
      <c r="BS420" s="275"/>
    </row>
    <row r="421" spans="1:71" x14ac:dyDescent="0.3">
      <c r="A421" s="275"/>
      <c r="B421" s="275"/>
      <c r="C421" s="275"/>
      <c r="D421" s="275"/>
      <c r="E421" s="275"/>
      <c r="F421" s="275"/>
      <c r="G421" s="275"/>
      <c r="H421" s="275"/>
      <c r="I421" s="275"/>
      <c r="J421" s="275"/>
      <c r="K421" s="275"/>
      <c r="L421" s="275"/>
      <c r="M421" s="275"/>
      <c r="N421" s="275"/>
      <c r="O421" s="275"/>
      <c r="P421" s="275"/>
      <c r="Q421" s="275"/>
      <c r="R421" s="275"/>
      <c r="S421" s="275"/>
      <c r="T421" s="275"/>
      <c r="U421" s="275"/>
      <c r="V421" s="275"/>
      <c r="W421" s="275"/>
      <c r="X421" s="275"/>
      <c r="Y421" s="275"/>
      <c r="Z421" s="275"/>
      <c r="AA421" s="275"/>
      <c r="AB421" s="275"/>
      <c r="AC421" s="275"/>
      <c r="AD421" s="275"/>
      <c r="AE421" s="275"/>
      <c r="AF421" s="275"/>
      <c r="AG421" s="275"/>
      <c r="AH421" s="275"/>
      <c r="AI421" s="275"/>
      <c r="AJ421" s="275"/>
      <c r="AK421" s="275"/>
      <c r="AL421" s="275"/>
      <c r="AM421" s="275"/>
      <c r="AN421" s="275"/>
      <c r="AO421" s="275"/>
      <c r="AP421" s="275"/>
      <c r="AQ421" s="275"/>
      <c r="AR421" s="275"/>
      <c r="AS421" s="275"/>
      <c r="AT421" s="275"/>
      <c r="AU421" s="275"/>
      <c r="AV421" s="275"/>
      <c r="AW421" s="275"/>
      <c r="AX421" s="275"/>
      <c r="AY421" s="275"/>
      <c r="AZ421" s="275"/>
      <c r="BA421" s="275"/>
      <c r="BB421" s="275"/>
      <c r="BC421" s="275"/>
      <c r="BD421" s="275"/>
      <c r="BE421" s="275"/>
      <c r="BF421" s="275"/>
      <c r="BG421" s="275"/>
      <c r="BH421" s="275"/>
      <c r="BI421" s="275"/>
      <c r="BJ421" s="275"/>
      <c r="BK421" s="275"/>
      <c r="BL421" s="275"/>
      <c r="BM421" s="275"/>
      <c r="BN421" s="275"/>
      <c r="BO421" s="275"/>
      <c r="BP421" s="275"/>
      <c r="BQ421" s="275"/>
      <c r="BR421" s="275"/>
      <c r="BS421" s="275"/>
    </row>
    <row r="422" spans="1:71" x14ac:dyDescent="0.3">
      <c r="A422" s="275"/>
      <c r="B422" s="275"/>
      <c r="C422" s="275"/>
      <c r="D422" s="275"/>
      <c r="E422" s="275"/>
      <c r="F422" s="275"/>
      <c r="G422" s="275"/>
      <c r="H422" s="275"/>
      <c r="I422" s="275"/>
      <c r="J422" s="275"/>
      <c r="K422" s="275"/>
      <c r="L422" s="275"/>
      <c r="M422" s="275"/>
      <c r="N422" s="275"/>
      <c r="O422" s="275"/>
      <c r="P422" s="275"/>
      <c r="Q422" s="275"/>
      <c r="R422" s="275"/>
      <c r="S422" s="275"/>
      <c r="T422" s="275"/>
      <c r="U422" s="275"/>
      <c r="V422" s="275"/>
      <c r="W422" s="275"/>
      <c r="X422" s="275"/>
      <c r="Y422" s="275"/>
      <c r="Z422" s="275"/>
      <c r="AA422" s="275"/>
      <c r="AB422" s="275"/>
      <c r="AC422" s="275"/>
      <c r="AD422" s="275"/>
      <c r="AE422" s="275"/>
      <c r="AF422" s="275"/>
      <c r="AG422" s="275"/>
      <c r="AH422" s="275"/>
      <c r="AI422" s="275"/>
      <c r="AJ422" s="275"/>
      <c r="AK422" s="275"/>
      <c r="AL422" s="275"/>
      <c r="AM422" s="275"/>
      <c r="AN422" s="275"/>
      <c r="AO422" s="275"/>
      <c r="AP422" s="275"/>
      <c r="AQ422" s="275"/>
      <c r="AR422" s="275"/>
      <c r="AS422" s="275"/>
      <c r="AT422" s="275"/>
      <c r="AU422" s="275"/>
      <c r="AV422" s="275"/>
      <c r="AW422" s="275"/>
      <c r="AX422" s="275"/>
      <c r="AY422" s="275"/>
      <c r="AZ422" s="275"/>
      <c r="BA422" s="275"/>
      <c r="BB422" s="275"/>
      <c r="BC422" s="275"/>
      <c r="BD422" s="275"/>
      <c r="BE422" s="275"/>
      <c r="BF422" s="275"/>
      <c r="BG422" s="275"/>
      <c r="BH422" s="275"/>
      <c r="BI422" s="275"/>
      <c r="BJ422" s="275"/>
      <c r="BK422" s="275"/>
      <c r="BL422" s="275"/>
      <c r="BM422" s="275"/>
      <c r="BN422" s="275"/>
      <c r="BO422" s="275"/>
      <c r="BP422" s="275"/>
      <c r="BQ422" s="275"/>
      <c r="BR422" s="275"/>
      <c r="BS422" s="275"/>
    </row>
    <row r="423" spans="1:71" x14ac:dyDescent="0.3">
      <c r="A423" s="275"/>
      <c r="B423" s="275"/>
      <c r="C423" s="275"/>
      <c r="D423" s="275"/>
      <c r="E423" s="275"/>
      <c r="F423" s="275"/>
      <c r="G423" s="275"/>
      <c r="H423" s="275"/>
      <c r="I423" s="275"/>
      <c r="J423" s="275"/>
      <c r="K423" s="275"/>
      <c r="L423" s="275"/>
      <c r="M423" s="275"/>
      <c r="N423" s="275"/>
      <c r="O423" s="275"/>
      <c r="P423" s="275"/>
      <c r="Q423" s="275"/>
      <c r="R423" s="275"/>
      <c r="S423" s="275"/>
      <c r="T423" s="275"/>
      <c r="U423" s="275"/>
      <c r="V423" s="275"/>
      <c r="W423" s="275"/>
      <c r="X423" s="275"/>
      <c r="Y423" s="275"/>
      <c r="Z423" s="275"/>
      <c r="AA423" s="275"/>
      <c r="AB423" s="275"/>
      <c r="AC423" s="275"/>
      <c r="AD423" s="275"/>
      <c r="AE423" s="275"/>
      <c r="AF423" s="275"/>
      <c r="AG423" s="275"/>
      <c r="AH423" s="275"/>
      <c r="AI423" s="275"/>
      <c r="AJ423" s="275"/>
      <c r="AK423" s="275"/>
      <c r="AL423" s="275"/>
      <c r="AM423" s="275"/>
      <c r="AN423" s="275"/>
      <c r="AO423" s="275"/>
      <c r="AP423" s="275"/>
      <c r="AQ423" s="275"/>
      <c r="AR423" s="275"/>
      <c r="AS423" s="275"/>
      <c r="AT423" s="275"/>
      <c r="AU423" s="275"/>
      <c r="AV423" s="275"/>
      <c r="AW423" s="275"/>
      <c r="AX423" s="275"/>
      <c r="AY423" s="275"/>
      <c r="AZ423" s="275"/>
      <c r="BA423" s="275"/>
      <c r="BB423" s="275"/>
      <c r="BC423" s="275"/>
      <c r="BD423" s="275"/>
      <c r="BE423" s="275"/>
      <c r="BF423" s="275"/>
      <c r="BG423" s="275"/>
      <c r="BH423" s="275"/>
      <c r="BI423" s="275"/>
      <c r="BJ423" s="275"/>
      <c r="BK423" s="275"/>
      <c r="BL423" s="275"/>
      <c r="BM423" s="275"/>
      <c r="BN423" s="275"/>
      <c r="BO423" s="275"/>
      <c r="BP423" s="275"/>
      <c r="BQ423" s="275"/>
      <c r="BR423" s="275"/>
      <c r="BS423" s="275"/>
    </row>
    <row r="424" spans="1:71" x14ac:dyDescent="0.3">
      <c r="A424" s="275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75"/>
      <c r="M424" s="275"/>
      <c r="N424" s="275"/>
      <c r="O424" s="275"/>
      <c r="P424" s="275"/>
      <c r="Q424" s="275"/>
      <c r="R424" s="275"/>
      <c r="S424" s="275"/>
      <c r="T424" s="275"/>
      <c r="U424" s="275"/>
      <c r="V424" s="275"/>
      <c r="W424" s="275"/>
      <c r="X424" s="275"/>
      <c r="Y424" s="275"/>
      <c r="Z424" s="275"/>
      <c r="AA424" s="275"/>
      <c r="AB424" s="275"/>
      <c r="AC424" s="275"/>
      <c r="AD424" s="275"/>
      <c r="AE424" s="275"/>
      <c r="AF424" s="275"/>
      <c r="AG424" s="275"/>
      <c r="AH424" s="275"/>
      <c r="AI424" s="275"/>
      <c r="AJ424" s="275"/>
      <c r="AK424" s="275"/>
      <c r="AL424" s="275"/>
      <c r="AM424" s="275"/>
      <c r="AN424" s="275"/>
      <c r="AO424" s="275"/>
      <c r="AP424" s="275"/>
      <c r="AQ424" s="275"/>
      <c r="AR424" s="275"/>
      <c r="AS424" s="275"/>
      <c r="AT424" s="275"/>
      <c r="AU424" s="275"/>
      <c r="AV424" s="275"/>
      <c r="AW424" s="275"/>
      <c r="AX424" s="275"/>
      <c r="AY424" s="275"/>
      <c r="AZ424" s="275"/>
      <c r="BA424" s="275"/>
      <c r="BB424" s="275"/>
      <c r="BC424" s="275"/>
      <c r="BD424" s="275"/>
      <c r="BE424" s="275"/>
      <c r="BF424" s="275"/>
      <c r="BG424" s="275"/>
      <c r="BH424" s="275"/>
      <c r="BI424" s="275"/>
      <c r="BJ424" s="275"/>
      <c r="BK424" s="275"/>
      <c r="BL424" s="275"/>
      <c r="BM424" s="275"/>
      <c r="BN424" s="275"/>
      <c r="BO424" s="275"/>
      <c r="BP424" s="275"/>
      <c r="BQ424" s="275"/>
      <c r="BR424" s="275"/>
      <c r="BS424" s="275"/>
    </row>
    <row r="425" spans="1:71" x14ac:dyDescent="0.3">
      <c r="A425" s="275"/>
      <c r="B425" s="275"/>
      <c r="C425" s="275"/>
      <c r="D425" s="275"/>
      <c r="E425" s="275"/>
      <c r="F425" s="275"/>
      <c r="G425" s="275"/>
      <c r="H425" s="275"/>
      <c r="I425" s="275"/>
      <c r="J425" s="275"/>
      <c r="K425" s="275"/>
      <c r="L425" s="275"/>
      <c r="M425" s="275"/>
      <c r="N425" s="275"/>
      <c r="O425" s="275"/>
      <c r="P425" s="275"/>
      <c r="Q425" s="275"/>
      <c r="R425" s="275"/>
      <c r="S425" s="275"/>
      <c r="T425" s="275"/>
      <c r="U425" s="275"/>
      <c r="V425" s="275"/>
      <c r="W425" s="275"/>
      <c r="X425" s="275"/>
      <c r="Y425" s="275"/>
      <c r="Z425" s="275"/>
      <c r="AA425" s="275"/>
      <c r="AB425" s="275"/>
      <c r="AC425" s="275"/>
      <c r="AD425" s="275"/>
      <c r="AE425" s="275"/>
      <c r="AF425" s="275"/>
      <c r="AG425" s="275"/>
      <c r="AH425" s="275"/>
      <c r="AI425" s="275"/>
      <c r="AJ425" s="275"/>
      <c r="AK425" s="275"/>
      <c r="AL425" s="275"/>
      <c r="AM425" s="275"/>
      <c r="AN425" s="275"/>
      <c r="AO425" s="275"/>
      <c r="AP425" s="275"/>
      <c r="AQ425" s="275"/>
      <c r="AR425" s="275"/>
      <c r="AS425" s="275"/>
      <c r="AT425" s="275"/>
      <c r="AU425" s="275"/>
      <c r="AV425" s="275"/>
      <c r="AW425" s="275"/>
      <c r="AX425" s="275"/>
      <c r="AY425" s="275"/>
      <c r="AZ425" s="275"/>
      <c r="BA425" s="275"/>
      <c r="BB425" s="275"/>
      <c r="BC425" s="275"/>
      <c r="BD425" s="275"/>
      <c r="BE425" s="275"/>
      <c r="BF425" s="275"/>
      <c r="BG425" s="275"/>
      <c r="BH425" s="275"/>
      <c r="BI425" s="275"/>
      <c r="BJ425" s="275"/>
      <c r="BK425" s="275"/>
      <c r="BL425" s="275"/>
      <c r="BM425" s="275"/>
      <c r="BN425" s="275"/>
      <c r="BO425" s="275"/>
      <c r="BP425" s="275"/>
      <c r="BQ425" s="275"/>
      <c r="BR425" s="275"/>
      <c r="BS425" s="275"/>
    </row>
    <row r="426" spans="1:71" x14ac:dyDescent="0.3">
      <c r="A426" s="275"/>
      <c r="B426" s="275"/>
      <c r="C426" s="275"/>
      <c r="D426" s="275"/>
      <c r="E426" s="275"/>
      <c r="F426" s="275"/>
      <c r="G426" s="275"/>
      <c r="H426" s="275"/>
      <c r="I426" s="275"/>
      <c r="J426" s="275"/>
      <c r="K426" s="275"/>
      <c r="L426" s="275"/>
      <c r="M426" s="275"/>
      <c r="N426" s="275"/>
      <c r="O426" s="275"/>
      <c r="P426" s="275"/>
      <c r="Q426" s="275"/>
      <c r="R426" s="275"/>
      <c r="S426" s="275"/>
      <c r="T426" s="275"/>
      <c r="U426" s="275"/>
      <c r="V426" s="275"/>
      <c r="W426" s="275"/>
      <c r="X426" s="275"/>
      <c r="Y426" s="275"/>
      <c r="Z426" s="275"/>
      <c r="AA426" s="275"/>
      <c r="AB426" s="275"/>
      <c r="AC426" s="275"/>
      <c r="AD426" s="275"/>
      <c r="AE426" s="275"/>
      <c r="AF426" s="275"/>
      <c r="AG426" s="275"/>
      <c r="AH426" s="275"/>
      <c r="AI426" s="275"/>
      <c r="AJ426" s="275"/>
      <c r="AK426" s="275"/>
      <c r="AL426" s="275"/>
      <c r="AM426" s="275"/>
      <c r="AN426" s="275"/>
      <c r="AO426" s="275"/>
      <c r="AP426" s="275"/>
      <c r="AQ426" s="275"/>
      <c r="AR426" s="275"/>
      <c r="AS426" s="275"/>
      <c r="AT426" s="275"/>
      <c r="AU426" s="275"/>
      <c r="AV426" s="275"/>
      <c r="AW426" s="275"/>
      <c r="AX426" s="275"/>
      <c r="AY426" s="275"/>
      <c r="AZ426" s="275"/>
      <c r="BA426" s="275"/>
      <c r="BB426" s="275"/>
      <c r="BC426" s="275"/>
      <c r="BD426" s="275"/>
      <c r="BE426" s="275"/>
      <c r="BF426" s="275"/>
      <c r="BG426" s="275"/>
      <c r="BH426" s="275"/>
      <c r="BI426" s="275"/>
      <c r="BJ426" s="275"/>
      <c r="BK426" s="275"/>
      <c r="BL426" s="275"/>
      <c r="BM426" s="275"/>
      <c r="BN426" s="275"/>
      <c r="BO426" s="275"/>
      <c r="BP426" s="275"/>
      <c r="BQ426" s="275"/>
      <c r="BR426" s="275"/>
      <c r="BS426" s="275"/>
    </row>
    <row r="427" spans="1:71" x14ac:dyDescent="0.3">
      <c r="A427" s="275"/>
      <c r="B427" s="275"/>
      <c r="C427" s="275"/>
      <c r="D427" s="275"/>
      <c r="E427" s="275"/>
      <c r="F427" s="275"/>
      <c r="G427" s="275"/>
      <c r="H427" s="275"/>
      <c r="I427" s="275"/>
      <c r="J427" s="275"/>
      <c r="K427" s="275"/>
      <c r="L427" s="275"/>
      <c r="M427" s="275"/>
      <c r="N427" s="275"/>
      <c r="O427" s="275"/>
      <c r="P427" s="275"/>
      <c r="Q427" s="275"/>
      <c r="R427" s="275"/>
      <c r="S427" s="275"/>
      <c r="T427" s="275"/>
      <c r="U427" s="275"/>
      <c r="V427" s="275"/>
      <c r="W427" s="275"/>
      <c r="X427" s="275"/>
      <c r="Y427" s="275"/>
      <c r="Z427" s="275"/>
      <c r="AA427" s="275"/>
      <c r="AB427" s="275"/>
      <c r="AC427" s="275"/>
      <c r="AD427" s="275"/>
      <c r="AE427" s="275"/>
      <c r="AF427" s="275"/>
      <c r="AG427" s="275"/>
      <c r="AH427" s="275"/>
      <c r="AI427" s="275"/>
      <c r="AJ427" s="275"/>
      <c r="AK427" s="275"/>
      <c r="AL427" s="275"/>
      <c r="AM427" s="275"/>
      <c r="AN427" s="275"/>
      <c r="AO427" s="275"/>
      <c r="AP427" s="275"/>
      <c r="AQ427" s="275"/>
      <c r="AR427" s="275"/>
      <c r="AS427" s="275"/>
      <c r="AT427" s="275"/>
      <c r="AU427" s="275"/>
      <c r="AV427" s="275"/>
      <c r="AW427" s="275"/>
      <c r="AX427" s="275"/>
      <c r="AY427" s="275"/>
      <c r="AZ427" s="275"/>
      <c r="BA427" s="275"/>
      <c r="BB427" s="275"/>
      <c r="BC427" s="275"/>
      <c r="BD427" s="275"/>
      <c r="BE427" s="275"/>
      <c r="BF427" s="275"/>
      <c r="BG427" s="275"/>
      <c r="BH427" s="275"/>
      <c r="BI427" s="275"/>
      <c r="BJ427" s="275"/>
      <c r="BK427" s="275"/>
      <c r="BL427" s="275"/>
      <c r="BM427" s="275"/>
      <c r="BN427" s="275"/>
      <c r="BO427" s="275"/>
      <c r="BP427" s="275"/>
      <c r="BQ427" s="275"/>
      <c r="BR427" s="275"/>
      <c r="BS427" s="275"/>
    </row>
    <row r="428" spans="1:71" x14ac:dyDescent="0.3">
      <c r="A428" s="275"/>
      <c r="B428" s="275"/>
      <c r="C428" s="275"/>
      <c r="D428" s="275"/>
      <c r="E428" s="275"/>
      <c r="F428" s="275"/>
      <c r="G428" s="275"/>
      <c r="H428" s="275"/>
      <c r="I428" s="275"/>
      <c r="J428" s="275"/>
      <c r="K428" s="275"/>
      <c r="L428" s="275"/>
      <c r="M428" s="275"/>
      <c r="N428" s="275"/>
      <c r="O428" s="275"/>
      <c r="P428" s="275"/>
      <c r="Q428" s="275"/>
      <c r="R428" s="275"/>
      <c r="S428" s="275"/>
      <c r="T428" s="275"/>
      <c r="U428" s="275"/>
      <c r="V428" s="275"/>
      <c r="W428" s="275"/>
      <c r="X428" s="275"/>
      <c r="Y428" s="275"/>
      <c r="Z428" s="275"/>
      <c r="AA428" s="275"/>
      <c r="AB428" s="275"/>
      <c r="AC428" s="275"/>
      <c r="AD428" s="275"/>
      <c r="AE428" s="275"/>
      <c r="AF428" s="275"/>
      <c r="AG428" s="275"/>
      <c r="AH428" s="275"/>
      <c r="AI428" s="275"/>
      <c r="AJ428" s="275"/>
      <c r="AK428" s="275"/>
      <c r="AL428" s="275"/>
      <c r="AM428" s="275"/>
      <c r="AN428" s="275"/>
      <c r="AO428" s="275"/>
      <c r="AP428" s="275"/>
      <c r="AQ428" s="275"/>
      <c r="AR428" s="275"/>
      <c r="AS428" s="275"/>
      <c r="AT428" s="275"/>
      <c r="AU428" s="275"/>
      <c r="AV428" s="275"/>
      <c r="AW428" s="275"/>
      <c r="AX428" s="275"/>
      <c r="AY428" s="275"/>
      <c r="AZ428" s="275"/>
      <c r="BA428" s="275"/>
      <c r="BB428" s="275"/>
      <c r="BC428" s="275"/>
      <c r="BD428" s="275"/>
      <c r="BE428" s="275"/>
      <c r="BF428" s="275"/>
      <c r="BG428" s="275"/>
      <c r="BH428" s="275"/>
      <c r="BI428" s="275"/>
      <c r="BJ428" s="275"/>
      <c r="BK428" s="275"/>
      <c r="BL428" s="275"/>
      <c r="BM428" s="275"/>
      <c r="BN428" s="275"/>
      <c r="BO428" s="275"/>
      <c r="BP428" s="275"/>
      <c r="BQ428" s="275"/>
      <c r="BR428" s="275"/>
      <c r="BS428" s="275"/>
    </row>
    <row r="429" spans="1:71" x14ac:dyDescent="0.3">
      <c r="A429" s="275"/>
      <c r="B429" s="275"/>
      <c r="C429" s="275"/>
      <c r="D429" s="275"/>
      <c r="E429" s="275"/>
      <c r="F429" s="275"/>
      <c r="G429" s="275"/>
      <c r="H429" s="275"/>
      <c r="I429" s="275"/>
      <c r="J429" s="275"/>
      <c r="K429" s="275"/>
      <c r="L429" s="275"/>
      <c r="M429" s="275"/>
      <c r="N429" s="275"/>
      <c r="O429" s="275"/>
      <c r="P429" s="275"/>
      <c r="Q429" s="275"/>
      <c r="R429" s="275"/>
      <c r="S429" s="275"/>
      <c r="T429" s="275"/>
      <c r="U429" s="275"/>
      <c r="V429" s="275"/>
      <c r="W429" s="275"/>
      <c r="X429" s="275"/>
      <c r="Y429" s="275"/>
      <c r="Z429" s="275"/>
      <c r="AA429" s="275"/>
      <c r="AB429" s="275"/>
      <c r="AC429" s="275"/>
      <c r="AD429" s="275"/>
      <c r="AE429" s="275"/>
      <c r="AF429" s="275"/>
      <c r="AG429" s="275"/>
      <c r="AH429" s="275"/>
      <c r="AI429" s="275"/>
      <c r="AJ429" s="275"/>
      <c r="AK429" s="275"/>
      <c r="AL429" s="275"/>
      <c r="AM429" s="275"/>
      <c r="AN429" s="275"/>
      <c r="AO429" s="275"/>
      <c r="AP429" s="275"/>
      <c r="AQ429" s="275"/>
      <c r="AR429" s="275"/>
      <c r="AS429" s="275"/>
      <c r="AT429" s="275"/>
      <c r="AU429" s="275"/>
      <c r="AV429" s="275"/>
      <c r="AW429" s="275"/>
      <c r="AX429" s="275"/>
      <c r="AY429" s="275"/>
      <c r="AZ429" s="275"/>
      <c r="BA429" s="275"/>
      <c r="BB429" s="275"/>
      <c r="BC429" s="275"/>
      <c r="BD429" s="275"/>
      <c r="BE429" s="275"/>
      <c r="BF429" s="275"/>
      <c r="BG429" s="275"/>
      <c r="BH429" s="275"/>
      <c r="BI429" s="275"/>
      <c r="BJ429" s="275"/>
      <c r="BK429" s="275"/>
      <c r="BL429" s="275"/>
      <c r="BM429" s="275"/>
      <c r="BN429" s="275"/>
      <c r="BO429" s="275"/>
      <c r="BP429" s="275"/>
      <c r="BQ429" s="275"/>
      <c r="BR429" s="275"/>
      <c r="BS429" s="275"/>
    </row>
    <row r="430" spans="1:71" x14ac:dyDescent="0.3">
      <c r="A430" s="275"/>
      <c r="B430" s="275"/>
      <c r="C430" s="275"/>
      <c r="D430" s="275"/>
      <c r="E430" s="275"/>
      <c r="F430" s="275"/>
      <c r="G430" s="275"/>
      <c r="H430" s="275"/>
      <c r="I430" s="275"/>
      <c r="J430" s="275"/>
      <c r="K430" s="275"/>
      <c r="L430" s="275"/>
      <c r="M430" s="275"/>
      <c r="N430" s="275"/>
      <c r="O430" s="275"/>
      <c r="P430" s="275"/>
      <c r="Q430" s="275"/>
      <c r="R430" s="275"/>
      <c r="S430" s="275"/>
      <c r="T430" s="275"/>
      <c r="U430" s="275"/>
      <c r="V430" s="275"/>
      <c r="W430" s="275"/>
      <c r="X430" s="275"/>
      <c r="Y430" s="275"/>
      <c r="Z430" s="275"/>
      <c r="AA430" s="275"/>
      <c r="AB430" s="275"/>
      <c r="AC430" s="275"/>
      <c r="AD430" s="275"/>
      <c r="AE430" s="275"/>
      <c r="AF430" s="275"/>
      <c r="AG430" s="275"/>
      <c r="AH430" s="275"/>
      <c r="AI430" s="275"/>
      <c r="AJ430" s="275"/>
      <c r="AK430" s="275"/>
      <c r="AL430" s="275"/>
      <c r="AM430" s="275"/>
      <c r="AN430" s="275"/>
      <c r="AO430" s="275"/>
      <c r="AP430" s="275"/>
      <c r="AQ430" s="275"/>
      <c r="AR430" s="275"/>
      <c r="AS430" s="275"/>
      <c r="AT430" s="275"/>
      <c r="AU430" s="275"/>
      <c r="AV430" s="275"/>
      <c r="AW430" s="275"/>
      <c r="AX430" s="275"/>
      <c r="AY430" s="275"/>
      <c r="AZ430" s="275"/>
      <c r="BA430" s="275"/>
      <c r="BB430" s="275"/>
      <c r="BC430" s="275"/>
      <c r="BD430" s="275"/>
      <c r="BE430" s="275"/>
      <c r="BF430" s="275"/>
      <c r="BG430" s="275"/>
      <c r="BH430" s="275"/>
      <c r="BI430" s="275"/>
      <c r="BJ430" s="275"/>
      <c r="BK430" s="275"/>
      <c r="BL430" s="275"/>
      <c r="BM430" s="275"/>
      <c r="BN430" s="275"/>
      <c r="BO430" s="275"/>
      <c r="BP430" s="275"/>
      <c r="BQ430" s="275"/>
      <c r="BR430" s="275"/>
      <c r="BS430" s="275"/>
    </row>
    <row r="431" spans="1:71" x14ac:dyDescent="0.3">
      <c r="A431" s="275"/>
      <c r="B431" s="275"/>
      <c r="C431" s="275"/>
      <c r="D431" s="275"/>
      <c r="E431" s="275"/>
      <c r="F431" s="275"/>
      <c r="G431" s="275"/>
      <c r="H431" s="275"/>
      <c r="I431" s="275"/>
      <c r="J431" s="275"/>
      <c r="K431" s="275"/>
      <c r="L431" s="275"/>
      <c r="M431" s="275"/>
      <c r="N431" s="275"/>
      <c r="O431" s="275"/>
      <c r="P431" s="275"/>
      <c r="Q431" s="275"/>
      <c r="R431" s="275"/>
      <c r="S431" s="275"/>
      <c r="T431" s="275"/>
      <c r="U431" s="275"/>
      <c r="V431" s="275"/>
      <c r="W431" s="275"/>
      <c r="X431" s="275"/>
      <c r="Y431" s="275"/>
      <c r="Z431" s="275"/>
      <c r="AA431" s="275"/>
      <c r="AB431" s="275"/>
      <c r="AC431" s="275"/>
      <c r="AD431" s="275"/>
      <c r="AE431" s="275"/>
      <c r="AF431" s="275"/>
      <c r="AG431" s="275"/>
      <c r="AH431" s="275"/>
      <c r="AI431" s="275"/>
      <c r="AJ431" s="275"/>
      <c r="AK431" s="275"/>
      <c r="AL431" s="275"/>
      <c r="AM431" s="275"/>
      <c r="AN431" s="275"/>
      <c r="AO431" s="275"/>
      <c r="AP431" s="275"/>
      <c r="AQ431" s="275"/>
      <c r="AR431" s="275"/>
      <c r="AS431" s="275"/>
      <c r="AT431" s="275"/>
      <c r="AU431" s="275"/>
      <c r="AV431" s="275"/>
      <c r="AW431" s="275"/>
      <c r="AX431" s="275"/>
      <c r="AY431" s="275"/>
      <c r="AZ431" s="275"/>
      <c r="BA431" s="275"/>
      <c r="BB431" s="275"/>
      <c r="BC431" s="275"/>
      <c r="BD431" s="275"/>
      <c r="BE431" s="275"/>
      <c r="BF431" s="275"/>
      <c r="BG431" s="275"/>
      <c r="BH431" s="275"/>
      <c r="BI431" s="275"/>
      <c r="BJ431" s="275"/>
      <c r="BK431" s="275"/>
      <c r="BL431" s="275"/>
      <c r="BM431" s="275"/>
      <c r="BN431" s="275"/>
      <c r="BO431" s="275"/>
      <c r="BP431" s="275"/>
      <c r="BQ431" s="275"/>
      <c r="BR431" s="275"/>
      <c r="BS431" s="275"/>
    </row>
    <row r="432" spans="1:71" x14ac:dyDescent="0.3">
      <c r="A432" s="275"/>
      <c r="B432" s="275"/>
      <c r="C432" s="275"/>
      <c r="D432" s="275"/>
      <c r="E432" s="275"/>
      <c r="F432" s="275"/>
      <c r="G432" s="275"/>
      <c r="H432" s="275"/>
      <c r="I432" s="275"/>
      <c r="J432" s="275"/>
      <c r="K432" s="275"/>
      <c r="L432" s="275"/>
      <c r="M432" s="275"/>
      <c r="N432" s="275"/>
      <c r="O432" s="275"/>
      <c r="P432" s="275"/>
      <c r="Q432" s="275"/>
      <c r="R432" s="275"/>
      <c r="S432" s="275"/>
      <c r="T432" s="275"/>
      <c r="U432" s="275"/>
      <c r="V432" s="275"/>
      <c r="W432" s="275"/>
      <c r="X432" s="275"/>
      <c r="Y432" s="275"/>
      <c r="Z432" s="275"/>
      <c r="AA432" s="275"/>
      <c r="AB432" s="275"/>
      <c r="AC432" s="275"/>
      <c r="AD432" s="275"/>
      <c r="AE432" s="275"/>
      <c r="AF432" s="275"/>
      <c r="AG432" s="275"/>
      <c r="AH432" s="275"/>
      <c r="AI432" s="275"/>
      <c r="AJ432" s="275"/>
      <c r="AK432" s="275"/>
      <c r="AL432" s="275"/>
      <c r="AM432" s="275"/>
      <c r="AN432" s="275"/>
      <c r="AO432" s="275"/>
      <c r="AP432" s="275"/>
      <c r="AQ432" s="275"/>
      <c r="AR432" s="275"/>
      <c r="AS432" s="275"/>
      <c r="AT432" s="275"/>
      <c r="AU432" s="275"/>
      <c r="AV432" s="275"/>
      <c r="AW432" s="275"/>
      <c r="AX432" s="275"/>
      <c r="AY432" s="275"/>
      <c r="AZ432" s="275"/>
      <c r="BA432" s="275"/>
      <c r="BB432" s="275"/>
      <c r="BC432" s="275"/>
      <c r="BD432" s="275"/>
      <c r="BE432" s="275"/>
      <c r="BF432" s="275"/>
      <c r="BG432" s="275"/>
      <c r="BH432" s="275"/>
      <c r="BI432" s="275"/>
      <c r="BJ432" s="275"/>
      <c r="BK432" s="275"/>
      <c r="BL432" s="275"/>
      <c r="BM432" s="275"/>
      <c r="BN432" s="275"/>
      <c r="BO432" s="275"/>
      <c r="BP432" s="275"/>
      <c r="BQ432" s="275"/>
      <c r="BR432" s="275"/>
      <c r="BS432" s="275"/>
    </row>
    <row r="433" spans="1:71" x14ac:dyDescent="0.3">
      <c r="A433" s="275"/>
      <c r="B433" s="275"/>
      <c r="C433" s="275"/>
      <c r="D433" s="275"/>
      <c r="E433" s="275"/>
      <c r="F433" s="275"/>
      <c r="G433" s="275"/>
      <c r="H433" s="275"/>
      <c r="I433" s="275"/>
      <c r="J433" s="275"/>
      <c r="K433" s="275"/>
      <c r="L433" s="275"/>
      <c r="M433" s="275"/>
      <c r="N433" s="275"/>
      <c r="O433" s="275"/>
      <c r="P433" s="275"/>
      <c r="Q433" s="275"/>
      <c r="R433" s="275"/>
      <c r="S433" s="275"/>
      <c r="T433" s="275"/>
      <c r="U433" s="275"/>
      <c r="V433" s="275"/>
      <c r="W433" s="275"/>
      <c r="X433" s="275"/>
      <c r="Y433" s="275"/>
      <c r="Z433" s="275"/>
      <c r="AA433" s="275"/>
      <c r="AB433" s="275"/>
      <c r="AC433" s="275"/>
      <c r="AD433" s="275"/>
      <c r="AE433" s="275"/>
      <c r="AF433" s="275"/>
      <c r="AG433" s="275"/>
      <c r="AH433" s="275"/>
      <c r="AI433" s="275"/>
      <c r="AJ433" s="275"/>
      <c r="AK433" s="275"/>
      <c r="AL433" s="275"/>
      <c r="AM433" s="275"/>
      <c r="AN433" s="275"/>
      <c r="AO433" s="275"/>
      <c r="AP433" s="275"/>
      <c r="AQ433" s="275"/>
      <c r="AR433" s="275"/>
      <c r="AS433" s="275"/>
      <c r="AT433" s="275"/>
      <c r="AU433" s="275"/>
      <c r="AV433" s="275"/>
      <c r="AW433" s="275"/>
      <c r="AX433" s="275"/>
      <c r="AY433" s="275"/>
      <c r="AZ433" s="275"/>
      <c r="BA433" s="275"/>
      <c r="BB433" s="275"/>
      <c r="BC433" s="275"/>
      <c r="BD433" s="275"/>
      <c r="BE433" s="275"/>
      <c r="BF433" s="275"/>
      <c r="BG433" s="275"/>
      <c r="BH433" s="275"/>
      <c r="BI433" s="275"/>
      <c r="BJ433" s="275"/>
      <c r="BK433" s="275"/>
      <c r="BL433" s="275"/>
      <c r="BM433" s="275"/>
      <c r="BN433" s="275"/>
      <c r="BO433" s="275"/>
      <c r="BP433" s="275"/>
      <c r="BQ433" s="275"/>
      <c r="BR433" s="275"/>
      <c r="BS433" s="275"/>
    </row>
    <row r="434" spans="1:71" x14ac:dyDescent="0.3">
      <c r="A434" s="275"/>
      <c r="B434" s="275"/>
      <c r="C434" s="275"/>
      <c r="D434" s="275"/>
      <c r="E434" s="275"/>
      <c r="F434" s="275"/>
      <c r="G434" s="275"/>
      <c r="H434" s="275"/>
      <c r="I434" s="275"/>
      <c r="J434" s="275"/>
      <c r="K434" s="275"/>
      <c r="L434" s="275"/>
      <c r="M434" s="275"/>
      <c r="N434" s="275"/>
      <c r="O434" s="275"/>
      <c r="P434" s="275"/>
      <c r="Q434" s="275"/>
      <c r="R434" s="275"/>
      <c r="S434" s="275"/>
      <c r="T434" s="275"/>
      <c r="U434" s="275"/>
      <c r="V434" s="275"/>
      <c r="W434" s="275"/>
      <c r="X434" s="275"/>
      <c r="Y434" s="275"/>
      <c r="Z434" s="275"/>
      <c r="AA434" s="275"/>
      <c r="AB434" s="275"/>
      <c r="AC434" s="275"/>
      <c r="AD434" s="275"/>
      <c r="AE434" s="275"/>
      <c r="AF434" s="275"/>
      <c r="AG434" s="275"/>
      <c r="AH434" s="275"/>
      <c r="AI434" s="275"/>
      <c r="AJ434" s="275"/>
      <c r="AK434" s="275"/>
      <c r="AL434" s="275"/>
      <c r="AM434" s="275"/>
      <c r="AN434" s="275"/>
      <c r="AO434" s="275"/>
      <c r="AP434" s="275"/>
      <c r="AQ434" s="275"/>
      <c r="AR434" s="275"/>
      <c r="AS434" s="275"/>
      <c r="AT434" s="275"/>
      <c r="AU434" s="275"/>
      <c r="AV434" s="275"/>
      <c r="AW434" s="275"/>
      <c r="AX434" s="275"/>
      <c r="AY434" s="275"/>
      <c r="AZ434" s="275"/>
      <c r="BA434" s="275"/>
      <c r="BB434" s="275"/>
      <c r="BC434" s="275"/>
      <c r="BD434" s="275"/>
      <c r="BE434" s="275"/>
      <c r="BF434" s="275"/>
      <c r="BG434" s="275"/>
      <c r="BH434" s="275"/>
      <c r="BI434" s="275"/>
      <c r="BJ434" s="275"/>
      <c r="BK434" s="275"/>
      <c r="BL434" s="275"/>
      <c r="BM434" s="275"/>
      <c r="BN434" s="275"/>
      <c r="BO434" s="275"/>
      <c r="BP434" s="275"/>
      <c r="BQ434" s="275"/>
      <c r="BR434" s="275"/>
      <c r="BS434" s="275"/>
    </row>
    <row r="435" spans="1:71" x14ac:dyDescent="0.3">
      <c r="A435" s="275"/>
      <c r="B435" s="275"/>
      <c r="C435" s="275"/>
      <c r="D435" s="275"/>
      <c r="E435" s="275"/>
      <c r="F435" s="275"/>
      <c r="G435" s="275"/>
      <c r="H435" s="275"/>
      <c r="I435" s="275"/>
      <c r="J435" s="275"/>
      <c r="K435" s="275"/>
      <c r="L435" s="275"/>
      <c r="M435" s="275"/>
      <c r="N435" s="275"/>
      <c r="O435" s="275"/>
      <c r="P435" s="275"/>
      <c r="Q435" s="275"/>
      <c r="R435" s="275"/>
      <c r="S435" s="275"/>
      <c r="T435" s="275"/>
      <c r="U435" s="275"/>
      <c r="V435" s="275"/>
      <c r="W435" s="275"/>
      <c r="X435" s="275"/>
      <c r="Y435" s="275"/>
      <c r="Z435" s="275"/>
      <c r="AA435" s="275"/>
      <c r="AB435" s="275"/>
      <c r="AC435" s="275"/>
      <c r="AD435" s="275"/>
      <c r="AE435" s="275"/>
      <c r="AF435" s="275"/>
      <c r="AG435" s="275"/>
      <c r="AH435" s="275"/>
      <c r="AI435" s="275"/>
      <c r="AJ435" s="275"/>
      <c r="AK435" s="275"/>
      <c r="AL435" s="275"/>
      <c r="AM435" s="275"/>
      <c r="AN435" s="275"/>
      <c r="AO435" s="275"/>
      <c r="AP435" s="275"/>
      <c r="AQ435" s="275"/>
      <c r="AR435" s="275"/>
      <c r="AS435" s="275"/>
      <c r="AT435" s="275"/>
      <c r="AU435" s="275"/>
      <c r="AV435" s="275"/>
      <c r="AW435" s="275"/>
      <c r="AX435" s="275"/>
      <c r="AY435" s="275"/>
      <c r="AZ435" s="275"/>
      <c r="BA435" s="275"/>
      <c r="BB435" s="275"/>
      <c r="BC435" s="275"/>
      <c r="BD435" s="275"/>
      <c r="BE435" s="275"/>
      <c r="BF435" s="275"/>
      <c r="BG435" s="275"/>
      <c r="BH435" s="275"/>
      <c r="BI435" s="275"/>
      <c r="BJ435" s="275"/>
      <c r="BK435" s="275"/>
      <c r="BL435" s="275"/>
      <c r="BM435" s="275"/>
      <c r="BN435" s="275"/>
      <c r="BO435" s="275"/>
      <c r="BP435" s="275"/>
      <c r="BQ435" s="275"/>
      <c r="BR435" s="275"/>
      <c r="BS435" s="275"/>
    </row>
    <row r="436" spans="1:71" x14ac:dyDescent="0.3">
      <c r="A436" s="275"/>
      <c r="B436" s="275"/>
      <c r="C436" s="275"/>
      <c r="D436" s="275"/>
      <c r="E436" s="275"/>
      <c r="F436" s="275"/>
      <c r="G436" s="275"/>
      <c r="H436" s="275"/>
      <c r="I436" s="275"/>
      <c r="J436" s="275"/>
      <c r="K436" s="275"/>
      <c r="L436" s="275"/>
      <c r="M436" s="275"/>
      <c r="N436" s="275"/>
      <c r="O436" s="275"/>
      <c r="P436" s="275"/>
      <c r="Q436" s="275"/>
      <c r="R436" s="275"/>
      <c r="S436" s="275"/>
      <c r="T436" s="275"/>
      <c r="U436" s="275"/>
      <c r="V436" s="275"/>
      <c r="W436" s="275"/>
      <c r="X436" s="275"/>
      <c r="Y436" s="275"/>
      <c r="Z436" s="275"/>
      <c r="AA436" s="275"/>
      <c r="AB436" s="275"/>
      <c r="AC436" s="275"/>
      <c r="AD436" s="275"/>
      <c r="AE436" s="275"/>
      <c r="AF436" s="275"/>
      <c r="AG436" s="275"/>
      <c r="AH436" s="275"/>
      <c r="AI436" s="275"/>
      <c r="AJ436" s="275"/>
      <c r="AK436" s="275"/>
      <c r="AL436" s="275"/>
      <c r="AM436" s="275"/>
      <c r="AN436" s="275"/>
      <c r="AO436" s="275"/>
      <c r="AP436" s="275"/>
      <c r="AQ436" s="275"/>
      <c r="AR436" s="275"/>
      <c r="AS436" s="275"/>
      <c r="AT436" s="275"/>
      <c r="AU436" s="275"/>
      <c r="AV436" s="275"/>
      <c r="AW436" s="275"/>
      <c r="AX436" s="275"/>
      <c r="AY436" s="275"/>
      <c r="AZ436" s="275"/>
      <c r="BA436" s="275"/>
      <c r="BB436" s="275"/>
      <c r="BC436" s="275"/>
      <c r="BD436" s="275"/>
      <c r="BE436" s="275"/>
      <c r="BF436" s="275"/>
      <c r="BG436" s="275"/>
      <c r="BH436" s="275"/>
      <c r="BI436" s="275"/>
      <c r="BJ436" s="275"/>
      <c r="BK436" s="275"/>
      <c r="BL436" s="275"/>
      <c r="BM436" s="275"/>
      <c r="BN436" s="275"/>
      <c r="BO436" s="275"/>
      <c r="BP436" s="275"/>
      <c r="BQ436" s="275"/>
      <c r="BR436" s="275"/>
      <c r="BS436" s="275"/>
    </row>
    <row r="437" spans="1:71" x14ac:dyDescent="0.3">
      <c r="A437" s="275"/>
      <c r="B437" s="275"/>
      <c r="C437" s="275"/>
      <c r="D437" s="275"/>
      <c r="E437" s="275"/>
      <c r="F437" s="275"/>
      <c r="G437" s="275"/>
      <c r="H437" s="275"/>
      <c r="I437" s="275"/>
      <c r="J437" s="275"/>
      <c r="K437" s="275"/>
      <c r="L437" s="275"/>
      <c r="M437" s="275"/>
      <c r="N437" s="275"/>
      <c r="O437" s="275"/>
      <c r="P437" s="275"/>
      <c r="Q437" s="275"/>
      <c r="R437" s="275"/>
      <c r="S437" s="275"/>
      <c r="T437" s="275"/>
      <c r="U437" s="275"/>
      <c r="V437" s="275"/>
      <c r="W437" s="275"/>
      <c r="X437" s="275"/>
      <c r="Y437" s="275"/>
      <c r="Z437" s="275"/>
      <c r="AA437" s="275"/>
      <c r="AB437" s="275"/>
      <c r="AC437" s="275"/>
      <c r="AD437" s="275"/>
      <c r="AE437" s="275"/>
      <c r="AF437" s="275"/>
      <c r="AG437" s="275"/>
      <c r="AH437" s="275"/>
      <c r="AI437" s="275"/>
      <c r="AJ437" s="275"/>
      <c r="AK437" s="275"/>
      <c r="AL437" s="275"/>
      <c r="AM437" s="275"/>
      <c r="AN437" s="275"/>
      <c r="AO437" s="275"/>
      <c r="AP437" s="275"/>
      <c r="AQ437" s="275"/>
      <c r="AR437" s="275"/>
      <c r="AS437" s="275"/>
      <c r="AT437" s="275"/>
      <c r="AU437" s="275"/>
      <c r="AV437" s="275"/>
      <c r="AW437" s="275"/>
      <c r="AX437" s="275"/>
      <c r="AY437" s="275"/>
      <c r="AZ437" s="275"/>
      <c r="BA437" s="275"/>
      <c r="BB437" s="275"/>
      <c r="BC437" s="275"/>
      <c r="BD437" s="275"/>
      <c r="BE437" s="275"/>
      <c r="BF437" s="275"/>
      <c r="BG437" s="275"/>
      <c r="BH437" s="275"/>
      <c r="BI437" s="275"/>
      <c r="BJ437" s="275"/>
      <c r="BK437" s="275"/>
      <c r="BL437" s="275"/>
      <c r="BM437" s="275"/>
      <c r="BN437" s="275"/>
      <c r="BO437" s="275"/>
      <c r="BP437" s="275"/>
      <c r="BQ437" s="275"/>
      <c r="BR437" s="275"/>
      <c r="BS437" s="275"/>
    </row>
    <row r="438" spans="1:71" x14ac:dyDescent="0.3">
      <c r="A438" s="275"/>
      <c r="B438" s="275"/>
      <c r="C438" s="275"/>
      <c r="D438" s="275"/>
      <c r="E438" s="275"/>
      <c r="F438" s="275"/>
      <c r="G438" s="275"/>
      <c r="H438" s="275"/>
      <c r="I438" s="275"/>
      <c r="J438" s="275"/>
      <c r="K438" s="275"/>
      <c r="L438" s="275"/>
      <c r="M438" s="275"/>
      <c r="N438" s="275"/>
      <c r="O438" s="275"/>
      <c r="P438" s="275"/>
      <c r="Q438" s="275"/>
      <c r="R438" s="275"/>
      <c r="S438" s="275"/>
      <c r="T438" s="275"/>
      <c r="U438" s="275"/>
      <c r="V438" s="275"/>
      <c r="W438" s="275"/>
      <c r="X438" s="275"/>
      <c r="Y438" s="275"/>
      <c r="Z438" s="275"/>
      <c r="AA438" s="275"/>
      <c r="AB438" s="275"/>
      <c r="AC438" s="275"/>
      <c r="AD438" s="275"/>
      <c r="AE438" s="275"/>
      <c r="AF438" s="275"/>
      <c r="AG438" s="275"/>
      <c r="AH438" s="275"/>
      <c r="AI438" s="275"/>
      <c r="AJ438" s="275"/>
      <c r="AK438" s="275"/>
      <c r="AL438" s="275"/>
      <c r="AM438" s="275"/>
      <c r="AN438" s="275"/>
      <c r="AO438" s="275"/>
      <c r="AP438" s="275"/>
      <c r="AQ438" s="275"/>
      <c r="AR438" s="275"/>
      <c r="AS438" s="275"/>
      <c r="AT438" s="275"/>
      <c r="AU438" s="275"/>
      <c r="AV438" s="275"/>
      <c r="AW438" s="275"/>
      <c r="AX438" s="275"/>
      <c r="AY438" s="275"/>
      <c r="AZ438" s="275"/>
      <c r="BA438" s="275"/>
      <c r="BB438" s="275"/>
      <c r="BC438" s="275"/>
      <c r="BD438" s="275"/>
      <c r="BE438" s="275"/>
      <c r="BF438" s="275"/>
      <c r="BG438" s="275"/>
      <c r="BH438" s="275"/>
      <c r="BI438" s="275"/>
      <c r="BJ438" s="275"/>
      <c r="BK438" s="275"/>
      <c r="BL438" s="275"/>
      <c r="BM438" s="275"/>
      <c r="BN438" s="275"/>
      <c r="BO438" s="275"/>
      <c r="BP438" s="275"/>
      <c r="BQ438" s="275"/>
      <c r="BR438" s="275"/>
      <c r="BS438" s="275"/>
    </row>
    <row r="439" spans="1:71" x14ac:dyDescent="0.3">
      <c r="A439" s="275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75"/>
      <c r="M439" s="275"/>
      <c r="N439" s="275"/>
      <c r="O439" s="275"/>
      <c r="P439" s="275"/>
      <c r="Q439" s="275"/>
      <c r="R439" s="275"/>
      <c r="S439" s="275"/>
      <c r="T439" s="275"/>
      <c r="U439" s="275"/>
      <c r="V439" s="275"/>
      <c r="W439" s="275"/>
      <c r="X439" s="275"/>
      <c r="Y439" s="275"/>
      <c r="Z439" s="275"/>
      <c r="AA439" s="275"/>
      <c r="AB439" s="275"/>
      <c r="AC439" s="275"/>
      <c r="AD439" s="275"/>
      <c r="AE439" s="275"/>
      <c r="AF439" s="275"/>
      <c r="AG439" s="275"/>
      <c r="AH439" s="275"/>
      <c r="AI439" s="275"/>
      <c r="AJ439" s="275"/>
      <c r="AK439" s="275"/>
      <c r="AL439" s="275"/>
      <c r="AM439" s="275"/>
      <c r="AN439" s="275"/>
      <c r="AO439" s="275"/>
      <c r="AP439" s="275"/>
      <c r="AQ439" s="275"/>
      <c r="AR439" s="275"/>
      <c r="AS439" s="275"/>
      <c r="AT439" s="275"/>
      <c r="AU439" s="275"/>
      <c r="AV439" s="275"/>
      <c r="AW439" s="275"/>
      <c r="AX439" s="275"/>
      <c r="AY439" s="275"/>
      <c r="AZ439" s="275"/>
      <c r="BA439" s="275"/>
      <c r="BB439" s="275"/>
      <c r="BC439" s="275"/>
      <c r="BD439" s="275"/>
      <c r="BE439" s="275"/>
      <c r="BF439" s="275"/>
      <c r="BG439" s="275"/>
      <c r="BH439" s="275"/>
      <c r="BI439" s="275"/>
      <c r="BJ439" s="275"/>
      <c r="BK439" s="275"/>
      <c r="BL439" s="275"/>
      <c r="BM439" s="275"/>
      <c r="BN439" s="275"/>
      <c r="BO439" s="275"/>
      <c r="BP439" s="275"/>
      <c r="BQ439" s="275"/>
      <c r="BR439" s="275"/>
      <c r="BS439" s="275"/>
    </row>
    <row r="440" spans="1:71" x14ac:dyDescent="0.3">
      <c r="A440" s="275"/>
      <c r="B440" s="275"/>
      <c r="C440" s="275"/>
      <c r="D440" s="275"/>
      <c r="E440" s="275"/>
      <c r="F440" s="275"/>
      <c r="G440" s="275"/>
      <c r="H440" s="275"/>
      <c r="I440" s="275"/>
      <c r="J440" s="275"/>
      <c r="K440" s="275"/>
      <c r="L440" s="275"/>
      <c r="M440" s="275"/>
      <c r="N440" s="275"/>
      <c r="O440" s="275"/>
      <c r="P440" s="275"/>
      <c r="Q440" s="275"/>
      <c r="R440" s="275"/>
      <c r="S440" s="275"/>
      <c r="T440" s="275"/>
      <c r="U440" s="275"/>
      <c r="V440" s="275"/>
      <c r="W440" s="275"/>
      <c r="X440" s="275"/>
      <c r="Y440" s="275"/>
      <c r="Z440" s="275"/>
      <c r="AA440" s="275"/>
      <c r="AB440" s="275"/>
      <c r="AC440" s="275"/>
      <c r="AD440" s="275"/>
      <c r="AE440" s="275"/>
      <c r="AF440" s="275"/>
      <c r="AG440" s="275"/>
      <c r="AH440" s="275"/>
      <c r="AI440" s="275"/>
      <c r="AJ440" s="275"/>
      <c r="AK440" s="275"/>
      <c r="AL440" s="275"/>
      <c r="AM440" s="275"/>
      <c r="AN440" s="275"/>
      <c r="AO440" s="275"/>
      <c r="AP440" s="275"/>
      <c r="AQ440" s="275"/>
      <c r="AR440" s="275"/>
      <c r="AS440" s="275"/>
      <c r="AT440" s="275"/>
      <c r="AU440" s="275"/>
      <c r="AV440" s="275"/>
      <c r="AW440" s="275"/>
      <c r="AX440" s="275"/>
      <c r="AY440" s="275"/>
      <c r="AZ440" s="275"/>
      <c r="BA440" s="275"/>
      <c r="BB440" s="275"/>
      <c r="BC440" s="275"/>
      <c r="BD440" s="275"/>
      <c r="BE440" s="275"/>
      <c r="BF440" s="275"/>
      <c r="BG440" s="275"/>
      <c r="BH440" s="275"/>
      <c r="BI440" s="275"/>
      <c r="BJ440" s="275"/>
      <c r="BK440" s="275"/>
      <c r="BL440" s="275"/>
      <c r="BM440" s="275"/>
      <c r="BN440" s="275"/>
      <c r="BO440" s="275"/>
      <c r="BP440" s="275"/>
      <c r="BQ440" s="275"/>
      <c r="BR440" s="275"/>
      <c r="BS440" s="275"/>
    </row>
    <row r="441" spans="1:71" x14ac:dyDescent="0.3">
      <c r="A441" s="275"/>
      <c r="B441" s="275"/>
      <c r="C441" s="275"/>
      <c r="D441" s="275"/>
      <c r="E441" s="275"/>
      <c r="F441" s="275"/>
      <c r="G441" s="275"/>
      <c r="H441" s="275"/>
      <c r="I441" s="275"/>
      <c r="J441" s="275"/>
      <c r="K441" s="275"/>
      <c r="L441" s="275"/>
      <c r="M441" s="275"/>
      <c r="N441" s="275"/>
      <c r="O441" s="275"/>
      <c r="P441" s="275"/>
      <c r="Q441" s="275"/>
      <c r="R441" s="275"/>
      <c r="S441" s="275"/>
      <c r="T441" s="275"/>
      <c r="U441" s="275"/>
      <c r="V441" s="275"/>
      <c r="W441" s="275"/>
      <c r="X441" s="275"/>
      <c r="Y441" s="275"/>
      <c r="Z441" s="275"/>
      <c r="AA441" s="275"/>
      <c r="AB441" s="275"/>
      <c r="AC441" s="275"/>
      <c r="AD441" s="275"/>
      <c r="AE441" s="275"/>
      <c r="AF441" s="275"/>
      <c r="AG441" s="275"/>
      <c r="AH441" s="275"/>
      <c r="AI441" s="275"/>
      <c r="AJ441" s="275"/>
      <c r="AK441" s="275"/>
      <c r="AL441" s="275"/>
      <c r="AM441" s="275"/>
      <c r="AN441" s="275"/>
      <c r="AO441" s="275"/>
      <c r="AP441" s="275"/>
      <c r="AQ441" s="275"/>
      <c r="AR441" s="275"/>
      <c r="AS441" s="275"/>
      <c r="AT441" s="275"/>
      <c r="AU441" s="275"/>
      <c r="AV441" s="275"/>
      <c r="AW441" s="275"/>
      <c r="AX441" s="275"/>
      <c r="AY441" s="275"/>
      <c r="AZ441" s="275"/>
      <c r="BA441" s="275"/>
      <c r="BB441" s="275"/>
      <c r="BC441" s="275"/>
      <c r="BD441" s="275"/>
      <c r="BE441" s="275"/>
      <c r="BF441" s="275"/>
      <c r="BG441" s="275"/>
      <c r="BH441" s="275"/>
      <c r="BI441" s="275"/>
      <c r="BJ441" s="275"/>
      <c r="BK441" s="275"/>
      <c r="BL441" s="275"/>
      <c r="BM441" s="275"/>
      <c r="BN441" s="275"/>
      <c r="BO441" s="275"/>
      <c r="BP441" s="275"/>
      <c r="BQ441" s="275"/>
      <c r="BR441" s="275"/>
      <c r="BS441" s="275"/>
    </row>
    <row r="442" spans="1:71" x14ac:dyDescent="0.3">
      <c r="A442" s="275"/>
      <c r="B442" s="275"/>
      <c r="C442" s="275"/>
      <c r="D442" s="275"/>
      <c r="E442" s="275"/>
      <c r="F442" s="275"/>
      <c r="G442" s="275"/>
      <c r="H442" s="275"/>
      <c r="I442" s="275"/>
      <c r="J442" s="275"/>
      <c r="K442" s="275"/>
      <c r="L442" s="275"/>
      <c r="M442" s="275"/>
      <c r="N442" s="275"/>
      <c r="O442" s="275"/>
      <c r="P442" s="275"/>
      <c r="Q442" s="275"/>
      <c r="R442" s="275"/>
      <c r="S442" s="275"/>
      <c r="T442" s="275"/>
      <c r="U442" s="275"/>
      <c r="V442" s="275"/>
      <c r="W442" s="275"/>
      <c r="X442" s="275"/>
      <c r="Y442" s="275"/>
      <c r="Z442" s="275"/>
      <c r="AA442" s="275"/>
      <c r="AB442" s="275"/>
      <c r="AC442" s="275"/>
      <c r="AD442" s="275"/>
      <c r="AE442" s="275"/>
      <c r="AF442" s="275"/>
      <c r="AG442" s="275"/>
      <c r="AH442" s="275"/>
      <c r="AI442" s="275"/>
      <c r="AJ442" s="275"/>
      <c r="AK442" s="275"/>
      <c r="AL442" s="275"/>
      <c r="AM442" s="275"/>
      <c r="AN442" s="275"/>
      <c r="AO442" s="275"/>
      <c r="AP442" s="275"/>
      <c r="AQ442" s="275"/>
      <c r="AR442" s="275"/>
      <c r="AS442" s="275"/>
      <c r="AT442" s="275"/>
      <c r="AU442" s="275"/>
      <c r="AV442" s="275"/>
      <c r="AW442" s="275"/>
      <c r="AX442" s="275"/>
      <c r="AY442" s="275"/>
      <c r="AZ442" s="275"/>
      <c r="BA442" s="275"/>
      <c r="BB442" s="275"/>
      <c r="BC442" s="275"/>
      <c r="BD442" s="275"/>
      <c r="BE442" s="275"/>
      <c r="BF442" s="275"/>
      <c r="BG442" s="275"/>
      <c r="BH442" s="275"/>
      <c r="BI442" s="275"/>
      <c r="BJ442" s="275"/>
      <c r="BK442" s="275"/>
      <c r="BL442" s="275"/>
      <c r="BM442" s="275"/>
      <c r="BN442" s="275"/>
      <c r="BO442" s="275"/>
      <c r="BP442" s="275"/>
      <c r="BQ442" s="275"/>
      <c r="BR442" s="275"/>
      <c r="BS442" s="275"/>
    </row>
    <row r="443" spans="1:71" x14ac:dyDescent="0.3">
      <c r="A443" s="275"/>
      <c r="B443" s="275"/>
      <c r="C443" s="275"/>
      <c r="D443" s="275"/>
      <c r="E443" s="275"/>
      <c r="F443" s="275"/>
      <c r="G443" s="275"/>
      <c r="H443" s="275"/>
      <c r="I443" s="275"/>
      <c r="J443" s="275"/>
      <c r="K443" s="275"/>
      <c r="L443" s="275"/>
      <c r="M443" s="275"/>
      <c r="N443" s="275"/>
      <c r="O443" s="275"/>
      <c r="P443" s="275"/>
      <c r="Q443" s="275"/>
      <c r="R443" s="275"/>
      <c r="S443" s="275"/>
      <c r="T443" s="275"/>
      <c r="U443" s="275"/>
      <c r="V443" s="275"/>
      <c r="W443" s="275"/>
      <c r="X443" s="275"/>
      <c r="Y443" s="275"/>
      <c r="Z443" s="275"/>
      <c r="AA443" s="275"/>
      <c r="AB443" s="275"/>
      <c r="AC443" s="275"/>
      <c r="AD443" s="275"/>
      <c r="AE443" s="275"/>
      <c r="AF443" s="275"/>
      <c r="AG443" s="275"/>
      <c r="AH443" s="275"/>
      <c r="AI443" s="275"/>
      <c r="AJ443" s="275"/>
      <c r="AK443" s="275"/>
      <c r="AL443" s="275"/>
      <c r="AM443" s="275"/>
      <c r="AN443" s="275"/>
      <c r="AO443" s="275"/>
      <c r="AP443" s="275"/>
      <c r="AQ443" s="275"/>
      <c r="AR443" s="275"/>
      <c r="AS443" s="275"/>
      <c r="AT443" s="275"/>
      <c r="AU443" s="275"/>
      <c r="AV443" s="275"/>
      <c r="AW443" s="275"/>
      <c r="AX443" s="275"/>
      <c r="AY443" s="275"/>
      <c r="AZ443" s="275"/>
      <c r="BA443" s="275"/>
      <c r="BB443" s="275"/>
      <c r="BC443" s="275"/>
      <c r="BD443" s="275"/>
      <c r="BE443" s="275"/>
      <c r="BF443" s="275"/>
      <c r="BG443" s="275"/>
      <c r="BH443" s="275"/>
      <c r="BI443" s="275"/>
      <c r="BJ443" s="275"/>
      <c r="BK443" s="275"/>
      <c r="BL443" s="275"/>
      <c r="BM443" s="275"/>
      <c r="BN443" s="275"/>
      <c r="BO443" s="275"/>
      <c r="BP443" s="275"/>
      <c r="BQ443" s="275"/>
      <c r="BR443" s="275"/>
      <c r="BS443" s="275"/>
    </row>
    <row r="444" spans="1:71" x14ac:dyDescent="0.3">
      <c r="A444" s="275"/>
      <c r="B444" s="275"/>
      <c r="C444" s="275"/>
      <c r="D444" s="275"/>
      <c r="E444" s="275"/>
      <c r="F444" s="275"/>
      <c r="G444" s="275"/>
      <c r="H444" s="275"/>
      <c r="I444" s="275"/>
      <c r="J444" s="275"/>
      <c r="K444" s="275"/>
      <c r="L444" s="275"/>
      <c r="M444" s="275"/>
      <c r="N444" s="275"/>
      <c r="O444" s="275"/>
      <c r="P444" s="275"/>
      <c r="Q444" s="275"/>
      <c r="R444" s="275"/>
      <c r="S444" s="275"/>
      <c r="T444" s="275"/>
      <c r="U444" s="275"/>
      <c r="V444" s="275"/>
      <c r="W444" s="275"/>
      <c r="X444" s="275"/>
      <c r="Y444" s="275"/>
      <c r="Z444" s="275"/>
      <c r="AA444" s="275"/>
      <c r="AB444" s="275"/>
      <c r="AC444" s="275"/>
      <c r="AD444" s="275"/>
      <c r="AE444" s="275"/>
      <c r="AF444" s="275"/>
      <c r="AG444" s="275"/>
      <c r="AH444" s="275"/>
      <c r="AI444" s="275"/>
      <c r="AJ444" s="275"/>
      <c r="AK444" s="275"/>
      <c r="AL444" s="275"/>
      <c r="AM444" s="275"/>
      <c r="AN444" s="275"/>
      <c r="AO444" s="275"/>
      <c r="AP444" s="275"/>
      <c r="AQ444" s="275"/>
      <c r="AR444" s="275"/>
      <c r="AS444" s="275"/>
      <c r="AT444" s="275"/>
      <c r="AU444" s="275"/>
      <c r="AV444" s="275"/>
      <c r="AW444" s="275"/>
      <c r="AX444" s="275"/>
      <c r="AY444" s="275"/>
      <c r="AZ444" s="275"/>
      <c r="BA444" s="275"/>
      <c r="BB444" s="275"/>
      <c r="BC444" s="275"/>
      <c r="BD444" s="275"/>
      <c r="BE444" s="275"/>
      <c r="BF444" s="275"/>
      <c r="BG444" s="275"/>
      <c r="BH444" s="275"/>
      <c r="BI444" s="275"/>
      <c r="BJ444" s="275"/>
      <c r="BK444" s="275"/>
      <c r="BL444" s="275"/>
      <c r="BM444" s="275"/>
      <c r="BN444" s="275"/>
      <c r="BO444" s="275"/>
      <c r="BP444" s="275"/>
      <c r="BQ444" s="275"/>
      <c r="BR444" s="275"/>
      <c r="BS444" s="275"/>
    </row>
    <row r="445" spans="1:71" x14ac:dyDescent="0.3">
      <c r="A445" s="275"/>
      <c r="B445" s="275"/>
      <c r="C445" s="275"/>
      <c r="D445" s="275"/>
      <c r="E445" s="275"/>
      <c r="F445" s="275"/>
      <c r="G445" s="275"/>
      <c r="H445" s="275"/>
      <c r="I445" s="275"/>
      <c r="J445" s="275"/>
      <c r="K445" s="275"/>
      <c r="L445" s="275"/>
      <c r="M445" s="275"/>
      <c r="N445" s="275"/>
      <c r="O445" s="275"/>
      <c r="P445" s="275"/>
      <c r="Q445" s="275"/>
      <c r="R445" s="275"/>
      <c r="S445" s="275"/>
      <c r="T445" s="275"/>
      <c r="U445" s="275"/>
      <c r="V445" s="275"/>
      <c r="W445" s="275"/>
      <c r="X445" s="275"/>
      <c r="Y445" s="275"/>
      <c r="Z445" s="275"/>
      <c r="AA445" s="275"/>
      <c r="AB445" s="275"/>
      <c r="AC445" s="275"/>
      <c r="AD445" s="275"/>
      <c r="AE445" s="275"/>
      <c r="AF445" s="275"/>
      <c r="AG445" s="275"/>
      <c r="AH445" s="275"/>
      <c r="AI445" s="275"/>
      <c r="AJ445" s="275"/>
      <c r="AK445" s="275"/>
      <c r="AL445" s="275"/>
      <c r="AM445" s="275"/>
      <c r="AN445" s="275"/>
      <c r="AO445" s="275"/>
      <c r="AP445" s="275"/>
      <c r="AQ445" s="275"/>
      <c r="AR445" s="275"/>
      <c r="AS445" s="275"/>
      <c r="AT445" s="275"/>
      <c r="AU445" s="275"/>
      <c r="AV445" s="275"/>
      <c r="AW445" s="275"/>
      <c r="AX445" s="275"/>
      <c r="AY445" s="275"/>
      <c r="AZ445" s="275"/>
      <c r="BA445" s="275"/>
      <c r="BB445" s="275"/>
      <c r="BC445" s="275"/>
      <c r="BD445" s="275"/>
      <c r="BE445" s="275"/>
      <c r="BF445" s="275"/>
      <c r="BG445" s="275"/>
      <c r="BH445" s="275"/>
      <c r="BI445" s="275"/>
      <c r="BJ445" s="275"/>
      <c r="BK445" s="275"/>
      <c r="BL445" s="275"/>
      <c r="BM445" s="275"/>
      <c r="BN445" s="275"/>
      <c r="BO445" s="275"/>
      <c r="BP445" s="275"/>
      <c r="BQ445" s="275"/>
      <c r="BR445" s="275"/>
      <c r="BS445" s="275"/>
    </row>
    <row r="446" spans="1:71" x14ac:dyDescent="0.3">
      <c r="A446" s="275"/>
      <c r="B446" s="275"/>
      <c r="C446" s="275"/>
      <c r="D446" s="275"/>
      <c r="E446" s="275"/>
      <c r="F446" s="275"/>
      <c r="G446" s="275"/>
      <c r="H446" s="275"/>
      <c r="I446" s="275"/>
      <c r="J446" s="275"/>
      <c r="K446" s="275"/>
      <c r="L446" s="275"/>
      <c r="M446" s="275"/>
      <c r="N446" s="275"/>
      <c r="O446" s="275"/>
      <c r="P446" s="275"/>
      <c r="Q446" s="275"/>
      <c r="R446" s="275"/>
      <c r="S446" s="275"/>
      <c r="T446" s="275"/>
      <c r="U446" s="275"/>
      <c r="V446" s="275"/>
      <c r="W446" s="275"/>
      <c r="X446" s="275"/>
      <c r="Y446" s="275"/>
      <c r="Z446" s="275"/>
      <c r="AA446" s="275"/>
      <c r="AB446" s="275"/>
      <c r="AC446" s="275"/>
      <c r="AD446" s="275"/>
      <c r="AE446" s="275"/>
      <c r="AF446" s="275"/>
      <c r="AG446" s="275"/>
      <c r="AH446" s="275"/>
      <c r="AI446" s="275"/>
      <c r="AJ446" s="275"/>
      <c r="AK446" s="275"/>
      <c r="AL446" s="275"/>
      <c r="AM446" s="275"/>
      <c r="AN446" s="275"/>
      <c r="AO446" s="275"/>
      <c r="AP446" s="275"/>
      <c r="AQ446" s="275"/>
      <c r="AR446" s="275"/>
      <c r="AS446" s="275"/>
      <c r="AT446" s="275"/>
      <c r="AU446" s="275"/>
      <c r="AV446" s="275"/>
      <c r="AW446" s="275"/>
      <c r="AX446" s="275"/>
      <c r="AY446" s="275"/>
      <c r="AZ446" s="275"/>
      <c r="BA446" s="275"/>
      <c r="BB446" s="275"/>
      <c r="BC446" s="275"/>
      <c r="BD446" s="275"/>
      <c r="BE446" s="275"/>
      <c r="BF446" s="275"/>
      <c r="BG446" s="275"/>
      <c r="BH446" s="275"/>
      <c r="BI446" s="275"/>
      <c r="BJ446" s="275"/>
      <c r="BK446" s="275"/>
      <c r="BL446" s="275"/>
      <c r="BM446" s="275"/>
      <c r="BN446" s="275"/>
      <c r="BO446" s="275"/>
      <c r="BP446" s="275"/>
      <c r="BQ446" s="275"/>
      <c r="BR446" s="275"/>
      <c r="BS446" s="275"/>
    </row>
    <row r="447" spans="1:71" x14ac:dyDescent="0.3">
      <c r="A447" s="275"/>
      <c r="B447" s="275"/>
      <c r="C447" s="275"/>
      <c r="D447" s="275"/>
      <c r="E447" s="275"/>
      <c r="F447" s="275"/>
      <c r="G447" s="275"/>
      <c r="H447" s="275"/>
      <c r="I447" s="275"/>
      <c r="J447" s="275"/>
      <c r="K447" s="275"/>
      <c r="L447" s="275"/>
      <c r="M447" s="275"/>
      <c r="N447" s="275"/>
      <c r="O447" s="275"/>
      <c r="P447" s="275"/>
      <c r="Q447" s="275"/>
      <c r="R447" s="275"/>
      <c r="S447" s="275"/>
      <c r="T447" s="275"/>
      <c r="U447" s="275"/>
      <c r="V447" s="275"/>
      <c r="W447" s="275"/>
      <c r="X447" s="275"/>
      <c r="Y447" s="275"/>
      <c r="Z447" s="275"/>
      <c r="AA447" s="275"/>
      <c r="AB447" s="275"/>
      <c r="AC447" s="275"/>
      <c r="AD447" s="275"/>
      <c r="AE447" s="275"/>
      <c r="AF447" s="275"/>
      <c r="AG447" s="275"/>
      <c r="AH447" s="275"/>
      <c r="AI447" s="275"/>
      <c r="AJ447" s="275"/>
      <c r="AK447" s="275"/>
      <c r="AL447" s="275"/>
      <c r="AM447" s="275"/>
      <c r="AN447" s="275"/>
      <c r="AO447" s="275"/>
      <c r="AP447" s="275"/>
      <c r="AQ447" s="275"/>
      <c r="AR447" s="275"/>
      <c r="AS447" s="275"/>
      <c r="AT447" s="275"/>
      <c r="AU447" s="275"/>
      <c r="AV447" s="275"/>
      <c r="AW447" s="275"/>
      <c r="AX447" s="275"/>
      <c r="AY447" s="275"/>
      <c r="AZ447" s="275"/>
      <c r="BA447" s="275"/>
      <c r="BB447" s="275"/>
      <c r="BC447" s="275"/>
      <c r="BD447" s="275"/>
      <c r="BE447" s="275"/>
      <c r="BF447" s="275"/>
      <c r="BG447" s="275"/>
      <c r="BH447" s="275"/>
      <c r="BI447" s="275"/>
      <c r="BJ447" s="275"/>
      <c r="BK447" s="275"/>
      <c r="BL447" s="275"/>
      <c r="BM447" s="275"/>
      <c r="BN447" s="275"/>
      <c r="BO447" s="275"/>
      <c r="BP447" s="275"/>
      <c r="BQ447" s="275"/>
      <c r="BR447" s="275"/>
      <c r="BS447" s="275"/>
    </row>
    <row r="448" spans="1:71" x14ac:dyDescent="0.3">
      <c r="A448" s="275"/>
      <c r="B448" s="275"/>
      <c r="C448" s="275"/>
      <c r="D448" s="275"/>
      <c r="E448" s="275"/>
      <c r="F448" s="275"/>
      <c r="G448" s="275"/>
      <c r="H448" s="275"/>
      <c r="I448" s="275"/>
      <c r="J448" s="275"/>
      <c r="K448" s="275"/>
      <c r="L448" s="275"/>
      <c r="M448" s="275"/>
      <c r="N448" s="275"/>
      <c r="O448" s="275"/>
      <c r="P448" s="275"/>
      <c r="Q448" s="275"/>
      <c r="R448" s="275"/>
      <c r="S448" s="275"/>
      <c r="T448" s="275"/>
      <c r="U448" s="275"/>
      <c r="V448" s="275"/>
      <c r="W448" s="275"/>
      <c r="X448" s="275"/>
      <c r="Y448" s="275"/>
      <c r="Z448" s="275"/>
      <c r="AA448" s="275"/>
      <c r="AB448" s="275"/>
      <c r="AC448" s="275"/>
      <c r="AD448" s="275"/>
      <c r="AE448" s="275"/>
      <c r="AF448" s="275"/>
      <c r="AG448" s="275"/>
      <c r="AH448" s="275"/>
      <c r="AI448" s="275"/>
      <c r="AJ448" s="275"/>
      <c r="AK448" s="275"/>
      <c r="AL448" s="275"/>
      <c r="AM448" s="275"/>
      <c r="AN448" s="275"/>
      <c r="AO448" s="275"/>
      <c r="AP448" s="275"/>
      <c r="AQ448" s="275"/>
      <c r="AR448" s="275"/>
      <c r="AS448" s="275"/>
      <c r="AT448" s="275"/>
      <c r="AU448" s="275"/>
      <c r="AV448" s="275"/>
      <c r="AW448" s="275"/>
      <c r="AX448" s="275"/>
      <c r="AY448" s="275"/>
      <c r="AZ448" s="275"/>
      <c r="BA448" s="275"/>
      <c r="BB448" s="275"/>
      <c r="BC448" s="275"/>
      <c r="BD448" s="275"/>
      <c r="BE448" s="275"/>
      <c r="BF448" s="275"/>
      <c r="BG448" s="275"/>
      <c r="BH448" s="275"/>
      <c r="BI448" s="275"/>
      <c r="BJ448" s="275"/>
      <c r="BK448" s="275"/>
      <c r="BL448" s="275"/>
      <c r="BM448" s="275"/>
      <c r="BN448" s="275"/>
      <c r="BO448" s="275"/>
      <c r="BP448" s="275"/>
      <c r="BQ448" s="275"/>
      <c r="BR448" s="275"/>
      <c r="BS448" s="275"/>
    </row>
    <row r="449" spans="1:71" x14ac:dyDescent="0.3">
      <c r="A449" s="275"/>
      <c r="B449" s="275"/>
      <c r="C449" s="275"/>
      <c r="D449" s="275"/>
      <c r="E449" s="275"/>
      <c r="F449" s="275"/>
      <c r="G449" s="275"/>
      <c r="H449" s="275"/>
      <c r="I449" s="275"/>
      <c r="J449" s="275"/>
      <c r="K449" s="275"/>
      <c r="L449" s="275"/>
      <c r="M449" s="275"/>
      <c r="N449" s="275"/>
      <c r="O449" s="275"/>
      <c r="P449" s="275"/>
      <c r="Q449" s="275"/>
      <c r="R449" s="275"/>
      <c r="S449" s="275"/>
      <c r="T449" s="275"/>
      <c r="U449" s="275"/>
      <c r="V449" s="275"/>
      <c r="W449" s="275"/>
      <c r="X449" s="275"/>
      <c r="Y449" s="275"/>
      <c r="Z449" s="275"/>
      <c r="AA449" s="275"/>
      <c r="AB449" s="275"/>
      <c r="AC449" s="275"/>
      <c r="AD449" s="275"/>
      <c r="AE449" s="275"/>
      <c r="AF449" s="275"/>
      <c r="AG449" s="275"/>
      <c r="AH449" s="275"/>
      <c r="AI449" s="275"/>
      <c r="AJ449" s="275"/>
      <c r="AK449" s="275"/>
      <c r="AL449" s="275"/>
      <c r="AM449" s="275"/>
      <c r="AN449" s="275"/>
      <c r="AO449" s="275"/>
      <c r="AP449" s="275"/>
      <c r="AQ449" s="275"/>
      <c r="AR449" s="275"/>
      <c r="AS449" s="275"/>
      <c r="AT449" s="275"/>
      <c r="AU449" s="275"/>
      <c r="AV449" s="275"/>
      <c r="AW449" s="275"/>
      <c r="AX449" s="275"/>
      <c r="AY449" s="275"/>
      <c r="AZ449" s="275"/>
      <c r="BA449" s="275"/>
      <c r="BB449" s="275"/>
      <c r="BC449" s="275"/>
      <c r="BD449" s="275"/>
      <c r="BE449" s="275"/>
      <c r="BF449" s="275"/>
      <c r="BG449" s="275"/>
      <c r="BH449" s="275"/>
      <c r="BI449" s="275"/>
      <c r="BJ449" s="275"/>
      <c r="BK449" s="275"/>
      <c r="BL449" s="275"/>
      <c r="BM449" s="275"/>
      <c r="BN449" s="275"/>
      <c r="BO449" s="275"/>
      <c r="BP449" s="275"/>
      <c r="BQ449" s="275"/>
      <c r="BR449" s="275"/>
      <c r="BS449" s="275"/>
    </row>
    <row r="450" spans="1:71" x14ac:dyDescent="0.3">
      <c r="A450" s="275"/>
      <c r="B450" s="275"/>
      <c r="C450" s="275"/>
      <c r="D450" s="275"/>
      <c r="E450" s="275"/>
      <c r="F450" s="275"/>
      <c r="G450" s="275"/>
      <c r="H450" s="275"/>
      <c r="I450" s="275"/>
      <c r="J450" s="275"/>
      <c r="K450" s="275"/>
      <c r="L450" s="275"/>
      <c r="M450" s="275"/>
      <c r="N450" s="275"/>
      <c r="O450" s="275"/>
      <c r="P450" s="275"/>
      <c r="Q450" s="275"/>
      <c r="R450" s="275"/>
      <c r="S450" s="275"/>
      <c r="T450" s="275"/>
      <c r="U450" s="275"/>
      <c r="V450" s="275"/>
      <c r="W450" s="275"/>
      <c r="X450" s="275"/>
      <c r="Y450" s="275"/>
      <c r="Z450" s="275"/>
      <c r="AA450" s="275"/>
      <c r="AB450" s="275"/>
      <c r="AC450" s="275"/>
      <c r="AD450" s="275"/>
      <c r="AE450" s="275"/>
      <c r="AF450" s="275"/>
      <c r="AG450" s="275"/>
      <c r="AH450" s="275"/>
      <c r="AI450" s="275"/>
      <c r="AJ450" s="275"/>
      <c r="AK450" s="275"/>
      <c r="AL450" s="275"/>
      <c r="AM450" s="275"/>
      <c r="AN450" s="275"/>
      <c r="AO450" s="275"/>
      <c r="AP450" s="275"/>
      <c r="AQ450" s="275"/>
      <c r="AR450" s="275"/>
      <c r="AS450" s="275"/>
      <c r="AT450" s="275"/>
      <c r="AU450" s="275"/>
      <c r="AV450" s="275"/>
      <c r="AW450" s="275"/>
      <c r="AX450" s="275"/>
      <c r="AY450" s="275"/>
      <c r="AZ450" s="275"/>
      <c r="BA450" s="275"/>
      <c r="BB450" s="275"/>
      <c r="BC450" s="275"/>
      <c r="BD450" s="275"/>
      <c r="BE450" s="275"/>
      <c r="BF450" s="275"/>
      <c r="BG450" s="275"/>
      <c r="BH450" s="275"/>
      <c r="BI450" s="275"/>
      <c r="BJ450" s="275"/>
      <c r="BK450" s="275"/>
      <c r="BL450" s="275"/>
      <c r="BM450" s="275"/>
      <c r="BN450" s="275"/>
      <c r="BO450" s="275"/>
      <c r="BP450" s="275"/>
      <c r="BQ450" s="275"/>
      <c r="BR450" s="275"/>
      <c r="BS450" s="275"/>
    </row>
    <row r="451" spans="1:71" x14ac:dyDescent="0.3">
      <c r="A451" s="275"/>
      <c r="B451" s="275"/>
      <c r="C451" s="275"/>
      <c r="D451" s="275"/>
      <c r="E451" s="275"/>
      <c r="F451" s="275"/>
      <c r="G451" s="275"/>
      <c r="H451" s="275"/>
      <c r="I451" s="275"/>
      <c r="J451" s="275"/>
      <c r="K451" s="275"/>
      <c r="L451" s="275"/>
      <c r="M451" s="275"/>
      <c r="N451" s="275"/>
      <c r="O451" s="275"/>
      <c r="P451" s="275"/>
      <c r="Q451" s="275"/>
      <c r="R451" s="275"/>
      <c r="S451" s="275"/>
      <c r="T451" s="275"/>
      <c r="U451" s="275"/>
      <c r="V451" s="275"/>
      <c r="W451" s="275"/>
      <c r="X451" s="275"/>
      <c r="Y451" s="275"/>
      <c r="Z451" s="275"/>
      <c r="AA451" s="275"/>
      <c r="AB451" s="275"/>
      <c r="AC451" s="275"/>
      <c r="AD451" s="275"/>
      <c r="AE451" s="275"/>
      <c r="AF451" s="275"/>
      <c r="AG451" s="275"/>
      <c r="AH451" s="275"/>
      <c r="AI451" s="275"/>
      <c r="AJ451" s="275"/>
      <c r="AK451" s="275"/>
      <c r="AL451" s="275"/>
      <c r="AM451" s="275"/>
      <c r="AN451" s="275"/>
      <c r="AO451" s="275"/>
      <c r="AP451" s="275"/>
      <c r="AQ451" s="275"/>
      <c r="AR451" s="275"/>
      <c r="AS451" s="275"/>
      <c r="AT451" s="275"/>
      <c r="AU451" s="275"/>
      <c r="AV451" s="275"/>
      <c r="AW451" s="275"/>
      <c r="AX451" s="275"/>
      <c r="AY451" s="275"/>
      <c r="AZ451" s="275"/>
      <c r="BA451" s="275"/>
      <c r="BB451" s="275"/>
      <c r="BC451" s="275"/>
      <c r="BD451" s="275"/>
      <c r="BE451" s="275"/>
      <c r="BF451" s="275"/>
      <c r="BG451" s="275"/>
      <c r="BH451" s="275"/>
      <c r="BI451" s="275"/>
      <c r="BJ451" s="275"/>
      <c r="BK451" s="275"/>
      <c r="BL451" s="275"/>
      <c r="BM451" s="275"/>
      <c r="BN451" s="275"/>
      <c r="BO451" s="275"/>
      <c r="BP451" s="275"/>
      <c r="BQ451" s="275"/>
      <c r="BR451" s="275"/>
      <c r="BS451" s="275"/>
    </row>
    <row r="452" spans="1:71" x14ac:dyDescent="0.3">
      <c r="A452" s="275"/>
      <c r="B452" s="275"/>
      <c r="C452" s="275"/>
      <c r="D452" s="275"/>
      <c r="E452" s="275"/>
      <c r="F452" s="275"/>
      <c r="G452" s="275"/>
      <c r="H452" s="275"/>
      <c r="I452" s="275"/>
      <c r="J452" s="275"/>
      <c r="K452" s="275"/>
      <c r="L452" s="275"/>
      <c r="M452" s="275"/>
      <c r="N452" s="275"/>
      <c r="O452" s="275"/>
      <c r="P452" s="275"/>
      <c r="Q452" s="275"/>
      <c r="R452" s="275"/>
      <c r="S452" s="275"/>
      <c r="T452" s="275"/>
      <c r="U452" s="275"/>
      <c r="V452" s="275"/>
      <c r="W452" s="275"/>
      <c r="X452" s="275"/>
      <c r="Y452" s="275"/>
      <c r="Z452" s="275"/>
      <c r="AA452" s="275"/>
      <c r="AB452" s="275"/>
      <c r="AC452" s="275"/>
      <c r="AD452" s="275"/>
      <c r="AE452" s="275"/>
      <c r="AF452" s="275"/>
      <c r="AG452" s="275"/>
      <c r="AH452" s="275"/>
      <c r="AI452" s="275"/>
      <c r="AJ452" s="275"/>
      <c r="AK452" s="275"/>
      <c r="AL452" s="275"/>
      <c r="AM452" s="275"/>
      <c r="AN452" s="275"/>
      <c r="AO452" s="275"/>
      <c r="AP452" s="275"/>
      <c r="AQ452" s="275"/>
      <c r="AR452" s="275"/>
      <c r="AS452" s="275"/>
      <c r="AT452" s="275"/>
      <c r="AU452" s="275"/>
      <c r="AV452" s="275"/>
      <c r="AW452" s="275"/>
      <c r="AX452" s="275"/>
      <c r="AY452" s="275"/>
      <c r="AZ452" s="275"/>
      <c r="BA452" s="275"/>
      <c r="BB452" s="275"/>
      <c r="BC452" s="275"/>
      <c r="BD452" s="275"/>
      <c r="BE452" s="275"/>
      <c r="BF452" s="275"/>
      <c r="BG452" s="275"/>
      <c r="BH452" s="275"/>
      <c r="BI452" s="275"/>
      <c r="BJ452" s="275"/>
      <c r="BK452" s="275"/>
      <c r="BL452" s="275"/>
      <c r="BM452" s="275"/>
      <c r="BN452" s="275"/>
      <c r="BO452" s="275"/>
      <c r="BP452" s="275"/>
      <c r="BQ452" s="275"/>
      <c r="BR452" s="275"/>
      <c r="BS452" s="275"/>
    </row>
    <row r="453" spans="1:71" x14ac:dyDescent="0.3">
      <c r="A453" s="275"/>
      <c r="B453" s="275"/>
      <c r="C453" s="275"/>
      <c r="D453" s="275"/>
      <c r="E453" s="275"/>
      <c r="F453" s="275"/>
      <c r="G453" s="275"/>
      <c r="H453" s="275"/>
      <c r="I453" s="275"/>
      <c r="J453" s="275"/>
      <c r="K453" s="275"/>
      <c r="L453" s="275"/>
      <c r="M453" s="275"/>
      <c r="N453" s="275"/>
      <c r="O453" s="275"/>
      <c r="P453" s="275"/>
      <c r="Q453" s="275"/>
      <c r="R453" s="275"/>
      <c r="S453" s="275"/>
      <c r="T453" s="275"/>
      <c r="U453" s="275"/>
      <c r="V453" s="275"/>
      <c r="W453" s="275"/>
      <c r="X453" s="275"/>
      <c r="Y453" s="275"/>
      <c r="Z453" s="275"/>
      <c r="AA453" s="275"/>
      <c r="AB453" s="275"/>
      <c r="AC453" s="275"/>
      <c r="AD453" s="275"/>
      <c r="AE453" s="275"/>
      <c r="AF453" s="275"/>
      <c r="AG453" s="275"/>
      <c r="AH453" s="275"/>
      <c r="AI453" s="275"/>
      <c r="AJ453" s="275"/>
      <c r="AK453" s="275"/>
      <c r="AL453" s="275"/>
      <c r="AM453" s="275"/>
      <c r="AN453" s="275"/>
      <c r="AO453" s="275"/>
      <c r="AP453" s="275"/>
      <c r="AQ453" s="275"/>
      <c r="AR453" s="275"/>
      <c r="AS453" s="275"/>
      <c r="AT453" s="275"/>
      <c r="AU453" s="275"/>
      <c r="AV453" s="275"/>
      <c r="AW453" s="275"/>
      <c r="AX453" s="275"/>
      <c r="AY453" s="275"/>
      <c r="AZ453" s="275"/>
      <c r="BA453" s="275"/>
      <c r="BB453" s="275"/>
      <c r="BC453" s="275"/>
      <c r="BD453" s="275"/>
      <c r="BE453" s="275"/>
      <c r="BF453" s="275"/>
      <c r="BG453" s="275"/>
      <c r="BH453" s="275"/>
      <c r="BI453" s="275"/>
      <c r="BJ453" s="275"/>
      <c r="BK453" s="275"/>
      <c r="BL453" s="275"/>
      <c r="BM453" s="275"/>
      <c r="BN453" s="275"/>
      <c r="BO453" s="275"/>
      <c r="BP453" s="275"/>
      <c r="BQ453" s="275"/>
      <c r="BR453" s="275"/>
      <c r="BS453" s="275"/>
    </row>
    <row r="454" spans="1:71" x14ac:dyDescent="0.3">
      <c r="A454" s="275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75"/>
      <c r="M454" s="275"/>
      <c r="N454" s="275"/>
      <c r="O454" s="275"/>
      <c r="P454" s="275"/>
      <c r="Q454" s="275"/>
      <c r="R454" s="275"/>
      <c r="S454" s="275"/>
      <c r="T454" s="275"/>
      <c r="U454" s="275"/>
      <c r="V454" s="275"/>
      <c r="W454" s="275"/>
      <c r="X454" s="275"/>
      <c r="Y454" s="275"/>
      <c r="Z454" s="275"/>
      <c r="AA454" s="275"/>
      <c r="AB454" s="275"/>
      <c r="AC454" s="275"/>
      <c r="AD454" s="275"/>
      <c r="AE454" s="275"/>
      <c r="AF454" s="275"/>
      <c r="AG454" s="275"/>
      <c r="AH454" s="275"/>
      <c r="AI454" s="275"/>
      <c r="AJ454" s="275"/>
      <c r="AK454" s="275"/>
      <c r="AL454" s="275"/>
      <c r="AM454" s="275"/>
      <c r="AN454" s="275"/>
      <c r="AO454" s="275"/>
      <c r="AP454" s="275"/>
      <c r="AQ454" s="275"/>
      <c r="AR454" s="275"/>
      <c r="AS454" s="275"/>
      <c r="AT454" s="275"/>
      <c r="AU454" s="275"/>
      <c r="AV454" s="275"/>
      <c r="AW454" s="275"/>
      <c r="AX454" s="275"/>
      <c r="AY454" s="275"/>
      <c r="AZ454" s="275"/>
      <c r="BA454" s="275"/>
      <c r="BB454" s="275"/>
      <c r="BC454" s="275"/>
      <c r="BD454" s="275"/>
      <c r="BE454" s="275"/>
      <c r="BF454" s="275"/>
      <c r="BG454" s="275"/>
      <c r="BH454" s="275"/>
      <c r="BI454" s="275"/>
      <c r="BJ454" s="275"/>
      <c r="BK454" s="275"/>
      <c r="BL454" s="275"/>
      <c r="BM454" s="275"/>
      <c r="BN454" s="275"/>
      <c r="BO454" s="275"/>
      <c r="BP454" s="275"/>
      <c r="BQ454" s="275"/>
      <c r="BR454" s="275"/>
      <c r="BS454" s="275"/>
    </row>
    <row r="455" spans="1:71" x14ac:dyDescent="0.3">
      <c r="A455" s="275"/>
      <c r="B455" s="275"/>
      <c r="C455" s="275"/>
      <c r="D455" s="275"/>
      <c r="E455" s="275"/>
      <c r="F455" s="275"/>
      <c r="G455" s="275"/>
      <c r="H455" s="275"/>
      <c r="I455" s="275"/>
      <c r="J455" s="275"/>
      <c r="K455" s="275"/>
      <c r="L455" s="275"/>
      <c r="M455" s="275"/>
      <c r="N455" s="275"/>
      <c r="O455" s="275"/>
      <c r="P455" s="275"/>
      <c r="Q455" s="275"/>
      <c r="R455" s="275"/>
      <c r="S455" s="275"/>
      <c r="T455" s="275"/>
      <c r="U455" s="275"/>
      <c r="V455" s="275"/>
      <c r="W455" s="275"/>
      <c r="X455" s="275"/>
      <c r="Y455" s="275"/>
      <c r="Z455" s="275"/>
      <c r="AA455" s="275"/>
      <c r="AB455" s="275"/>
      <c r="AC455" s="275"/>
      <c r="AD455" s="275"/>
      <c r="AE455" s="275"/>
      <c r="AF455" s="275"/>
      <c r="AG455" s="275"/>
      <c r="AH455" s="275"/>
      <c r="AI455" s="275"/>
      <c r="AJ455" s="275"/>
      <c r="AK455" s="275"/>
      <c r="AL455" s="275"/>
      <c r="AM455" s="275"/>
      <c r="AN455" s="275"/>
      <c r="AO455" s="275"/>
      <c r="AP455" s="275"/>
      <c r="AQ455" s="275"/>
      <c r="AR455" s="275"/>
      <c r="AS455" s="275"/>
      <c r="AT455" s="275"/>
      <c r="AU455" s="275"/>
      <c r="AV455" s="275"/>
      <c r="AW455" s="275"/>
      <c r="AX455" s="275"/>
      <c r="AY455" s="275"/>
      <c r="AZ455" s="275"/>
      <c r="BA455" s="275"/>
      <c r="BB455" s="275"/>
      <c r="BC455" s="275"/>
      <c r="BD455" s="275"/>
      <c r="BE455" s="275"/>
      <c r="BF455" s="275"/>
      <c r="BG455" s="275"/>
      <c r="BH455" s="275"/>
      <c r="BI455" s="275"/>
      <c r="BJ455" s="275"/>
      <c r="BK455" s="275"/>
      <c r="BL455" s="275"/>
      <c r="BM455" s="275"/>
      <c r="BN455" s="275"/>
      <c r="BO455" s="275"/>
      <c r="BP455" s="275"/>
      <c r="BQ455" s="275"/>
      <c r="BR455" s="275"/>
      <c r="BS455" s="275"/>
    </row>
    <row r="456" spans="1:71" x14ac:dyDescent="0.3">
      <c r="A456" s="275"/>
      <c r="B456" s="275"/>
      <c r="C456" s="275"/>
      <c r="D456" s="275"/>
      <c r="E456" s="275"/>
      <c r="F456" s="275"/>
      <c r="G456" s="275"/>
      <c r="H456" s="275"/>
      <c r="I456" s="275"/>
      <c r="J456" s="275"/>
      <c r="K456" s="275"/>
      <c r="L456" s="275"/>
      <c r="M456" s="275"/>
      <c r="N456" s="275"/>
      <c r="O456" s="275"/>
      <c r="P456" s="275"/>
      <c r="Q456" s="275"/>
      <c r="R456" s="275"/>
      <c r="S456" s="275"/>
      <c r="T456" s="275"/>
      <c r="U456" s="275"/>
      <c r="V456" s="275"/>
      <c r="W456" s="275"/>
      <c r="X456" s="275"/>
      <c r="Y456" s="275"/>
      <c r="Z456" s="275"/>
      <c r="AA456" s="275"/>
      <c r="AB456" s="275"/>
      <c r="AC456" s="275"/>
      <c r="AD456" s="275"/>
      <c r="AE456" s="275"/>
      <c r="AF456" s="275"/>
      <c r="AG456" s="275"/>
      <c r="AH456" s="275"/>
      <c r="AI456" s="275"/>
      <c r="AJ456" s="275"/>
      <c r="AK456" s="275"/>
      <c r="AL456" s="275"/>
      <c r="AM456" s="275"/>
      <c r="AN456" s="275"/>
      <c r="AO456" s="275"/>
      <c r="AP456" s="275"/>
      <c r="AQ456" s="275"/>
      <c r="AR456" s="275"/>
      <c r="AS456" s="275"/>
      <c r="AT456" s="275"/>
      <c r="AU456" s="275"/>
      <c r="AV456" s="275"/>
      <c r="AW456" s="275"/>
      <c r="AX456" s="275"/>
      <c r="AY456" s="275"/>
      <c r="AZ456" s="275"/>
      <c r="BA456" s="275"/>
      <c r="BB456" s="275"/>
      <c r="BC456" s="275"/>
      <c r="BD456" s="275"/>
      <c r="BE456" s="275"/>
      <c r="BF456" s="275"/>
      <c r="BG456" s="275"/>
      <c r="BH456" s="275"/>
      <c r="BI456" s="275"/>
      <c r="BJ456" s="275"/>
      <c r="BK456" s="275"/>
      <c r="BL456" s="275"/>
      <c r="BM456" s="275"/>
      <c r="BN456" s="275"/>
      <c r="BO456" s="275"/>
      <c r="BP456" s="275"/>
      <c r="BQ456" s="275"/>
      <c r="BR456" s="275"/>
      <c r="BS456" s="275"/>
    </row>
    <row r="457" spans="1:71" x14ac:dyDescent="0.3">
      <c r="A457" s="275"/>
      <c r="B457" s="275"/>
      <c r="C457" s="275"/>
      <c r="D457" s="275"/>
      <c r="E457" s="275"/>
      <c r="F457" s="275"/>
      <c r="G457" s="275"/>
      <c r="H457" s="275"/>
      <c r="I457" s="275"/>
      <c r="J457" s="275"/>
      <c r="K457" s="275"/>
      <c r="L457" s="275"/>
      <c r="M457" s="275"/>
      <c r="N457" s="275"/>
      <c r="O457" s="275"/>
      <c r="P457" s="275"/>
      <c r="Q457" s="275"/>
      <c r="R457" s="275"/>
      <c r="S457" s="275"/>
      <c r="T457" s="275"/>
      <c r="U457" s="275"/>
      <c r="V457" s="275"/>
      <c r="W457" s="275"/>
      <c r="X457" s="275"/>
      <c r="Y457" s="275"/>
      <c r="Z457" s="275"/>
      <c r="AA457" s="275"/>
      <c r="AB457" s="275"/>
      <c r="AC457" s="275"/>
      <c r="AD457" s="275"/>
      <c r="AE457" s="275"/>
      <c r="AF457" s="275"/>
      <c r="AG457" s="275"/>
      <c r="AH457" s="275"/>
      <c r="AI457" s="275"/>
      <c r="AJ457" s="275"/>
      <c r="AK457" s="275"/>
      <c r="AL457" s="275"/>
      <c r="AM457" s="275"/>
      <c r="AN457" s="275"/>
      <c r="AO457" s="275"/>
      <c r="AP457" s="275"/>
      <c r="AQ457" s="275"/>
      <c r="AR457" s="275"/>
      <c r="AS457" s="275"/>
      <c r="AT457" s="275"/>
      <c r="AU457" s="275"/>
      <c r="AV457" s="275"/>
      <c r="AW457" s="275"/>
      <c r="AX457" s="275"/>
      <c r="AY457" s="275"/>
      <c r="AZ457" s="275"/>
      <c r="BA457" s="275"/>
      <c r="BB457" s="275"/>
      <c r="BC457" s="275"/>
      <c r="BD457" s="275"/>
      <c r="BE457" s="275"/>
      <c r="BF457" s="275"/>
      <c r="BG457" s="275"/>
      <c r="BH457" s="275"/>
      <c r="BI457" s="275"/>
      <c r="BJ457" s="275"/>
      <c r="BK457" s="275"/>
      <c r="BL457" s="275"/>
      <c r="BM457" s="275"/>
      <c r="BN457" s="275"/>
      <c r="BO457" s="275"/>
      <c r="BP457" s="275"/>
      <c r="BQ457" s="275"/>
      <c r="BR457" s="275"/>
      <c r="BS457" s="275"/>
    </row>
    <row r="458" spans="1:71" x14ac:dyDescent="0.3">
      <c r="A458" s="275"/>
      <c r="B458" s="275"/>
      <c r="C458" s="275"/>
      <c r="D458" s="275"/>
      <c r="E458" s="275"/>
      <c r="F458" s="275"/>
      <c r="G458" s="275"/>
      <c r="H458" s="275"/>
      <c r="I458" s="275"/>
      <c r="J458" s="275"/>
      <c r="K458" s="275"/>
      <c r="L458" s="275"/>
      <c r="M458" s="275"/>
      <c r="N458" s="275"/>
      <c r="O458" s="275"/>
      <c r="P458" s="275"/>
      <c r="Q458" s="275"/>
      <c r="R458" s="275"/>
      <c r="S458" s="275"/>
      <c r="T458" s="275"/>
      <c r="U458" s="275"/>
      <c r="V458" s="275"/>
      <c r="W458" s="275"/>
      <c r="X458" s="275"/>
      <c r="Y458" s="275"/>
      <c r="Z458" s="275"/>
      <c r="AA458" s="275"/>
      <c r="AB458" s="275"/>
      <c r="AC458" s="275"/>
      <c r="AD458" s="275"/>
      <c r="AE458" s="275"/>
      <c r="AF458" s="275"/>
      <c r="AG458" s="275"/>
      <c r="AH458" s="275"/>
      <c r="AI458" s="275"/>
      <c r="AJ458" s="275"/>
      <c r="AK458" s="275"/>
      <c r="AL458" s="275"/>
      <c r="AM458" s="275"/>
      <c r="AN458" s="275"/>
      <c r="AO458" s="275"/>
      <c r="AP458" s="275"/>
      <c r="AQ458" s="275"/>
      <c r="AR458" s="275"/>
      <c r="AS458" s="275"/>
      <c r="AT458" s="275"/>
      <c r="AU458" s="275"/>
      <c r="AV458" s="275"/>
      <c r="AW458" s="275"/>
      <c r="AX458" s="275"/>
      <c r="AY458" s="275"/>
      <c r="AZ458" s="275"/>
      <c r="BA458" s="275"/>
      <c r="BB458" s="275"/>
      <c r="BC458" s="275"/>
      <c r="BD458" s="275"/>
      <c r="BE458" s="275"/>
      <c r="BF458" s="275"/>
      <c r="BG458" s="275"/>
      <c r="BH458" s="275"/>
      <c r="BI458" s="275"/>
      <c r="BJ458" s="275"/>
      <c r="BK458" s="275"/>
      <c r="BL458" s="275"/>
      <c r="BM458" s="275"/>
      <c r="BN458" s="275"/>
      <c r="BO458" s="275"/>
      <c r="BP458" s="275"/>
      <c r="BQ458" s="275"/>
      <c r="BR458" s="275"/>
      <c r="BS458" s="275"/>
    </row>
    <row r="459" spans="1:71" x14ac:dyDescent="0.3">
      <c r="A459" s="275"/>
      <c r="B459" s="275"/>
      <c r="C459" s="275"/>
      <c r="D459" s="275"/>
      <c r="E459" s="275"/>
      <c r="F459" s="275"/>
      <c r="G459" s="275"/>
      <c r="H459" s="275"/>
      <c r="I459" s="275"/>
      <c r="J459" s="275"/>
      <c r="K459" s="275"/>
      <c r="L459" s="275"/>
      <c r="M459" s="275"/>
      <c r="N459" s="275"/>
      <c r="O459" s="275"/>
      <c r="P459" s="275"/>
      <c r="Q459" s="275"/>
      <c r="R459" s="275"/>
      <c r="S459" s="275"/>
      <c r="T459" s="275"/>
      <c r="U459" s="275"/>
      <c r="V459" s="275"/>
      <c r="W459" s="275"/>
      <c r="X459" s="275"/>
      <c r="Y459" s="275"/>
      <c r="Z459" s="275"/>
      <c r="AA459" s="275"/>
      <c r="AB459" s="275"/>
      <c r="AC459" s="275"/>
      <c r="AD459" s="275"/>
      <c r="AE459" s="275"/>
      <c r="AF459" s="275"/>
      <c r="AG459" s="275"/>
      <c r="AH459" s="275"/>
      <c r="AI459" s="275"/>
      <c r="AJ459" s="275"/>
      <c r="AK459" s="275"/>
      <c r="AL459" s="275"/>
      <c r="AM459" s="275"/>
      <c r="AN459" s="275"/>
      <c r="AO459" s="275"/>
      <c r="AP459" s="275"/>
      <c r="AQ459" s="275"/>
      <c r="AR459" s="275"/>
      <c r="AS459" s="275"/>
      <c r="AT459" s="275"/>
      <c r="AU459" s="275"/>
      <c r="AV459" s="275"/>
      <c r="AW459" s="275"/>
      <c r="AX459" s="275"/>
      <c r="AY459" s="275"/>
      <c r="AZ459" s="275"/>
      <c r="BA459" s="275"/>
      <c r="BB459" s="275"/>
      <c r="BC459" s="275"/>
      <c r="BD459" s="275"/>
      <c r="BE459" s="275"/>
      <c r="BF459" s="275"/>
      <c r="BG459" s="275"/>
      <c r="BH459" s="275"/>
      <c r="BI459" s="275"/>
      <c r="BJ459" s="275"/>
      <c r="BK459" s="275"/>
      <c r="BL459" s="275"/>
      <c r="BM459" s="275"/>
      <c r="BN459" s="275"/>
      <c r="BO459" s="275"/>
      <c r="BP459" s="275"/>
      <c r="BQ459" s="275"/>
      <c r="BR459" s="275"/>
      <c r="BS459" s="275"/>
    </row>
    <row r="460" spans="1:71" x14ac:dyDescent="0.3">
      <c r="A460" s="275"/>
      <c r="B460" s="275"/>
      <c r="C460" s="275"/>
      <c r="D460" s="275"/>
      <c r="E460" s="275"/>
      <c r="F460" s="275"/>
      <c r="G460" s="275"/>
      <c r="H460" s="275"/>
      <c r="I460" s="275"/>
      <c r="J460" s="275"/>
      <c r="K460" s="275"/>
      <c r="L460" s="275"/>
      <c r="M460" s="275"/>
      <c r="N460" s="275"/>
      <c r="O460" s="275"/>
      <c r="P460" s="275"/>
      <c r="Q460" s="275"/>
      <c r="R460" s="275"/>
      <c r="S460" s="275"/>
      <c r="T460" s="275"/>
      <c r="U460" s="275"/>
      <c r="V460" s="275"/>
      <c r="W460" s="275"/>
      <c r="X460" s="275"/>
      <c r="Y460" s="275"/>
      <c r="Z460" s="275"/>
      <c r="AA460" s="275"/>
      <c r="AB460" s="275"/>
      <c r="AC460" s="275"/>
      <c r="AD460" s="275"/>
      <c r="AE460" s="275"/>
      <c r="AF460" s="275"/>
      <c r="AG460" s="275"/>
      <c r="AH460" s="275"/>
      <c r="AI460" s="275"/>
      <c r="AJ460" s="275"/>
      <c r="AK460" s="275"/>
      <c r="AL460" s="275"/>
      <c r="AM460" s="275"/>
      <c r="AN460" s="275"/>
      <c r="AO460" s="275"/>
      <c r="AP460" s="275"/>
      <c r="AQ460" s="275"/>
      <c r="AR460" s="275"/>
      <c r="AS460" s="275"/>
      <c r="AT460" s="275"/>
      <c r="AU460" s="275"/>
      <c r="AV460" s="275"/>
      <c r="AW460" s="275"/>
      <c r="AX460" s="275"/>
      <c r="AY460" s="275"/>
      <c r="AZ460" s="275"/>
      <c r="BA460" s="275"/>
      <c r="BB460" s="275"/>
      <c r="BC460" s="275"/>
      <c r="BD460" s="275"/>
      <c r="BE460" s="275"/>
      <c r="BF460" s="275"/>
      <c r="BG460" s="275"/>
      <c r="BH460" s="275"/>
      <c r="BI460" s="275"/>
      <c r="BJ460" s="275"/>
      <c r="BK460" s="275"/>
      <c r="BL460" s="275"/>
      <c r="BM460" s="275"/>
      <c r="BN460" s="275"/>
      <c r="BO460" s="275"/>
      <c r="BP460" s="275"/>
      <c r="BQ460" s="275"/>
      <c r="BR460" s="275"/>
      <c r="BS460" s="275"/>
    </row>
    <row r="461" spans="1:71" x14ac:dyDescent="0.3">
      <c r="A461" s="275"/>
      <c r="B461" s="275"/>
      <c r="C461" s="275"/>
      <c r="D461" s="275"/>
      <c r="E461" s="275"/>
      <c r="F461" s="275"/>
      <c r="G461" s="275"/>
      <c r="H461" s="275"/>
      <c r="I461" s="275"/>
      <c r="J461" s="275"/>
      <c r="K461" s="275"/>
      <c r="L461" s="275"/>
      <c r="M461" s="275"/>
      <c r="N461" s="275"/>
      <c r="O461" s="275"/>
      <c r="P461" s="275"/>
      <c r="Q461" s="275"/>
      <c r="R461" s="275"/>
      <c r="S461" s="275"/>
      <c r="T461" s="275"/>
      <c r="U461" s="275"/>
      <c r="V461" s="275"/>
      <c r="W461" s="275"/>
      <c r="X461" s="275"/>
      <c r="Y461" s="275"/>
      <c r="Z461" s="275"/>
      <c r="AA461" s="275"/>
      <c r="AB461" s="275"/>
      <c r="AC461" s="275"/>
      <c r="AD461" s="275"/>
      <c r="AE461" s="275"/>
      <c r="AF461" s="275"/>
      <c r="AG461" s="275"/>
      <c r="AH461" s="275"/>
      <c r="AI461" s="275"/>
      <c r="AJ461" s="275"/>
      <c r="AK461" s="275"/>
      <c r="AL461" s="275"/>
      <c r="AM461" s="275"/>
      <c r="AN461" s="275"/>
      <c r="AO461" s="275"/>
      <c r="AP461" s="275"/>
      <c r="AQ461" s="275"/>
      <c r="AR461" s="275"/>
      <c r="AS461" s="275"/>
      <c r="AT461" s="275"/>
      <c r="AU461" s="275"/>
      <c r="AV461" s="275"/>
      <c r="AW461" s="275"/>
      <c r="AX461" s="275"/>
      <c r="AY461" s="275"/>
      <c r="AZ461" s="275"/>
      <c r="BA461" s="275"/>
      <c r="BB461" s="275"/>
      <c r="BC461" s="275"/>
      <c r="BD461" s="275"/>
      <c r="BE461" s="275"/>
      <c r="BF461" s="275"/>
      <c r="BG461" s="275"/>
      <c r="BH461" s="275"/>
      <c r="BI461" s="275"/>
      <c r="BJ461" s="275"/>
      <c r="BK461" s="275"/>
      <c r="BL461" s="275"/>
      <c r="BM461" s="275"/>
      <c r="BN461" s="275"/>
      <c r="BO461" s="275"/>
      <c r="BP461" s="275"/>
      <c r="BQ461" s="275"/>
      <c r="BR461" s="275"/>
      <c r="BS461" s="275"/>
    </row>
    <row r="462" spans="1:71" x14ac:dyDescent="0.3">
      <c r="A462" s="275"/>
      <c r="B462" s="275"/>
      <c r="C462" s="275"/>
      <c r="D462" s="275"/>
      <c r="E462" s="275"/>
      <c r="F462" s="275"/>
      <c r="G462" s="275"/>
      <c r="H462" s="275"/>
      <c r="I462" s="275"/>
      <c r="J462" s="275"/>
      <c r="K462" s="275"/>
      <c r="L462" s="275"/>
      <c r="M462" s="275"/>
      <c r="N462" s="275"/>
      <c r="O462" s="275"/>
      <c r="P462" s="275"/>
      <c r="Q462" s="275"/>
      <c r="R462" s="275"/>
      <c r="S462" s="275"/>
      <c r="T462" s="275"/>
      <c r="U462" s="275"/>
      <c r="V462" s="275"/>
      <c r="W462" s="275"/>
      <c r="X462" s="275"/>
      <c r="Y462" s="275"/>
      <c r="Z462" s="275"/>
      <c r="AA462" s="275"/>
      <c r="AB462" s="275"/>
      <c r="AC462" s="275"/>
      <c r="AD462" s="275"/>
      <c r="AE462" s="275"/>
      <c r="AF462" s="275"/>
      <c r="AG462" s="275"/>
      <c r="AH462" s="275"/>
      <c r="AI462" s="275"/>
      <c r="AJ462" s="275"/>
      <c r="AK462" s="275"/>
      <c r="AL462" s="275"/>
      <c r="AM462" s="275"/>
      <c r="AN462" s="275"/>
      <c r="AO462" s="275"/>
      <c r="AP462" s="275"/>
      <c r="AQ462" s="275"/>
      <c r="AR462" s="275"/>
      <c r="AS462" s="275"/>
      <c r="AT462" s="275"/>
      <c r="AU462" s="275"/>
      <c r="AV462" s="275"/>
      <c r="AW462" s="275"/>
      <c r="AX462" s="275"/>
      <c r="AY462" s="275"/>
      <c r="AZ462" s="275"/>
      <c r="BA462" s="275"/>
      <c r="BB462" s="275"/>
      <c r="BC462" s="275"/>
      <c r="BD462" s="275"/>
      <c r="BE462" s="275"/>
      <c r="BF462" s="275"/>
      <c r="BG462" s="275"/>
      <c r="BH462" s="275"/>
      <c r="BI462" s="275"/>
      <c r="BJ462" s="275"/>
      <c r="BK462" s="275"/>
      <c r="BL462" s="275"/>
      <c r="BM462" s="275"/>
      <c r="BN462" s="275"/>
      <c r="BO462" s="275"/>
      <c r="BP462" s="275"/>
      <c r="BQ462" s="275"/>
      <c r="BR462" s="275"/>
      <c r="BS462" s="275"/>
    </row>
    <row r="463" spans="1:71" x14ac:dyDescent="0.3">
      <c r="A463" s="275"/>
      <c r="B463" s="275"/>
      <c r="C463" s="275"/>
      <c r="D463" s="275"/>
      <c r="E463" s="275"/>
      <c r="F463" s="275"/>
      <c r="G463" s="275"/>
      <c r="H463" s="275"/>
      <c r="I463" s="275"/>
      <c r="J463" s="275"/>
      <c r="K463" s="275"/>
      <c r="L463" s="275"/>
      <c r="M463" s="275"/>
      <c r="N463" s="275"/>
      <c r="O463" s="275"/>
      <c r="P463" s="275"/>
      <c r="Q463" s="275"/>
      <c r="R463" s="275"/>
      <c r="S463" s="275"/>
      <c r="T463" s="275"/>
      <c r="U463" s="275"/>
      <c r="V463" s="275"/>
      <c r="W463" s="275"/>
      <c r="X463" s="275"/>
      <c r="Y463" s="275"/>
      <c r="Z463" s="275"/>
      <c r="AA463" s="275"/>
      <c r="AB463" s="275"/>
      <c r="AC463" s="275"/>
      <c r="AD463" s="275"/>
      <c r="AE463" s="275"/>
      <c r="AF463" s="275"/>
      <c r="AG463" s="275"/>
      <c r="AH463" s="275"/>
      <c r="AI463" s="275"/>
      <c r="AJ463" s="275"/>
      <c r="AK463" s="275"/>
      <c r="AL463" s="275"/>
      <c r="AM463" s="275"/>
      <c r="AN463" s="275"/>
      <c r="AO463" s="275"/>
      <c r="AP463" s="275"/>
      <c r="AQ463" s="275"/>
      <c r="AR463" s="275"/>
      <c r="AS463" s="275"/>
      <c r="AT463" s="275"/>
      <c r="AU463" s="275"/>
      <c r="AV463" s="275"/>
      <c r="AW463" s="275"/>
      <c r="AX463" s="275"/>
      <c r="AY463" s="275"/>
      <c r="AZ463" s="275"/>
      <c r="BA463" s="275"/>
      <c r="BB463" s="275"/>
      <c r="BC463" s="275"/>
      <c r="BD463" s="275"/>
      <c r="BE463" s="275"/>
      <c r="BF463" s="275"/>
      <c r="BG463" s="275"/>
      <c r="BH463" s="275"/>
      <c r="BI463" s="275"/>
      <c r="BJ463" s="275"/>
      <c r="BK463" s="275"/>
      <c r="BL463" s="275"/>
      <c r="BM463" s="275"/>
      <c r="BN463" s="275"/>
      <c r="BO463" s="275"/>
      <c r="BP463" s="275"/>
      <c r="BQ463" s="275"/>
      <c r="BR463" s="275"/>
      <c r="BS463" s="275"/>
    </row>
    <row r="464" spans="1:71" x14ac:dyDescent="0.3">
      <c r="A464" s="275"/>
      <c r="B464" s="275"/>
      <c r="C464" s="275"/>
      <c r="D464" s="275"/>
      <c r="E464" s="275"/>
      <c r="F464" s="275"/>
      <c r="G464" s="275"/>
      <c r="H464" s="275"/>
      <c r="I464" s="275"/>
      <c r="J464" s="275"/>
      <c r="K464" s="275"/>
      <c r="L464" s="275"/>
      <c r="M464" s="275"/>
      <c r="N464" s="275"/>
      <c r="O464" s="275"/>
      <c r="P464" s="275"/>
      <c r="Q464" s="275"/>
      <c r="R464" s="275"/>
      <c r="S464" s="275"/>
      <c r="T464" s="275"/>
      <c r="U464" s="275"/>
      <c r="V464" s="275"/>
      <c r="W464" s="275"/>
      <c r="X464" s="275"/>
      <c r="Y464" s="275"/>
      <c r="Z464" s="275"/>
      <c r="AA464" s="275"/>
      <c r="AB464" s="275"/>
      <c r="AC464" s="275"/>
      <c r="AD464" s="275"/>
      <c r="AE464" s="275"/>
      <c r="AF464" s="275"/>
      <c r="AG464" s="275"/>
      <c r="AH464" s="275"/>
      <c r="AI464" s="275"/>
      <c r="AJ464" s="275"/>
      <c r="AK464" s="275"/>
      <c r="AL464" s="275"/>
      <c r="AM464" s="275"/>
      <c r="AN464" s="275"/>
      <c r="AO464" s="275"/>
      <c r="AP464" s="275"/>
      <c r="AQ464" s="275"/>
      <c r="AR464" s="275"/>
      <c r="AS464" s="275"/>
      <c r="AT464" s="275"/>
      <c r="AU464" s="275"/>
      <c r="AV464" s="275"/>
      <c r="AW464" s="275"/>
      <c r="AX464" s="275"/>
      <c r="AY464" s="275"/>
      <c r="AZ464" s="275"/>
      <c r="BA464" s="275"/>
      <c r="BB464" s="275"/>
      <c r="BC464" s="275"/>
      <c r="BD464" s="275"/>
      <c r="BE464" s="275"/>
      <c r="BF464" s="275"/>
      <c r="BG464" s="275"/>
      <c r="BH464" s="275"/>
      <c r="BI464" s="275"/>
      <c r="BJ464" s="275"/>
      <c r="BK464" s="275"/>
      <c r="BL464" s="275"/>
      <c r="BM464" s="275"/>
      <c r="BN464" s="275"/>
      <c r="BO464" s="275"/>
      <c r="BP464" s="275"/>
      <c r="BQ464" s="275"/>
      <c r="BR464" s="275"/>
      <c r="BS464" s="275"/>
    </row>
    <row r="465" spans="1:71" x14ac:dyDescent="0.3">
      <c r="A465" s="275"/>
      <c r="B465" s="275"/>
      <c r="C465" s="275"/>
      <c r="D465" s="275"/>
      <c r="E465" s="275"/>
      <c r="F465" s="275"/>
      <c r="G465" s="275"/>
      <c r="H465" s="275"/>
      <c r="I465" s="275"/>
      <c r="J465" s="275"/>
      <c r="K465" s="275"/>
      <c r="L465" s="275"/>
      <c r="M465" s="275"/>
      <c r="N465" s="275"/>
      <c r="O465" s="275"/>
      <c r="P465" s="275"/>
      <c r="Q465" s="275"/>
      <c r="R465" s="275"/>
      <c r="S465" s="275"/>
      <c r="T465" s="275"/>
      <c r="U465" s="275"/>
      <c r="V465" s="275"/>
      <c r="W465" s="275"/>
      <c r="X465" s="275"/>
      <c r="Y465" s="275"/>
      <c r="Z465" s="275"/>
      <c r="AA465" s="275"/>
      <c r="AB465" s="275"/>
      <c r="AC465" s="275"/>
      <c r="AD465" s="275"/>
      <c r="AE465" s="275"/>
      <c r="AF465" s="275"/>
      <c r="AG465" s="275"/>
      <c r="AH465" s="275"/>
      <c r="AI465" s="275"/>
      <c r="AJ465" s="275"/>
      <c r="AK465" s="275"/>
      <c r="AL465" s="275"/>
      <c r="AM465" s="275"/>
      <c r="AN465" s="275"/>
      <c r="AO465" s="275"/>
      <c r="AP465" s="275"/>
      <c r="AQ465" s="275"/>
      <c r="AR465" s="275"/>
      <c r="AS465" s="275"/>
      <c r="AT465" s="275"/>
      <c r="AU465" s="275"/>
      <c r="AV465" s="275"/>
      <c r="AW465" s="275"/>
      <c r="AX465" s="275"/>
      <c r="AY465" s="275"/>
      <c r="AZ465" s="275"/>
      <c r="BA465" s="275"/>
      <c r="BB465" s="275"/>
      <c r="BC465" s="275"/>
      <c r="BD465" s="275"/>
      <c r="BE465" s="275"/>
      <c r="BF465" s="275"/>
      <c r="BG465" s="275"/>
      <c r="BH465" s="275"/>
      <c r="BI465" s="275"/>
      <c r="BJ465" s="275"/>
      <c r="BK465" s="275"/>
      <c r="BL465" s="275"/>
      <c r="BM465" s="275"/>
      <c r="BN465" s="275"/>
      <c r="BO465" s="275"/>
      <c r="BP465" s="275"/>
      <c r="BQ465" s="275"/>
      <c r="BR465" s="275"/>
      <c r="BS465" s="275"/>
    </row>
    <row r="466" spans="1:71" x14ac:dyDescent="0.3">
      <c r="A466" s="275"/>
      <c r="B466" s="275"/>
      <c r="C466" s="275"/>
      <c r="D466" s="275"/>
      <c r="E466" s="275"/>
      <c r="F466" s="275"/>
      <c r="G466" s="275"/>
      <c r="H466" s="275"/>
      <c r="I466" s="275"/>
      <c r="J466" s="275"/>
      <c r="K466" s="275"/>
      <c r="L466" s="275"/>
      <c r="M466" s="275"/>
      <c r="N466" s="275"/>
      <c r="O466" s="275"/>
      <c r="P466" s="275"/>
      <c r="Q466" s="275"/>
      <c r="R466" s="275"/>
      <c r="S466" s="275"/>
      <c r="T466" s="275"/>
      <c r="U466" s="275"/>
      <c r="V466" s="275"/>
      <c r="W466" s="275"/>
      <c r="X466" s="275"/>
      <c r="Y466" s="275"/>
      <c r="Z466" s="275"/>
      <c r="AA466" s="275"/>
      <c r="AB466" s="275"/>
      <c r="AC466" s="275"/>
      <c r="AD466" s="275"/>
      <c r="AE466" s="275"/>
      <c r="AF466" s="275"/>
      <c r="AG466" s="275"/>
      <c r="AH466" s="275"/>
      <c r="AI466" s="275"/>
      <c r="AJ466" s="275"/>
      <c r="AK466" s="275"/>
      <c r="AL466" s="275"/>
      <c r="AM466" s="275"/>
      <c r="AN466" s="275"/>
      <c r="AO466" s="275"/>
      <c r="AP466" s="275"/>
      <c r="AQ466" s="275"/>
      <c r="AR466" s="275"/>
      <c r="AS466" s="275"/>
      <c r="AT466" s="275"/>
      <c r="AU466" s="275"/>
      <c r="AV466" s="275"/>
      <c r="AW466" s="275"/>
      <c r="AX466" s="275"/>
      <c r="AY466" s="275"/>
      <c r="AZ466" s="275"/>
      <c r="BA466" s="275"/>
      <c r="BB466" s="275"/>
      <c r="BC466" s="275"/>
      <c r="BD466" s="275"/>
      <c r="BE466" s="275"/>
      <c r="BF466" s="275"/>
      <c r="BG466" s="275"/>
      <c r="BH466" s="275"/>
      <c r="BI466" s="275"/>
      <c r="BJ466" s="275"/>
      <c r="BK466" s="275"/>
      <c r="BL466" s="275"/>
      <c r="BM466" s="275"/>
      <c r="BN466" s="275"/>
      <c r="BO466" s="275"/>
      <c r="BP466" s="275"/>
      <c r="BQ466" s="275"/>
      <c r="BR466" s="275"/>
      <c r="BS466" s="275"/>
    </row>
    <row r="467" spans="1:71" x14ac:dyDescent="0.3">
      <c r="A467" s="275"/>
      <c r="B467" s="275"/>
      <c r="C467" s="275"/>
      <c r="D467" s="275"/>
      <c r="E467" s="275"/>
      <c r="F467" s="275"/>
      <c r="G467" s="275"/>
      <c r="H467" s="275"/>
      <c r="I467" s="275"/>
      <c r="J467" s="275"/>
      <c r="K467" s="275"/>
      <c r="L467" s="275"/>
      <c r="M467" s="275"/>
      <c r="N467" s="275"/>
      <c r="O467" s="275"/>
      <c r="P467" s="275"/>
      <c r="Q467" s="275"/>
      <c r="R467" s="275"/>
      <c r="S467" s="275"/>
      <c r="T467" s="275"/>
      <c r="U467" s="275"/>
      <c r="V467" s="275"/>
      <c r="W467" s="275"/>
      <c r="X467" s="275"/>
      <c r="Y467" s="275"/>
      <c r="Z467" s="275"/>
      <c r="AA467" s="275"/>
      <c r="AB467" s="275"/>
      <c r="AC467" s="275"/>
      <c r="AD467" s="275"/>
      <c r="AE467" s="275"/>
      <c r="AF467" s="275"/>
      <c r="AG467" s="275"/>
      <c r="AH467" s="275"/>
      <c r="AI467" s="275"/>
      <c r="AJ467" s="275"/>
      <c r="AK467" s="275"/>
      <c r="AL467" s="275"/>
      <c r="AM467" s="275"/>
      <c r="AN467" s="275"/>
      <c r="AO467" s="275"/>
      <c r="AP467" s="275"/>
      <c r="AQ467" s="275"/>
      <c r="AR467" s="275"/>
      <c r="AS467" s="275"/>
      <c r="AT467" s="275"/>
      <c r="AU467" s="275"/>
      <c r="AV467" s="275"/>
      <c r="AW467" s="275"/>
      <c r="AX467" s="275"/>
      <c r="AY467" s="275"/>
      <c r="AZ467" s="275"/>
      <c r="BA467" s="275"/>
      <c r="BB467" s="275"/>
      <c r="BC467" s="275"/>
      <c r="BD467" s="275"/>
      <c r="BE467" s="275"/>
      <c r="BF467" s="275"/>
      <c r="BG467" s="275"/>
      <c r="BH467" s="275"/>
      <c r="BI467" s="275"/>
      <c r="BJ467" s="275"/>
      <c r="BK467" s="275"/>
      <c r="BL467" s="275"/>
      <c r="BM467" s="275"/>
      <c r="BN467" s="275"/>
      <c r="BO467" s="275"/>
      <c r="BP467" s="275"/>
      <c r="BQ467" s="275"/>
      <c r="BR467" s="275"/>
      <c r="BS467" s="275"/>
    </row>
    <row r="468" spans="1:71" x14ac:dyDescent="0.3">
      <c r="A468" s="275"/>
      <c r="B468" s="275"/>
      <c r="C468" s="275"/>
      <c r="D468" s="275"/>
      <c r="E468" s="275"/>
      <c r="F468" s="275"/>
      <c r="G468" s="275"/>
      <c r="H468" s="275"/>
      <c r="I468" s="275"/>
      <c r="J468" s="275"/>
      <c r="K468" s="275"/>
      <c r="L468" s="275"/>
      <c r="M468" s="275"/>
      <c r="N468" s="275"/>
      <c r="O468" s="275"/>
      <c r="P468" s="275"/>
      <c r="Q468" s="275"/>
      <c r="R468" s="275"/>
      <c r="S468" s="275"/>
      <c r="T468" s="275"/>
      <c r="U468" s="275"/>
      <c r="V468" s="275"/>
      <c r="W468" s="275"/>
      <c r="X468" s="275"/>
      <c r="Y468" s="275"/>
      <c r="Z468" s="275"/>
      <c r="AA468" s="275"/>
      <c r="AB468" s="275"/>
      <c r="AC468" s="275"/>
      <c r="AD468" s="275"/>
      <c r="AE468" s="275"/>
      <c r="AF468" s="275"/>
      <c r="AG468" s="275"/>
      <c r="AH468" s="275"/>
      <c r="AI468" s="275"/>
      <c r="AJ468" s="275"/>
      <c r="AK468" s="275"/>
      <c r="AL468" s="275"/>
      <c r="AM468" s="275"/>
      <c r="AN468" s="275"/>
      <c r="AO468" s="275"/>
      <c r="AP468" s="275"/>
      <c r="AQ468" s="275"/>
      <c r="AR468" s="275"/>
      <c r="AS468" s="275"/>
      <c r="AT468" s="275"/>
      <c r="AU468" s="275"/>
      <c r="AV468" s="275"/>
      <c r="AW468" s="275"/>
      <c r="AX468" s="275"/>
      <c r="AY468" s="275"/>
      <c r="AZ468" s="275"/>
      <c r="BA468" s="275"/>
      <c r="BB468" s="275"/>
      <c r="BC468" s="275"/>
      <c r="BD468" s="275"/>
      <c r="BE468" s="275"/>
      <c r="BF468" s="275"/>
      <c r="BG468" s="275"/>
      <c r="BH468" s="275"/>
      <c r="BI468" s="275"/>
      <c r="BJ468" s="275"/>
      <c r="BK468" s="275"/>
      <c r="BL468" s="275"/>
      <c r="BM468" s="275"/>
      <c r="BN468" s="275"/>
      <c r="BO468" s="275"/>
      <c r="BP468" s="275"/>
      <c r="BQ468" s="275"/>
      <c r="BR468" s="275"/>
      <c r="BS468" s="275"/>
    </row>
    <row r="469" spans="1:71" x14ac:dyDescent="0.3">
      <c r="A469" s="275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75"/>
      <c r="M469" s="275"/>
      <c r="N469" s="275"/>
      <c r="O469" s="275"/>
      <c r="P469" s="275"/>
      <c r="Q469" s="275"/>
      <c r="R469" s="275"/>
      <c r="S469" s="275"/>
      <c r="T469" s="275"/>
      <c r="U469" s="275"/>
      <c r="V469" s="275"/>
      <c r="W469" s="275"/>
      <c r="X469" s="275"/>
      <c r="Y469" s="275"/>
      <c r="Z469" s="275"/>
      <c r="AA469" s="275"/>
      <c r="AB469" s="275"/>
      <c r="AC469" s="275"/>
      <c r="AD469" s="275"/>
      <c r="AE469" s="275"/>
      <c r="AF469" s="275"/>
      <c r="AG469" s="275"/>
      <c r="AH469" s="275"/>
      <c r="AI469" s="275"/>
      <c r="AJ469" s="275"/>
      <c r="AK469" s="275"/>
      <c r="AL469" s="275"/>
      <c r="AM469" s="275"/>
      <c r="AN469" s="275"/>
      <c r="AO469" s="275"/>
      <c r="AP469" s="275"/>
      <c r="AQ469" s="275"/>
      <c r="AR469" s="275"/>
      <c r="AS469" s="275"/>
      <c r="AT469" s="275"/>
      <c r="AU469" s="275"/>
      <c r="AV469" s="275"/>
      <c r="AW469" s="275"/>
      <c r="AX469" s="275"/>
      <c r="AY469" s="275"/>
      <c r="AZ469" s="275"/>
      <c r="BA469" s="275"/>
      <c r="BB469" s="275"/>
      <c r="BC469" s="275"/>
      <c r="BD469" s="275"/>
      <c r="BE469" s="275"/>
      <c r="BF469" s="275"/>
      <c r="BG469" s="275"/>
      <c r="BH469" s="275"/>
      <c r="BI469" s="275"/>
      <c r="BJ469" s="275"/>
      <c r="BK469" s="275"/>
      <c r="BL469" s="275"/>
      <c r="BM469" s="275"/>
      <c r="BN469" s="275"/>
      <c r="BO469" s="275"/>
      <c r="BP469" s="275"/>
      <c r="BQ469" s="275"/>
      <c r="BR469" s="275"/>
      <c r="BS469" s="275"/>
    </row>
    <row r="470" spans="1:71" x14ac:dyDescent="0.3">
      <c r="A470" s="275"/>
      <c r="B470" s="275"/>
      <c r="C470" s="275"/>
      <c r="D470" s="275"/>
      <c r="E470" s="275"/>
      <c r="F470" s="275"/>
      <c r="G470" s="275"/>
      <c r="H470" s="275"/>
      <c r="I470" s="275"/>
      <c r="J470" s="275"/>
      <c r="K470" s="275"/>
      <c r="L470" s="275"/>
      <c r="M470" s="275"/>
      <c r="N470" s="275"/>
      <c r="O470" s="275"/>
      <c r="P470" s="275"/>
      <c r="Q470" s="275"/>
      <c r="R470" s="275"/>
      <c r="S470" s="275"/>
      <c r="T470" s="275"/>
      <c r="U470" s="275"/>
      <c r="V470" s="275"/>
      <c r="W470" s="275"/>
      <c r="X470" s="275"/>
      <c r="Y470" s="275"/>
      <c r="Z470" s="275"/>
      <c r="AA470" s="275"/>
      <c r="AB470" s="275"/>
      <c r="AC470" s="275"/>
      <c r="AD470" s="275"/>
      <c r="AE470" s="275"/>
      <c r="AF470" s="275"/>
      <c r="AG470" s="275"/>
      <c r="AH470" s="275"/>
      <c r="AI470" s="275"/>
      <c r="AJ470" s="275"/>
      <c r="AK470" s="275"/>
      <c r="AL470" s="275"/>
      <c r="AM470" s="275"/>
      <c r="AN470" s="275"/>
      <c r="AO470" s="275"/>
      <c r="AP470" s="275"/>
      <c r="AQ470" s="275"/>
      <c r="AR470" s="275"/>
      <c r="AS470" s="275"/>
      <c r="AT470" s="275"/>
      <c r="AU470" s="275"/>
      <c r="AV470" s="275"/>
      <c r="AW470" s="275"/>
      <c r="AX470" s="275"/>
      <c r="AY470" s="275"/>
      <c r="AZ470" s="275"/>
      <c r="BA470" s="275"/>
      <c r="BB470" s="275"/>
      <c r="BC470" s="275"/>
      <c r="BD470" s="275"/>
      <c r="BE470" s="275"/>
      <c r="BF470" s="275"/>
      <c r="BG470" s="275"/>
      <c r="BH470" s="275"/>
      <c r="BI470" s="275"/>
      <c r="BJ470" s="275"/>
      <c r="BK470" s="275"/>
      <c r="BL470" s="275"/>
      <c r="BM470" s="275"/>
      <c r="BN470" s="275"/>
      <c r="BO470" s="275"/>
      <c r="BP470" s="275"/>
      <c r="BQ470" s="275"/>
      <c r="BR470" s="275"/>
      <c r="BS470" s="275"/>
    </row>
    <row r="471" spans="1:71" x14ac:dyDescent="0.3">
      <c r="A471" s="275"/>
      <c r="B471" s="275"/>
      <c r="C471" s="275"/>
      <c r="D471" s="275"/>
      <c r="E471" s="275"/>
      <c r="F471" s="275"/>
      <c r="G471" s="275"/>
      <c r="H471" s="275"/>
      <c r="I471" s="275"/>
      <c r="J471" s="275"/>
      <c r="K471" s="275"/>
      <c r="L471" s="275"/>
      <c r="M471" s="275"/>
      <c r="N471" s="275"/>
      <c r="O471" s="275"/>
      <c r="P471" s="275"/>
      <c r="Q471" s="275"/>
      <c r="R471" s="275"/>
      <c r="S471" s="275"/>
      <c r="T471" s="275"/>
      <c r="U471" s="275"/>
      <c r="V471" s="275"/>
      <c r="W471" s="275"/>
      <c r="X471" s="275"/>
      <c r="Y471" s="275"/>
      <c r="Z471" s="275"/>
      <c r="AA471" s="275"/>
      <c r="AB471" s="275"/>
      <c r="AC471" s="275"/>
      <c r="AD471" s="275"/>
      <c r="AE471" s="275"/>
      <c r="AF471" s="275"/>
      <c r="AG471" s="275"/>
      <c r="AH471" s="275"/>
      <c r="AI471" s="275"/>
      <c r="AJ471" s="275"/>
      <c r="AK471" s="275"/>
      <c r="AL471" s="275"/>
      <c r="AM471" s="275"/>
      <c r="AN471" s="275"/>
      <c r="AO471" s="275"/>
      <c r="AP471" s="275"/>
      <c r="AQ471" s="275"/>
      <c r="AR471" s="275"/>
      <c r="AS471" s="275"/>
      <c r="AT471" s="275"/>
      <c r="AU471" s="275"/>
      <c r="AV471" s="275"/>
      <c r="AW471" s="275"/>
      <c r="AX471" s="275"/>
      <c r="AY471" s="275"/>
      <c r="AZ471" s="275"/>
      <c r="BA471" s="275"/>
      <c r="BB471" s="275"/>
      <c r="BC471" s="275"/>
      <c r="BD471" s="275"/>
      <c r="BE471" s="275"/>
      <c r="BF471" s="275"/>
      <c r="BG471" s="275"/>
      <c r="BH471" s="275"/>
      <c r="BI471" s="275"/>
      <c r="BJ471" s="275"/>
      <c r="BK471" s="275"/>
      <c r="BL471" s="275"/>
      <c r="BM471" s="275"/>
      <c r="BN471" s="275"/>
      <c r="BO471" s="275"/>
      <c r="BP471" s="275"/>
      <c r="BQ471" s="275"/>
      <c r="BR471" s="275"/>
      <c r="BS471" s="275"/>
    </row>
    <row r="472" spans="1:71" x14ac:dyDescent="0.3">
      <c r="A472" s="275"/>
      <c r="B472" s="275"/>
      <c r="C472" s="275"/>
      <c r="D472" s="275"/>
      <c r="E472" s="275"/>
      <c r="F472" s="275"/>
      <c r="G472" s="275"/>
      <c r="H472" s="275"/>
      <c r="I472" s="275"/>
      <c r="J472" s="275"/>
      <c r="K472" s="275"/>
      <c r="L472" s="275"/>
      <c r="M472" s="275"/>
      <c r="N472" s="275"/>
      <c r="O472" s="275"/>
      <c r="P472" s="275"/>
      <c r="Q472" s="275"/>
      <c r="R472" s="275"/>
      <c r="S472" s="275"/>
      <c r="T472" s="275"/>
      <c r="U472" s="275"/>
      <c r="V472" s="275"/>
      <c r="W472" s="275"/>
      <c r="X472" s="275"/>
      <c r="Y472" s="275"/>
      <c r="Z472" s="275"/>
      <c r="AA472" s="275"/>
      <c r="AB472" s="275"/>
      <c r="AC472" s="275"/>
      <c r="AD472" s="275"/>
      <c r="AE472" s="275"/>
      <c r="AF472" s="275"/>
      <c r="AG472" s="275"/>
      <c r="AH472" s="275"/>
      <c r="AI472" s="275"/>
      <c r="AJ472" s="275"/>
      <c r="AK472" s="275"/>
      <c r="AL472" s="275"/>
      <c r="AM472" s="275"/>
      <c r="AN472" s="275"/>
      <c r="AO472" s="275"/>
      <c r="AP472" s="275"/>
      <c r="AQ472" s="275"/>
      <c r="AR472" s="275"/>
      <c r="AS472" s="275"/>
      <c r="AT472" s="275"/>
      <c r="AU472" s="275"/>
      <c r="AV472" s="275"/>
      <c r="AW472" s="275"/>
      <c r="AX472" s="275"/>
      <c r="AY472" s="275"/>
      <c r="AZ472" s="275"/>
      <c r="BA472" s="275"/>
      <c r="BB472" s="275"/>
      <c r="BC472" s="275"/>
      <c r="BD472" s="275"/>
      <c r="BE472" s="275"/>
      <c r="BF472" s="275"/>
      <c r="BG472" s="275"/>
      <c r="BH472" s="275"/>
      <c r="BI472" s="275"/>
      <c r="BJ472" s="275"/>
      <c r="BK472" s="275"/>
      <c r="BL472" s="275"/>
      <c r="BM472" s="275"/>
      <c r="BN472" s="275"/>
      <c r="BO472" s="275"/>
      <c r="BP472" s="275"/>
      <c r="BQ472" s="275"/>
      <c r="BR472" s="275"/>
      <c r="BS472" s="275"/>
    </row>
    <row r="473" spans="1:71" x14ac:dyDescent="0.3">
      <c r="A473" s="275"/>
      <c r="B473" s="275"/>
      <c r="C473" s="275"/>
      <c r="D473" s="275"/>
      <c r="E473" s="275"/>
      <c r="F473" s="275"/>
      <c r="G473" s="275"/>
      <c r="H473" s="275"/>
      <c r="I473" s="275"/>
      <c r="J473" s="275"/>
      <c r="K473" s="275"/>
      <c r="L473" s="275"/>
      <c r="M473" s="275"/>
      <c r="N473" s="275"/>
      <c r="O473" s="275"/>
      <c r="P473" s="275"/>
      <c r="Q473" s="275"/>
      <c r="R473" s="275"/>
      <c r="S473" s="275"/>
      <c r="T473" s="275"/>
      <c r="U473" s="275"/>
      <c r="V473" s="275"/>
      <c r="W473" s="275"/>
      <c r="X473" s="275"/>
      <c r="Y473" s="275"/>
      <c r="Z473" s="275"/>
      <c r="AA473" s="275"/>
      <c r="AB473" s="275"/>
      <c r="AC473" s="275"/>
      <c r="AD473" s="275"/>
      <c r="AE473" s="275"/>
      <c r="AF473" s="275"/>
      <c r="AG473" s="275"/>
      <c r="AH473" s="275"/>
      <c r="AI473" s="275"/>
      <c r="AJ473" s="275"/>
      <c r="AK473" s="275"/>
      <c r="AL473" s="275"/>
      <c r="AM473" s="275"/>
      <c r="AN473" s="275"/>
      <c r="AO473" s="275"/>
      <c r="AP473" s="275"/>
      <c r="AQ473" s="275"/>
      <c r="AR473" s="275"/>
      <c r="AS473" s="275"/>
      <c r="AT473" s="275"/>
      <c r="AU473" s="275"/>
      <c r="AV473" s="275"/>
      <c r="AW473" s="275"/>
      <c r="AX473" s="275"/>
      <c r="AY473" s="275"/>
      <c r="AZ473" s="275"/>
      <c r="BA473" s="275"/>
      <c r="BB473" s="275"/>
      <c r="BC473" s="275"/>
      <c r="BD473" s="275"/>
      <c r="BE473" s="275"/>
      <c r="BF473" s="275"/>
      <c r="BG473" s="275"/>
      <c r="BH473" s="275"/>
      <c r="BI473" s="275"/>
      <c r="BJ473" s="275"/>
      <c r="BK473" s="275"/>
      <c r="BL473" s="275"/>
      <c r="BM473" s="275"/>
      <c r="BN473" s="275"/>
      <c r="BO473" s="275"/>
      <c r="BP473" s="275"/>
      <c r="BQ473" s="275"/>
      <c r="BR473" s="275"/>
      <c r="BS473" s="275"/>
    </row>
    <row r="474" spans="1:71" x14ac:dyDescent="0.3">
      <c r="A474" s="275"/>
      <c r="B474" s="275"/>
      <c r="C474" s="275"/>
      <c r="D474" s="275"/>
      <c r="E474" s="275"/>
      <c r="F474" s="275"/>
      <c r="G474" s="275"/>
      <c r="H474" s="275"/>
      <c r="I474" s="275"/>
      <c r="J474" s="275"/>
      <c r="K474" s="275"/>
      <c r="L474" s="275"/>
      <c r="M474" s="275"/>
      <c r="N474" s="275"/>
      <c r="O474" s="275"/>
      <c r="P474" s="275"/>
      <c r="Q474" s="275"/>
      <c r="R474" s="275"/>
      <c r="S474" s="275"/>
      <c r="T474" s="275"/>
      <c r="U474" s="275"/>
      <c r="V474" s="275"/>
      <c r="W474" s="275"/>
      <c r="X474" s="275"/>
      <c r="Y474" s="275"/>
      <c r="Z474" s="275"/>
      <c r="AA474" s="275"/>
      <c r="AB474" s="275"/>
      <c r="AC474" s="275"/>
      <c r="AD474" s="275"/>
      <c r="AE474" s="275"/>
      <c r="AF474" s="275"/>
      <c r="AG474" s="275"/>
      <c r="AH474" s="275"/>
      <c r="AI474" s="275"/>
      <c r="AJ474" s="275"/>
      <c r="AK474" s="275"/>
      <c r="AL474" s="275"/>
      <c r="AM474" s="275"/>
      <c r="AN474" s="275"/>
      <c r="AO474" s="275"/>
      <c r="AP474" s="275"/>
      <c r="AQ474" s="275"/>
      <c r="AR474" s="275"/>
      <c r="AS474" s="275"/>
      <c r="AT474" s="275"/>
      <c r="AU474" s="275"/>
      <c r="AV474" s="275"/>
      <c r="AW474" s="275"/>
      <c r="AX474" s="275"/>
      <c r="AY474" s="275"/>
      <c r="AZ474" s="275"/>
      <c r="BA474" s="275"/>
      <c r="BB474" s="275"/>
      <c r="BC474" s="275"/>
      <c r="BD474" s="275"/>
      <c r="BE474" s="275"/>
      <c r="BF474" s="275"/>
      <c r="BG474" s="275"/>
      <c r="BH474" s="275"/>
      <c r="BI474" s="275"/>
      <c r="BJ474" s="275"/>
      <c r="BK474" s="275"/>
      <c r="BL474" s="275"/>
      <c r="BM474" s="275"/>
      <c r="BN474" s="275"/>
      <c r="BO474" s="275"/>
      <c r="BP474" s="275"/>
      <c r="BQ474" s="275"/>
      <c r="BR474" s="275"/>
      <c r="BS474" s="275"/>
    </row>
    <row r="475" spans="1:71" x14ac:dyDescent="0.3">
      <c r="A475" s="275"/>
      <c r="B475" s="275"/>
      <c r="C475" s="275"/>
      <c r="D475" s="275"/>
      <c r="E475" s="275"/>
      <c r="F475" s="275"/>
      <c r="G475" s="275"/>
      <c r="H475" s="275"/>
      <c r="I475" s="275"/>
      <c r="J475" s="275"/>
      <c r="K475" s="275"/>
      <c r="L475" s="275"/>
      <c r="M475" s="275"/>
      <c r="N475" s="275"/>
      <c r="O475" s="275"/>
      <c r="P475" s="275"/>
      <c r="Q475" s="275"/>
      <c r="R475" s="275"/>
      <c r="S475" s="275"/>
      <c r="T475" s="275"/>
      <c r="U475" s="275"/>
      <c r="V475" s="275"/>
      <c r="W475" s="275"/>
      <c r="X475" s="275"/>
      <c r="Y475" s="275"/>
      <c r="Z475" s="275"/>
      <c r="AA475" s="275"/>
      <c r="AB475" s="275"/>
      <c r="AC475" s="275"/>
      <c r="AD475" s="275"/>
      <c r="AE475" s="275"/>
      <c r="AF475" s="275"/>
      <c r="AG475" s="275"/>
      <c r="AH475" s="275"/>
      <c r="AI475" s="275"/>
      <c r="AJ475" s="275"/>
      <c r="AK475" s="275"/>
      <c r="AL475" s="275"/>
      <c r="AM475" s="275"/>
      <c r="AN475" s="275"/>
      <c r="AO475" s="275"/>
      <c r="AP475" s="275"/>
      <c r="AQ475" s="275"/>
      <c r="AR475" s="275"/>
      <c r="AS475" s="275"/>
      <c r="AT475" s="275"/>
      <c r="AU475" s="275"/>
      <c r="AV475" s="275"/>
      <c r="AW475" s="275"/>
      <c r="AX475" s="275"/>
      <c r="AY475" s="275"/>
      <c r="AZ475" s="275"/>
      <c r="BA475" s="275"/>
      <c r="BB475" s="275"/>
      <c r="BC475" s="275"/>
      <c r="BD475" s="275"/>
      <c r="BE475" s="275"/>
      <c r="BF475" s="275"/>
      <c r="BG475" s="275"/>
      <c r="BH475" s="275"/>
      <c r="BI475" s="275"/>
      <c r="BJ475" s="275"/>
      <c r="BK475" s="275"/>
      <c r="BL475" s="275"/>
      <c r="BM475" s="275"/>
      <c r="BN475" s="275"/>
      <c r="BO475" s="275"/>
      <c r="BP475" s="275"/>
      <c r="BQ475" s="275"/>
      <c r="BR475" s="275"/>
      <c r="BS475" s="275"/>
    </row>
    <row r="476" spans="1:71" x14ac:dyDescent="0.3">
      <c r="A476" s="275"/>
      <c r="B476" s="275"/>
      <c r="C476" s="275"/>
      <c r="D476" s="275"/>
      <c r="E476" s="275"/>
      <c r="F476" s="275"/>
      <c r="G476" s="275"/>
      <c r="H476" s="275"/>
      <c r="I476" s="275"/>
      <c r="J476" s="275"/>
      <c r="K476" s="275"/>
      <c r="L476" s="275"/>
      <c r="M476" s="275"/>
      <c r="N476" s="275"/>
      <c r="O476" s="275"/>
      <c r="P476" s="275"/>
      <c r="Q476" s="275"/>
      <c r="R476" s="275"/>
      <c r="S476" s="275"/>
      <c r="T476" s="275"/>
      <c r="U476" s="275"/>
      <c r="V476" s="275"/>
      <c r="W476" s="275"/>
      <c r="X476" s="275"/>
      <c r="Y476" s="275"/>
      <c r="Z476" s="275"/>
      <c r="AA476" s="275"/>
      <c r="AB476" s="275"/>
      <c r="AC476" s="275"/>
      <c r="AD476" s="275"/>
      <c r="AE476" s="275"/>
      <c r="AF476" s="275"/>
      <c r="AG476" s="275"/>
      <c r="AH476" s="275"/>
      <c r="AI476" s="275"/>
      <c r="AJ476" s="275"/>
      <c r="AK476" s="275"/>
      <c r="AL476" s="275"/>
      <c r="AM476" s="275"/>
      <c r="AN476" s="275"/>
      <c r="AO476" s="275"/>
      <c r="AP476" s="275"/>
      <c r="AQ476" s="275"/>
      <c r="AR476" s="275"/>
      <c r="AS476" s="275"/>
      <c r="AT476" s="275"/>
      <c r="AU476" s="275"/>
      <c r="AV476" s="275"/>
      <c r="AW476" s="275"/>
      <c r="AX476" s="275"/>
      <c r="AY476" s="275"/>
      <c r="AZ476" s="275"/>
      <c r="BA476" s="275"/>
      <c r="BB476" s="275"/>
      <c r="BC476" s="275"/>
      <c r="BD476" s="275"/>
      <c r="BE476" s="275"/>
      <c r="BF476" s="275"/>
      <c r="BG476" s="275"/>
      <c r="BH476" s="275"/>
      <c r="BI476" s="275"/>
      <c r="BJ476" s="275"/>
      <c r="BK476" s="275"/>
      <c r="BL476" s="275"/>
      <c r="BM476" s="275"/>
      <c r="BN476" s="275"/>
      <c r="BO476" s="275"/>
      <c r="BP476" s="275"/>
      <c r="BQ476" s="275"/>
      <c r="BR476" s="275"/>
      <c r="BS476" s="275"/>
    </row>
    <row r="477" spans="1:71" x14ac:dyDescent="0.3">
      <c r="A477" s="275"/>
      <c r="B477" s="275"/>
      <c r="C477" s="275"/>
      <c r="D477" s="275"/>
      <c r="E477" s="275"/>
      <c r="F477" s="275"/>
      <c r="G477" s="275"/>
      <c r="H477" s="275"/>
      <c r="I477" s="275"/>
      <c r="J477" s="275"/>
      <c r="K477" s="275"/>
      <c r="L477" s="275"/>
      <c r="M477" s="275"/>
      <c r="N477" s="275"/>
      <c r="O477" s="275"/>
      <c r="P477" s="275"/>
      <c r="Q477" s="275"/>
      <c r="R477" s="275"/>
      <c r="S477" s="275"/>
      <c r="T477" s="275"/>
      <c r="U477" s="275"/>
      <c r="V477" s="275"/>
      <c r="W477" s="275"/>
      <c r="X477" s="275"/>
      <c r="Y477" s="275"/>
      <c r="Z477" s="275"/>
      <c r="AA477" s="275"/>
      <c r="AB477" s="275"/>
      <c r="AC477" s="275"/>
      <c r="AD477" s="275"/>
      <c r="AE477" s="275"/>
      <c r="AF477" s="275"/>
      <c r="AG477" s="275"/>
      <c r="AH477" s="275"/>
      <c r="AI477" s="275"/>
      <c r="AJ477" s="275"/>
      <c r="AK477" s="275"/>
      <c r="AL477" s="275"/>
      <c r="AM477" s="275"/>
      <c r="AN477" s="275"/>
      <c r="AO477" s="275"/>
      <c r="AP477" s="275"/>
      <c r="AQ477" s="275"/>
      <c r="AR477" s="275"/>
      <c r="AS477" s="275"/>
      <c r="AT477" s="275"/>
      <c r="AU477" s="275"/>
      <c r="AV477" s="275"/>
      <c r="AW477" s="275"/>
      <c r="AX477" s="275"/>
      <c r="AY477" s="275"/>
      <c r="AZ477" s="275"/>
      <c r="BA477" s="275"/>
      <c r="BB477" s="275"/>
      <c r="BC477" s="275"/>
      <c r="BD477" s="275"/>
      <c r="BE477" s="275"/>
      <c r="BF477" s="275"/>
      <c r="BG477" s="275"/>
      <c r="BH477" s="275"/>
      <c r="BI477" s="275"/>
      <c r="BJ477" s="275"/>
      <c r="BK477" s="275"/>
      <c r="BL477" s="275"/>
      <c r="BM477" s="275"/>
      <c r="BN477" s="275"/>
      <c r="BO477" s="275"/>
      <c r="BP477" s="275"/>
      <c r="BQ477" s="275"/>
      <c r="BR477" s="275"/>
      <c r="BS477" s="275"/>
    </row>
    <row r="478" spans="1:71" x14ac:dyDescent="0.3">
      <c r="A478" s="275"/>
      <c r="B478" s="275"/>
      <c r="C478" s="275"/>
      <c r="D478" s="275"/>
      <c r="E478" s="275"/>
      <c r="F478" s="275"/>
      <c r="G478" s="275"/>
      <c r="H478" s="275"/>
      <c r="I478" s="275"/>
      <c r="J478" s="275"/>
      <c r="K478" s="275"/>
      <c r="L478" s="275"/>
      <c r="M478" s="275"/>
      <c r="N478" s="275"/>
      <c r="O478" s="275"/>
      <c r="P478" s="275"/>
      <c r="Q478" s="275"/>
      <c r="R478" s="275"/>
      <c r="S478" s="275"/>
      <c r="T478" s="275"/>
      <c r="U478" s="275"/>
      <c r="V478" s="275"/>
      <c r="W478" s="275"/>
      <c r="X478" s="275"/>
      <c r="Y478" s="275"/>
      <c r="Z478" s="275"/>
      <c r="AA478" s="275"/>
      <c r="AB478" s="275"/>
      <c r="AC478" s="275"/>
      <c r="AD478" s="275"/>
      <c r="AE478" s="275"/>
      <c r="AF478" s="275"/>
      <c r="AG478" s="275"/>
      <c r="AH478" s="275"/>
      <c r="AI478" s="275"/>
      <c r="AJ478" s="275"/>
      <c r="AK478" s="275"/>
      <c r="AL478" s="275"/>
      <c r="AM478" s="275"/>
      <c r="AN478" s="275"/>
      <c r="AO478" s="275"/>
      <c r="AP478" s="275"/>
      <c r="AQ478" s="275"/>
      <c r="AR478" s="275"/>
      <c r="AS478" s="275"/>
      <c r="AT478" s="275"/>
      <c r="AU478" s="275"/>
      <c r="AV478" s="275"/>
      <c r="AW478" s="275"/>
      <c r="AX478" s="275"/>
      <c r="AY478" s="275"/>
      <c r="AZ478" s="275"/>
      <c r="BA478" s="275"/>
      <c r="BB478" s="275"/>
      <c r="BC478" s="275"/>
      <c r="BD478" s="275"/>
      <c r="BE478" s="275"/>
      <c r="BF478" s="275"/>
      <c r="BG478" s="275"/>
      <c r="BH478" s="275"/>
      <c r="BI478" s="275"/>
      <c r="BJ478" s="275"/>
      <c r="BK478" s="275"/>
      <c r="BL478" s="275"/>
      <c r="BM478" s="275"/>
      <c r="BN478" s="275"/>
      <c r="BO478" s="275"/>
      <c r="BP478" s="275"/>
      <c r="BQ478" s="275"/>
      <c r="BR478" s="275"/>
      <c r="BS478" s="275"/>
    </row>
    <row r="479" spans="1:71" x14ac:dyDescent="0.3">
      <c r="A479" s="275"/>
      <c r="B479" s="275"/>
      <c r="C479" s="275"/>
      <c r="D479" s="275"/>
      <c r="E479" s="275"/>
      <c r="F479" s="275"/>
      <c r="G479" s="275"/>
      <c r="H479" s="275"/>
      <c r="I479" s="275"/>
      <c r="J479" s="275"/>
      <c r="K479" s="275"/>
      <c r="L479" s="275"/>
      <c r="M479" s="275"/>
      <c r="N479" s="275"/>
      <c r="O479" s="275"/>
      <c r="P479" s="275"/>
      <c r="Q479" s="275"/>
      <c r="R479" s="275"/>
      <c r="S479" s="275"/>
      <c r="T479" s="275"/>
      <c r="U479" s="275"/>
      <c r="V479" s="275"/>
      <c r="W479" s="275"/>
      <c r="X479" s="275"/>
      <c r="Y479" s="275"/>
      <c r="Z479" s="275"/>
      <c r="AA479" s="275"/>
      <c r="AB479" s="275"/>
      <c r="AC479" s="275"/>
      <c r="AD479" s="275"/>
      <c r="AE479" s="275"/>
      <c r="AF479" s="275"/>
      <c r="AG479" s="275"/>
      <c r="AH479" s="275"/>
      <c r="AI479" s="275"/>
      <c r="AJ479" s="275"/>
      <c r="AK479" s="275"/>
      <c r="AL479" s="275"/>
      <c r="AM479" s="275"/>
      <c r="AN479" s="275"/>
      <c r="AO479" s="275"/>
      <c r="AP479" s="275"/>
      <c r="AQ479" s="275"/>
      <c r="AR479" s="275"/>
      <c r="AS479" s="275"/>
      <c r="AT479" s="275"/>
      <c r="AU479" s="275"/>
      <c r="AV479" s="275"/>
      <c r="AW479" s="275"/>
      <c r="AX479" s="275"/>
      <c r="AY479" s="275"/>
      <c r="AZ479" s="275"/>
      <c r="BA479" s="275"/>
      <c r="BB479" s="275"/>
      <c r="BC479" s="275"/>
      <c r="BD479" s="275"/>
      <c r="BE479" s="275"/>
      <c r="BF479" s="275"/>
      <c r="BG479" s="275"/>
      <c r="BH479" s="275"/>
      <c r="BI479" s="275"/>
      <c r="BJ479" s="275"/>
      <c r="BK479" s="275"/>
      <c r="BL479" s="275"/>
      <c r="BM479" s="275"/>
      <c r="BN479" s="275"/>
      <c r="BO479" s="275"/>
      <c r="BP479" s="275"/>
      <c r="BQ479" s="275"/>
      <c r="BR479" s="275"/>
      <c r="BS479" s="275"/>
    </row>
    <row r="480" spans="1:71" x14ac:dyDescent="0.3">
      <c r="A480" s="275"/>
      <c r="B480" s="275"/>
      <c r="C480" s="275"/>
      <c r="D480" s="275"/>
      <c r="E480" s="275"/>
      <c r="F480" s="275"/>
      <c r="G480" s="275"/>
      <c r="H480" s="275"/>
      <c r="I480" s="275"/>
      <c r="J480" s="275"/>
      <c r="K480" s="275"/>
      <c r="L480" s="275"/>
      <c r="M480" s="275"/>
      <c r="N480" s="275"/>
      <c r="O480" s="275"/>
      <c r="P480" s="275"/>
      <c r="Q480" s="275"/>
      <c r="R480" s="275"/>
      <c r="S480" s="275"/>
      <c r="T480" s="275"/>
      <c r="U480" s="275"/>
      <c r="V480" s="275"/>
      <c r="W480" s="275"/>
      <c r="X480" s="275"/>
      <c r="Y480" s="275"/>
      <c r="Z480" s="275"/>
      <c r="AA480" s="275"/>
      <c r="AB480" s="275"/>
      <c r="AC480" s="275"/>
      <c r="AD480" s="275"/>
      <c r="AE480" s="275"/>
      <c r="AF480" s="275"/>
      <c r="AG480" s="275"/>
      <c r="AH480" s="275"/>
      <c r="AI480" s="275"/>
      <c r="AJ480" s="275"/>
      <c r="AK480" s="275"/>
      <c r="AL480" s="275"/>
      <c r="AM480" s="275"/>
      <c r="AN480" s="275"/>
      <c r="AO480" s="275"/>
      <c r="AP480" s="275"/>
      <c r="AQ480" s="275"/>
      <c r="AR480" s="275"/>
      <c r="AS480" s="275"/>
      <c r="AT480" s="275"/>
      <c r="AU480" s="275"/>
      <c r="AV480" s="275"/>
      <c r="AW480" s="275"/>
      <c r="AX480" s="275"/>
      <c r="AY480" s="275"/>
      <c r="AZ480" s="275"/>
      <c r="BA480" s="275"/>
      <c r="BB480" s="275"/>
      <c r="BC480" s="275"/>
      <c r="BD480" s="275"/>
      <c r="BE480" s="275"/>
      <c r="BF480" s="275"/>
      <c r="BG480" s="275"/>
      <c r="BH480" s="275"/>
      <c r="BI480" s="275"/>
      <c r="BJ480" s="275"/>
      <c r="BK480" s="275"/>
      <c r="BL480" s="275"/>
      <c r="BM480" s="275"/>
      <c r="BN480" s="275"/>
      <c r="BO480" s="275"/>
      <c r="BP480" s="275"/>
      <c r="BQ480" s="275"/>
      <c r="BR480" s="275"/>
      <c r="BS480" s="275"/>
    </row>
    <row r="481" spans="1:71" x14ac:dyDescent="0.3">
      <c r="A481" s="275"/>
      <c r="B481" s="275"/>
      <c r="C481" s="275"/>
      <c r="D481" s="275"/>
      <c r="E481" s="275"/>
      <c r="F481" s="275"/>
      <c r="G481" s="275"/>
      <c r="H481" s="275"/>
      <c r="I481" s="275"/>
      <c r="J481" s="275"/>
      <c r="K481" s="275"/>
      <c r="L481" s="275"/>
      <c r="M481" s="275"/>
      <c r="N481" s="275"/>
      <c r="O481" s="275"/>
      <c r="P481" s="275"/>
      <c r="Q481" s="275"/>
      <c r="R481" s="275"/>
      <c r="S481" s="275"/>
      <c r="T481" s="275"/>
      <c r="U481" s="275"/>
      <c r="V481" s="275"/>
      <c r="W481" s="275"/>
      <c r="X481" s="275"/>
      <c r="Y481" s="275"/>
      <c r="Z481" s="275"/>
      <c r="AA481" s="275"/>
      <c r="AB481" s="275"/>
      <c r="AC481" s="275"/>
      <c r="AD481" s="275"/>
      <c r="AE481" s="275"/>
      <c r="AF481" s="275"/>
      <c r="AG481" s="275"/>
      <c r="AH481" s="275"/>
      <c r="AI481" s="275"/>
      <c r="AJ481" s="275"/>
      <c r="AK481" s="275"/>
      <c r="AL481" s="275"/>
      <c r="AM481" s="275"/>
      <c r="AN481" s="275"/>
      <c r="AO481" s="275"/>
      <c r="AP481" s="275"/>
      <c r="AQ481" s="275"/>
      <c r="AR481" s="275"/>
      <c r="AS481" s="275"/>
      <c r="AT481" s="275"/>
      <c r="AU481" s="275"/>
      <c r="AV481" s="275"/>
      <c r="AW481" s="275"/>
      <c r="AX481" s="275"/>
      <c r="AY481" s="275"/>
      <c r="AZ481" s="275"/>
      <c r="BA481" s="275"/>
      <c r="BB481" s="275"/>
      <c r="BC481" s="275"/>
      <c r="BD481" s="275"/>
      <c r="BE481" s="275"/>
      <c r="BF481" s="275"/>
      <c r="BG481" s="275"/>
      <c r="BH481" s="275"/>
      <c r="BI481" s="275"/>
      <c r="BJ481" s="275"/>
      <c r="BK481" s="275"/>
      <c r="BL481" s="275"/>
      <c r="BM481" s="275"/>
      <c r="BN481" s="275"/>
      <c r="BO481" s="275"/>
      <c r="BP481" s="275"/>
      <c r="BQ481" s="275"/>
      <c r="BR481" s="275"/>
      <c r="BS481" s="275"/>
    </row>
    <row r="482" spans="1:71" x14ac:dyDescent="0.3">
      <c r="A482" s="275"/>
      <c r="B482" s="275"/>
      <c r="C482" s="275"/>
      <c r="D482" s="275"/>
      <c r="E482" s="275"/>
      <c r="F482" s="275"/>
      <c r="G482" s="275"/>
      <c r="H482" s="275"/>
      <c r="I482" s="275"/>
      <c r="J482" s="275"/>
      <c r="K482" s="275"/>
      <c r="L482" s="275"/>
      <c r="M482" s="275"/>
      <c r="N482" s="275"/>
      <c r="O482" s="275"/>
      <c r="P482" s="275"/>
      <c r="Q482" s="275"/>
      <c r="R482" s="275"/>
      <c r="S482" s="275"/>
      <c r="T482" s="275"/>
      <c r="U482" s="275"/>
      <c r="V482" s="275"/>
      <c r="W482" s="275"/>
      <c r="X482" s="275"/>
      <c r="Y482" s="275"/>
      <c r="Z482" s="275"/>
      <c r="AA482" s="275"/>
      <c r="AB482" s="275"/>
      <c r="AC482" s="275"/>
      <c r="AD482" s="275"/>
      <c r="AE482" s="275"/>
      <c r="AF482" s="275"/>
      <c r="AG482" s="275"/>
      <c r="AH482" s="275"/>
      <c r="AI482" s="275"/>
      <c r="AJ482" s="275"/>
      <c r="AK482" s="275"/>
      <c r="AL482" s="275"/>
      <c r="AM482" s="275"/>
      <c r="AN482" s="275"/>
      <c r="AO482" s="275"/>
      <c r="AP482" s="275"/>
      <c r="AQ482" s="275"/>
      <c r="AR482" s="275"/>
      <c r="AS482" s="275"/>
      <c r="AT482" s="275"/>
      <c r="AU482" s="275"/>
      <c r="AV482" s="275"/>
      <c r="AW482" s="275"/>
      <c r="AX482" s="275"/>
      <c r="AY482" s="275"/>
      <c r="AZ482" s="275"/>
      <c r="BA482" s="275"/>
      <c r="BB482" s="275"/>
      <c r="BC482" s="275"/>
      <c r="BD482" s="275"/>
      <c r="BE482" s="275"/>
      <c r="BF482" s="275"/>
      <c r="BG482" s="275"/>
      <c r="BH482" s="275"/>
      <c r="BI482" s="275"/>
      <c r="BJ482" s="275"/>
      <c r="BK482" s="275"/>
      <c r="BL482" s="275"/>
      <c r="BM482" s="275"/>
      <c r="BN482" s="275"/>
      <c r="BO482" s="275"/>
      <c r="BP482" s="275"/>
      <c r="BQ482" s="275"/>
      <c r="BR482" s="275"/>
      <c r="BS482" s="275"/>
    </row>
    <row r="483" spans="1:71" x14ac:dyDescent="0.3">
      <c r="A483" s="275"/>
      <c r="B483" s="275"/>
      <c r="C483" s="275"/>
      <c r="D483" s="275"/>
      <c r="E483" s="275"/>
      <c r="F483" s="275"/>
      <c r="G483" s="275"/>
      <c r="H483" s="275"/>
      <c r="I483" s="275"/>
      <c r="J483" s="275"/>
      <c r="K483" s="275"/>
      <c r="L483" s="275"/>
      <c r="M483" s="275"/>
      <c r="N483" s="275"/>
      <c r="O483" s="275"/>
      <c r="P483" s="275"/>
      <c r="Q483" s="275"/>
      <c r="R483" s="275"/>
      <c r="S483" s="275"/>
      <c r="T483" s="275"/>
      <c r="U483" s="275"/>
      <c r="V483" s="275"/>
      <c r="W483" s="275"/>
      <c r="X483" s="275"/>
      <c r="Y483" s="275"/>
      <c r="Z483" s="275"/>
      <c r="AA483" s="275"/>
      <c r="AB483" s="275"/>
      <c r="AC483" s="275"/>
      <c r="AD483" s="275"/>
      <c r="AE483" s="275"/>
      <c r="AF483" s="275"/>
      <c r="AG483" s="275"/>
      <c r="AH483" s="275"/>
      <c r="AI483" s="275"/>
      <c r="AJ483" s="275"/>
      <c r="AK483" s="275"/>
      <c r="AL483" s="275"/>
      <c r="AM483" s="275"/>
      <c r="AN483" s="275"/>
      <c r="AO483" s="275"/>
      <c r="AP483" s="275"/>
      <c r="AQ483" s="275"/>
      <c r="AR483" s="275"/>
      <c r="AS483" s="275"/>
      <c r="AT483" s="275"/>
      <c r="AU483" s="275"/>
      <c r="AV483" s="275"/>
      <c r="AW483" s="275"/>
      <c r="AX483" s="275"/>
      <c r="AY483" s="275"/>
      <c r="AZ483" s="275"/>
      <c r="BA483" s="275"/>
      <c r="BB483" s="275"/>
      <c r="BC483" s="275"/>
      <c r="BD483" s="275"/>
      <c r="BE483" s="275"/>
      <c r="BF483" s="275"/>
      <c r="BG483" s="275"/>
      <c r="BH483" s="275"/>
      <c r="BI483" s="275"/>
      <c r="BJ483" s="275"/>
      <c r="BK483" s="275"/>
      <c r="BL483" s="275"/>
      <c r="BM483" s="275"/>
      <c r="BN483" s="275"/>
      <c r="BO483" s="275"/>
      <c r="BP483" s="275"/>
      <c r="BQ483" s="275"/>
      <c r="BR483" s="275"/>
      <c r="BS483" s="275"/>
    </row>
    <row r="484" spans="1:71" x14ac:dyDescent="0.3">
      <c r="A484" s="275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75"/>
      <c r="M484" s="275"/>
      <c r="N484" s="275"/>
      <c r="O484" s="275"/>
      <c r="P484" s="275"/>
      <c r="Q484" s="275"/>
      <c r="R484" s="275"/>
      <c r="S484" s="275"/>
      <c r="T484" s="275"/>
      <c r="U484" s="275"/>
      <c r="V484" s="275"/>
      <c r="W484" s="275"/>
      <c r="X484" s="275"/>
      <c r="Y484" s="275"/>
      <c r="Z484" s="275"/>
      <c r="AA484" s="275"/>
      <c r="AB484" s="275"/>
      <c r="AC484" s="275"/>
      <c r="AD484" s="275"/>
      <c r="AE484" s="275"/>
      <c r="AF484" s="275"/>
      <c r="AG484" s="275"/>
      <c r="AH484" s="275"/>
      <c r="AI484" s="275"/>
      <c r="AJ484" s="275"/>
      <c r="AK484" s="275"/>
      <c r="AL484" s="275"/>
      <c r="AM484" s="275"/>
      <c r="AN484" s="275"/>
      <c r="AO484" s="275"/>
      <c r="AP484" s="275"/>
      <c r="AQ484" s="275"/>
      <c r="AR484" s="275"/>
      <c r="AS484" s="275"/>
      <c r="AT484" s="275"/>
      <c r="AU484" s="275"/>
      <c r="AV484" s="275"/>
      <c r="AW484" s="275"/>
      <c r="AX484" s="275"/>
      <c r="AY484" s="275"/>
      <c r="AZ484" s="275"/>
      <c r="BA484" s="275"/>
      <c r="BB484" s="275"/>
      <c r="BC484" s="275"/>
      <c r="BD484" s="275"/>
      <c r="BE484" s="275"/>
      <c r="BF484" s="275"/>
      <c r="BG484" s="275"/>
      <c r="BH484" s="275"/>
      <c r="BI484" s="275"/>
      <c r="BJ484" s="275"/>
      <c r="BK484" s="275"/>
      <c r="BL484" s="275"/>
      <c r="BM484" s="275"/>
      <c r="BN484" s="275"/>
      <c r="BO484" s="275"/>
      <c r="BP484" s="275"/>
      <c r="BQ484" s="275"/>
      <c r="BR484" s="275"/>
      <c r="BS484" s="275"/>
    </row>
    <row r="485" spans="1:71" x14ac:dyDescent="0.3">
      <c r="A485" s="275"/>
      <c r="B485" s="275"/>
      <c r="C485" s="275"/>
      <c r="D485" s="275"/>
      <c r="E485" s="275"/>
      <c r="F485" s="275"/>
      <c r="G485" s="275"/>
      <c r="H485" s="275"/>
      <c r="I485" s="275"/>
      <c r="J485" s="275"/>
      <c r="K485" s="275"/>
      <c r="L485" s="275"/>
      <c r="M485" s="275"/>
      <c r="N485" s="275"/>
      <c r="O485" s="275"/>
      <c r="P485" s="275"/>
      <c r="Q485" s="275"/>
      <c r="R485" s="275"/>
      <c r="S485" s="275"/>
      <c r="T485" s="275"/>
      <c r="U485" s="275"/>
      <c r="V485" s="275"/>
      <c r="W485" s="275"/>
      <c r="X485" s="275"/>
      <c r="Y485" s="275"/>
      <c r="Z485" s="275"/>
      <c r="AA485" s="275"/>
      <c r="AB485" s="275"/>
      <c r="AC485" s="275"/>
      <c r="AD485" s="275"/>
      <c r="AE485" s="275"/>
      <c r="AF485" s="275"/>
      <c r="AG485" s="275"/>
      <c r="AH485" s="275"/>
      <c r="AI485" s="275"/>
      <c r="AJ485" s="275"/>
      <c r="AK485" s="275"/>
      <c r="AL485" s="275"/>
      <c r="AM485" s="275"/>
      <c r="AN485" s="275"/>
      <c r="AO485" s="275"/>
      <c r="AP485" s="275"/>
      <c r="AQ485" s="275"/>
      <c r="AR485" s="275"/>
      <c r="AS485" s="275"/>
      <c r="AT485" s="275"/>
      <c r="AU485" s="275"/>
      <c r="AV485" s="275"/>
      <c r="AW485" s="275"/>
      <c r="AX485" s="275"/>
      <c r="AY485" s="275"/>
      <c r="AZ485" s="275"/>
      <c r="BA485" s="275"/>
      <c r="BB485" s="275"/>
      <c r="BC485" s="275"/>
      <c r="BD485" s="275"/>
      <c r="BE485" s="275"/>
      <c r="BF485" s="275"/>
      <c r="BG485" s="275"/>
      <c r="BH485" s="275"/>
      <c r="BI485" s="275"/>
      <c r="BJ485" s="275"/>
      <c r="BK485" s="275"/>
      <c r="BL485" s="275"/>
      <c r="BM485" s="275"/>
      <c r="BN485" s="275"/>
      <c r="BO485" s="275"/>
      <c r="BP485" s="275"/>
      <c r="BQ485" s="275"/>
      <c r="BR485" s="275"/>
      <c r="BS485" s="275"/>
    </row>
    <row r="486" spans="1:71" x14ac:dyDescent="0.3">
      <c r="A486" s="275"/>
      <c r="B486" s="275"/>
      <c r="C486" s="275"/>
      <c r="D486" s="275"/>
      <c r="E486" s="275"/>
      <c r="F486" s="275"/>
      <c r="G486" s="275"/>
      <c r="H486" s="275"/>
      <c r="I486" s="275"/>
      <c r="J486" s="275"/>
      <c r="K486" s="275"/>
      <c r="L486" s="275"/>
      <c r="M486" s="275"/>
      <c r="N486" s="275"/>
      <c r="O486" s="275"/>
      <c r="P486" s="275"/>
      <c r="Q486" s="275"/>
      <c r="R486" s="275"/>
      <c r="S486" s="275"/>
      <c r="T486" s="275"/>
      <c r="U486" s="275"/>
      <c r="V486" s="275"/>
      <c r="W486" s="275"/>
      <c r="X486" s="275"/>
      <c r="Y486" s="275"/>
      <c r="Z486" s="275"/>
      <c r="AA486" s="275"/>
      <c r="AB486" s="275"/>
      <c r="AC486" s="275"/>
      <c r="AD486" s="275"/>
      <c r="AE486" s="275"/>
      <c r="AF486" s="275"/>
      <c r="AG486" s="275"/>
      <c r="AH486" s="275"/>
      <c r="AI486" s="275"/>
      <c r="AJ486" s="275"/>
      <c r="AK486" s="275"/>
      <c r="AL486" s="275"/>
      <c r="AM486" s="275"/>
      <c r="AN486" s="275"/>
      <c r="AO486" s="275"/>
      <c r="AP486" s="275"/>
      <c r="AQ486" s="275"/>
      <c r="AR486" s="275"/>
      <c r="AS486" s="275"/>
      <c r="AT486" s="275"/>
      <c r="AU486" s="275"/>
      <c r="AV486" s="275"/>
      <c r="AW486" s="275"/>
      <c r="AX486" s="275"/>
      <c r="AY486" s="275"/>
      <c r="AZ486" s="275"/>
      <c r="BA486" s="275"/>
      <c r="BB486" s="275"/>
      <c r="BC486" s="275"/>
      <c r="BD486" s="275"/>
      <c r="BE486" s="275"/>
      <c r="BF486" s="275"/>
      <c r="BG486" s="275"/>
      <c r="BH486" s="275"/>
      <c r="BI486" s="275"/>
      <c r="BJ486" s="275"/>
      <c r="BK486" s="275"/>
      <c r="BL486" s="275"/>
      <c r="BM486" s="275"/>
      <c r="BN486" s="275"/>
      <c r="BO486" s="275"/>
      <c r="BP486" s="275"/>
      <c r="BQ486" s="275"/>
      <c r="BR486" s="275"/>
      <c r="BS486" s="275"/>
    </row>
    <row r="487" spans="1:71" x14ac:dyDescent="0.3">
      <c r="A487" s="275"/>
      <c r="B487" s="275"/>
      <c r="C487" s="275"/>
      <c r="D487" s="275"/>
      <c r="E487" s="275"/>
      <c r="F487" s="275"/>
      <c r="G487" s="275"/>
      <c r="H487" s="275"/>
      <c r="I487" s="275"/>
      <c r="J487" s="275"/>
      <c r="K487" s="275"/>
      <c r="L487" s="275"/>
      <c r="M487" s="275"/>
      <c r="N487" s="275"/>
      <c r="O487" s="275"/>
      <c r="P487" s="275"/>
      <c r="Q487" s="275"/>
      <c r="R487" s="275"/>
      <c r="S487" s="275"/>
      <c r="T487" s="275"/>
      <c r="U487" s="275"/>
      <c r="V487" s="275"/>
      <c r="W487" s="275"/>
      <c r="X487" s="275"/>
      <c r="Y487" s="275"/>
      <c r="Z487" s="275"/>
      <c r="AA487" s="275"/>
      <c r="AB487" s="275"/>
      <c r="AC487" s="275"/>
      <c r="AD487" s="275"/>
      <c r="AE487" s="275"/>
      <c r="AF487" s="275"/>
      <c r="AG487" s="275"/>
      <c r="AH487" s="275"/>
      <c r="AI487" s="275"/>
      <c r="AJ487" s="275"/>
      <c r="AK487" s="275"/>
      <c r="AL487" s="275"/>
      <c r="AM487" s="275"/>
      <c r="AN487" s="275"/>
      <c r="AO487" s="275"/>
      <c r="AP487" s="275"/>
      <c r="AQ487" s="275"/>
      <c r="AR487" s="275"/>
      <c r="AS487" s="275"/>
      <c r="AT487" s="275"/>
      <c r="AU487" s="275"/>
      <c r="AV487" s="275"/>
      <c r="AW487" s="275"/>
      <c r="AX487" s="275"/>
      <c r="AY487" s="275"/>
      <c r="AZ487" s="275"/>
      <c r="BA487" s="275"/>
      <c r="BB487" s="275"/>
      <c r="BC487" s="275"/>
      <c r="BD487" s="275"/>
      <c r="BE487" s="275"/>
      <c r="BF487" s="275"/>
      <c r="BG487" s="275"/>
      <c r="BH487" s="275"/>
      <c r="BI487" s="275"/>
      <c r="BJ487" s="275"/>
      <c r="BK487" s="275"/>
      <c r="BL487" s="275"/>
      <c r="BM487" s="275"/>
      <c r="BN487" s="275"/>
      <c r="BO487" s="275"/>
      <c r="BP487" s="275"/>
      <c r="BQ487" s="275"/>
      <c r="BR487" s="275"/>
      <c r="BS487" s="275"/>
    </row>
    <row r="488" spans="1:71" x14ac:dyDescent="0.3">
      <c r="A488" s="275"/>
      <c r="B488" s="275"/>
      <c r="C488" s="275"/>
      <c r="D488" s="275"/>
      <c r="E488" s="275"/>
      <c r="F488" s="275"/>
      <c r="G488" s="275"/>
      <c r="H488" s="275"/>
      <c r="I488" s="275"/>
      <c r="J488" s="275"/>
      <c r="K488" s="275"/>
      <c r="L488" s="275"/>
      <c r="M488" s="275"/>
      <c r="N488" s="275"/>
      <c r="O488" s="275"/>
      <c r="P488" s="275"/>
      <c r="Q488" s="275"/>
      <c r="R488" s="275"/>
      <c r="S488" s="275"/>
      <c r="T488" s="275"/>
      <c r="U488" s="275"/>
      <c r="V488" s="275"/>
      <c r="W488" s="275"/>
      <c r="X488" s="275"/>
      <c r="Y488" s="275"/>
      <c r="Z488" s="275"/>
      <c r="AA488" s="275"/>
      <c r="AB488" s="275"/>
      <c r="AC488" s="275"/>
      <c r="AD488" s="275"/>
      <c r="AE488" s="275"/>
      <c r="AF488" s="275"/>
      <c r="AG488" s="275"/>
      <c r="AH488" s="275"/>
      <c r="AI488" s="275"/>
      <c r="AJ488" s="275"/>
      <c r="AK488" s="275"/>
      <c r="AL488" s="275"/>
      <c r="AM488" s="275"/>
      <c r="AN488" s="275"/>
      <c r="AO488" s="275"/>
      <c r="AP488" s="275"/>
      <c r="AQ488" s="275"/>
      <c r="AR488" s="275"/>
      <c r="AS488" s="275"/>
      <c r="AT488" s="275"/>
      <c r="AU488" s="275"/>
      <c r="AV488" s="275"/>
      <c r="AW488" s="275"/>
      <c r="AX488" s="275"/>
      <c r="AY488" s="275"/>
      <c r="AZ488" s="275"/>
      <c r="BA488" s="275"/>
      <c r="BB488" s="275"/>
      <c r="BC488" s="275"/>
      <c r="BD488" s="275"/>
      <c r="BE488" s="275"/>
      <c r="BF488" s="275"/>
      <c r="BG488" s="275"/>
      <c r="BH488" s="275"/>
      <c r="BI488" s="275"/>
      <c r="BJ488" s="275"/>
      <c r="BK488" s="275"/>
      <c r="BL488" s="275"/>
      <c r="BM488" s="275"/>
      <c r="BN488" s="275"/>
      <c r="BO488" s="275"/>
      <c r="BP488" s="275"/>
      <c r="BQ488" s="275"/>
      <c r="BR488" s="275"/>
      <c r="BS488" s="275"/>
    </row>
    <row r="489" spans="1:71" x14ac:dyDescent="0.3">
      <c r="A489" s="275"/>
      <c r="B489" s="275"/>
      <c r="C489" s="275"/>
      <c r="D489" s="275"/>
      <c r="E489" s="275"/>
      <c r="F489" s="275"/>
      <c r="G489" s="275"/>
      <c r="H489" s="275"/>
      <c r="I489" s="275"/>
      <c r="J489" s="275"/>
      <c r="K489" s="275"/>
      <c r="L489" s="275"/>
      <c r="M489" s="275"/>
      <c r="N489" s="275"/>
      <c r="O489" s="275"/>
      <c r="P489" s="275"/>
      <c r="Q489" s="275"/>
      <c r="R489" s="275"/>
      <c r="S489" s="275"/>
      <c r="T489" s="275"/>
      <c r="U489" s="275"/>
      <c r="V489" s="275"/>
      <c r="W489" s="275"/>
      <c r="X489" s="275"/>
      <c r="Y489" s="275"/>
      <c r="Z489" s="275"/>
      <c r="AA489" s="275"/>
      <c r="AB489" s="275"/>
      <c r="AC489" s="275"/>
      <c r="AD489" s="275"/>
      <c r="AE489" s="275"/>
      <c r="AF489" s="275"/>
      <c r="AG489" s="275"/>
      <c r="AH489" s="275"/>
      <c r="AI489" s="275"/>
      <c r="AJ489" s="275"/>
      <c r="AK489" s="275"/>
      <c r="AL489" s="275"/>
      <c r="AM489" s="275"/>
      <c r="AN489" s="275"/>
      <c r="AO489" s="275"/>
      <c r="AP489" s="275"/>
      <c r="AQ489" s="275"/>
      <c r="AR489" s="275"/>
      <c r="AS489" s="275"/>
      <c r="AT489" s="275"/>
      <c r="AU489" s="275"/>
      <c r="AV489" s="275"/>
      <c r="AW489" s="275"/>
      <c r="AX489" s="275"/>
      <c r="AY489" s="275"/>
      <c r="AZ489" s="275"/>
      <c r="BA489" s="275"/>
      <c r="BB489" s="275"/>
      <c r="BC489" s="275"/>
      <c r="BD489" s="275"/>
      <c r="BE489" s="275"/>
      <c r="BF489" s="275"/>
      <c r="BG489" s="275"/>
      <c r="BH489" s="275"/>
      <c r="BI489" s="275"/>
      <c r="BJ489" s="275"/>
      <c r="BK489" s="275"/>
      <c r="BL489" s="275"/>
      <c r="BM489" s="275"/>
      <c r="BN489" s="275"/>
      <c r="BO489" s="275"/>
      <c r="BP489" s="275"/>
      <c r="BQ489" s="275"/>
      <c r="BR489" s="275"/>
      <c r="BS489" s="275"/>
    </row>
    <row r="490" spans="1:71" x14ac:dyDescent="0.3">
      <c r="A490" s="275"/>
      <c r="B490" s="275"/>
      <c r="C490" s="275"/>
      <c r="D490" s="275"/>
      <c r="E490" s="275"/>
      <c r="F490" s="275"/>
      <c r="G490" s="275"/>
      <c r="H490" s="275"/>
      <c r="I490" s="275"/>
      <c r="J490" s="275"/>
      <c r="K490" s="275"/>
      <c r="L490" s="275"/>
      <c r="M490" s="275"/>
      <c r="N490" s="275"/>
      <c r="O490" s="275"/>
      <c r="P490" s="275"/>
      <c r="Q490" s="275"/>
      <c r="R490" s="275"/>
      <c r="S490" s="275"/>
      <c r="T490" s="275"/>
      <c r="U490" s="275"/>
      <c r="V490" s="275"/>
      <c r="W490" s="275"/>
      <c r="X490" s="275"/>
      <c r="Y490" s="275"/>
      <c r="Z490" s="275"/>
      <c r="AA490" s="275"/>
      <c r="AB490" s="275"/>
      <c r="AC490" s="275"/>
      <c r="AD490" s="275"/>
      <c r="AE490" s="275"/>
      <c r="AF490" s="275"/>
      <c r="AG490" s="275"/>
      <c r="AH490" s="275"/>
      <c r="AI490" s="275"/>
      <c r="AJ490" s="275"/>
      <c r="AK490" s="275"/>
      <c r="AL490" s="275"/>
      <c r="AM490" s="275"/>
      <c r="AN490" s="275"/>
      <c r="AO490" s="275"/>
      <c r="AP490" s="275"/>
      <c r="AQ490" s="275"/>
      <c r="AR490" s="275"/>
      <c r="AS490" s="275"/>
      <c r="AT490" s="275"/>
      <c r="AU490" s="275"/>
      <c r="AV490" s="275"/>
      <c r="AW490" s="275"/>
      <c r="AX490" s="275"/>
      <c r="AY490" s="275"/>
      <c r="AZ490" s="275"/>
      <c r="BA490" s="275"/>
      <c r="BB490" s="275"/>
      <c r="BC490" s="275"/>
      <c r="BD490" s="275"/>
      <c r="BE490" s="275"/>
      <c r="BF490" s="275"/>
      <c r="BG490" s="275"/>
      <c r="BH490" s="275"/>
      <c r="BI490" s="275"/>
      <c r="BJ490" s="275"/>
      <c r="BK490" s="275"/>
      <c r="BL490" s="275"/>
      <c r="BM490" s="275"/>
      <c r="BN490" s="275"/>
      <c r="BO490" s="275"/>
      <c r="BP490" s="275"/>
      <c r="BQ490" s="275"/>
      <c r="BR490" s="275"/>
      <c r="BS490" s="275"/>
    </row>
    <row r="491" spans="1:71" x14ac:dyDescent="0.3">
      <c r="A491" s="275"/>
      <c r="B491" s="275"/>
      <c r="C491" s="275"/>
      <c r="D491" s="275"/>
      <c r="E491" s="275"/>
      <c r="F491" s="275"/>
      <c r="G491" s="275"/>
      <c r="H491" s="275"/>
      <c r="I491" s="275"/>
      <c r="J491" s="275"/>
      <c r="K491" s="275"/>
      <c r="L491" s="275"/>
      <c r="M491" s="275"/>
      <c r="N491" s="275"/>
      <c r="O491" s="275"/>
      <c r="P491" s="275"/>
      <c r="Q491" s="275"/>
      <c r="R491" s="275"/>
      <c r="S491" s="275"/>
      <c r="T491" s="275"/>
      <c r="U491" s="275"/>
      <c r="V491" s="275"/>
      <c r="W491" s="275"/>
      <c r="X491" s="275"/>
      <c r="Y491" s="275"/>
      <c r="Z491" s="275"/>
      <c r="AA491" s="275"/>
      <c r="AB491" s="275"/>
      <c r="AC491" s="275"/>
      <c r="AD491" s="275"/>
      <c r="AE491" s="275"/>
      <c r="AF491" s="275"/>
      <c r="AG491" s="275"/>
      <c r="AH491" s="275"/>
      <c r="AI491" s="275"/>
      <c r="AJ491" s="275"/>
      <c r="AK491" s="275"/>
      <c r="AL491" s="275"/>
      <c r="AM491" s="275"/>
      <c r="AN491" s="275"/>
      <c r="AO491" s="275"/>
      <c r="AP491" s="275"/>
      <c r="AQ491" s="275"/>
      <c r="AR491" s="275"/>
      <c r="AS491" s="275"/>
      <c r="AT491" s="275"/>
      <c r="AU491" s="275"/>
      <c r="AV491" s="275"/>
      <c r="AW491" s="275"/>
      <c r="AX491" s="275"/>
      <c r="AY491" s="275"/>
      <c r="AZ491" s="275"/>
      <c r="BA491" s="275"/>
      <c r="BB491" s="275"/>
      <c r="BC491" s="275"/>
      <c r="BD491" s="275"/>
      <c r="BE491" s="275"/>
      <c r="BF491" s="275"/>
      <c r="BG491" s="275"/>
      <c r="BH491" s="275"/>
      <c r="BI491" s="275"/>
      <c r="BJ491" s="275"/>
      <c r="BK491" s="275"/>
      <c r="BL491" s="275"/>
      <c r="BM491" s="275"/>
      <c r="BN491" s="275"/>
      <c r="BO491" s="275"/>
      <c r="BP491" s="275"/>
      <c r="BQ491" s="275"/>
      <c r="BR491" s="275"/>
      <c r="BS491" s="275"/>
    </row>
    <row r="492" spans="1:71" x14ac:dyDescent="0.3">
      <c r="A492" s="275"/>
      <c r="B492" s="275"/>
      <c r="C492" s="275"/>
      <c r="D492" s="275"/>
      <c r="E492" s="275"/>
      <c r="F492" s="275"/>
      <c r="G492" s="275"/>
      <c r="H492" s="275"/>
      <c r="I492" s="275"/>
      <c r="J492" s="275"/>
      <c r="K492" s="275"/>
      <c r="L492" s="275"/>
      <c r="M492" s="275"/>
      <c r="N492" s="275"/>
      <c r="O492" s="275"/>
      <c r="P492" s="275"/>
      <c r="Q492" s="275"/>
      <c r="R492" s="275"/>
      <c r="S492" s="275"/>
      <c r="T492" s="275"/>
      <c r="U492" s="275"/>
      <c r="V492" s="275"/>
      <c r="W492" s="275"/>
      <c r="X492" s="275"/>
      <c r="Y492" s="275"/>
      <c r="Z492" s="275"/>
      <c r="AA492" s="275"/>
      <c r="AB492" s="275"/>
      <c r="AC492" s="275"/>
      <c r="AD492" s="275"/>
      <c r="AE492" s="275"/>
      <c r="AF492" s="275"/>
      <c r="AG492" s="275"/>
      <c r="AH492" s="275"/>
      <c r="AI492" s="275"/>
      <c r="AJ492" s="275"/>
      <c r="AK492" s="275"/>
      <c r="AL492" s="275"/>
      <c r="AM492" s="275"/>
      <c r="AN492" s="275"/>
      <c r="AO492" s="275"/>
      <c r="AP492" s="275"/>
      <c r="AQ492" s="275"/>
      <c r="AR492" s="275"/>
      <c r="AS492" s="275"/>
      <c r="AT492" s="275"/>
      <c r="AU492" s="275"/>
      <c r="AV492" s="275"/>
      <c r="AW492" s="275"/>
      <c r="AX492" s="275"/>
      <c r="AY492" s="275"/>
      <c r="AZ492" s="275"/>
      <c r="BA492" s="275"/>
      <c r="BB492" s="275"/>
      <c r="BC492" s="275"/>
      <c r="BD492" s="275"/>
      <c r="BE492" s="275"/>
      <c r="BF492" s="275"/>
      <c r="BG492" s="275"/>
      <c r="BH492" s="275"/>
      <c r="BI492" s="275"/>
      <c r="BJ492" s="275"/>
      <c r="BK492" s="275"/>
      <c r="BL492" s="275"/>
      <c r="BM492" s="275"/>
      <c r="BN492" s="275"/>
      <c r="BO492" s="275"/>
      <c r="BP492" s="275"/>
      <c r="BQ492" s="275"/>
      <c r="BR492" s="275"/>
      <c r="BS492" s="275"/>
    </row>
    <row r="493" spans="1:71" x14ac:dyDescent="0.3">
      <c r="A493" s="275"/>
      <c r="B493" s="275"/>
      <c r="C493" s="275"/>
      <c r="D493" s="275"/>
      <c r="E493" s="275"/>
      <c r="F493" s="275"/>
      <c r="G493" s="275"/>
      <c r="H493" s="275"/>
      <c r="I493" s="275"/>
      <c r="J493" s="275"/>
      <c r="K493" s="275"/>
      <c r="L493" s="275"/>
      <c r="M493" s="275"/>
      <c r="N493" s="275"/>
      <c r="O493" s="275"/>
      <c r="P493" s="275"/>
      <c r="Q493" s="275"/>
      <c r="R493" s="275"/>
      <c r="S493" s="275"/>
      <c r="T493" s="275"/>
      <c r="U493" s="275"/>
      <c r="V493" s="275"/>
      <c r="W493" s="275"/>
      <c r="X493" s="275"/>
      <c r="Y493" s="275"/>
      <c r="Z493" s="275"/>
      <c r="AA493" s="275"/>
      <c r="AB493" s="275"/>
      <c r="AC493" s="275"/>
      <c r="AD493" s="275"/>
      <c r="AE493" s="275"/>
      <c r="AF493" s="275"/>
      <c r="AG493" s="275"/>
      <c r="AH493" s="275"/>
      <c r="AI493" s="275"/>
      <c r="AJ493" s="275"/>
      <c r="AK493" s="275"/>
      <c r="AL493" s="275"/>
      <c r="AM493" s="275"/>
      <c r="AN493" s="275"/>
      <c r="AO493" s="275"/>
      <c r="AP493" s="275"/>
      <c r="AQ493" s="275"/>
      <c r="AR493" s="275"/>
      <c r="AS493" s="275"/>
      <c r="AT493" s="275"/>
      <c r="AU493" s="275"/>
      <c r="AV493" s="275"/>
      <c r="AW493" s="275"/>
      <c r="AX493" s="275"/>
      <c r="AY493" s="275"/>
      <c r="AZ493" s="275"/>
      <c r="BA493" s="275"/>
      <c r="BB493" s="275"/>
      <c r="BC493" s="275"/>
      <c r="BD493" s="275"/>
      <c r="BE493" s="275"/>
      <c r="BF493" s="275"/>
      <c r="BG493" s="275"/>
      <c r="BH493" s="275"/>
      <c r="BI493" s="275"/>
      <c r="BJ493" s="275"/>
      <c r="BK493" s="275"/>
      <c r="BL493" s="275"/>
      <c r="BM493" s="275"/>
      <c r="BN493" s="275"/>
      <c r="BO493" s="275"/>
      <c r="BP493" s="275"/>
      <c r="BQ493" s="275"/>
      <c r="BR493" s="275"/>
      <c r="BS493" s="275"/>
    </row>
    <row r="494" spans="1:71" x14ac:dyDescent="0.3">
      <c r="A494" s="275"/>
      <c r="B494" s="275"/>
      <c r="C494" s="275"/>
      <c r="D494" s="275"/>
      <c r="E494" s="275"/>
      <c r="F494" s="275"/>
      <c r="G494" s="275"/>
      <c r="H494" s="275"/>
      <c r="I494" s="275"/>
      <c r="J494" s="275"/>
      <c r="K494" s="275"/>
      <c r="L494" s="275"/>
      <c r="M494" s="275"/>
      <c r="N494" s="275"/>
      <c r="O494" s="275"/>
      <c r="P494" s="275"/>
      <c r="Q494" s="275"/>
      <c r="R494" s="275"/>
      <c r="S494" s="275"/>
      <c r="T494" s="275"/>
      <c r="U494" s="275"/>
      <c r="V494" s="275"/>
      <c r="W494" s="275"/>
      <c r="X494" s="275"/>
      <c r="Y494" s="275"/>
      <c r="Z494" s="275"/>
      <c r="AA494" s="275"/>
      <c r="AB494" s="275"/>
      <c r="AC494" s="275"/>
      <c r="AD494" s="275"/>
      <c r="AE494" s="275"/>
      <c r="AF494" s="275"/>
      <c r="AG494" s="275"/>
      <c r="AH494" s="275"/>
      <c r="AI494" s="275"/>
      <c r="AJ494" s="275"/>
      <c r="AK494" s="275"/>
      <c r="AL494" s="275"/>
      <c r="AM494" s="275"/>
      <c r="AN494" s="275"/>
      <c r="AO494" s="275"/>
      <c r="AP494" s="275"/>
      <c r="AQ494" s="275"/>
      <c r="AR494" s="275"/>
      <c r="AS494" s="275"/>
      <c r="AT494" s="275"/>
      <c r="AU494" s="275"/>
      <c r="AV494" s="275"/>
      <c r="AW494" s="275"/>
      <c r="AX494" s="275"/>
      <c r="AY494" s="275"/>
      <c r="AZ494" s="275"/>
      <c r="BA494" s="275"/>
      <c r="BB494" s="275"/>
      <c r="BC494" s="275"/>
      <c r="BD494" s="275"/>
      <c r="BE494" s="275"/>
      <c r="BF494" s="275"/>
      <c r="BG494" s="275"/>
      <c r="BH494" s="275"/>
      <c r="BI494" s="275"/>
      <c r="BJ494" s="275"/>
      <c r="BK494" s="275"/>
      <c r="BL494" s="275"/>
      <c r="BM494" s="275"/>
      <c r="BN494" s="275"/>
      <c r="BO494" s="275"/>
      <c r="BP494" s="275"/>
      <c r="BQ494" s="275"/>
      <c r="BR494" s="275"/>
      <c r="BS494" s="275"/>
    </row>
    <row r="495" spans="1:71" x14ac:dyDescent="0.3">
      <c r="A495" s="275"/>
      <c r="B495" s="275"/>
      <c r="C495" s="275"/>
      <c r="D495" s="275"/>
      <c r="E495" s="275"/>
      <c r="F495" s="275"/>
      <c r="G495" s="275"/>
      <c r="H495" s="275"/>
      <c r="I495" s="275"/>
      <c r="J495" s="275"/>
      <c r="K495" s="275"/>
      <c r="L495" s="275"/>
      <c r="M495" s="275"/>
      <c r="N495" s="275"/>
      <c r="O495" s="275"/>
      <c r="P495" s="275"/>
      <c r="Q495" s="275"/>
      <c r="R495" s="275"/>
      <c r="S495" s="275"/>
      <c r="T495" s="275"/>
      <c r="U495" s="275"/>
      <c r="V495" s="275"/>
      <c r="W495" s="275"/>
      <c r="X495" s="275"/>
      <c r="Y495" s="275"/>
      <c r="Z495" s="275"/>
      <c r="AA495" s="275"/>
      <c r="AB495" s="275"/>
      <c r="AC495" s="275"/>
      <c r="AD495" s="275"/>
      <c r="AE495" s="275"/>
      <c r="AF495" s="275"/>
      <c r="AG495" s="275"/>
      <c r="AH495" s="275"/>
      <c r="AI495" s="275"/>
      <c r="AJ495" s="275"/>
      <c r="AK495" s="275"/>
      <c r="AL495" s="275"/>
      <c r="AM495" s="275"/>
      <c r="AN495" s="275"/>
      <c r="AO495" s="275"/>
      <c r="AP495" s="275"/>
      <c r="AQ495" s="275"/>
      <c r="AR495" s="275"/>
      <c r="AS495" s="275"/>
      <c r="AT495" s="275"/>
      <c r="AU495" s="275"/>
      <c r="AV495" s="275"/>
      <c r="AW495" s="275"/>
      <c r="AX495" s="275"/>
      <c r="AY495" s="275"/>
      <c r="AZ495" s="275"/>
      <c r="BA495" s="275"/>
      <c r="BB495" s="275"/>
      <c r="BC495" s="275"/>
      <c r="BD495" s="275"/>
      <c r="BE495" s="275"/>
      <c r="BF495" s="275"/>
      <c r="BG495" s="275"/>
      <c r="BH495" s="275"/>
      <c r="BI495" s="275"/>
      <c r="BJ495" s="275"/>
      <c r="BK495" s="275"/>
      <c r="BL495" s="275"/>
      <c r="BM495" s="275"/>
      <c r="BN495" s="275"/>
      <c r="BO495" s="275"/>
      <c r="BP495" s="275"/>
      <c r="BQ495" s="275"/>
      <c r="BR495" s="275"/>
      <c r="BS495" s="275"/>
    </row>
    <row r="496" spans="1:71" x14ac:dyDescent="0.3">
      <c r="A496" s="275"/>
      <c r="B496" s="275"/>
      <c r="C496" s="275"/>
      <c r="D496" s="275"/>
      <c r="E496" s="275"/>
      <c r="F496" s="275"/>
      <c r="G496" s="275"/>
      <c r="H496" s="275"/>
      <c r="I496" s="275"/>
      <c r="J496" s="275"/>
      <c r="K496" s="275"/>
      <c r="L496" s="275"/>
      <c r="M496" s="275"/>
      <c r="N496" s="275"/>
      <c r="O496" s="275"/>
      <c r="P496" s="275"/>
      <c r="Q496" s="275"/>
      <c r="R496" s="275"/>
      <c r="S496" s="275"/>
      <c r="T496" s="275"/>
      <c r="U496" s="275"/>
      <c r="V496" s="275"/>
      <c r="W496" s="275"/>
      <c r="X496" s="275"/>
      <c r="Y496" s="275"/>
      <c r="Z496" s="275"/>
      <c r="AA496" s="275"/>
      <c r="AB496" s="275"/>
      <c r="AC496" s="275"/>
      <c r="AD496" s="275"/>
      <c r="AE496" s="275"/>
      <c r="AF496" s="275"/>
      <c r="AG496" s="275"/>
      <c r="AH496" s="275"/>
      <c r="AI496" s="275"/>
      <c r="AJ496" s="275"/>
      <c r="AK496" s="275"/>
      <c r="AL496" s="275"/>
      <c r="AM496" s="275"/>
      <c r="AN496" s="275"/>
      <c r="AO496" s="275"/>
      <c r="AP496" s="275"/>
      <c r="AQ496" s="275"/>
      <c r="AR496" s="275"/>
      <c r="AS496" s="275"/>
      <c r="AT496" s="275"/>
      <c r="AU496" s="275"/>
      <c r="AV496" s="275"/>
      <c r="AW496" s="275"/>
      <c r="AX496" s="275"/>
      <c r="AY496" s="275"/>
      <c r="AZ496" s="275"/>
      <c r="BA496" s="275"/>
      <c r="BB496" s="275"/>
      <c r="BC496" s="275"/>
      <c r="BD496" s="275"/>
      <c r="BE496" s="275"/>
      <c r="BF496" s="275"/>
      <c r="BG496" s="275"/>
      <c r="BH496" s="275"/>
      <c r="BI496" s="275"/>
      <c r="BJ496" s="275"/>
      <c r="BK496" s="275"/>
      <c r="BL496" s="275"/>
      <c r="BM496" s="275"/>
      <c r="BN496" s="275"/>
      <c r="BO496" s="275"/>
      <c r="BP496" s="275"/>
      <c r="BQ496" s="275"/>
      <c r="BR496" s="275"/>
      <c r="BS496" s="275"/>
    </row>
    <row r="497" spans="1:71" x14ac:dyDescent="0.3">
      <c r="A497" s="275"/>
      <c r="B497" s="275"/>
      <c r="C497" s="275"/>
      <c r="D497" s="275"/>
      <c r="E497" s="275"/>
      <c r="F497" s="275"/>
      <c r="G497" s="275"/>
      <c r="H497" s="275"/>
      <c r="I497" s="275"/>
      <c r="J497" s="275"/>
      <c r="K497" s="275"/>
      <c r="L497" s="275"/>
      <c r="M497" s="275"/>
      <c r="N497" s="275"/>
      <c r="O497" s="275"/>
      <c r="P497" s="275"/>
      <c r="Q497" s="275"/>
      <c r="R497" s="275"/>
      <c r="S497" s="275"/>
      <c r="T497" s="275"/>
      <c r="U497" s="275"/>
      <c r="V497" s="275"/>
      <c r="W497" s="275"/>
      <c r="X497" s="275"/>
      <c r="Y497" s="275"/>
      <c r="Z497" s="275"/>
      <c r="AA497" s="275"/>
      <c r="AB497" s="275"/>
      <c r="AC497" s="275"/>
      <c r="AD497" s="275"/>
      <c r="AE497" s="275"/>
      <c r="AF497" s="275"/>
      <c r="AG497" s="275"/>
      <c r="AH497" s="275"/>
      <c r="AI497" s="275"/>
      <c r="AJ497" s="275"/>
      <c r="AK497" s="275"/>
      <c r="AL497" s="275"/>
      <c r="AM497" s="275"/>
      <c r="AN497" s="275"/>
      <c r="AO497" s="275"/>
      <c r="AP497" s="275"/>
      <c r="AQ497" s="275"/>
      <c r="AR497" s="275"/>
      <c r="AS497" s="275"/>
      <c r="AT497" s="275"/>
      <c r="AU497" s="275"/>
      <c r="AV497" s="275"/>
      <c r="AW497" s="275"/>
      <c r="AX497" s="275"/>
      <c r="AY497" s="275"/>
      <c r="AZ497" s="275"/>
      <c r="BA497" s="275"/>
      <c r="BB497" s="275"/>
      <c r="BC497" s="275"/>
      <c r="BD497" s="275"/>
      <c r="BE497" s="275"/>
      <c r="BF497" s="275"/>
      <c r="BG497" s="275"/>
      <c r="BH497" s="275"/>
      <c r="BI497" s="275"/>
      <c r="BJ497" s="275"/>
      <c r="BK497" s="275"/>
      <c r="BL497" s="275"/>
      <c r="BM497" s="275"/>
      <c r="BN497" s="275"/>
      <c r="BO497" s="275"/>
      <c r="BP497" s="275"/>
      <c r="BQ497" s="275"/>
      <c r="BR497" s="275"/>
      <c r="BS497" s="275"/>
    </row>
    <row r="498" spans="1:71" x14ac:dyDescent="0.3">
      <c r="A498" s="275"/>
      <c r="B498" s="275"/>
      <c r="C498" s="275"/>
      <c r="D498" s="275"/>
      <c r="E498" s="275"/>
      <c r="F498" s="275"/>
      <c r="G498" s="275"/>
      <c r="H498" s="275"/>
      <c r="I498" s="275"/>
      <c r="J498" s="275"/>
      <c r="K498" s="275"/>
      <c r="L498" s="275"/>
      <c r="M498" s="275"/>
      <c r="N498" s="275"/>
      <c r="O498" s="275"/>
      <c r="P498" s="275"/>
      <c r="Q498" s="275"/>
      <c r="R498" s="275"/>
      <c r="S498" s="275"/>
      <c r="T498" s="275"/>
      <c r="U498" s="275"/>
      <c r="V498" s="275"/>
      <c r="W498" s="275"/>
      <c r="X498" s="275"/>
      <c r="Y498" s="275"/>
      <c r="Z498" s="275"/>
      <c r="AA498" s="275"/>
      <c r="AB498" s="275"/>
      <c r="AC498" s="275"/>
      <c r="AD498" s="275"/>
      <c r="AE498" s="275"/>
      <c r="AF498" s="275"/>
      <c r="AG498" s="275"/>
      <c r="AH498" s="275"/>
      <c r="AI498" s="275"/>
      <c r="AJ498" s="275"/>
      <c r="AK498" s="275"/>
      <c r="AL498" s="275"/>
      <c r="AM498" s="275"/>
      <c r="AN498" s="275"/>
      <c r="AO498" s="275"/>
      <c r="AP498" s="275"/>
      <c r="AQ498" s="275"/>
      <c r="AR498" s="275"/>
      <c r="AS498" s="275"/>
      <c r="AT498" s="275"/>
      <c r="AU498" s="275"/>
      <c r="AV498" s="275"/>
      <c r="AW498" s="275"/>
      <c r="AX498" s="275"/>
      <c r="AY498" s="275"/>
      <c r="AZ498" s="275"/>
      <c r="BA498" s="275"/>
      <c r="BB498" s="275"/>
      <c r="BC498" s="275"/>
      <c r="BD498" s="275"/>
      <c r="BE498" s="275"/>
      <c r="BF498" s="275"/>
      <c r="BG498" s="275"/>
      <c r="BH498" s="275"/>
      <c r="BI498" s="275"/>
      <c r="BJ498" s="275"/>
      <c r="BK498" s="275"/>
      <c r="BL498" s="275"/>
      <c r="BM498" s="275"/>
      <c r="BN498" s="275"/>
      <c r="BO498" s="275"/>
      <c r="BP498" s="275"/>
      <c r="BQ498" s="275"/>
      <c r="BR498" s="275"/>
      <c r="BS498" s="275"/>
    </row>
    <row r="499" spans="1:71" x14ac:dyDescent="0.3">
      <c r="A499" s="275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75"/>
      <c r="M499" s="275"/>
      <c r="N499" s="275"/>
      <c r="O499" s="275"/>
      <c r="P499" s="275"/>
      <c r="Q499" s="275"/>
      <c r="R499" s="275"/>
      <c r="S499" s="275"/>
      <c r="T499" s="275"/>
      <c r="U499" s="275"/>
      <c r="V499" s="275"/>
      <c r="W499" s="275"/>
      <c r="X499" s="275"/>
      <c r="Y499" s="275"/>
      <c r="Z499" s="275"/>
      <c r="AA499" s="275"/>
      <c r="AB499" s="275"/>
      <c r="AC499" s="275"/>
      <c r="AD499" s="275"/>
      <c r="AE499" s="275"/>
      <c r="AF499" s="275"/>
      <c r="AG499" s="275"/>
      <c r="AH499" s="275"/>
      <c r="AI499" s="275"/>
      <c r="AJ499" s="275"/>
      <c r="AK499" s="275"/>
      <c r="AL499" s="275"/>
      <c r="AM499" s="275"/>
      <c r="AN499" s="275"/>
      <c r="AO499" s="275"/>
      <c r="AP499" s="275"/>
      <c r="AQ499" s="275"/>
      <c r="AR499" s="275"/>
      <c r="AS499" s="275"/>
      <c r="AT499" s="275"/>
      <c r="AU499" s="275"/>
      <c r="AV499" s="275"/>
      <c r="AW499" s="275"/>
      <c r="AX499" s="275"/>
      <c r="AY499" s="275"/>
      <c r="AZ499" s="275"/>
      <c r="BA499" s="275"/>
      <c r="BB499" s="275"/>
      <c r="BC499" s="275"/>
      <c r="BD499" s="275"/>
      <c r="BE499" s="275"/>
      <c r="BF499" s="275"/>
      <c r="BG499" s="275"/>
      <c r="BH499" s="275"/>
      <c r="BI499" s="275"/>
      <c r="BJ499" s="275"/>
      <c r="BK499" s="275"/>
      <c r="BL499" s="275"/>
      <c r="BM499" s="275"/>
      <c r="BN499" s="275"/>
      <c r="BO499" s="275"/>
      <c r="BP499" s="275"/>
      <c r="BQ499" s="275"/>
      <c r="BR499" s="275"/>
      <c r="BS499" s="275"/>
    </row>
    <row r="500" spans="1:71" x14ac:dyDescent="0.3">
      <c r="A500" s="275"/>
      <c r="B500" s="275"/>
      <c r="C500" s="275"/>
      <c r="D500" s="275"/>
      <c r="E500" s="275"/>
      <c r="F500" s="275"/>
      <c r="G500" s="275"/>
      <c r="H500" s="275"/>
      <c r="I500" s="275"/>
      <c r="J500" s="275"/>
      <c r="K500" s="275"/>
      <c r="L500" s="275"/>
      <c r="M500" s="275"/>
      <c r="N500" s="275"/>
      <c r="O500" s="275"/>
      <c r="P500" s="275"/>
      <c r="Q500" s="275"/>
      <c r="R500" s="275"/>
      <c r="S500" s="275"/>
      <c r="T500" s="275"/>
      <c r="U500" s="275"/>
      <c r="V500" s="275"/>
      <c r="W500" s="275"/>
      <c r="X500" s="275"/>
      <c r="Y500" s="275"/>
      <c r="Z500" s="275"/>
      <c r="AA500" s="275"/>
      <c r="AB500" s="275"/>
      <c r="AC500" s="275"/>
      <c r="AD500" s="275"/>
      <c r="AE500" s="275"/>
      <c r="AF500" s="275"/>
      <c r="AG500" s="275"/>
      <c r="AH500" s="275"/>
      <c r="AI500" s="275"/>
      <c r="AJ500" s="275"/>
      <c r="AK500" s="275"/>
      <c r="AL500" s="275"/>
      <c r="AM500" s="275"/>
      <c r="AN500" s="275"/>
      <c r="AO500" s="275"/>
      <c r="AP500" s="275"/>
      <c r="AQ500" s="275"/>
      <c r="AR500" s="275"/>
      <c r="AS500" s="275"/>
      <c r="AT500" s="275"/>
      <c r="AU500" s="275"/>
      <c r="AV500" s="275"/>
      <c r="AW500" s="275"/>
      <c r="AX500" s="275"/>
      <c r="AY500" s="275"/>
      <c r="AZ500" s="275"/>
      <c r="BA500" s="275"/>
      <c r="BB500" s="275"/>
      <c r="BC500" s="275"/>
      <c r="BD500" s="275"/>
      <c r="BE500" s="275"/>
      <c r="BF500" s="275"/>
      <c r="BG500" s="275"/>
      <c r="BH500" s="275"/>
      <c r="BI500" s="275"/>
      <c r="BJ500" s="275"/>
      <c r="BK500" s="275"/>
      <c r="BL500" s="275"/>
      <c r="BM500" s="275"/>
      <c r="BN500" s="275"/>
      <c r="BO500" s="275"/>
      <c r="BP500" s="275"/>
      <c r="BQ500" s="275"/>
      <c r="BR500" s="275"/>
      <c r="BS500" s="275"/>
    </row>
    <row r="501" spans="1:71" x14ac:dyDescent="0.3">
      <c r="A501" s="275"/>
      <c r="B501" s="275"/>
      <c r="C501" s="275"/>
      <c r="D501" s="275"/>
      <c r="E501" s="275"/>
      <c r="F501" s="275"/>
      <c r="G501" s="275"/>
      <c r="H501" s="275"/>
      <c r="I501" s="275"/>
      <c r="J501" s="275"/>
      <c r="K501" s="275"/>
      <c r="L501" s="275"/>
      <c r="M501" s="275"/>
      <c r="N501" s="275"/>
      <c r="O501" s="275"/>
      <c r="P501" s="275"/>
      <c r="Q501" s="275"/>
      <c r="R501" s="275"/>
      <c r="S501" s="275"/>
      <c r="T501" s="275"/>
      <c r="U501" s="275"/>
      <c r="V501" s="275"/>
      <c r="W501" s="275"/>
      <c r="X501" s="275"/>
      <c r="Y501" s="275"/>
      <c r="Z501" s="275"/>
      <c r="AA501" s="275"/>
      <c r="AB501" s="275"/>
      <c r="AC501" s="275"/>
      <c r="AD501" s="275"/>
      <c r="AE501" s="275"/>
      <c r="AF501" s="275"/>
      <c r="AG501" s="275"/>
      <c r="AH501" s="275"/>
      <c r="AI501" s="275"/>
      <c r="AJ501" s="275"/>
      <c r="AK501" s="275"/>
      <c r="AL501" s="275"/>
      <c r="AM501" s="275"/>
      <c r="AN501" s="275"/>
      <c r="AO501" s="275"/>
      <c r="AP501" s="275"/>
      <c r="AQ501" s="275"/>
      <c r="AR501" s="275"/>
      <c r="AS501" s="275"/>
      <c r="AT501" s="275"/>
      <c r="AU501" s="275"/>
      <c r="AV501" s="275"/>
      <c r="AW501" s="275"/>
      <c r="AX501" s="275"/>
      <c r="AY501" s="275"/>
      <c r="AZ501" s="275"/>
      <c r="BA501" s="275"/>
      <c r="BB501" s="275"/>
      <c r="BC501" s="275"/>
      <c r="BD501" s="275"/>
      <c r="BE501" s="275"/>
      <c r="BF501" s="275"/>
      <c r="BG501" s="275"/>
      <c r="BH501" s="275"/>
      <c r="BI501" s="275"/>
      <c r="BJ501" s="275"/>
      <c r="BK501" s="275"/>
      <c r="BL501" s="275"/>
      <c r="BM501" s="275"/>
      <c r="BN501" s="275"/>
      <c r="BO501" s="275"/>
      <c r="BP501" s="275"/>
      <c r="BQ501" s="275"/>
      <c r="BR501" s="275"/>
      <c r="BS501" s="275"/>
    </row>
    <row r="502" spans="1:71" x14ac:dyDescent="0.3">
      <c r="A502" s="275"/>
      <c r="B502" s="275"/>
      <c r="C502" s="275"/>
      <c r="D502" s="275"/>
      <c r="E502" s="275"/>
      <c r="F502" s="275"/>
      <c r="G502" s="275"/>
      <c r="H502" s="275"/>
      <c r="I502" s="275"/>
      <c r="J502" s="275"/>
      <c r="K502" s="275"/>
      <c r="L502" s="275"/>
      <c r="M502" s="275"/>
      <c r="N502" s="275"/>
      <c r="O502" s="275"/>
      <c r="P502" s="275"/>
      <c r="Q502" s="275"/>
      <c r="R502" s="275"/>
      <c r="S502" s="275"/>
      <c r="T502" s="275"/>
      <c r="U502" s="275"/>
      <c r="V502" s="275"/>
      <c r="W502" s="275"/>
      <c r="X502" s="275"/>
      <c r="Y502" s="275"/>
      <c r="Z502" s="275"/>
      <c r="AA502" s="275"/>
      <c r="AB502" s="275"/>
      <c r="AC502" s="275"/>
      <c r="AD502" s="275"/>
      <c r="AE502" s="275"/>
      <c r="AF502" s="275"/>
      <c r="AG502" s="275"/>
      <c r="AH502" s="275"/>
      <c r="AI502" s="275"/>
      <c r="AJ502" s="275"/>
      <c r="AK502" s="275"/>
      <c r="AL502" s="275"/>
      <c r="AM502" s="275"/>
      <c r="AN502" s="275"/>
      <c r="AO502" s="275"/>
      <c r="AP502" s="275"/>
      <c r="AQ502" s="275"/>
      <c r="AR502" s="275"/>
      <c r="AS502" s="275"/>
      <c r="AT502" s="275"/>
      <c r="AU502" s="275"/>
      <c r="AV502" s="275"/>
      <c r="AW502" s="275"/>
      <c r="AX502" s="275"/>
      <c r="AY502" s="275"/>
      <c r="AZ502" s="275"/>
      <c r="BA502" s="275"/>
      <c r="BB502" s="275"/>
      <c r="BC502" s="275"/>
      <c r="BD502" s="275"/>
      <c r="BE502" s="275"/>
      <c r="BF502" s="275"/>
      <c r="BG502" s="275"/>
      <c r="BH502" s="275"/>
      <c r="BI502" s="275"/>
      <c r="BJ502" s="275"/>
      <c r="BK502" s="275"/>
      <c r="BL502" s="275"/>
      <c r="BM502" s="275"/>
      <c r="BN502" s="275"/>
      <c r="BO502" s="275"/>
      <c r="BP502" s="275"/>
      <c r="BQ502" s="275"/>
      <c r="BR502" s="275"/>
      <c r="BS502" s="275"/>
    </row>
    <row r="503" spans="1:71" x14ac:dyDescent="0.3">
      <c r="A503" s="275"/>
      <c r="B503" s="275"/>
      <c r="C503" s="275"/>
      <c r="D503" s="275"/>
      <c r="E503" s="275"/>
      <c r="F503" s="275"/>
      <c r="G503" s="275"/>
      <c r="H503" s="275"/>
      <c r="I503" s="275"/>
      <c r="J503" s="275"/>
      <c r="K503" s="275"/>
      <c r="L503" s="275"/>
      <c r="M503" s="275"/>
      <c r="N503" s="275"/>
      <c r="O503" s="275"/>
      <c r="P503" s="275"/>
      <c r="Q503" s="275"/>
      <c r="R503" s="275"/>
      <c r="S503" s="275"/>
      <c r="T503" s="275"/>
      <c r="U503" s="275"/>
      <c r="V503" s="275"/>
      <c r="W503" s="275"/>
      <c r="X503" s="275"/>
      <c r="Y503" s="275"/>
      <c r="Z503" s="275"/>
      <c r="AA503" s="275"/>
      <c r="AB503" s="275"/>
      <c r="AC503" s="275"/>
      <c r="AD503" s="275"/>
      <c r="AE503" s="275"/>
      <c r="AF503" s="275"/>
      <c r="AG503" s="275"/>
      <c r="AH503" s="275"/>
      <c r="AI503" s="275"/>
      <c r="AJ503" s="275"/>
      <c r="AK503" s="275"/>
      <c r="AL503" s="275"/>
      <c r="AM503" s="275"/>
      <c r="AN503" s="275"/>
      <c r="AO503" s="275"/>
      <c r="AP503" s="275"/>
      <c r="AQ503" s="275"/>
      <c r="AR503" s="275"/>
      <c r="AS503" s="275"/>
      <c r="AT503" s="275"/>
      <c r="AU503" s="275"/>
      <c r="AV503" s="275"/>
      <c r="AW503" s="275"/>
      <c r="AX503" s="275"/>
      <c r="AY503" s="275"/>
      <c r="AZ503" s="275"/>
      <c r="BA503" s="275"/>
      <c r="BB503" s="275"/>
      <c r="BC503" s="275"/>
      <c r="BD503" s="275"/>
      <c r="BE503" s="275"/>
      <c r="BF503" s="275"/>
      <c r="BG503" s="275"/>
      <c r="BH503" s="275"/>
      <c r="BI503" s="275"/>
      <c r="BJ503" s="275"/>
      <c r="BK503" s="275"/>
      <c r="BL503" s="275"/>
      <c r="BM503" s="275"/>
      <c r="BN503" s="275"/>
      <c r="BO503" s="275"/>
      <c r="BP503" s="275"/>
      <c r="BQ503" s="275"/>
      <c r="BR503" s="275"/>
      <c r="BS503" s="275"/>
    </row>
    <row r="504" spans="1:71" x14ac:dyDescent="0.3">
      <c r="A504" s="275"/>
      <c r="B504" s="275"/>
      <c r="C504" s="275"/>
      <c r="D504" s="275"/>
      <c r="E504" s="275"/>
      <c r="F504" s="275"/>
      <c r="G504" s="275"/>
      <c r="H504" s="275"/>
      <c r="I504" s="275"/>
      <c r="J504" s="275"/>
      <c r="K504" s="275"/>
      <c r="L504" s="275"/>
      <c r="M504" s="275"/>
      <c r="N504" s="275"/>
      <c r="O504" s="275"/>
      <c r="P504" s="275"/>
      <c r="Q504" s="275"/>
      <c r="R504" s="275"/>
      <c r="S504" s="275"/>
      <c r="T504" s="275"/>
      <c r="U504" s="275"/>
      <c r="V504" s="275"/>
      <c r="W504" s="275"/>
      <c r="X504" s="275"/>
      <c r="Y504" s="275"/>
      <c r="Z504" s="275"/>
      <c r="AA504" s="275"/>
      <c r="AB504" s="275"/>
      <c r="AC504" s="275"/>
      <c r="AD504" s="275"/>
      <c r="AE504" s="275"/>
      <c r="AF504" s="275"/>
      <c r="AG504" s="275"/>
      <c r="AH504" s="275"/>
      <c r="AI504" s="275"/>
      <c r="AJ504" s="275"/>
      <c r="AK504" s="275"/>
      <c r="AL504" s="275"/>
      <c r="AM504" s="275"/>
      <c r="AN504" s="275"/>
      <c r="AO504" s="275"/>
      <c r="AP504" s="275"/>
      <c r="AQ504" s="275"/>
      <c r="AR504" s="275"/>
      <c r="AS504" s="275"/>
      <c r="AT504" s="275"/>
      <c r="AU504" s="275"/>
      <c r="AV504" s="275"/>
      <c r="AW504" s="275"/>
      <c r="AX504" s="275"/>
      <c r="AY504" s="275"/>
      <c r="AZ504" s="275"/>
      <c r="BA504" s="275"/>
      <c r="BB504" s="275"/>
      <c r="BC504" s="275"/>
      <c r="BD504" s="275"/>
      <c r="BE504" s="275"/>
      <c r="BF504" s="275"/>
      <c r="BG504" s="275"/>
      <c r="BH504" s="275"/>
      <c r="BI504" s="275"/>
      <c r="BJ504" s="275"/>
      <c r="BK504" s="275"/>
      <c r="BL504" s="275"/>
      <c r="BM504" s="275"/>
      <c r="BN504" s="275"/>
      <c r="BO504" s="275"/>
      <c r="BP504" s="275"/>
      <c r="BQ504" s="275"/>
      <c r="BR504" s="275"/>
      <c r="BS504" s="275"/>
    </row>
    <row r="505" spans="1:71" x14ac:dyDescent="0.3">
      <c r="A505" s="275"/>
      <c r="B505" s="275"/>
      <c r="C505" s="275"/>
      <c r="D505" s="275"/>
      <c r="E505" s="275"/>
      <c r="F505" s="275"/>
      <c r="G505" s="275"/>
      <c r="H505" s="275"/>
      <c r="I505" s="275"/>
      <c r="J505" s="275"/>
      <c r="K505" s="275"/>
      <c r="L505" s="275"/>
      <c r="M505" s="275"/>
      <c r="N505" s="275"/>
      <c r="O505" s="275"/>
      <c r="P505" s="275"/>
      <c r="Q505" s="275"/>
      <c r="R505" s="275"/>
      <c r="S505" s="275"/>
      <c r="T505" s="275"/>
      <c r="U505" s="275"/>
      <c r="V505" s="275"/>
      <c r="W505" s="275"/>
      <c r="X505" s="275"/>
      <c r="Y505" s="275"/>
      <c r="Z505" s="275"/>
      <c r="AA505" s="275"/>
      <c r="AB505" s="275"/>
      <c r="AC505" s="275"/>
      <c r="AD505" s="275"/>
      <c r="AE505" s="275"/>
      <c r="AF505" s="275"/>
      <c r="AG505" s="275"/>
      <c r="AH505" s="275"/>
      <c r="AI505" s="275"/>
      <c r="AJ505" s="275"/>
      <c r="AK505" s="275"/>
      <c r="AL505" s="275"/>
      <c r="AM505" s="275"/>
      <c r="AN505" s="275"/>
      <c r="AO505" s="275"/>
      <c r="AP505" s="275"/>
      <c r="AQ505" s="275"/>
      <c r="AR505" s="275"/>
      <c r="AS505" s="275"/>
      <c r="AT505" s="275"/>
      <c r="AU505" s="275"/>
      <c r="AV505" s="275"/>
      <c r="AW505" s="275"/>
      <c r="AX505" s="275"/>
      <c r="AY505" s="275"/>
      <c r="AZ505" s="275"/>
      <c r="BA505" s="275"/>
      <c r="BB505" s="275"/>
      <c r="BC505" s="275"/>
      <c r="BD505" s="275"/>
      <c r="BE505" s="275"/>
      <c r="BF505" s="275"/>
      <c r="BG505" s="275"/>
      <c r="BH505" s="275"/>
      <c r="BI505" s="275"/>
      <c r="BJ505" s="275"/>
      <c r="BK505" s="275"/>
      <c r="BL505" s="275"/>
      <c r="BM505" s="275"/>
      <c r="BN505" s="275"/>
      <c r="BO505" s="275"/>
      <c r="BP505" s="275"/>
      <c r="BQ505" s="275"/>
      <c r="BR505" s="275"/>
      <c r="BS505" s="275"/>
    </row>
    <row r="506" spans="1:71" x14ac:dyDescent="0.3">
      <c r="A506" s="275"/>
      <c r="B506" s="275"/>
      <c r="C506" s="275"/>
      <c r="D506" s="275"/>
      <c r="E506" s="275"/>
      <c r="F506" s="275"/>
      <c r="G506" s="275"/>
      <c r="H506" s="275"/>
      <c r="I506" s="275"/>
      <c r="J506" s="275"/>
      <c r="K506" s="275"/>
      <c r="L506" s="275"/>
      <c r="M506" s="275"/>
      <c r="N506" s="275"/>
      <c r="O506" s="275"/>
      <c r="P506" s="275"/>
      <c r="Q506" s="275"/>
      <c r="R506" s="275"/>
      <c r="S506" s="275"/>
      <c r="T506" s="275"/>
      <c r="U506" s="275"/>
      <c r="V506" s="275"/>
      <c r="W506" s="275"/>
      <c r="X506" s="275"/>
      <c r="Y506" s="275"/>
      <c r="Z506" s="275"/>
      <c r="AA506" s="275"/>
      <c r="AB506" s="275"/>
      <c r="AC506" s="275"/>
      <c r="AD506" s="275"/>
      <c r="AE506" s="275"/>
      <c r="AF506" s="275"/>
      <c r="AG506" s="275"/>
      <c r="AH506" s="275"/>
      <c r="AI506" s="275"/>
      <c r="AJ506" s="275"/>
      <c r="AK506" s="275"/>
      <c r="AL506" s="275"/>
      <c r="AM506" s="275"/>
      <c r="AN506" s="275"/>
      <c r="AO506" s="275"/>
      <c r="AP506" s="275"/>
      <c r="AQ506" s="275"/>
      <c r="AR506" s="275"/>
      <c r="AS506" s="275"/>
      <c r="AT506" s="275"/>
      <c r="AU506" s="275"/>
      <c r="AV506" s="275"/>
      <c r="AW506" s="275"/>
      <c r="AX506" s="275"/>
      <c r="AY506" s="275"/>
      <c r="AZ506" s="275"/>
      <c r="BA506" s="275"/>
      <c r="BB506" s="275"/>
      <c r="BC506" s="275"/>
      <c r="BD506" s="275"/>
      <c r="BE506" s="275"/>
      <c r="BF506" s="275"/>
      <c r="BG506" s="275"/>
      <c r="BH506" s="275"/>
      <c r="BI506" s="275"/>
      <c r="BJ506" s="275"/>
      <c r="BK506" s="275"/>
      <c r="BL506" s="275"/>
      <c r="BM506" s="275"/>
      <c r="BN506" s="275"/>
      <c r="BO506" s="275"/>
      <c r="BP506" s="275"/>
      <c r="BQ506" s="275"/>
      <c r="BR506" s="275"/>
      <c r="BS506" s="275"/>
    </row>
    <row r="507" spans="1:71" x14ac:dyDescent="0.3">
      <c r="A507" s="275"/>
      <c r="B507" s="275"/>
      <c r="C507" s="275"/>
      <c r="D507" s="275"/>
      <c r="E507" s="275"/>
      <c r="F507" s="275"/>
      <c r="G507" s="275"/>
      <c r="H507" s="275"/>
      <c r="I507" s="275"/>
      <c r="J507" s="275"/>
      <c r="K507" s="275"/>
      <c r="L507" s="275"/>
      <c r="M507" s="275"/>
      <c r="N507" s="275"/>
      <c r="O507" s="275"/>
      <c r="P507" s="275"/>
      <c r="Q507" s="275"/>
      <c r="R507" s="275"/>
      <c r="S507" s="275"/>
      <c r="T507" s="275"/>
      <c r="U507" s="275"/>
      <c r="V507" s="275"/>
      <c r="W507" s="275"/>
      <c r="X507" s="275"/>
      <c r="Y507" s="275"/>
      <c r="Z507" s="275"/>
      <c r="AA507" s="275"/>
      <c r="AB507" s="275"/>
      <c r="AC507" s="275"/>
      <c r="AD507" s="275"/>
      <c r="AE507" s="275"/>
      <c r="AF507" s="275"/>
      <c r="AG507" s="275"/>
      <c r="AH507" s="275"/>
      <c r="AI507" s="275"/>
      <c r="AJ507" s="275"/>
      <c r="AK507" s="275"/>
      <c r="AL507" s="275"/>
      <c r="AM507" s="275"/>
      <c r="AN507" s="275"/>
      <c r="AO507" s="275"/>
      <c r="AP507" s="275"/>
      <c r="AQ507" s="275"/>
      <c r="AR507" s="275"/>
      <c r="AS507" s="275"/>
      <c r="AT507" s="275"/>
      <c r="AU507" s="275"/>
      <c r="AV507" s="275"/>
      <c r="AW507" s="275"/>
      <c r="AX507" s="275"/>
      <c r="AY507" s="275"/>
      <c r="AZ507" s="275"/>
      <c r="BA507" s="275"/>
      <c r="BB507" s="275"/>
      <c r="BC507" s="275"/>
      <c r="BD507" s="275"/>
      <c r="BE507" s="275"/>
      <c r="BF507" s="275"/>
      <c r="BG507" s="275"/>
      <c r="BH507" s="275"/>
      <c r="BI507" s="275"/>
      <c r="BJ507" s="275"/>
      <c r="BK507" s="275"/>
      <c r="BL507" s="275"/>
      <c r="BM507" s="275"/>
      <c r="BN507" s="275"/>
      <c r="BO507" s="275"/>
      <c r="BP507" s="275"/>
      <c r="BQ507" s="275"/>
      <c r="BR507" s="275"/>
      <c r="BS507" s="275"/>
    </row>
    <row r="508" spans="1:71" x14ac:dyDescent="0.3">
      <c r="A508" s="275"/>
      <c r="B508" s="275"/>
      <c r="C508" s="275"/>
      <c r="D508" s="275"/>
      <c r="E508" s="275"/>
      <c r="F508" s="275"/>
      <c r="G508" s="275"/>
      <c r="H508" s="275"/>
      <c r="I508" s="275"/>
      <c r="J508" s="275"/>
      <c r="K508" s="275"/>
      <c r="L508" s="275"/>
      <c r="M508" s="275"/>
      <c r="N508" s="275"/>
      <c r="O508" s="275"/>
      <c r="P508" s="275"/>
      <c r="Q508" s="275"/>
      <c r="R508" s="275"/>
      <c r="S508" s="275"/>
      <c r="T508" s="275"/>
      <c r="U508" s="275"/>
      <c r="V508" s="275"/>
      <c r="W508" s="275"/>
      <c r="X508" s="275"/>
      <c r="Y508" s="275"/>
      <c r="Z508" s="275"/>
      <c r="AA508" s="275"/>
      <c r="AB508" s="275"/>
      <c r="AC508" s="275"/>
      <c r="AD508" s="275"/>
      <c r="AE508" s="275"/>
      <c r="AF508" s="275"/>
      <c r="AG508" s="275"/>
      <c r="AH508" s="275"/>
      <c r="AI508" s="275"/>
      <c r="AJ508" s="275"/>
      <c r="AK508" s="275"/>
      <c r="AL508" s="275"/>
      <c r="AM508" s="275"/>
      <c r="AN508" s="275"/>
      <c r="AO508" s="275"/>
      <c r="AP508" s="275"/>
      <c r="AQ508" s="275"/>
      <c r="AR508" s="275"/>
      <c r="AS508" s="275"/>
      <c r="AT508" s="275"/>
      <c r="AU508" s="275"/>
      <c r="AV508" s="275"/>
      <c r="AW508" s="275"/>
      <c r="AX508" s="275"/>
      <c r="AY508" s="275"/>
      <c r="AZ508" s="275"/>
      <c r="BA508" s="275"/>
      <c r="BB508" s="275"/>
      <c r="BC508" s="275"/>
      <c r="BD508" s="275"/>
      <c r="BE508" s="275"/>
      <c r="BF508" s="275"/>
      <c r="BG508" s="275"/>
      <c r="BH508" s="275"/>
      <c r="BI508" s="275"/>
      <c r="BJ508" s="275"/>
      <c r="BK508" s="275"/>
      <c r="BL508" s="275"/>
      <c r="BM508" s="275"/>
      <c r="BN508" s="275"/>
      <c r="BO508" s="275"/>
      <c r="BP508" s="275"/>
      <c r="BQ508" s="275"/>
      <c r="BR508" s="275"/>
      <c r="BS508" s="275"/>
    </row>
    <row r="509" spans="1:71" x14ac:dyDescent="0.3">
      <c r="A509" s="275"/>
      <c r="B509" s="275"/>
      <c r="C509" s="275"/>
      <c r="D509" s="275"/>
      <c r="E509" s="275"/>
      <c r="F509" s="275"/>
      <c r="G509" s="275"/>
      <c r="H509" s="275"/>
      <c r="I509" s="275"/>
      <c r="J509" s="275"/>
      <c r="K509" s="275"/>
      <c r="L509" s="275"/>
      <c r="M509" s="275"/>
      <c r="N509" s="275"/>
      <c r="O509" s="275"/>
      <c r="P509" s="275"/>
      <c r="Q509" s="275"/>
      <c r="R509" s="275"/>
      <c r="S509" s="275"/>
      <c r="T509" s="275"/>
      <c r="U509" s="275"/>
      <c r="V509" s="275"/>
      <c r="W509" s="275"/>
      <c r="X509" s="275"/>
      <c r="Y509" s="275"/>
      <c r="Z509" s="275"/>
      <c r="AA509" s="275"/>
      <c r="AB509" s="275"/>
      <c r="AC509" s="275"/>
      <c r="AD509" s="275"/>
      <c r="AE509" s="275"/>
      <c r="AF509" s="275"/>
      <c r="AG509" s="275"/>
      <c r="AH509" s="275"/>
      <c r="AI509" s="275"/>
      <c r="AJ509" s="275"/>
      <c r="AK509" s="275"/>
      <c r="AL509" s="275"/>
      <c r="AM509" s="275"/>
      <c r="AN509" s="275"/>
      <c r="AO509" s="275"/>
      <c r="AP509" s="275"/>
      <c r="AQ509" s="275"/>
      <c r="AR509" s="275"/>
      <c r="AS509" s="275"/>
      <c r="AT509" s="275"/>
      <c r="AU509" s="275"/>
      <c r="AV509" s="275"/>
      <c r="AW509" s="275"/>
      <c r="AX509" s="275"/>
      <c r="AY509" s="275"/>
      <c r="AZ509" s="275"/>
      <c r="BA509" s="275"/>
      <c r="BB509" s="275"/>
      <c r="BC509" s="275"/>
      <c r="BD509" s="275"/>
      <c r="BE509" s="275"/>
      <c r="BF509" s="275"/>
      <c r="BG509" s="275"/>
      <c r="BH509" s="275"/>
      <c r="BI509" s="275"/>
      <c r="BJ509" s="275"/>
      <c r="BK509" s="275"/>
      <c r="BL509" s="275"/>
      <c r="BM509" s="275"/>
      <c r="BN509" s="275"/>
      <c r="BO509" s="275"/>
      <c r="BP509" s="275"/>
      <c r="BQ509" s="275"/>
      <c r="BR509" s="275"/>
      <c r="BS509" s="275"/>
    </row>
    <row r="510" spans="1:71" x14ac:dyDescent="0.3">
      <c r="A510" s="275"/>
      <c r="B510" s="275"/>
      <c r="C510" s="275"/>
      <c r="D510" s="275"/>
      <c r="E510" s="275"/>
      <c r="F510" s="275"/>
      <c r="G510" s="275"/>
      <c r="H510" s="275"/>
      <c r="I510" s="275"/>
      <c r="J510" s="275"/>
      <c r="K510" s="275"/>
      <c r="L510" s="275"/>
      <c r="M510" s="275"/>
      <c r="N510" s="275"/>
      <c r="O510" s="275"/>
      <c r="P510" s="275"/>
      <c r="Q510" s="275"/>
      <c r="R510" s="275"/>
      <c r="S510" s="275"/>
      <c r="T510" s="275"/>
      <c r="U510" s="275"/>
      <c r="V510" s="275"/>
      <c r="W510" s="275"/>
      <c r="X510" s="275"/>
      <c r="Y510" s="275"/>
      <c r="Z510" s="275"/>
      <c r="AA510" s="275"/>
      <c r="AB510" s="275"/>
      <c r="AC510" s="275"/>
      <c r="AD510" s="275"/>
      <c r="AE510" s="275"/>
      <c r="AF510" s="275"/>
      <c r="AG510" s="275"/>
      <c r="AH510" s="275"/>
      <c r="AI510" s="275"/>
      <c r="AJ510" s="275"/>
      <c r="AK510" s="275"/>
      <c r="AL510" s="275"/>
      <c r="AM510" s="275"/>
      <c r="AN510" s="275"/>
      <c r="AO510" s="275"/>
      <c r="AP510" s="275"/>
      <c r="AQ510" s="275"/>
      <c r="AR510" s="275"/>
      <c r="AS510" s="275"/>
      <c r="AT510" s="275"/>
      <c r="AU510" s="275"/>
      <c r="AV510" s="275"/>
      <c r="AW510" s="275"/>
      <c r="AX510" s="275"/>
      <c r="AY510" s="275"/>
      <c r="AZ510" s="275"/>
      <c r="BA510" s="275"/>
      <c r="BB510" s="275"/>
      <c r="BC510" s="275"/>
      <c r="BD510" s="275"/>
      <c r="BE510" s="275"/>
      <c r="BF510" s="275"/>
      <c r="BG510" s="275"/>
      <c r="BH510" s="275"/>
      <c r="BI510" s="275"/>
      <c r="BJ510" s="275"/>
      <c r="BK510" s="275"/>
      <c r="BL510" s="275"/>
      <c r="BM510" s="275"/>
      <c r="BN510" s="275"/>
      <c r="BO510" s="275"/>
      <c r="BP510" s="275"/>
      <c r="BQ510" s="275"/>
      <c r="BR510" s="275"/>
      <c r="BS510" s="275"/>
    </row>
    <row r="511" spans="1:71" x14ac:dyDescent="0.3">
      <c r="A511" s="275"/>
      <c r="B511" s="275"/>
      <c r="C511" s="275"/>
      <c r="D511" s="275"/>
      <c r="E511" s="275"/>
      <c r="F511" s="275"/>
      <c r="G511" s="275"/>
      <c r="H511" s="275"/>
      <c r="I511" s="275"/>
      <c r="J511" s="275"/>
      <c r="K511" s="275"/>
      <c r="L511" s="275"/>
      <c r="M511" s="275"/>
      <c r="N511" s="275"/>
      <c r="O511" s="275"/>
      <c r="P511" s="275"/>
      <c r="Q511" s="275"/>
      <c r="R511" s="275"/>
      <c r="S511" s="275"/>
      <c r="T511" s="275"/>
      <c r="U511" s="275"/>
      <c r="V511" s="275"/>
      <c r="W511" s="275"/>
      <c r="X511" s="275"/>
      <c r="Y511" s="275"/>
      <c r="Z511" s="275"/>
      <c r="AA511" s="275"/>
      <c r="AB511" s="275"/>
      <c r="AC511" s="275"/>
      <c r="AD511" s="275"/>
      <c r="AE511" s="275"/>
      <c r="AF511" s="275"/>
      <c r="AG511" s="275"/>
      <c r="AH511" s="275"/>
      <c r="AI511" s="275"/>
      <c r="AJ511" s="275"/>
      <c r="AK511" s="275"/>
      <c r="AL511" s="275"/>
      <c r="AM511" s="275"/>
      <c r="AN511" s="275"/>
      <c r="AO511" s="275"/>
      <c r="AP511" s="275"/>
      <c r="AQ511" s="275"/>
      <c r="AR511" s="275"/>
      <c r="AS511" s="275"/>
      <c r="AT511" s="275"/>
      <c r="AU511" s="275"/>
      <c r="AV511" s="275"/>
      <c r="AW511" s="275"/>
      <c r="AX511" s="275"/>
      <c r="AY511" s="275"/>
      <c r="AZ511" s="275"/>
      <c r="BA511" s="275"/>
      <c r="BB511" s="275"/>
      <c r="BC511" s="275"/>
      <c r="BD511" s="275"/>
      <c r="BE511" s="275"/>
      <c r="BF511" s="275"/>
      <c r="BG511" s="275"/>
      <c r="BH511" s="275"/>
      <c r="BI511" s="275"/>
      <c r="BJ511" s="275"/>
      <c r="BK511" s="275"/>
      <c r="BL511" s="275"/>
      <c r="BM511" s="275"/>
      <c r="BN511" s="275"/>
      <c r="BO511" s="275"/>
      <c r="BP511" s="275"/>
      <c r="BQ511" s="275"/>
      <c r="BR511" s="275"/>
      <c r="BS511" s="275"/>
    </row>
    <row r="512" spans="1:71" x14ac:dyDescent="0.3">
      <c r="A512" s="275"/>
      <c r="B512" s="275"/>
      <c r="C512" s="275"/>
      <c r="D512" s="275"/>
      <c r="E512" s="275"/>
      <c r="F512" s="275"/>
      <c r="G512" s="275"/>
      <c r="H512" s="275"/>
      <c r="I512" s="275"/>
      <c r="J512" s="275"/>
      <c r="K512" s="275"/>
      <c r="L512" s="275"/>
      <c r="M512" s="275"/>
      <c r="N512" s="275"/>
      <c r="O512" s="275"/>
      <c r="P512" s="275"/>
      <c r="Q512" s="275"/>
      <c r="R512" s="275"/>
      <c r="S512" s="275"/>
      <c r="T512" s="275"/>
      <c r="U512" s="275"/>
      <c r="V512" s="275"/>
      <c r="W512" s="275"/>
      <c r="X512" s="275"/>
      <c r="Y512" s="275"/>
      <c r="Z512" s="275"/>
      <c r="AA512" s="275"/>
      <c r="AB512" s="275"/>
      <c r="AC512" s="275"/>
      <c r="AD512" s="275"/>
      <c r="AE512" s="275"/>
      <c r="AF512" s="275"/>
      <c r="AG512" s="275"/>
      <c r="AH512" s="275"/>
      <c r="AI512" s="275"/>
      <c r="AJ512" s="275"/>
      <c r="AK512" s="275"/>
      <c r="AL512" s="275"/>
      <c r="AM512" s="275"/>
      <c r="AN512" s="275"/>
      <c r="AO512" s="275"/>
      <c r="AP512" s="275"/>
      <c r="AQ512" s="275"/>
      <c r="AR512" s="275"/>
      <c r="AS512" s="275"/>
      <c r="AT512" s="275"/>
      <c r="AU512" s="275"/>
      <c r="AV512" s="275"/>
      <c r="AW512" s="275"/>
      <c r="AX512" s="275"/>
      <c r="AY512" s="275"/>
      <c r="AZ512" s="275"/>
      <c r="BA512" s="275"/>
      <c r="BB512" s="275"/>
      <c r="BC512" s="275"/>
      <c r="BD512" s="275"/>
      <c r="BE512" s="275"/>
      <c r="BF512" s="275"/>
      <c r="BG512" s="275"/>
      <c r="BH512" s="275"/>
      <c r="BI512" s="275"/>
      <c r="BJ512" s="275"/>
      <c r="BK512" s="275"/>
      <c r="BL512" s="275"/>
      <c r="BM512" s="275"/>
      <c r="BN512" s="275"/>
      <c r="BO512" s="275"/>
      <c r="BP512" s="275"/>
      <c r="BQ512" s="275"/>
      <c r="BR512" s="275"/>
      <c r="BS512" s="275"/>
    </row>
    <row r="513" spans="1:71" x14ac:dyDescent="0.3">
      <c r="A513" s="275"/>
      <c r="B513" s="275"/>
      <c r="C513" s="275"/>
      <c r="D513" s="275"/>
      <c r="E513" s="275"/>
      <c r="F513" s="275"/>
      <c r="G513" s="275"/>
      <c r="H513" s="275"/>
      <c r="I513" s="275"/>
      <c r="J513" s="275"/>
      <c r="K513" s="275"/>
      <c r="L513" s="275"/>
      <c r="M513" s="275"/>
      <c r="N513" s="275"/>
      <c r="O513" s="275"/>
      <c r="P513" s="275"/>
      <c r="Q513" s="275"/>
      <c r="R513" s="275"/>
      <c r="S513" s="275"/>
      <c r="T513" s="275"/>
      <c r="U513" s="275"/>
      <c r="V513" s="275"/>
      <c r="W513" s="275"/>
      <c r="X513" s="275"/>
      <c r="Y513" s="275"/>
      <c r="Z513" s="275"/>
      <c r="AA513" s="275"/>
      <c r="AB513" s="275"/>
      <c r="AC513" s="275"/>
      <c r="AD513" s="275"/>
      <c r="AE513" s="275"/>
      <c r="AF513" s="275"/>
      <c r="AG513" s="275"/>
      <c r="AH513" s="275"/>
      <c r="AI513" s="275"/>
      <c r="AJ513" s="275"/>
      <c r="AK513" s="275"/>
      <c r="AL513" s="275"/>
      <c r="AM513" s="275"/>
      <c r="AN513" s="275"/>
      <c r="AO513" s="275"/>
      <c r="AP513" s="275"/>
      <c r="AQ513" s="275"/>
      <c r="AR513" s="275"/>
      <c r="AS513" s="275"/>
      <c r="AT513" s="275"/>
      <c r="AU513" s="275"/>
      <c r="AV513" s="275"/>
      <c r="AW513" s="275"/>
      <c r="AX513" s="275"/>
      <c r="AY513" s="275"/>
      <c r="AZ513" s="275"/>
      <c r="BA513" s="275"/>
      <c r="BB513" s="275"/>
      <c r="BC513" s="275"/>
      <c r="BD513" s="275"/>
      <c r="BE513" s="275"/>
      <c r="BF513" s="275"/>
      <c r="BG513" s="275"/>
      <c r="BH513" s="275"/>
      <c r="BI513" s="275"/>
      <c r="BJ513" s="275"/>
      <c r="BK513" s="275"/>
      <c r="BL513" s="275"/>
      <c r="BM513" s="275"/>
      <c r="BN513" s="275"/>
      <c r="BO513" s="275"/>
      <c r="BP513" s="275"/>
      <c r="BQ513" s="275"/>
      <c r="BR513" s="275"/>
      <c r="BS513" s="275"/>
    </row>
    <row r="514" spans="1:71" x14ac:dyDescent="0.3">
      <c r="A514" s="275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75"/>
      <c r="M514" s="275"/>
      <c r="N514" s="275"/>
      <c r="O514" s="275"/>
      <c r="P514" s="275"/>
      <c r="Q514" s="275"/>
      <c r="R514" s="275"/>
      <c r="S514" s="275"/>
      <c r="T514" s="275"/>
      <c r="U514" s="275"/>
      <c r="V514" s="275"/>
      <c r="W514" s="275"/>
      <c r="X514" s="275"/>
      <c r="Y514" s="275"/>
      <c r="Z514" s="275"/>
      <c r="AA514" s="275"/>
      <c r="AB514" s="275"/>
      <c r="AC514" s="275"/>
      <c r="AD514" s="275"/>
      <c r="AE514" s="275"/>
      <c r="AF514" s="275"/>
      <c r="AG514" s="275"/>
      <c r="AH514" s="275"/>
      <c r="AI514" s="275"/>
      <c r="AJ514" s="275"/>
      <c r="AK514" s="275"/>
      <c r="AL514" s="275"/>
      <c r="AM514" s="275"/>
      <c r="AN514" s="275"/>
      <c r="AO514" s="275"/>
      <c r="AP514" s="275"/>
      <c r="AQ514" s="275"/>
      <c r="AR514" s="275"/>
      <c r="AS514" s="275"/>
      <c r="AT514" s="275"/>
      <c r="AU514" s="275"/>
      <c r="AV514" s="275"/>
      <c r="AW514" s="275"/>
      <c r="AX514" s="275"/>
      <c r="AY514" s="275"/>
      <c r="AZ514" s="275"/>
      <c r="BA514" s="275"/>
      <c r="BB514" s="275"/>
      <c r="BC514" s="275"/>
      <c r="BD514" s="275"/>
      <c r="BE514" s="275"/>
      <c r="BF514" s="275"/>
      <c r="BG514" s="275"/>
      <c r="BH514" s="275"/>
      <c r="BI514" s="275"/>
      <c r="BJ514" s="275"/>
      <c r="BK514" s="275"/>
      <c r="BL514" s="275"/>
      <c r="BM514" s="275"/>
      <c r="BN514" s="275"/>
      <c r="BO514" s="275"/>
      <c r="BP514" s="275"/>
      <c r="BQ514" s="275"/>
      <c r="BR514" s="275"/>
      <c r="BS514" s="275"/>
    </row>
    <row r="515" spans="1:71" x14ac:dyDescent="0.3">
      <c r="A515" s="275"/>
      <c r="B515" s="275"/>
      <c r="C515" s="275"/>
      <c r="D515" s="275"/>
      <c r="E515" s="275"/>
      <c r="F515" s="275"/>
      <c r="G515" s="275"/>
      <c r="H515" s="275"/>
      <c r="I515" s="275"/>
      <c r="J515" s="275"/>
      <c r="K515" s="275"/>
      <c r="L515" s="275"/>
      <c r="M515" s="275"/>
      <c r="N515" s="275"/>
      <c r="O515" s="275"/>
      <c r="P515" s="275"/>
      <c r="Q515" s="275"/>
      <c r="R515" s="275"/>
      <c r="S515" s="275"/>
      <c r="T515" s="275"/>
      <c r="U515" s="275"/>
      <c r="V515" s="275"/>
      <c r="W515" s="275"/>
      <c r="X515" s="275"/>
      <c r="Y515" s="275"/>
      <c r="Z515" s="275"/>
      <c r="AA515" s="275"/>
      <c r="AB515" s="275"/>
      <c r="AC515" s="275"/>
      <c r="AD515" s="275"/>
      <c r="AE515" s="275"/>
      <c r="AF515" s="275"/>
      <c r="AG515" s="275"/>
      <c r="AH515" s="275"/>
      <c r="AI515" s="275"/>
      <c r="AJ515" s="275"/>
      <c r="AK515" s="275"/>
      <c r="AL515" s="275"/>
      <c r="AM515" s="275"/>
      <c r="AN515" s="275"/>
      <c r="AO515" s="275"/>
      <c r="AP515" s="275"/>
      <c r="AQ515" s="275"/>
      <c r="AR515" s="275"/>
      <c r="AS515" s="275"/>
      <c r="AT515" s="275"/>
      <c r="AU515" s="275"/>
      <c r="AV515" s="275"/>
      <c r="AW515" s="275"/>
      <c r="AX515" s="275"/>
      <c r="AY515" s="275"/>
      <c r="AZ515" s="275"/>
      <c r="BA515" s="275"/>
      <c r="BB515" s="275"/>
      <c r="BC515" s="275"/>
      <c r="BD515" s="275"/>
      <c r="BE515" s="275"/>
      <c r="BF515" s="275"/>
      <c r="BG515" s="275"/>
      <c r="BH515" s="275"/>
      <c r="BI515" s="275"/>
      <c r="BJ515" s="275"/>
      <c r="BK515" s="275"/>
      <c r="BL515" s="275"/>
      <c r="BM515" s="275"/>
      <c r="BN515" s="275"/>
      <c r="BO515" s="275"/>
      <c r="BP515" s="275"/>
      <c r="BQ515" s="275"/>
      <c r="BR515" s="275"/>
      <c r="BS515" s="275"/>
    </row>
    <row r="516" spans="1:71" x14ac:dyDescent="0.3">
      <c r="A516" s="275"/>
      <c r="B516" s="275"/>
      <c r="C516" s="275"/>
      <c r="D516" s="275"/>
      <c r="E516" s="275"/>
      <c r="F516" s="275"/>
      <c r="G516" s="275"/>
      <c r="H516" s="275"/>
      <c r="I516" s="275"/>
      <c r="J516" s="275"/>
      <c r="K516" s="275"/>
      <c r="L516" s="275"/>
      <c r="M516" s="275"/>
      <c r="N516" s="275"/>
      <c r="O516" s="275"/>
      <c r="P516" s="275"/>
      <c r="Q516" s="275"/>
      <c r="R516" s="275"/>
      <c r="S516" s="275"/>
      <c r="T516" s="275"/>
      <c r="U516" s="275"/>
      <c r="V516" s="275"/>
      <c r="W516" s="275"/>
      <c r="X516" s="275"/>
      <c r="Y516" s="275"/>
      <c r="Z516" s="275"/>
      <c r="AA516" s="275"/>
      <c r="AB516" s="275"/>
      <c r="AC516" s="275"/>
      <c r="AD516" s="275"/>
      <c r="AE516" s="275"/>
      <c r="AF516" s="275"/>
      <c r="AG516" s="275"/>
      <c r="AH516" s="275"/>
      <c r="AI516" s="275"/>
      <c r="AJ516" s="275"/>
      <c r="AK516" s="275"/>
      <c r="AL516" s="275"/>
      <c r="AM516" s="275"/>
      <c r="AN516" s="275"/>
      <c r="AO516" s="275"/>
      <c r="AP516" s="275"/>
      <c r="AQ516" s="275"/>
      <c r="AR516" s="275"/>
      <c r="AS516" s="275"/>
      <c r="AT516" s="275"/>
      <c r="AU516" s="275"/>
      <c r="AV516" s="275"/>
      <c r="AW516" s="275"/>
      <c r="AX516" s="275"/>
      <c r="AY516" s="275"/>
      <c r="AZ516" s="275"/>
      <c r="BA516" s="275"/>
      <c r="BB516" s="275"/>
      <c r="BC516" s="275"/>
      <c r="BD516" s="275"/>
      <c r="BE516" s="275"/>
      <c r="BF516" s="275"/>
      <c r="BG516" s="275"/>
      <c r="BH516" s="275"/>
      <c r="BI516" s="275"/>
      <c r="BJ516" s="275"/>
      <c r="BK516" s="275"/>
      <c r="BL516" s="275"/>
      <c r="BM516" s="275"/>
      <c r="BN516" s="275"/>
      <c r="BO516" s="275"/>
      <c r="BP516" s="275"/>
      <c r="BQ516" s="275"/>
      <c r="BR516" s="275"/>
      <c r="BS516" s="275"/>
    </row>
    <row r="517" spans="1:71" x14ac:dyDescent="0.3">
      <c r="A517" s="275"/>
      <c r="B517" s="275"/>
      <c r="C517" s="275"/>
      <c r="D517" s="275"/>
      <c r="E517" s="275"/>
      <c r="F517" s="275"/>
      <c r="G517" s="275"/>
      <c r="H517" s="275"/>
      <c r="I517" s="275"/>
      <c r="J517" s="275"/>
      <c r="K517" s="275"/>
      <c r="L517" s="275"/>
      <c r="M517" s="275"/>
      <c r="N517" s="275"/>
      <c r="O517" s="275"/>
      <c r="P517" s="275"/>
      <c r="Q517" s="275"/>
      <c r="R517" s="275"/>
      <c r="S517" s="275"/>
      <c r="T517" s="275"/>
      <c r="U517" s="275"/>
      <c r="V517" s="275"/>
      <c r="W517" s="275"/>
      <c r="X517" s="275"/>
      <c r="Y517" s="275"/>
      <c r="Z517" s="275"/>
      <c r="AA517" s="275"/>
      <c r="AB517" s="275"/>
      <c r="AC517" s="275"/>
      <c r="AD517" s="275"/>
      <c r="AE517" s="275"/>
      <c r="AF517" s="275"/>
      <c r="AG517" s="275"/>
      <c r="AH517" s="275"/>
      <c r="AI517" s="275"/>
      <c r="AJ517" s="275"/>
      <c r="AK517" s="275"/>
      <c r="AL517" s="275"/>
      <c r="AM517" s="275"/>
      <c r="AN517" s="275"/>
      <c r="AO517" s="275"/>
      <c r="AP517" s="275"/>
      <c r="AQ517" s="275"/>
      <c r="AR517" s="275"/>
      <c r="AS517" s="275"/>
      <c r="AT517" s="275"/>
      <c r="AU517" s="275"/>
      <c r="AV517" s="275"/>
      <c r="AW517" s="275"/>
      <c r="AX517" s="275"/>
      <c r="AY517" s="275"/>
      <c r="AZ517" s="275"/>
      <c r="BA517" s="275"/>
      <c r="BB517" s="275"/>
      <c r="BC517" s="275"/>
      <c r="BD517" s="275"/>
      <c r="BE517" s="275"/>
      <c r="BF517" s="275"/>
      <c r="BG517" s="275"/>
      <c r="BH517" s="275"/>
      <c r="BI517" s="275"/>
      <c r="BJ517" s="275"/>
      <c r="BK517" s="275"/>
      <c r="BL517" s="275"/>
      <c r="BM517" s="275"/>
      <c r="BN517" s="275"/>
      <c r="BO517" s="275"/>
      <c r="BP517" s="275"/>
      <c r="BQ517" s="275"/>
      <c r="BR517" s="275"/>
      <c r="BS517" s="275"/>
    </row>
    <row r="518" spans="1:71" x14ac:dyDescent="0.3">
      <c r="A518" s="275"/>
      <c r="B518" s="275"/>
      <c r="C518" s="275"/>
      <c r="D518" s="275"/>
      <c r="E518" s="275"/>
      <c r="F518" s="275"/>
      <c r="G518" s="275"/>
      <c r="H518" s="275"/>
      <c r="I518" s="275"/>
      <c r="J518" s="275"/>
      <c r="K518" s="275"/>
      <c r="L518" s="275"/>
      <c r="M518" s="275"/>
      <c r="N518" s="275"/>
      <c r="O518" s="275"/>
      <c r="P518" s="275"/>
      <c r="Q518" s="275"/>
      <c r="R518" s="275"/>
      <c r="S518" s="275"/>
      <c r="T518" s="275"/>
      <c r="U518" s="275"/>
      <c r="V518" s="275"/>
      <c r="W518" s="275"/>
      <c r="X518" s="275"/>
      <c r="Y518" s="275"/>
      <c r="Z518" s="275"/>
      <c r="AA518" s="275"/>
      <c r="AB518" s="275"/>
      <c r="AC518" s="275"/>
      <c r="AD518" s="275"/>
      <c r="AE518" s="275"/>
      <c r="AF518" s="275"/>
      <c r="AG518" s="275"/>
      <c r="AH518" s="275"/>
      <c r="AI518" s="275"/>
      <c r="AJ518" s="275"/>
      <c r="AK518" s="275"/>
      <c r="AL518" s="275"/>
      <c r="AM518" s="275"/>
      <c r="AN518" s="275"/>
      <c r="AO518" s="275"/>
      <c r="AP518" s="275"/>
      <c r="AQ518" s="275"/>
      <c r="AR518" s="275"/>
      <c r="AS518" s="275"/>
      <c r="AT518" s="275"/>
      <c r="AU518" s="275"/>
      <c r="AV518" s="275"/>
      <c r="AW518" s="275"/>
      <c r="AX518" s="275"/>
      <c r="AY518" s="275"/>
      <c r="AZ518" s="275"/>
      <c r="BA518" s="275"/>
      <c r="BB518" s="275"/>
      <c r="BC518" s="275"/>
      <c r="BD518" s="275"/>
      <c r="BE518" s="275"/>
      <c r="BF518" s="275"/>
      <c r="BG518" s="275"/>
      <c r="BH518" s="275"/>
      <c r="BI518" s="275"/>
      <c r="BJ518" s="275"/>
      <c r="BK518" s="275"/>
      <c r="BL518" s="275"/>
      <c r="BM518" s="275"/>
      <c r="BN518" s="275"/>
      <c r="BO518" s="275"/>
      <c r="BP518" s="275"/>
      <c r="BQ518" s="275"/>
      <c r="BR518" s="275"/>
      <c r="BS518" s="275"/>
    </row>
    <row r="519" spans="1:71" x14ac:dyDescent="0.3">
      <c r="A519" s="275"/>
      <c r="B519" s="275"/>
      <c r="C519" s="275"/>
      <c r="D519" s="275"/>
      <c r="E519" s="275"/>
      <c r="F519" s="275"/>
      <c r="G519" s="275"/>
      <c r="H519" s="275"/>
      <c r="I519" s="275"/>
      <c r="J519" s="275"/>
      <c r="K519" s="275"/>
      <c r="L519" s="275"/>
      <c r="M519" s="275"/>
      <c r="N519" s="275"/>
      <c r="O519" s="275"/>
      <c r="P519" s="275"/>
      <c r="Q519" s="275"/>
      <c r="R519" s="275"/>
      <c r="S519" s="275"/>
      <c r="T519" s="275"/>
      <c r="U519" s="275"/>
      <c r="V519" s="275"/>
      <c r="W519" s="275"/>
      <c r="X519" s="275"/>
      <c r="Y519" s="275"/>
      <c r="Z519" s="275"/>
      <c r="AA519" s="275"/>
      <c r="AB519" s="275"/>
      <c r="AC519" s="275"/>
      <c r="AD519" s="275"/>
      <c r="AE519" s="275"/>
      <c r="AF519" s="275"/>
      <c r="AG519" s="275"/>
      <c r="AH519" s="275"/>
      <c r="AI519" s="275"/>
      <c r="AJ519" s="275"/>
      <c r="AK519" s="275"/>
      <c r="AL519" s="275"/>
      <c r="AM519" s="275"/>
      <c r="AN519" s="275"/>
      <c r="AO519" s="275"/>
      <c r="AP519" s="275"/>
      <c r="AQ519" s="275"/>
      <c r="AR519" s="275"/>
      <c r="AS519" s="275"/>
      <c r="AT519" s="275"/>
      <c r="AU519" s="275"/>
      <c r="AV519" s="275"/>
      <c r="AW519" s="275"/>
      <c r="AX519" s="275"/>
      <c r="AY519" s="275"/>
      <c r="AZ519" s="275"/>
      <c r="BA519" s="275"/>
      <c r="BB519" s="275"/>
      <c r="BC519" s="275"/>
      <c r="BD519" s="275"/>
      <c r="BE519" s="275"/>
      <c r="BF519" s="275"/>
      <c r="BG519" s="275"/>
      <c r="BH519" s="275"/>
      <c r="BI519" s="275"/>
      <c r="BJ519" s="275"/>
      <c r="BK519" s="275"/>
      <c r="BL519" s="275"/>
      <c r="BM519" s="275"/>
      <c r="BN519" s="275"/>
      <c r="BO519" s="275"/>
      <c r="BP519" s="275"/>
      <c r="BQ519" s="275"/>
      <c r="BR519" s="275"/>
      <c r="BS519" s="275"/>
    </row>
    <row r="520" spans="1:71" x14ac:dyDescent="0.3">
      <c r="A520" s="275"/>
      <c r="B520" s="275"/>
      <c r="C520" s="275"/>
      <c r="D520" s="275"/>
      <c r="E520" s="275"/>
      <c r="F520" s="275"/>
      <c r="G520" s="275"/>
      <c r="H520" s="275"/>
      <c r="I520" s="275"/>
      <c r="J520" s="275"/>
      <c r="K520" s="275"/>
      <c r="L520" s="275"/>
      <c r="M520" s="275"/>
      <c r="N520" s="275"/>
      <c r="O520" s="275"/>
      <c r="P520" s="275"/>
      <c r="Q520" s="275"/>
      <c r="R520" s="275"/>
      <c r="S520" s="275"/>
      <c r="T520" s="275"/>
      <c r="U520" s="275"/>
      <c r="V520" s="275"/>
      <c r="W520" s="275"/>
      <c r="X520" s="275"/>
      <c r="Y520" s="275"/>
      <c r="Z520" s="275"/>
      <c r="AA520" s="275"/>
      <c r="AB520" s="275"/>
      <c r="AC520" s="275"/>
      <c r="AD520" s="275"/>
      <c r="AE520" s="275"/>
      <c r="AF520" s="275"/>
      <c r="AG520" s="275"/>
      <c r="AH520" s="275"/>
      <c r="AI520" s="275"/>
      <c r="AJ520" s="275"/>
      <c r="AK520" s="275"/>
      <c r="AL520" s="275"/>
      <c r="AM520" s="275"/>
      <c r="AN520" s="275"/>
      <c r="AO520" s="275"/>
      <c r="AP520" s="275"/>
      <c r="AQ520" s="275"/>
      <c r="AR520" s="275"/>
      <c r="AS520" s="275"/>
      <c r="AT520" s="275"/>
      <c r="AU520" s="275"/>
      <c r="AV520" s="275"/>
      <c r="AW520" s="275"/>
      <c r="AX520" s="275"/>
      <c r="AY520" s="275"/>
      <c r="AZ520" s="275"/>
      <c r="BA520" s="275"/>
      <c r="BB520" s="275"/>
      <c r="BC520" s="275"/>
      <c r="BD520" s="275"/>
      <c r="BE520" s="275"/>
      <c r="BF520" s="275"/>
      <c r="BG520" s="275"/>
      <c r="BH520" s="275"/>
      <c r="BI520" s="275"/>
      <c r="BJ520" s="275"/>
      <c r="BK520" s="275"/>
      <c r="BL520" s="275"/>
      <c r="BM520" s="275"/>
      <c r="BN520" s="275"/>
      <c r="BO520" s="275"/>
      <c r="BP520" s="275"/>
      <c r="BQ520" s="275"/>
      <c r="BR520" s="275"/>
      <c r="BS520" s="275"/>
    </row>
    <row r="521" spans="1:71" x14ac:dyDescent="0.3">
      <c r="A521" s="275"/>
      <c r="B521" s="275"/>
      <c r="C521" s="275"/>
      <c r="D521" s="275"/>
      <c r="E521" s="275"/>
      <c r="F521" s="275"/>
      <c r="G521" s="275"/>
      <c r="H521" s="275"/>
      <c r="I521" s="275"/>
      <c r="J521" s="275"/>
      <c r="K521" s="275"/>
      <c r="L521" s="275"/>
      <c r="M521" s="275"/>
      <c r="N521" s="275"/>
      <c r="O521" s="275"/>
      <c r="P521" s="275"/>
      <c r="Q521" s="275"/>
      <c r="R521" s="275"/>
      <c r="S521" s="275"/>
      <c r="T521" s="275"/>
      <c r="U521" s="275"/>
      <c r="V521" s="275"/>
      <c r="W521" s="275"/>
      <c r="X521" s="275"/>
      <c r="Y521" s="275"/>
      <c r="Z521" s="275"/>
      <c r="AA521" s="275"/>
      <c r="AB521" s="275"/>
      <c r="AC521" s="275"/>
      <c r="AD521" s="275"/>
      <c r="AE521" s="275"/>
      <c r="AF521" s="275"/>
      <c r="AG521" s="275"/>
      <c r="AH521" s="275"/>
      <c r="AI521" s="275"/>
      <c r="AJ521" s="275"/>
      <c r="AK521" s="275"/>
      <c r="AL521" s="275"/>
      <c r="AM521" s="275"/>
      <c r="AN521" s="275"/>
      <c r="AO521" s="275"/>
      <c r="AP521" s="275"/>
      <c r="AQ521" s="275"/>
      <c r="AR521" s="275"/>
      <c r="AS521" s="275"/>
      <c r="AT521" s="275"/>
      <c r="AU521" s="275"/>
      <c r="AV521" s="275"/>
      <c r="AW521" s="275"/>
      <c r="AX521" s="275"/>
      <c r="AY521" s="275"/>
      <c r="AZ521" s="275"/>
      <c r="BA521" s="275"/>
      <c r="BB521" s="275"/>
      <c r="BC521" s="275"/>
      <c r="BD521" s="275"/>
      <c r="BE521" s="275"/>
      <c r="BF521" s="275"/>
      <c r="BG521" s="275"/>
      <c r="BH521" s="275"/>
      <c r="BI521" s="275"/>
      <c r="BJ521" s="275"/>
      <c r="BK521" s="275"/>
      <c r="BL521" s="275"/>
      <c r="BM521" s="275"/>
      <c r="BN521" s="275"/>
      <c r="BO521" s="275"/>
      <c r="BP521" s="275"/>
      <c r="BQ521" s="275"/>
      <c r="BR521" s="275"/>
      <c r="BS521" s="275"/>
    </row>
    <row r="522" spans="1:71" x14ac:dyDescent="0.3">
      <c r="A522" s="275"/>
      <c r="B522" s="275"/>
      <c r="C522" s="275"/>
      <c r="D522" s="275"/>
      <c r="E522" s="275"/>
      <c r="F522" s="275"/>
      <c r="G522" s="275"/>
      <c r="H522" s="275"/>
      <c r="I522" s="275"/>
      <c r="J522" s="275"/>
      <c r="K522" s="275"/>
      <c r="L522" s="275"/>
      <c r="M522" s="275"/>
      <c r="N522" s="275"/>
      <c r="O522" s="275"/>
      <c r="P522" s="275"/>
      <c r="Q522" s="275"/>
      <c r="R522" s="275"/>
      <c r="S522" s="275"/>
      <c r="T522" s="275"/>
      <c r="U522" s="275"/>
      <c r="V522" s="275"/>
      <c r="W522" s="275"/>
      <c r="X522" s="275"/>
      <c r="Y522" s="275"/>
      <c r="Z522" s="275"/>
      <c r="AA522" s="275"/>
      <c r="AB522" s="275"/>
      <c r="AC522" s="275"/>
      <c r="AD522" s="275"/>
      <c r="AE522" s="275"/>
      <c r="AF522" s="275"/>
      <c r="AG522" s="275"/>
      <c r="AH522" s="275"/>
      <c r="AI522" s="275"/>
      <c r="AJ522" s="275"/>
      <c r="AK522" s="275"/>
      <c r="AL522" s="275"/>
      <c r="AM522" s="275"/>
      <c r="AN522" s="275"/>
      <c r="AO522" s="275"/>
      <c r="AP522" s="275"/>
      <c r="AQ522" s="275"/>
      <c r="AR522" s="275"/>
      <c r="AS522" s="275"/>
      <c r="AT522" s="275"/>
      <c r="AU522" s="275"/>
      <c r="AV522" s="275"/>
      <c r="AW522" s="275"/>
      <c r="AX522" s="275"/>
      <c r="AY522" s="275"/>
      <c r="AZ522" s="275"/>
      <c r="BA522" s="275"/>
      <c r="BB522" s="275"/>
      <c r="BC522" s="275"/>
      <c r="BD522" s="275"/>
      <c r="BE522" s="275"/>
      <c r="BF522" s="275"/>
      <c r="BG522" s="275"/>
      <c r="BH522" s="275"/>
      <c r="BI522" s="275"/>
      <c r="BJ522" s="275"/>
      <c r="BK522" s="275"/>
      <c r="BL522" s="275"/>
      <c r="BM522" s="275"/>
      <c r="BN522" s="275"/>
      <c r="BO522" s="275"/>
      <c r="BP522" s="275"/>
      <c r="BQ522" s="275"/>
      <c r="BR522" s="275"/>
      <c r="BS522" s="275"/>
    </row>
    <row r="523" spans="1:71" x14ac:dyDescent="0.3">
      <c r="A523" s="275"/>
      <c r="B523" s="275"/>
      <c r="C523" s="275"/>
      <c r="D523" s="275"/>
      <c r="E523" s="275"/>
      <c r="F523" s="275"/>
      <c r="G523" s="275"/>
      <c r="H523" s="275"/>
      <c r="I523" s="275"/>
      <c r="J523" s="275"/>
      <c r="K523" s="275"/>
      <c r="L523" s="275"/>
      <c r="M523" s="275"/>
      <c r="N523" s="275"/>
      <c r="O523" s="275"/>
      <c r="P523" s="275"/>
      <c r="Q523" s="275"/>
      <c r="R523" s="275"/>
      <c r="S523" s="275"/>
      <c r="T523" s="275"/>
      <c r="U523" s="275"/>
      <c r="V523" s="275"/>
      <c r="W523" s="275"/>
      <c r="X523" s="275"/>
      <c r="Y523" s="275"/>
      <c r="Z523" s="275"/>
      <c r="AA523" s="275"/>
      <c r="AB523" s="275"/>
      <c r="AC523" s="275"/>
      <c r="AD523" s="275"/>
      <c r="AE523" s="275"/>
      <c r="AF523" s="275"/>
      <c r="AG523" s="275"/>
      <c r="AH523" s="275"/>
      <c r="AI523" s="275"/>
      <c r="AJ523" s="275"/>
      <c r="AK523" s="275"/>
      <c r="AL523" s="275"/>
      <c r="AM523" s="275"/>
      <c r="AN523" s="275"/>
      <c r="AO523" s="275"/>
      <c r="AP523" s="275"/>
      <c r="AQ523" s="275"/>
      <c r="AR523" s="275"/>
      <c r="AS523" s="275"/>
      <c r="AT523" s="275"/>
      <c r="AU523" s="275"/>
      <c r="AV523" s="275"/>
      <c r="AW523" s="275"/>
      <c r="AX523" s="275"/>
      <c r="AY523" s="275"/>
      <c r="AZ523" s="275"/>
      <c r="BA523" s="275"/>
      <c r="BB523" s="275"/>
      <c r="BC523" s="275"/>
      <c r="BD523" s="275"/>
      <c r="BE523" s="275"/>
      <c r="BF523" s="275"/>
      <c r="BG523" s="275"/>
      <c r="BH523" s="275"/>
      <c r="BI523" s="275"/>
      <c r="BJ523" s="275"/>
      <c r="BK523" s="275"/>
      <c r="BL523" s="275"/>
      <c r="BM523" s="275"/>
      <c r="BN523" s="275"/>
      <c r="BO523" s="275"/>
      <c r="BP523" s="275"/>
      <c r="BQ523" s="275"/>
      <c r="BR523" s="275"/>
      <c r="BS523" s="275"/>
    </row>
    <row r="524" spans="1:71" x14ac:dyDescent="0.3">
      <c r="A524" s="275"/>
      <c r="B524" s="275"/>
      <c r="C524" s="275"/>
      <c r="D524" s="275"/>
      <c r="E524" s="275"/>
      <c r="F524" s="275"/>
      <c r="G524" s="275"/>
      <c r="H524" s="275"/>
      <c r="I524" s="275"/>
      <c r="J524" s="275"/>
      <c r="K524" s="275"/>
      <c r="L524" s="275"/>
      <c r="M524" s="275"/>
      <c r="N524" s="275"/>
      <c r="O524" s="275"/>
      <c r="P524" s="275"/>
      <c r="Q524" s="275"/>
      <c r="R524" s="275"/>
      <c r="S524" s="275"/>
      <c r="T524" s="275"/>
      <c r="U524" s="275"/>
      <c r="V524" s="275"/>
      <c r="W524" s="275"/>
      <c r="X524" s="275"/>
      <c r="Y524" s="275"/>
      <c r="Z524" s="275"/>
      <c r="AA524" s="275"/>
      <c r="AB524" s="275"/>
      <c r="AC524" s="275"/>
      <c r="AD524" s="275"/>
      <c r="AE524" s="275"/>
      <c r="AF524" s="275"/>
      <c r="AG524" s="275"/>
      <c r="AH524" s="275"/>
      <c r="AI524" s="275"/>
      <c r="AJ524" s="275"/>
      <c r="AK524" s="275"/>
      <c r="AL524" s="275"/>
      <c r="AM524" s="275"/>
      <c r="AN524" s="275"/>
      <c r="AO524" s="275"/>
      <c r="AP524" s="275"/>
      <c r="AQ524" s="275"/>
      <c r="AR524" s="275"/>
      <c r="AS524" s="275"/>
      <c r="AT524" s="275"/>
      <c r="AU524" s="275"/>
      <c r="AV524" s="275"/>
      <c r="AW524" s="275"/>
      <c r="AX524" s="275"/>
      <c r="AY524" s="275"/>
      <c r="AZ524" s="275"/>
      <c r="BA524" s="275"/>
      <c r="BB524" s="275"/>
      <c r="BC524" s="275"/>
      <c r="BD524" s="275"/>
      <c r="BE524" s="275"/>
      <c r="BF524" s="275"/>
      <c r="BG524" s="275"/>
      <c r="BH524" s="275"/>
      <c r="BI524" s="275"/>
      <c r="BJ524" s="275"/>
      <c r="BK524" s="275"/>
      <c r="BL524" s="275"/>
      <c r="BM524" s="275"/>
      <c r="BN524" s="275"/>
      <c r="BO524" s="275"/>
      <c r="BP524" s="275"/>
      <c r="BQ524" s="275"/>
      <c r="BR524" s="275"/>
      <c r="BS524" s="275"/>
    </row>
    <row r="525" spans="1:71" x14ac:dyDescent="0.3">
      <c r="A525" s="275"/>
      <c r="B525" s="275"/>
      <c r="C525" s="275"/>
      <c r="D525" s="275"/>
      <c r="E525" s="275"/>
      <c r="F525" s="275"/>
      <c r="G525" s="275"/>
      <c r="H525" s="275"/>
      <c r="I525" s="275"/>
      <c r="J525" s="275"/>
      <c r="K525" s="275"/>
      <c r="L525" s="275"/>
      <c r="M525" s="275"/>
      <c r="N525" s="275"/>
      <c r="O525" s="275"/>
      <c r="P525" s="275"/>
      <c r="Q525" s="275"/>
      <c r="R525" s="275"/>
      <c r="S525" s="275"/>
      <c r="T525" s="275"/>
      <c r="U525" s="275"/>
      <c r="V525" s="275"/>
      <c r="W525" s="275"/>
      <c r="X525" s="275"/>
      <c r="Y525" s="275"/>
      <c r="Z525" s="275"/>
      <c r="AA525" s="275"/>
      <c r="AB525" s="275"/>
      <c r="AC525" s="275"/>
      <c r="AD525" s="275"/>
      <c r="AE525" s="275"/>
      <c r="AF525" s="275"/>
      <c r="AG525" s="275"/>
      <c r="AH525" s="275"/>
      <c r="AI525" s="275"/>
      <c r="AJ525" s="275"/>
      <c r="AK525" s="275"/>
      <c r="AL525" s="275"/>
      <c r="AM525" s="275"/>
      <c r="AN525" s="275"/>
      <c r="AO525" s="275"/>
      <c r="AP525" s="275"/>
      <c r="AQ525" s="275"/>
      <c r="AR525" s="275"/>
      <c r="AS525" s="275"/>
      <c r="AT525" s="275"/>
      <c r="AU525" s="275"/>
      <c r="AV525" s="275"/>
      <c r="AW525" s="275"/>
      <c r="AX525" s="275"/>
      <c r="AY525" s="275"/>
      <c r="AZ525" s="275"/>
      <c r="BA525" s="275"/>
      <c r="BB525" s="275"/>
      <c r="BC525" s="275"/>
      <c r="BD525" s="275"/>
      <c r="BE525" s="275"/>
      <c r="BF525" s="275"/>
      <c r="BG525" s="275"/>
      <c r="BH525" s="275"/>
      <c r="BI525" s="275"/>
      <c r="BJ525" s="275"/>
      <c r="BK525" s="275"/>
      <c r="BL525" s="275"/>
      <c r="BM525" s="275"/>
      <c r="BN525" s="275"/>
      <c r="BO525" s="275"/>
      <c r="BP525" s="275"/>
      <c r="BQ525" s="275"/>
      <c r="BR525" s="275"/>
      <c r="BS525" s="275"/>
    </row>
    <row r="526" spans="1:71" x14ac:dyDescent="0.3">
      <c r="A526" s="275"/>
      <c r="B526" s="275"/>
      <c r="C526" s="275"/>
      <c r="D526" s="275"/>
      <c r="E526" s="275"/>
      <c r="F526" s="275"/>
      <c r="G526" s="275"/>
      <c r="H526" s="275"/>
      <c r="I526" s="275"/>
      <c r="J526" s="275"/>
      <c r="K526" s="275"/>
      <c r="L526" s="275"/>
      <c r="M526" s="275"/>
      <c r="N526" s="275"/>
      <c r="O526" s="275"/>
      <c r="P526" s="275"/>
      <c r="Q526" s="275"/>
      <c r="R526" s="275"/>
      <c r="S526" s="275"/>
      <c r="T526" s="275"/>
      <c r="U526" s="275"/>
      <c r="V526" s="275"/>
      <c r="W526" s="275"/>
      <c r="X526" s="275"/>
      <c r="Y526" s="275"/>
      <c r="Z526" s="275"/>
      <c r="AA526" s="275"/>
      <c r="AB526" s="275"/>
      <c r="AC526" s="275"/>
      <c r="AD526" s="275"/>
      <c r="AE526" s="275"/>
      <c r="AF526" s="275"/>
      <c r="AG526" s="275"/>
      <c r="AH526" s="275"/>
      <c r="AI526" s="275"/>
      <c r="AJ526" s="275"/>
      <c r="AK526" s="275"/>
      <c r="AL526" s="275"/>
      <c r="AM526" s="275"/>
      <c r="AN526" s="275"/>
      <c r="AO526" s="275"/>
      <c r="AP526" s="275"/>
      <c r="AQ526" s="275"/>
      <c r="AR526" s="275"/>
      <c r="AS526" s="275"/>
      <c r="AT526" s="275"/>
      <c r="AU526" s="275"/>
      <c r="AV526" s="275"/>
      <c r="AW526" s="275"/>
      <c r="AX526" s="275"/>
      <c r="AY526" s="275"/>
      <c r="AZ526" s="275"/>
      <c r="BA526" s="275"/>
      <c r="BB526" s="275"/>
      <c r="BC526" s="275"/>
      <c r="BD526" s="275"/>
      <c r="BE526" s="275"/>
      <c r="BF526" s="275"/>
      <c r="BG526" s="275"/>
      <c r="BH526" s="275"/>
      <c r="BI526" s="275"/>
      <c r="BJ526" s="275"/>
      <c r="BK526" s="275"/>
      <c r="BL526" s="275"/>
      <c r="BM526" s="275"/>
      <c r="BN526" s="275"/>
      <c r="BO526" s="275"/>
      <c r="BP526" s="275"/>
      <c r="BQ526" s="275"/>
      <c r="BR526" s="275"/>
      <c r="BS526" s="275"/>
    </row>
    <row r="527" spans="1:71" x14ac:dyDescent="0.3">
      <c r="A527" s="275"/>
      <c r="B527" s="275"/>
      <c r="C527" s="275"/>
      <c r="D527" s="275"/>
      <c r="E527" s="275"/>
      <c r="F527" s="275"/>
      <c r="G527" s="275"/>
      <c r="H527" s="275"/>
      <c r="I527" s="275"/>
      <c r="J527" s="275"/>
      <c r="K527" s="275"/>
      <c r="L527" s="275"/>
      <c r="M527" s="275"/>
      <c r="N527" s="275"/>
      <c r="O527" s="275"/>
      <c r="P527" s="275"/>
      <c r="Q527" s="275"/>
      <c r="R527" s="275"/>
      <c r="S527" s="275"/>
      <c r="T527" s="275"/>
      <c r="U527" s="275"/>
      <c r="V527" s="275"/>
      <c r="W527" s="275"/>
      <c r="X527" s="275"/>
      <c r="Y527" s="275"/>
      <c r="Z527" s="275"/>
      <c r="AA527" s="275"/>
      <c r="AB527" s="275"/>
      <c r="AC527" s="275"/>
      <c r="AD527" s="275"/>
      <c r="AE527" s="275"/>
      <c r="AF527" s="275"/>
      <c r="AG527" s="275"/>
      <c r="AH527" s="275"/>
      <c r="AI527" s="275"/>
      <c r="AJ527" s="275"/>
      <c r="AK527" s="275"/>
      <c r="AL527" s="275"/>
      <c r="AM527" s="275"/>
      <c r="AN527" s="275"/>
      <c r="AO527" s="275"/>
      <c r="AP527" s="275"/>
      <c r="AQ527" s="275"/>
      <c r="AR527" s="275"/>
      <c r="AS527" s="275"/>
      <c r="AT527" s="275"/>
      <c r="AU527" s="275"/>
      <c r="AV527" s="275"/>
      <c r="AW527" s="275"/>
      <c r="AX527" s="275"/>
      <c r="AY527" s="275"/>
      <c r="AZ527" s="275"/>
      <c r="BA527" s="275"/>
      <c r="BB527" s="275"/>
      <c r="BC527" s="275"/>
      <c r="BD527" s="275"/>
      <c r="BE527" s="275"/>
      <c r="BF527" s="275"/>
      <c r="BG527" s="275"/>
      <c r="BH527" s="275"/>
      <c r="BI527" s="275"/>
      <c r="BJ527" s="275"/>
      <c r="BK527" s="275"/>
      <c r="BL527" s="275"/>
      <c r="BM527" s="275"/>
      <c r="BN527" s="275"/>
      <c r="BO527" s="275"/>
      <c r="BP527" s="275"/>
      <c r="BQ527" s="275"/>
      <c r="BR527" s="275"/>
      <c r="BS527" s="275"/>
    </row>
    <row r="528" spans="1:71" x14ac:dyDescent="0.3">
      <c r="A528" s="275"/>
      <c r="B528" s="275"/>
      <c r="C528" s="275"/>
      <c r="D528" s="275"/>
      <c r="E528" s="275"/>
      <c r="F528" s="275"/>
      <c r="G528" s="275"/>
      <c r="H528" s="275"/>
      <c r="I528" s="275"/>
      <c r="J528" s="275"/>
      <c r="K528" s="275"/>
      <c r="L528" s="275"/>
      <c r="M528" s="275"/>
      <c r="N528" s="275"/>
      <c r="O528" s="275"/>
      <c r="P528" s="275"/>
      <c r="Q528" s="275"/>
      <c r="R528" s="275"/>
      <c r="S528" s="275"/>
      <c r="T528" s="275"/>
      <c r="U528" s="275"/>
      <c r="V528" s="275"/>
      <c r="W528" s="275"/>
      <c r="X528" s="275"/>
      <c r="Y528" s="275"/>
      <c r="Z528" s="275"/>
      <c r="AA528" s="275"/>
      <c r="AB528" s="275"/>
      <c r="AC528" s="275"/>
      <c r="AD528" s="275"/>
      <c r="AE528" s="275"/>
      <c r="AF528" s="275"/>
      <c r="AG528" s="275"/>
      <c r="AH528" s="275"/>
      <c r="AI528" s="275"/>
      <c r="AJ528" s="275"/>
      <c r="AK528" s="275"/>
      <c r="AL528" s="275"/>
      <c r="AM528" s="275"/>
      <c r="AN528" s="275"/>
      <c r="AO528" s="275"/>
      <c r="AP528" s="275"/>
      <c r="AQ528" s="275"/>
      <c r="AR528" s="275"/>
      <c r="AS528" s="275"/>
      <c r="AT528" s="275"/>
      <c r="AU528" s="275"/>
      <c r="AV528" s="275"/>
      <c r="AW528" s="275"/>
      <c r="AX528" s="275"/>
      <c r="AY528" s="275"/>
      <c r="AZ528" s="275"/>
      <c r="BA528" s="275"/>
      <c r="BB528" s="275"/>
      <c r="BC528" s="275"/>
      <c r="BD528" s="275"/>
      <c r="BE528" s="275"/>
      <c r="BF528" s="275"/>
      <c r="BG528" s="275"/>
      <c r="BH528" s="275"/>
      <c r="BI528" s="275"/>
      <c r="BJ528" s="275"/>
      <c r="BK528" s="275"/>
      <c r="BL528" s="275"/>
      <c r="BM528" s="275"/>
      <c r="BN528" s="275"/>
      <c r="BO528" s="275"/>
      <c r="BP528" s="275"/>
      <c r="BQ528" s="275"/>
      <c r="BR528" s="275"/>
      <c r="BS528" s="275"/>
    </row>
    <row r="529" spans="1:71" x14ac:dyDescent="0.3">
      <c r="A529" s="275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75"/>
      <c r="M529" s="275"/>
      <c r="N529" s="275"/>
      <c r="O529" s="275"/>
      <c r="P529" s="275"/>
      <c r="Q529" s="275"/>
      <c r="R529" s="275"/>
      <c r="S529" s="275"/>
      <c r="T529" s="275"/>
      <c r="U529" s="275"/>
      <c r="V529" s="275"/>
      <c r="W529" s="275"/>
      <c r="X529" s="275"/>
      <c r="Y529" s="275"/>
      <c r="Z529" s="275"/>
      <c r="AA529" s="275"/>
      <c r="AB529" s="275"/>
      <c r="AC529" s="275"/>
      <c r="AD529" s="275"/>
      <c r="AE529" s="275"/>
      <c r="AF529" s="275"/>
      <c r="AG529" s="275"/>
      <c r="AH529" s="275"/>
      <c r="AI529" s="275"/>
      <c r="AJ529" s="275"/>
      <c r="AK529" s="275"/>
      <c r="AL529" s="275"/>
      <c r="AM529" s="275"/>
      <c r="AN529" s="275"/>
      <c r="AO529" s="275"/>
      <c r="AP529" s="275"/>
      <c r="AQ529" s="275"/>
      <c r="AR529" s="275"/>
      <c r="AS529" s="275"/>
      <c r="AT529" s="275"/>
      <c r="AU529" s="275"/>
      <c r="AV529" s="275"/>
      <c r="AW529" s="275"/>
      <c r="AX529" s="275"/>
      <c r="AY529" s="275"/>
      <c r="AZ529" s="275"/>
      <c r="BA529" s="275"/>
      <c r="BB529" s="275"/>
      <c r="BC529" s="275"/>
      <c r="BD529" s="275"/>
      <c r="BE529" s="275"/>
      <c r="BF529" s="275"/>
      <c r="BG529" s="275"/>
      <c r="BH529" s="275"/>
      <c r="BI529" s="275"/>
      <c r="BJ529" s="275"/>
      <c r="BK529" s="275"/>
      <c r="BL529" s="275"/>
      <c r="BM529" s="275"/>
      <c r="BN529" s="275"/>
      <c r="BO529" s="275"/>
      <c r="BP529" s="275"/>
      <c r="BQ529" s="275"/>
      <c r="BR529" s="275"/>
      <c r="BS529" s="275"/>
    </row>
    <row r="530" spans="1:71" x14ac:dyDescent="0.3">
      <c r="A530" s="275"/>
      <c r="B530" s="275"/>
      <c r="C530" s="275"/>
      <c r="D530" s="275"/>
      <c r="E530" s="275"/>
      <c r="F530" s="275"/>
      <c r="G530" s="275"/>
      <c r="H530" s="275"/>
      <c r="I530" s="275"/>
      <c r="J530" s="275"/>
      <c r="K530" s="275"/>
      <c r="L530" s="275"/>
      <c r="M530" s="275"/>
      <c r="N530" s="275"/>
      <c r="O530" s="275"/>
      <c r="P530" s="275"/>
      <c r="Q530" s="275"/>
      <c r="R530" s="275"/>
      <c r="S530" s="275"/>
      <c r="T530" s="275"/>
      <c r="U530" s="275"/>
      <c r="V530" s="275"/>
      <c r="W530" s="275"/>
      <c r="X530" s="275"/>
      <c r="Y530" s="275"/>
      <c r="Z530" s="275"/>
      <c r="AA530" s="275"/>
      <c r="AB530" s="275"/>
      <c r="AC530" s="275"/>
      <c r="AD530" s="275"/>
      <c r="AE530" s="275"/>
      <c r="AF530" s="275"/>
      <c r="AG530" s="275"/>
      <c r="AH530" s="275"/>
      <c r="AI530" s="275"/>
      <c r="AJ530" s="275"/>
      <c r="AK530" s="275"/>
      <c r="AL530" s="275"/>
      <c r="AM530" s="275"/>
      <c r="AN530" s="275"/>
      <c r="AO530" s="275"/>
      <c r="AP530" s="275"/>
      <c r="AQ530" s="275"/>
      <c r="AR530" s="275"/>
      <c r="AS530" s="275"/>
      <c r="AT530" s="275"/>
      <c r="AU530" s="275"/>
      <c r="AV530" s="275"/>
      <c r="AW530" s="275"/>
      <c r="AX530" s="275"/>
      <c r="AY530" s="275"/>
      <c r="AZ530" s="275"/>
      <c r="BA530" s="275"/>
      <c r="BB530" s="275"/>
      <c r="BC530" s="275"/>
      <c r="BD530" s="275"/>
      <c r="BE530" s="275"/>
      <c r="BF530" s="275"/>
      <c r="BG530" s="275"/>
      <c r="BH530" s="275"/>
      <c r="BI530" s="275"/>
      <c r="BJ530" s="275"/>
      <c r="BK530" s="275"/>
      <c r="BL530" s="275"/>
      <c r="BM530" s="275"/>
      <c r="BN530" s="275"/>
      <c r="BO530" s="275"/>
      <c r="BP530" s="275"/>
      <c r="BQ530" s="275"/>
      <c r="BR530" s="275"/>
      <c r="BS530" s="275"/>
    </row>
    <row r="531" spans="1:71" x14ac:dyDescent="0.3">
      <c r="A531" s="275"/>
      <c r="B531" s="275"/>
      <c r="C531" s="275"/>
      <c r="D531" s="275"/>
      <c r="E531" s="275"/>
      <c r="F531" s="275"/>
      <c r="G531" s="275"/>
      <c r="H531" s="275"/>
      <c r="I531" s="275"/>
      <c r="J531" s="275"/>
      <c r="K531" s="275"/>
      <c r="L531" s="275"/>
      <c r="M531" s="275"/>
      <c r="N531" s="275"/>
      <c r="O531" s="275"/>
      <c r="P531" s="275"/>
      <c r="Q531" s="275"/>
      <c r="R531" s="275"/>
      <c r="S531" s="275"/>
      <c r="T531" s="275"/>
      <c r="U531" s="275"/>
      <c r="V531" s="275"/>
      <c r="W531" s="275"/>
      <c r="X531" s="275"/>
      <c r="Y531" s="275"/>
      <c r="Z531" s="275"/>
      <c r="AA531" s="275"/>
      <c r="AB531" s="275"/>
      <c r="AC531" s="275"/>
      <c r="AD531" s="275"/>
      <c r="AE531" s="275"/>
      <c r="AF531" s="275"/>
      <c r="AG531" s="275"/>
      <c r="AH531" s="275"/>
      <c r="AI531" s="275"/>
      <c r="AJ531" s="275"/>
      <c r="AK531" s="275"/>
      <c r="AL531" s="275"/>
      <c r="AM531" s="275"/>
      <c r="AN531" s="275"/>
      <c r="AO531" s="275"/>
      <c r="AP531" s="275"/>
      <c r="AQ531" s="275"/>
      <c r="AR531" s="275"/>
      <c r="AS531" s="275"/>
      <c r="AT531" s="275"/>
      <c r="AU531" s="275"/>
      <c r="AV531" s="275"/>
      <c r="AW531" s="275"/>
      <c r="AX531" s="275"/>
      <c r="AY531" s="275"/>
      <c r="AZ531" s="275"/>
      <c r="BA531" s="275"/>
      <c r="BB531" s="275"/>
      <c r="BC531" s="275"/>
      <c r="BD531" s="275"/>
      <c r="BE531" s="275"/>
      <c r="BF531" s="275"/>
      <c r="BG531" s="275"/>
      <c r="BH531" s="275"/>
      <c r="BI531" s="275"/>
      <c r="BJ531" s="275"/>
      <c r="BK531" s="275"/>
      <c r="BL531" s="275"/>
      <c r="BM531" s="275"/>
      <c r="BN531" s="275"/>
      <c r="BO531" s="275"/>
      <c r="BP531" s="275"/>
      <c r="BQ531" s="275"/>
      <c r="BR531" s="275"/>
      <c r="BS531" s="275"/>
    </row>
    <row r="532" spans="1:71" x14ac:dyDescent="0.3">
      <c r="A532" s="275"/>
      <c r="B532" s="275"/>
      <c r="C532" s="275"/>
      <c r="D532" s="275"/>
      <c r="E532" s="275"/>
      <c r="F532" s="275"/>
      <c r="G532" s="275"/>
      <c r="H532" s="275"/>
      <c r="I532" s="275"/>
      <c r="J532" s="275"/>
      <c r="K532" s="275"/>
      <c r="L532" s="275"/>
      <c r="M532" s="275"/>
      <c r="N532" s="275"/>
      <c r="O532" s="275"/>
      <c r="P532" s="275"/>
      <c r="Q532" s="275"/>
      <c r="R532" s="275"/>
      <c r="S532" s="275"/>
      <c r="T532" s="275"/>
      <c r="U532" s="275"/>
      <c r="V532" s="275"/>
      <c r="W532" s="275"/>
      <c r="X532" s="275"/>
      <c r="Y532" s="275"/>
      <c r="Z532" s="275"/>
      <c r="AA532" s="275"/>
      <c r="AB532" s="275"/>
      <c r="AC532" s="275"/>
      <c r="AD532" s="275"/>
      <c r="AE532" s="275"/>
      <c r="AF532" s="275"/>
      <c r="AG532" s="275"/>
      <c r="AH532" s="275"/>
      <c r="AI532" s="275"/>
      <c r="AJ532" s="275"/>
      <c r="AK532" s="275"/>
      <c r="AL532" s="275"/>
      <c r="AM532" s="275"/>
      <c r="AN532" s="275"/>
      <c r="AO532" s="275"/>
      <c r="AP532" s="275"/>
      <c r="AQ532" s="275"/>
      <c r="AR532" s="275"/>
      <c r="AS532" s="275"/>
      <c r="AT532" s="275"/>
      <c r="AU532" s="275"/>
      <c r="AV532" s="275"/>
      <c r="AW532" s="275"/>
      <c r="AX532" s="275"/>
      <c r="AY532" s="275"/>
      <c r="AZ532" s="275"/>
      <c r="BA532" s="275"/>
      <c r="BB532" s="275"/>
      <c r="BC532" s="275"/>
      <c r="BD532" s="275"/>
      <c r="BE532" s="275"/>
      <c r="BF532" s="275"/>
      <c r="BG532" s="275"/>
      <c r="BH532" s="275"/>
      <c r="BI532" s="275"/>
      <c r="BJ532" s="275"/>
      <c r="BK532" s="275"/>
      <c r="BL532" s="275"/>
      <c r="BM532" s="275"/>
      <c r="BN532" s="275"/>
      <c r="BO532" s="275"/>
      <c r="BP532" s="275"/>
      <c r="BQ532" s="275"/>
      <c r="BR532" s="275"/>
      <c r="BS532" s="275"/>
    </row>
    <row r="533" spans="1:71" x14ac:dyDescent="0.3">
      <c r="A533" s="275"/>
      <c r="B533" s="275"/>
      <c r="C533" s="275"/>
      <c r="D533" s="275"/>
      <c r="E533" s="275"/>
      <c r="F533" s="275"/>
      <c r="G533" s="275"/>
      <c r="H533" s="275"/>
      <c r="I533" s="275"/>
      <c r="J533" s="275"/>
      <c r="K533" s="275"/>
      <c r="L533" s="275"/>
      <c r="M533" s="275"/>
      <c r="N533" s="275"/>
      <c r="O533" s="275"/>
      <c r="P533" s="275"/>
      <c r="Q533" s="275"/>
      <c r="R533" s="275"/>
      <c r="S533" s="275"/>
      <c r="T533" s="275"/>
      <c r="U533" s="275"/>
      <c r="V533" s="275"/>
      <c r="W533" s="275"/>
      <c r="X533" s="275"/>
      <c r="Y533" s="275"/>
      <c r="Z533" s="275"/>
      <c r="AA533" s="275"/>
      <c r="AB533" s="275"/>
      <c r="AC533" s="275"/>
      <c r="AD533" s="275"/>
      <c r="AE533" s="275"/>
      <c r="AF533" s="275"/>
      <c r="AG533" s="275"/>
      <c r="AH533" s="275"/>
      <c r="AI533" s="275"/>
      <c r="AJ533" s="275"/>
      <c r="AK533" s="275"/>
      <c r="AL533" s="275"/>
      <c r="AM533" s="275"/>
      <c r="AN533" s="275"/>
      <c r="AO533" s="275"/>
      <c r="AP533" s="275"/>
      <c r="AQ533" s="275"/>
      <c r="AR533" s="275"/>
      <c r="AS533" s="275"/>
      <c r="AT533" s="275"/>
      <c r="AU533" s="275"/>
      <c r="AV533" s="275"/>
      <c r="AW533" s="275"/>
      <c r="AX533" s="275"/>
      <c r="AY533" s="275"/>
      <c r="AZ533" s="275"/>
      <c r="BA533" s="275"/>
      <c r="BB533" s="275"/>
      <c r="BC533" s="275"/>
      <c r="BD533" s="275"/>
      <c r="BE533" s="275"/>
      <c r="BF533" s="275"/>
      <c r="BG533" s="275"/>
      <c r="BH533" s="275"/>
      <c r="BI533" s="275"/>
      <c r="BJ533" s="275"/>
      <c r="BK533" s="275"/>
      <c r="BL533" s="275"/>
      <c r="BM533" s="275"/>
      <c r="BN533" s="275"/>
      <c r="BO533" s="275"/>
      <c r="BP533" s="275"/>
      <c r="BQ533" s="275"/>
      <c r="BR533" s="275"/>
      <c r="BS533" s="275"/>
    </row>
    <row r="534" spans="1:71" x14ac:dyDescent="0.3">
      <c r="A534" s="275"/>
      <c r="B534" s="275"/>
      <c r="C534" s="275"/>
      <c r="D534" s="275"/>
      <c r="E534" s="275"/>
      <c r="F534" s="275"/>
      <c r="G534" s="275"/>
      <c r="H534" s="275"/>
      <c r="I534" s="275"/>
      <c r="J534" s="275"/>
      <c r="K534" s="275"/>
      <c r="L534" s="275"/>
      <c r="M534" s="275"/>
      <c r="N534" s="275"/>
      <c r="O534" s="275"/>
      <c r="P534" s="275"/>
      <c r="Q534" s="275"/>
      <c r="R534" s="275"/>
      <c r="S534" s="275"/>
      <c r="T534" s="275"/>
      <c r="U534" s="275"/>
      <c r="V534" s="275"/>
      <c r="W534" s="275"/>
      <c r="X534" s="275"/>
      <c r="Y534" s="275"/>
      <c r="Z534" s="275"/>
      <c r="AA534" s="275"/>
      <c r="AB534" s="275"/>
      <c r="AC534" s="275"/>
      <c r="AD534" s="275"/>
      <c r="AE534" s="275"/>
      <c r="AF534" s="275"/>
      <c r="AG534" s="275"/>
      <c r="AH534" s="275"/>
      <c r="AI534" s="275"/>
      <c r="AJ534" s="275"/>
      <c r="AK534" s="275"/>
      <c r="AL534" s="275"/>
      <c r="AM534" s="275"/>
      <c r="AN534" s="275"/>
      <c r="AO534" s="275"/>
      <c r="AP534" s="275"/>
      <c r="AQ534" s="275"/>
      <c r="AR534" s="275"/>
      <c r="AS534" s="275"/>
      <c r="AT534" s="275"/>
      <c r="AU534" s="275"/>
      <c r="AV534" s="275"/>
      <c r="AW534" s="275"/>
      <c r="AX534" s="275"/>
      <c r="AY534" s="275"/>
      <c r="AZ534" s="275"/>
      <c r="BA534" s="275"/>
      <c r="BB534" s="275"/>
      <c r="BC534" s="275"/>
      <c r="BD534" s="275"/>
      <c r="BE534" s="275"/>
      <c r="BF534" s="275"/>
      <c r="BG534" s="275"/>
      <c r="BH534" s="275"/>
      <c r="BI534" s="275"/>
      <c r="BJ534" s="275"/>
      <c r="BK534" s="275"/>
      <c r="BL534" s="275"/>
      <c r="BM534" s="275"/>
      <c r="BN534" s="275"/>
      <c r="BO534" s="275"/>
      <c r="BP534" s="275"/>
      <c r="BQ534" s="275"/>
      <c r="BR534" s="275"/>
      <c r="BS534" s="275"/>
    </row>
    <row r="535" spans="1:71" x14ac:dyDescent="0.3">
      <c r="A535" s="275"/>
      <c r="B535" s="275"/>
      <c r="C535" s="275"/>
      <c r="D535" s="275"/>
      <c r="E535" s="275"/>
      <c r="F535" s="275"/>
      <c r="G535" s="275"/>
      <c r="H535" s="275"/>
      <c r="I535" s="275"/>
      <c r="J535" s="275"/>
      <c r="K535" s="275"/>
      <c r="L535" s="275"/>
      <c r="M535" s="275"/>
      <c r="N535" s="275"/>
      <c r="O535" s="275"/>
      <c r="P535" s="275"/>
      <c r="Q535" s="275"/>
      <c r="R535" s="275"/>
      <c r="S535" s="275"/>
      <c r="T535" s="275"/>
      <c r="U535" s="275"/>
      <c r="V535" s="275"/>
      <c r="W535" s="275"/>
      <c r="X535" s="275"/>
      <c r="Y535" s="275"/>
      <c r="Z535" s="275"/>
      <c r="AA535" s="275"/>
      <c r="AB535" s="275"/>
      <c r="AC535" s="275"/>
      <c r="AD535" s="275"/>
      <c r="AE535" s="275"/>
      <c r="AF535" s="275"/>
      <c r="AG535" s="275"/>
      <c r="AH535" s="275"/>
      <c r="AI535" s="275"/>
      <c r="AJ535" s="275"/>
      <c r="AK535" s="275"/>
      <c r="AL535" s="275"/>
      <c r="AM535" s="275"/>
      <c r="AN535" s="275"/>
      <c r="AO535" s="275"/>
      <c r="AP535" s="275"/>
      <c r="AQ535" s="275"/>
      <c r="AR535" s="275"/>
      <c r="AS535" s="275"/>
      <c r="AT535" s="275"/>
      <c r="AU535" s="275"/>
      <c r="AV535" s="275"/>
      <c r="AW535" s="275"/>
      <c r="AX535" s="275"/>
      <c r="AY535" s="275"/>
      <c r="AZ535" s="275"/>
      <c r="BA535" s="275"/>
      <c r="BB535" s="275"/>
      <c r="BC535" s="275"/>
      <c r="BD535" s="275"/>
      <c r="BE535" s="275"/>
      <c r="BF535" s="275"/>
      <c r="BG535" s="275"/>
      <c r="BH535" s="275"/>
      <c r="BI535" s="275"/>
      <c r="BJ535" s="275"/>
      <c r="BK535" s="275"/>
      <c r="BL535" s="275"/>
      <c r="BM535" s="275"/>
      <c r="BN535" s="275"/>
      <c r="BO535" s="275"/>
      <c r="BP535" s="275"/>
      <c r="BQ535" s="275"/>
      <c r="BR535" s="275"/>
      <c r="BS535" s="275"/>
    </row>
    <row r="536" spans="1:71" x14ac:dyDescent="0.3">
      <c r="A536" s="275"/>
      <c r="B536" s="275"/>
      <c r="C536" s="275"/>
      <c r="D536" s="275"/>
      <c r="E536" s="275"/>
      <c r="F536" s="275"/>
      <c r="G536" s="275"/>
      <c r="H536" s="275"/>
      <c r="I536" s="275"/>
      <c r="J536" s="275"/>
      <c r="K536" s="275"/>
      <c r="L536" s="275"/>
      <c r="M536" s="275"/>
      <c r="N536" s="275"/>
      <c r="O536" s="275"/>
      <c r="P536" s="275"/>
      <c r="Q536" s="275"/>
      <c r="R536" s="275"/>
      <c r="S536" s="275"/>
      <c r="T536" s="275"/>
      <c r="U536" s="275"/>
      <c r="V536" s="275"/>
      <c r="W536" s="275"/>
      <c r="X536" s="275"/>
      <c r="Y536" s="275"/>
      <c r="Z536" s="275"/>
      <c r="AA536" s="275"/>
      <c r="AB536" s="275"/>
      <c r="AC536" s="275"/>
      <c r="AD536" s="275"/>
      <c r="AE536" s="275"/>
      <c r="AF536" s="275"/>
      <c r="AG536" s="275"/>
      <c r="AH536" s="275"/>
      <c r="AI536" s="275"/>
      <c r="AJ536" s="275"/>
      <c r="AK536" s="275"/>
      <c r="AL536" s="275"/>
      <c r="AM536" s="275"/>
      <c r="AN536" s="275"/>
      <c r="AO536" s="275"/>
      <c r="AP536" s="275"/>
      <c r="AQ536" s="275"/>
      <c r="AR536" s="275"/>
      <c r="AS536" s="275"/>
      <c r="AT536" s="275"/>
      <c r="AU536" s="275"/>
      <c r="AV536" s="275"/>
      <c r="AW536" s="275"/>
      <c r="AX536" s="275"/>
      <c r="AY536" s="275"/>
      <c r="AZ536" s="275"/>
      <c r="BA536" s="275"/>
      <c r="BB536" s="275"/>
      <c r="BC536" s="275"/>
      <c r="BD536" s="275"/>
      <c r="BE536" s="275"/>
      <c r="BF536" s="275"/>
      <c r="BG536" s="275"/>
      <c r="BH536" s="275"/>
      <c r="BI536" s="275"/>
      <c r="BJ536" s="275"/>
      <c r="BK536" s="275"/>
      <c r="BL536" s="275"/>
      <c r="BM536" s="275"/>
      <c r="BN536" s="275"/>
      <c r="BO536" s="275"/>
      <c r="BP536" s="275"/>
      <c r="BQ536" s="275"/>
      <c r="BR536" s="275"/>
      <c r="BS536" s="275"/>
    </row>
    <row r="537" spans="1:71" x14ac:dyDescent="0.3">
      <c r="A537" s="275"/>
      <c r="B537" s="275"/>
      <c r="C537" s="275"/>
      <c r="D537" s="275"/>
      <c r="E537" s="275"/>
      <c r="F537" s="275"/>
      <c r="G537" s="275"/>
      <c r="H537" s="275"/>
      <c r="I537" s="275"/>
      <c r="J537" s="275"/>
      <c r="K537" s="275"/>
      <c r="L537" s="275"/>
      <c r="M537" s="275"/>
      <c r="N537" s="275"/>
      <c r="O537" s="275"/>
      <c r="P537" s="275"/>
      <c r="Q537" s="275"/>
      <c r="R537" s="275"/>
      <c r="S537" s="275"/>
      <c r="T537" s="275"/>
      <c r="U537" s="275"/>
      <c r="V537" s="275"/>
      <c r="W537" s="275"/>
      <c r="X537" s="275"/>
      <c r="Y537" s="275"/>
      <c r="Z537" s="275"/>
      <c r="AA537" s="275"/>
      <c r="AB537" s="275"/>
      <c r="AC537" s="275"/>
      <c r="AD537" s="275"/>
      <c r="AE537" s="275"/>
      <c r="AF537" s="275"/>
      <c r="AG537" s="275"/>
      <c r="AH537" s="275"/>
      <c r="AI537" s="275"/>
      <c r="AJ537" s="275"/>
      <c r="AK537" s="275"/>
      <c r="AL537" s="275"/>
      <c r="AM537" s="275"/>
      <c r="AN537" s="275"/>
      <c r="AO537" s="275"/>
      <c r="AP537" s="275"/>
      <c r="AQ537" s="275"/>
      <c r="AR537" s="275"/>
      <c r="AS537" s="275"/>
      <c r="AT537" s="275"/>
      <c r="AU537" s="275"/>
      <c r="AV537" s="275"/>
      <c r="AW537" s="275"/>
      <c r="AX537" s="275"/>
      <c r="AY537" s="275"/>
      <c r="AZ537" s="275"/>
      <c r="BA537" s="275"/>
      <c r="BB537" s="275"/>
      <c r="BC537" s="275"/>
      <c r="BD537" s="275"/>
      <c r="BE537" s="275"/>
      <c r="BF537" s="275"/>
      <c r="BG537" s="275"/>
      <c r="BH537" s="275"/>
      <c r="BI537" s="275"/>
      <c r="BJ537" s="275"/>
      <c r="BK537" s="275"/>
      <c r="BL537" s="275"/>
      <c r="BM537" s="275"/>
      <c r="BN537" s="275"/>
      <c r="BO537" s="275"/>
      <c r="BP537" s="275"/>
      <c r="BQ537" s="275"/>
      <c r="BR537" s="275"/>
      <c r="BS537" s="275"/>
    </row>
    <row r="538" spans="1:71" x14ac:dyDescent="0.3">
      <c r="A538" s="275"/>
      <c r="B538" s="275"/>
      <c r="C538" s="275"/>
      <c r="D538" s="275"/>
      <c r="E538" s="275"/>
      <c r="F538" s="275"/>
      <c r="G538" s="275"/>
      <c r="H538" s="275"/>
      <c r="I538" s="275"/>
      <c r="J538" s="275"/>
      <c r="K538" s="275"/>
      <c r="L538" s="275"/>
      <c r="M538" s="275"/>
      <c r="N538" s="275"/>
      <c r="O538" s="275"/>
      <c r="P538" s="275"/>
      <c r="Q538" s="275"/>
      <c r="R538" s="275"/>
      <c r="S538" s="275"/>
      <c r="T538" s="275"/>
      <c r="U538" s="275"/>
      <c r="V538" s="275"/>
      <c r="W538" s="275"/>
      <c r="X538" s="275"/>
      <c r="Y538" s="275"/>
      <c r="Z538" s="275"/>
      <c r="AA538" s="275"/>
      <c r="AB538" s="275"/>
      <c r="AC538" s="275"/>
      <c r="AD538" s="275"/>
      <c r="AE538" s="275"/>
      <c r="AF538" s="275"/>
      <c r="AG538" s="275"/>
      <c r="AH538" s="275"/>
      <c r="AI538" s="275"/>
      <c r="AJ538" s="275"/>
      <c r="AK538" s="275"/>
      <c r="AL538" s="275"/>
      <c r="AM538" s="275"/>
      <c r="AN538" s="275"/>
      <c r="AO538" s="275"/>
      <c r="AP538" s="275"/>
      <c r="AQ538" s="275"/>
      <c r="AR538" s="275"/>
      <c r="AS538" s="275"/>
      <c r="AT538" s="275"/>
      <c r="AU538" s="275"/>
      <c r="AV538" s="275"/>
      <c r="AW538" s="275"/>
      <c r="AX538" s="275"/>
      <c r="AY538" s="275"/>
      <c r="AZ538" s="275"/>
      <c r="BA538" s="275"/>
      <c r="BB538" s="275"/>
      <c r="BC538" s="275"/>
      <c r="BD538" s="275"/>
      <c r="BE538" s="275"/>
      <c r="BF538" s="275"/>
      <c r="BG538" s="275"/>
      <c r="BH538" s="275"/>
      <c r="BI538" s="275"/>
      <c r="BJ538" s="275"/>
      <c r="BK538" s="275"/>
      <c r="BL538" s="275"/>
      <c r="BM538" s="275"/>
      <c r="BN538" s="275"/>
      <c r="BO538" s="275"/>
      <c r="BP538" s="275"/>
      <c r="BQ538" s="275"/>
      <c r="BR538" s="275"/>
      <c r="BS538" s="275"/>
    </row>
    <row r="539" spans="1:71" x14ac:dyDescent="0.3">
      <c r="A539" s="275"/>
      <c r="B539" s="275"/>
      <c r="C539" s="275"/>
      <c r="D539" s="275"/>
      <c r="E539" s="275"/>
      <c r="F539" s="275"/>
      <c r="G539" s="275"/>
      <c r="H539" s="275"/>
      <c r="I539" s="275"/>
      <c r="J539" s="275"/>
      <c r="K539" s="275"/>
      <c r="L539" s="275"/>
      <c r="M539" s="275"/>
      <c r="N539" s="275"/>
      <c r="O539" s="275"/>
      <c r="P539" s="275"/>
      <c r="Q539" s="275"/>
      <c r="R539" s="275"/>
      <c r="S539" s="275"/>
      <c r="T539" s="275"/>
      <c r="U539" s="275"/>
      <c r="V539" s="275"/>
      <c r="W539" s="275"/>
      <c r="X539" s="275"/>
      <c r="Y539" s="275"/>
      <c r="Z539" s="275"/>
      <c r="AA539" s="275"/>
      <c r="AB539" s="275"/>
      <c r="AC539" s="275"/>
      <c r="AD539" s="275"/>
      <c r="AE539" s="275"/>
      <c r="AF539" s="275"/>
      <c r="AG539" s="275"/>
      <c r="AH539" s="275"/>
      <c r="AI539" s="275"/>
      <c r="AJ539" s="275"/>
      <c r="AK539" s="275"/>
      <c r="AL539" s="275"/>
      <c r="AM539" s="275"/>
      <c r="AN539" s="275"/>
      <c r="AO539" s="275"/>
      <c r="AP539" s="275"/>
      <c r="AQ539" s="275"/>
      <c r="AR539" s="275"/>
      <c r="AS539" s="275"/>
      <c r="AT539" s="275"/>
      <c r="AU539" s="275"/>
      <c r="AV539" s="275"/>
      <c r="AW539" s="275"/>
      <c r="AX539" s="275"/>
      <c r="AY539" s="275"/>
      <c r="AZ539" s="275"/>
      <c r="BA539" s="275"/>
      <c r="BB539" s="275"/>
      <c r="BC539" s="275"/>
      <c r="BD539" s="275"/>
      <c r="BE539" s="275"/>
      <c r="BF539" s="275"/>
      <c r="BG539" s="275"/>
      <c r="BH539" s="275"/>
      <c r="BI539" s="275"/>
      <c r="BJ539" s="275"/>
      <c r="BK539" s="275"/>
      <c r="BL539" s="275"/>
      <c r="BM539" s="275"/>
      <c r="BN539" s="275"/>
      <c r="BO539" s="275"/>
      <c r="BP539" s="275"/>
      <c r="BQ539" s="275"/>
      <c r="BR539" s="275"/>
      <c r="BS539" s="275"/>
    </row>
    <row r="540" spans="1:71" x14ac:dyDescent="0.3">
      <c r="A540" s="275"/>
      <c r="B540" s="275"/>
      <c r="C540" s="275"/>
      <c r="D540" s="275"/>
      <c r="E540" s="275"/>
      <c r="F540" s="275"/>
      <c r="G540" s="275"/>
      <c r="H540" s="275"/>
      <c r="I540" s="275"/>
      <c r="J540" s="275"/>
      <c r="K540" s="275"/>
      <c r="L540" s="275"/>
      <c r="M540" s="275"/>
      <c r="N540" s="275"/>
      <c r="O540" s="275"/>
      <c r="P540" s="275"/>
      <c r="Q540" s="275"/>
      <c r="R540" s="275"/>
      <c r="S540" s="275"/>
      <c r="T540" s="275"/>
      <c r="U540" s="275"/>
      <c r="V540" s="275"/>
      <c r="W540" s="275"/>
      <c r="X540" s="275"/>
      <c r="Y540" s="275"/>
      <c r="Z540" s="275"/>
      <c r="AA540" s="275"/>
      <c r="AB540" s="275"/>
      <c r="AC540" s="275"/>
      <c r="AD540" s="275"/>
      <c r="AE540" s="275"/>
      <c r="AF540" s="275"/>
      <c r="AG540" s="275"/>
      <c r="AH540" s="275"/>
      <c r="AI540" s="275"/>
      <c r="AJ540" s="275"/>
      <c r="AK540" s="275"/>
      <c r="AL540" s="275"/>
      <c r="AM540" s="275"/>
      <c r="AN540" s="275"/>
      <c r="AO540" s="275"/>
      <c r="AP540" s="275"/>
      <c r="AQ540" s="275"/>
      <c r="AR540" s="275"/>
      <c r="AS540" s="275"/>
      <c r="AT540" s="275"/>
      <c r="AU540" s="275"/>
      <c r="AV540" s="275"/>
      <c r="AW540" s="275"/>
      <c r="AX540" s="275"/>
      <c r="AY540" s="275"/>
      <c r="AZ540" s="275"/>
      <c r="BA540" s="275"/>
      <c r="BB540" s="275"/>
      <c r="BC540" s="275"/>
      <c r="BD540" s="275"/>
      <c r="BE540" s="275"/>
      <c r="BF540" s="275"/>
      <c r="BG540" s="275"/>
      <c r="BH540" s="275"/>
      <c r="BI540" s="275"/>
      <c r="BJ540" s="275"/>
      <c r="BK540" s="275"/>
      <c r="BL540" s="275"/>
      <c r="BM540" s="275"/>
      <c r="BN540" s="275"/>
      <c r="BO540" s="275"/>
      <c r="BP540" s="275"/>
      <c r="BQ540" s="275"/>
      <c r="BR540" s="275"/>
      <c r="BS540" s="275"/>
    </row>
    <row r="541" spans="1:71" x14ac:dyDescent="0.3">
      <c r="A541" s="275"/>
      <c r="B541" s="275"/>
      <c r="C541" s="275"/>
      <c r="D541" s="275"/>
      <c r="E541" s="275"/>
      <c r="F541" s="275"/>
      <c r="G541" s="275"/>
      <c r="H541" s="275"/>
      <c r="I541" s="275"/>
      <c r="J541" s="275"/>
      <c r="K541" s="275"/>
      <c r="L541" s="275"/>
      <c r="M541" s="275"/>
      <c r="N541" s="275"/>
      <c r="O541" s="275"/>
      <c r="P541" s="275"/>
      <c r="Q541" s="275"/>
      <c r="R541" s="275"/>
      <c r="S541" s="275"/>
      <c r="T541" s="275"/>
      <c r="U541" s="275"/>
      <c r="V541" s="275"/>
      <c r="W541" s="275"/>
      <c r="X541" s="275"/>
      <c r="Y541" s="275"/>
      <c r="Z541" s="275"/>
      <c r="AA541" s="275"/>
      <c r="AB541" s="275"/>
      <c r="AC541" s="275"/>
      <c r="AD541" s="275"/>
      <c r="AE541" s="275"/>
      <c r="AF541" s="275"/>
      <c r="AG541" s="275"/>
      <c r="AH541" s="275"/>
      <c r="AI541" s="275"/>
      <c r="AJ541" s="275"/>
      <c r="AK541" s="275"/>
      <c r="AL541" s="275"/>
      <c r="AM541" s="275"/>
      <c r="AN541" s="275"/>
      <c r="AO541" s="275"/>
      <c r="AP541" s="275"/>
      <c r="AQ541" s="275"/>
      <c r="AR541" s="275"/>
      <c r="AS541" s="275"/>
      <c r="AT541" s="275"/>
      <c r="AU541" s="275"/>
      <c r="AV541" s="275"/>
      <c r="AW541" s="275"/>
      <c r="AX541" s="275"/>
      <c r="AY541" s="275"/>
      <c r="AZ541" s="275"/>
      <c r="BA541" s="275"/>
      <c r="BB541" s="275"/>
      <c r="BC541" s="275"/>
      <c r="BD541" s="275"/>
      <c r="BE541" s="275"/>
      <c r="BF541" s="275"/>
      <c r="BG541" s="275"/>
      <c r="BH541" s="275"/>
      <c r="BI541" s="275"/>
      <c r="BJ541" s="275"/>
      <c r="BK541" s="275"/>
      <c r="BL541" s="275"/>
      <c r="BM541" s="275"/>
      <c r="BN541" s="275"/>
      <c r="BO541" s="275"/>
      <c r="BP541" s="275"/>
      <c r="BQ541" s="275"/>
      <c r="BR541" s="275"/>
      <c r="BS541" s="275"/>
    </row>
    <row r="542" spans="1:71" x14ac:dyDescent="0.3">
      <c r="A542" s="275"/>
      <c r="B542" s="275"/>
      <c r="C542" s="275"/>
      <c r="D542" s="275"/>
      <c r="E542" s="275"/>
      <c r="F542" s="275"/>
      <c r="G542" s="275"/>
      <c r="H542" s="275"/>
      <c r="I542" s="275"/>
      <c r="J542" s="275"/>
      <c r="K542" s="275"/>
      <c r="L542" s="275"/>
      <c r="M542" s="275"/>
      <c r="N542" s="275"/>
      <c r="O542" s="275"/>
      <c r="P542" s="275"/>
      <c r="Q542" s="275"/>
      <c r="R542" s="275"/>
      <c r="S542" s="275"/>
      <c r="T542" s="275"/>
      <c r="U542" s="275"/>
      <c r="V542" s="275"/>
      <c r="W542" s="275"/>
      <c r="X542" s="275"/>
      <c r="Y542" s="275"/>
      <c r="Z542" s="275"/>
      <c r="AA542" s="275"/>
      <c r="AB542" s="275"/>
      <c r="AC542" s="275"/>
      <c r="AD542" s="275"/>
      <c r="AE542" s="275"/>
      <c r="AF542" s="275"/>
      <c r="AG542" s="275"/>
      <c r="AH542" s="275"/>
      <c r="AI542" s="275"/>
      <c r="AJ542" s="275"/>
      <c r="AK542" s="275"/>
      <c r="AL542" s="275"/>
      <c r="AM542" s="275"/>
      <c r="AN542" s="275"/>
      <c r="AO542" s="275"/>
      <c r="AP542" s="275"/>
      <c r="AQ542" s="275"/>
      <c r="AR542" s="275"/>
      <c r="AS542" s="275"/>
      <c r="AT542" s="275"/>
      <c r="AU542" s="275"/>
      <c r="AV542" s="275"/>
      <c r="AW542" s="275"/>
      <c r="AX542" s="275"/>
      <c r="AY542" s="275"/>
      <c r="AZ542" s="275"/>
      <c r="BA542" s="275"/>
      <c r="BB542" s="275"/>
      <c r="BC542" s="275"/>
      <c r="BD542" s="275"/>
      <c r="BE542" s="275"/>
      <c r="BF542" s="275"/>
      <c r="BG542" s="275"/>
      <c r="BH542" s="275"/>
      <c r="BI542" s="275"/>
      <c r="BJ542" s="275"/>
      <c r="BK542" s="275"/>
      <c r="BL542" s="275"/>
      <c r="BM542" s="275"/>
      <c r="BN542" s="275"/>
      <c r="BO542" s="275"/>
      <c r="BP542" s="275"/>
      <c r="BQ542" s="275"/>
      <c r="BR542" s="275"/>
      <c r="BS542" s="275"/>
    </row>
    <row r="543" spans="1:71" x14ac:dyDescent="0.3">
      <c r="A543" s="275"/>
      <c r="B543" s="275"/>
      <c r="C543" s="275"/>
      <c r="D543" s="275"/>
      <c r="E543" s="275"/>
      <c r="F543" s="275"/>
      <c r="G543" s="275"/>
      <c r="H543" s="275"/>
      <c r="I543" s="275"/>
      <c r="J543" s="275"/>
      <c r="K543" s="275"/>
      <c r="L543" s="275"/>
      <c r="M543" s="275"/>
      <c r="N543" s="275"/>
      <c r="O543" s="275"/>
      <c r="P543" s="275"/>
      <c r="Q543" s="275"/>
      <c r="R543" s="275"/>
      <c r="S543" s="275"/>
      <c r="T543" s="275"/>
      <c r="U543" s="275"/>
      <c r="V543" s="275"/>
      <c r="W543" s="275"/>
      <c r="X543" s="275"/>
      <c r="Y543" s="275"/>
      <c r="Z543" s="275"/>
      <c r="AA543" s="275"/>
      <c r="AB543" s="275"/>
      <c r="AC543" s="275"/>
      <c r="AD543" s="275"/>
      <c r="AE543" s="275"/>
      <c r="AF543" s="275"/>
      <c r="AG543" s="275"/>
      <c r="AH543" s="275"/>
      <c r="AI543" s="275"/>
      <c r="AJ543" s="275"/>
      <c r="AK543" s="275"/>
      <c r="AL543" s="275"/>
      <c r="AM543" s="275"/>
      <c r="AN543" s="275"/>
      <c r="AO543" s="275"/>
      <c r="AP543" s="275"/>
      <c r="AQ543" s="275"/>
      <c r="AR543" s="275"/>
      <c r="AS543" s="275"/>
      <c r="AT543" s="275"/>
      <c r="AU543" s="275"/>
      <c r="AV543" s="275"/>
      <c r="AW543" s="275"/>
      <c r="AX543" s="275"/>
      <c r="AY543" s="275"/>
      <c r="AZ543" s="275"/>
      <c r="BA543" s="275"/>
      <c r="BB543" s="275"/>
      <c r="BC543" s="275"/>
      <c r="BD543" s="275"/>
      <c r="BE543" s="275"/>
      <c r="BF543" s="275"/>
      <c r="BG543" s="275"/>
      <c r="BH543" s="275"/>
      <c r="BI543" s="275"/>
      <c r="BJ543" s="275"/>
      <c r="BK543" s="275"/>
      <c r="BL543" s="275"/>
      <c r="BM543" s="275"/>
      <c r="BN543" s="275"/>
      <c r="BO543" s="275"/>
      <c r="BP543" s="275"/>
      <c r="BQ543" s="275"/>
      <c r="BR543" s="275"/>
      <c r="BS543" s="275"/>
    </row>
    <row r="544" spans="1:71" x14ac:dyDescent="0.3">
      <c r="A544" s="275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75"/>
      <c r="M544" s="275"/>
      <c r="N544" s="275"/>
      <c r="O544" s="275"/>
      <c r="P544" s="275"/>
      <c r="Q544" s="275"/>
      <c r="R544" s="275"/>
      <c r="S544" s="275"/>
      <c r="T544" s="275"/>
      <c r="U544" s="275"/>
      <c r="V544" s="275"/>
      <c r="W544" s="275"/>
      <c r="X544" s="275"/>
      <c r="Y544" s="275"/>
      <c r="Z544" s="275"/>
      <c r="AA544" s="275"/>
      <c r="AB544" s="275"/>
      <c r="AC544" s="275"/>
      <c r="AD544" s="275"/>
      <c r="AE544" s="275"/>
      <c r="AF544" s="275"/>
      <c r="AG544" s="275"/>
      <c r="AH544" s="275"/>
      <c r="AI544" s="275"/>
      <c r="AJ544" s="275"/>
      <c r="AK544" s="275"/>
      <c r="AL544" s="275"/>
      <c r="AM544" s="275"/>
      <c r="AN544" s="275"/>
      <c r="AO544" s="275"/>
      <c r="AP544" s="275"/>
      <c r="AQ544" s="275"/>
      <c r="AR544" s="275"/>
      <c r="AS544" s="275"/>
      <c r="AT544" s="275"/>
      <c r="AU544" s="275"/>
      <c r="AV544" s="275"/>
      <c r="AW544" s="275"/>
      <c r="AX544" s="275"/>
      <c r="AY544" s="275"/>
      <c r="AZ544" s="275"/>
      <c r="BA544" s="275"/>
      <c r="BB544" s="275"/>
      <c r="BC544" s="275"/>
      <c r="BD544" s="275"/>
      <c r="BE544" s="275"/>
      <c r="BF544" s="275"/>
      <c r="BG544" s="275"/>
      <c r="BH544" s="275"/>
      <c r="BI544" s="275"/>
      <c r="BJ544" s="275"/>
      <c r="BK544" s="275"/>
      <c r="BL544" s="275"/>
      <c r="BM544" s="275"/>
      <c r="BN544" s="275"/>
      <c r="BO544" s="275"/>
      <c r="BP544" s="275"/>
      <c r="BQ544" s="275"/>
      <c r="BR544" s="275"/>
      <c r="BS544" s="275"/>
    </row>
    <row r="545" spans="1:71" x14ac:dyDescent="0.3">
      <c r="A545" s="275"/>
      <c r="B545" s="275"/>
      <c r="C545" s="275"/>
      <c r="D545" s="275"/>
      <c r="E545" s="275"/>
      <c r="F545" s="275"/>
      <c r="G545" s="275"/>
      <c r="H545" s="275"/>
      <c r="I545" s="275"/>
      <c r="J545" s="275"/>
      <c r="K545" s="275"/>
      <c r="L545" s="275"/>
      <c r="M545" s="275"/>
      <c r="N545" s="275"/>
      <c r="O545" s="275"/>
      <c r="P545" s="275"/>
      <c r="Q545" s="275"/>
      <c r="R545" s="275"/>
      <c r="S545" s="275"/>
      <c r="T545" s="275"/>
      <c r="U545" s="275"/>
      <c r="V545" s="275"/>
      <c r="W545" s="275"/>
      <c r="X545" s="275"/>
      <c r="Y545" s="275"/>
      <c r="Z545" s="275"/>
      <c r="AA545" s="275"/>
      <c r="AB545" s="275"/>
      <c r="AC545" s="275"/>
      <c r="AD545" s="275"/>
      <c r="AE545" s="275"/>
      <c r="AF545" s="275"/>
      <c r="AG545" s="275"/>
      <c r="AH545" s="275"/>
      <c r="AI545" s="275"/>
      <c r="AJ545" s="275"/>
      <c r="AK545" s="275"/>
      <c r="AL545" s="275"/>
      <c r="AM545" s="275"/>
      <c r="AN545" s="275"/>
      <c r="AO545" s="275"/>
      <c r="AP545" s="275"/>
      <c r="AQ545" s="275"/>
      <c r="AR545" s="275"/>
      <c r="AS545" s="275"/>
      <c r="AT545" s="275"/>
      <c r="AU545" s="275"/>
      <c r="AV545" s="275"/>
      <c r="AW545" s="275"/>
      <c r="AX545" s="275"/>
      <c r="AY545" s="275"/>
      <c r="AZ545" s="275"/>
      <c r="BA545" s="275"/>
      <c r="BB545" s="275"/>
      <c r="BC545" s="275"/>
      <c r="BD545" s="275"/>
      <c r="BE545" s="275"/>
      <c r="BF545" s="275"/>
      <c r="BG545" s="275"/>
      <c r="BH545" s="275"/>
      <c r="BI545" s="275"/>
      <c r="BJ545" s="275"/>
      <c r="BK545" s="275"/>
      <c r="BL545" s="275"/>
      <c r="BM545" s="275"/>
      <c r="BN545" s="275"/>
      <c r="BO545" s="275"/>
      <c r="BP545" s="275"/>
      <c r="BQ545" s="275"/>
      <c r="BR545" s="275"/>
      <c r="BS545" s="275"/>
    </row>
    <row r="546" spans="1:71" x14ac:dyDescent="0.3">
      <c r="A546" s="275"/>
      <c r="B546" s="275"/>
      <c r="C546" s="275"/>
      <c r="D546" s="275"/>
      <c r="E546" s="275"/>
      <c r="F546" s="275"/>
      <c r="G546" s="275"/>
      <c r="H546" s="275"/>
      <c r="I546" s="275"/>
      <c r="J546" s="275"/>
      <c r="K546" s="275"/>
      <c r="L546" s="275"/>
      <c r="M546" s="275"/>
      <c r="N546" s="275"/>
      <c r="O546" s="275"/>
      <c r="P546" s="275"/>
      <c r="Q546" s="275"/>
      <c r="R546" s="275"/>
      <c r="S546" s="275"/>
      <c r="T546" s="275"/>
      <c r="U546" s="275"/>
      <c r="V546" s="275"/>
      <c r="W546" s="275"/>
      <c r="X546" s="275"/>
      <c r="Y546" s="275"/>
      <c r="Z546" s="275"/>
      <c r="AA546" s="275"/>
      <c r="AB546" s="275"/>
      <c r="AC546" s="275"/>
      <c r="AD546" s="275"/>
      <c r="AE546" s="275"/>
      <c r="AF546" s="275"/>
      <c r="AG546" s="275"/>
      <c r="AH546" s="275"/>
      <c r="AI546" s="275"/>
      <c r="AJ546" s="275"/>
      <c r="AK546" s="275"/>
      <c r="AL546" s="275"/>
      <c r="AM546" s="275"/>
      <c r="AN546" s="275"/>
      <c r="AO546" s="275"/>
      <c r="AP546" s="275"/>
      <c r="AQ546" s="275"/>
      <c r="AR546" s="275"/>
      <c r="AS546" s="275"/>
      <c r="AT546" s="275"/>
      <c r="AU546" s="275"/>
      <c r="AV546" s="275"/>
      <c r="AW546" s="275"/>
      <c r="AX546" s="275"/>
      <c r="AY546" s="275"/>
      <c r="AZ546" s="275"/>
      <c r="BA546" s="275"/>
      <c r="BB546" s="275"/>
      <c r="BC546" s="275"/>
      <c r="BD546" s="275"/>
      <c r="BE546" s="275"/>
      <c r="BF546" s="275"/>
      <c r="BG546" s="275"/>
      <c r="BH546" s="275"/>
      <c r="BI546" s="275"/>
      <c r="BJ546" s="275"/>
      <c r="BK546" s="275"/>
      <c r="BL546" s="275"/>
      <c r="BM546" s="275"/>
      <c r="BN546" s="275"/>
      <c r="BO546" s="275"/>
      <c r="BP546" s="275"/>
      <c r="BQ546" s="275"/>
      <c r="BR546" s="275"/>
      <c r="BS546" s="275"/>
    </row>
    <row r="547" spans="1:71" x14ac:dyDescent="0.3">
      <c r="A547" s="275"/>
      <c r="B547" s="275"/>
      <c r="C547" s="275"/>
      <c r="D547" s="275"/>
      <c r="E547" s="275"/>
      <c r="F547" s="275"/>
      <c r="G547" s="275"/>
      <c r="H547" s="275"/>
      <c r="I547" s="275"/>
      <c r="J547" s="275"/>
      <c r="K547" s="275"/>
      <c r="L547" s="275"/>
      <c r="M547" s="275"/>
      <c r="N547" s="275"/>
      <c r="O547" s="275"/>
      <c r="P547" s="275"/>
      <c r="Q547" s="275"/>
      <c r="R547" s="275"/>
      <c r="S547" s="275"/>
      <c r="T547" s="275"/>
      <c r="U547" s="275"/>
      <c r="V547" s="275"/>
      <c r="W547" s="275"/>
      <c r="X547" s="275"/>
      <c r="Y547" s="275"/>
      <c r="Z547" s="275"/>
      <c r="AA547" s="275"/>
      <c r="AB547" s="275"/>
      <c r="AC547" s="275"/>
      <c r="AD547" s="275"/>
      <c r="AE547" s="275"/>
      <c r="AF547" s="275"/>
      <c r="AG547" s="275"/>
      <c r="AH547" s="275"/>
      <c r="AI547" s="275"/>
      <c r="AJ547" s="275"/>
      <c r="AK547" s="275"/>
      <c r="AL547" s="275"/>
      <c r="AM547" s="275"/>
      <c r="AN547" s="275"/>
      <c r="AO547" s="275"/>
      <c r="AP547" s="275"/>
      <c r="AQ547" s="275"/>
      <c r="AR547" s="275"/>
      <c r="AS547" s="275"/>
      <c r="AT547" s="275"/>
      <c r="AU547" s="275"/>
      <c r="AV547" s="275"/>
      <c r="AW547" s="275"/>
      <c r="AX547" s="275"/>
      <c r="AY547" s="275"/>
      <c r="AZ547" s="275"/>
      <c r="BA547" s="275"/>
      <c r="BB547" s="275"/>
      <c r="BC547" s="275"/>
      <c r="BD547" s="275"/>
      <c r="BE547" s="275"/>
      <c r="BF547" s="275"/>
      <c r="BG547" s="275"/>
      <c r="BH547" s="275"/>
      <c r="BI547" s="275"/>
      <c r="BJ547" s="275"/>
      <c r="BK547" s="275"/>
      <c r="BL547" s="275"/>
      <c r="BM547" s="275"/>
      <c r="BN547" s="275"/>
      <c r="BO547" s="275"/>
      <c r="BP547" s="275"/>
      <c r="BQ547" s="275"/>
      <c r="BR547" s="275"/>
      <c r="BS547" s="275"/>
    </row>
    <row r="548" spans="1:71" x14ac:dyDescent="0.3">
      <c r="A548" s="275"/>
      <c r="B548" s="275"/>
      <c r="C548" s="275"/>
      <c r="D548" s="275"/>
      <c r="E548" s="275"/>
      <c r="F548" s="275"/>
      <c r="G548" s="275"/>
      <c r="H548" s="275"/>
      <c r="I548" s="275"/>
      <c r="J548" s="275"/>
      <c r="K548" s="275"/>
      <c r="L548" s="275"/>
      <c r="M548" s="275"/>
      <c r="N548" s="275"/>
      <c r="O548" s="275"/>
      <c r="P548" s="275"/>
      <c r="Q548" s="275"/>
      <c r="R548" s="275"/>
      <c r="S548" s="275"/>
      <c r="T548" s="275"/>
      <c r="U548" s="275"/>
      <c r="V548" s="275"/>
      <c r="W548" s="275"/>
      <c r="X548" s="275"/>
      <c r="Y548" s="275"/>
      <c r="Z548" s="275"/>
      <c r="AA548" s="275"/>
      <c r="AB548" s="275"/>
      <c r="AC548" s="275"/>
      <c r="AD548" s="275"/>
      <c r="AE548" s="275"/>
      <c r="AF548" s="275"/>
      <c r="AG548" s="275"/>
      <c r="AH548" s="275"/>
      <c r="AI548" s="275"/>
      <c r="AJ548" s="275"/>
      <c r="AK548" s="275"/>
      <c r="AL548" s="275"/>
      <c r="AM548" s="275"/>
      <c r="AN548" s="275"/>
      <c r="AO548" s="275"/>
      <c r="AP548" s="275"/>
      <c r="AQ548" s="275"/>
      <c r="AR548" s="275"/>
      <c r="AS548" s="275"/>
      <c r="AT548" s="275"/>
      <c r="AU548" s="275"/>
      <c r="AV548" s="275"/>
      <c r="AW548" s="275"/>
      <c r="AX548" s="275"/>
      <c r="AY548" s="275"/>
      <c r="AZ548" s="275"/>
      <c r="BA548" s="275"/>
      <c r="BB548" s="275"/>
      <c r="BC548" s="275"/>
      <c r="BD548" s="275"/>
      <c r="BE548" s="275"/>
      <c r="BF548" s="275"/>
      <c r="BG548" s="275"/>
      <c r="BH548" s="275"/>
      <c r="BI548" s="275"/>
      <c r="BJ548" s="275"/>
      <c r="BK548" s="275"/>
      <c r="BL548" s="275"/>
      <c r="BM548" s="275"/>
      <c r="BN548" s="275"/>
      <c r="BO548" s="275"/>
      <c r="BP548" s="275"/>
      <c r="BQ548" s="275"/>
      <c r="BR548" s="275"/>
      <c r="BS548" s="275"/>
    </row>
    <row r="549" spans="1:71" x14ac:dyDescent="0.3">
      <c r="A549" s="275"/>
      <c r="B549" s="275"/>
      <c r="C549" s="275"/>
      <c r="D549" s="275"/>
      <c r="E549" s="275"/>
      <c r="F549" s="275"/>
      <c r="G549" s="275"/>
      <c r="H549" s="275"/>
      <c r="I549" s="275"/>
      <c r="J549" s="275"/>
      <c r="K549" s="275"/>
      <c r="L549" s="275"/>
      <c r="M549" s="275"/>
      <c r="N549" s="275"/>
      <c r="O549" s="275"/>
      <c r="P549" s="275"/>
      <c r="Q549" s="275"/>
      <c r="R549" s="275"/>
      <c r="S549" s="275"/>
      <c r="T549" s="275"/>
      <c r="U549" s="275"/>
      <c r="V549" s="275"/>
      <c r="W549" s="275"/>
      <c r="X549" s="275"/>
      <c r="Y549" s="275"/>
      <c r="Z549" s="275"/>
      <c r="AA549" s="275"/>
      <c r="AB549" s="275"/>
      <c r="AC549" s="275"/>
      <c r="AD549" s="275"/>
      <c r="AE549" s="275"/>
      <c r="AF549" s="275"/>
      <c r="AG549" s="275"/>
      <c r="AH549" s="275"/>
      <c r="AI549" s="275"/>
      <c r="AJ549" s="275"/>
      <c r="AK549" s="275"/>
      <c r="AL549" s="275"/>
      <c r="AM549" s="275"/>
      <c r="AN549" s="275"/>
      <c r="AO549" s="275"/>
      <c r="AP549" s="275"/>
      <c r="AQ549" s="275"/>
      <c r="AR549" s="275"/>
      <c r="AS549" s="275"/>
      <c r="AT549" s="275"/>
      <c r="AU549" s="275"/>
      <c r="AV549" s="275"/>
      <c r="AW549" s="275"/>
      <c r="AX549" s="275"/>
      <c r="AY549" s="275"/>
      <c r="AZ549" s="275"/>
      <c r="BA549" s="275"/>
      <c r="BB549" s="275"/>
      <c r="BC549" s="275"/>
      <c r="BD549" s="275"/>
      <c r="BE549" s="275"/>
      <c r="BF549" s="275"/>
      <c r="BG549" s="275"/>
      <c r="BH549" s="275"/>
      <c r="BI549" s="275"/>
      <c r="BJ549" s="275"/>
      <c r="BK549" s="275"/>
      <c r="BL549" s="275"/>
      <c r="BM549" s="275"/>
      <c r="BN549" s="275"/>
      <c r="BO549" s="275"/>
      <c r="BP549" s="275"/>
      <c r="BQ549" s="275"/>
      <c r="BR549" s="275"/>
      <c r="BS549" s="275"/>
    </row>
    <row r="550" spans="1:71" x14ac:dyDescent="0.3">
      <c r="A550" s="275"/>
      <c r="B550" s="275"/>
      <c r="C550" s="275"/>
      <c r="D550" s="275"/>
      <c r="E550" s="275"/>
      <c r="F550" s="275"/>
      <c r="G550" s="275"/>
      <c r="H550" s="275"/>
      <c r="I550" s="275"/>
      <c r="J550" s="275"/>
      <c r="K550" s="275"/>
      <c r="L550" s="275"/>
      <c r="M550" s="275"/>
      <c r="N550" s="275"/>
      <c r="O550" s="275"/>
      <c r="P550" s="275"/>
      <c r="Q550" s="275"/>
      <c r="R550" s="275"/>
      <c r="S550" s="275"/>
      <c r="T550" s="275"/>
      <c r="U550" s="275"/>
      <c r="V550" s="275"/>
      <c r="W550" s="275"/>
      <c r="X550" s="275"/>
      <c r="Y550" s="275"/>
      <c r="Z550" s="275"/>
      <c r="AA550" s="275"/>
      <c r="AB550" s="275"/>
      <c r="AC550" s="275"/>
      <c r="AD550" s="275"/>
      <c r="AE550" s="275"/>
      <c r="AF550" s="275"/>
      <c r="AG550" s="275"/>
      <c r="AH550" s="275"/>
      <c r="AI550" s="275"/>
      <c r="AJ550" s="275"/>
      <c r="AK550" s="275"/>
      <c r="AL550" s="275"/>
      <c r="AM550" s="275"/>
      <c r="AN550" s="275"/>
      <c r="AO550" s="275"/>
      <c r="AP550" s="275"/>
      <c r="AQ550" s="275"/>
      <c r="AR550" s="275"/>
      <c r="AS550" s="275"/>
      <c r="AT550" s="275"/>
      <c r="AU550" s="275"/>
      <c r="AV550" s="275"/>
      <c r="AW550" s="275"/>
      <c r="AX550" s="275"/>
      <c r="AY550" s="275"/>
      <c r="AZ550" s="275"/>
      <c r="BA550" s="275"/>
      <c r="BB550" s="275"/>
      <c r="BC550" s="275"/>
      <c r="BD550" s="275"/>
      <c r="BE550" s="275"/>
      <c r="BF550" s="275"/>
      <c r="BG550" s="275"/>
      <c r="BH550" s="275"/>
      <c r="BI550" s="275"/>
      <c r="BJ550" s="275"/>
      <c r="BK550" s="275"/>
      <c r="BL550" s="275"/>
      <c r="BM550" s="275"/>
      <c r="BN550" s="275"/>
      <c r="BO550" s="275"/>
      <c r="BP550" s="275"/>
      <c r="BQ550" s="275"/>
      <c r="BR550" s="275"/>
      <c r="BS550" s="275"/>
    </row>
    <row r="551" spans="1:71" x14ac:dyDescent="0.3">
      <c r="A551" s="275"/>
      <c r="B551" s="275"/>
      <c r="C551" s="275"/>
      <c r="D551" s="275"/>
      <c r="E551" s="275"/>
      <c r="F551" s="275"/>
      <c r="G551" s="275"/>
      <c r="H551" s="275"/>
      <c r="I551" s="275"/>
      <c r="J551" s="275"/>
      <c r="K551" s="275"/>
      <c r="L551" s="275"/>
      <c r="M551" s="275"/>
      <c r="N551" s="275"/>
      <c r="O551" s="275"/>
      <c r="P551" s="275"/>
      <c r="Q551" s="275"/>
      <c r="R551" s="275"/>
      <c r="S551" s="275"/>
      <c r="T551" s="275"/>
      <c r="U551" s="275"/>
      <c r="V551" s="275"/>
      <c r="W551" s="275"/>
      <c r="X551" s="275"/>
      <c r="Y551" s="275"/>
      <c r="Z551" s="275"/>
      <c r="AA551" s="275"/>
      <c r="AB551" s="275"/>
      <c r="AC551" s="275"/>
      <c r="AD551" s="275"/>
      <c r="AE551" s="275"/>
      <c r="AF551" s="275"/>
      <c r="AG551" s="275"/>
      <c r="AH551" s="275"/>
      <c r="AI551" s="275"/>
      <c r="AJ551" s="275"/>
      <c r="AK551" s="275"/>
      <c r="AL551" s="275"/>
      <c r="AM551" s="275"/>
      <c r="AN551" s="275"/>
      <c r="AO551" s="275"/>
      <c r="AP551" s="275"/>
      <c r="AQ551" s="275"/>
      <c r="AR551" s="275"/>
      <c r="AS551" s="275"/>
      <c r="AT551" s="275"/>
      <c r="AU551" s="275"/>
      <c r="AV551" s="275"/>
      <c r="AW551" s="275"/>
      <c r="AX551" s="275"/>
      <c r="AY551" s="275"/>
      <c r="AZ551" s="275"/>
      <c r="BA551" s="275"/>
      <c r="BB551" s="275"/>
      <c r="BC551" s="275"/>
      <c r="BD551" s="275"/>
      <c r="BE551" s="275"/>
      <c r="BF551" s="275"/>
      <c r="BG551" s="275"/>
      <c r="BH551" s="275"/>
      <c r="BI551" s="275"/>
      <c r="BJ551" s="275"/>
      <c r="BK551" s="275"/>
      <c r="BL551" s="275"/>
      <c r="BM551" s="275"/>
      <c r="BN551" s="275"/>
      <c r="BO551" s="275"/>
      <c r="BP551" s="275"/>
      <c r="BQ551" s="275"/>
      <c r="BR551" s="275"/>
      <c r="BS551" s="275"/>
    </row>
    <row r="552" spans="1:71" x14ac:dyDescent="0.3">
      <c r="A552" s="275"/>
      <c r="B552" s="275"/>
      <c r="C552" s="275"/>
      <c r="D552" s="275"/>
      <c r="E552" s="275"/>
      <c r="F552" s="275"/>
      <c r="G552" s="275"/>
      <c r="H552" s="275"/>
      <c r="I552" s="275"/>
      <c r="J552" s="275"/>
      <c r="K552" s="275"/>
      <c r="L552" s="275"/>
      <c r="M552" s="275"/>
      <c r="N552" s="275"/>
      <c r="O552" s="275"/>
      <c r="P552" s="275"/>
      <c r="Q552" s="275"/>
      <c r="R552" s="275"/>
      <c r="S552" s="275"/>
      <c r="T552" s="275"/>
      <c r="U552" s="275"/>
      <c r="V552" s="275"/>
      <c r="W552" s="275"/>
      <c r="X552" s="275"/>
      <c r="Y552" s="275"/>
      <c r="Z552" s="275"/>
      <c r="AA552" s="275"/>
      <c r="AB552" s="275"/>
      <c r="AC552" s="275"/>
      <c r="AD552" s="275"/>
      <c r="AE552" s="275"/>
      <c r="AF552" s="275"/>
      <c r="AG552" s="275"/>
      <c r="AH552" s="275"/>
      <c r="AI552" s="275"/>
      <c r="AJ552" s="275"/>
      <c r="AK552" s="275"/>
      <c r="AL552" s="275"/>
      <c r="AM552" s="275"/>
      <c r="AN552" s="275"/>
      <c r="AO552" s="275"/>
      <c r="AP552" s="275"/>
      <c r="AQ552" s="275"/>
      <c r="AR552" s="275"/>
      <c r="AS552" s="275"/>
      <c r="AT552" s="275"/>
      <c r="AU552" s="275"/>
      <c r="AV552" s="275"/>
      <c r="AW552" s="275"/>
      <c r="AX552" s="275"/>
      <c r="AY552" s="275"/>
      <c r="AZ552" s="275"/>
      <c r="BA552" s="275"/>
      <c r="BB552" s="275"/>
      <c r="BC552" s="275"/>
      <c r="BD552" s="275"/>
      <c r="BE552" s="275"/>
      <c r="BF552" s="275"/>
      <c r="BG552" s="275"/>
      <c r="BH552" s="275"/>
      <c r="BI552" s="275"/>
      <c r="BJ552" s="275"/>
      <c r="BK552" s="275"/>
      <c r="BL552" s="275"/>
      <c r="BM552" s="275"/>
      <c r="BN552" s="275"/>
      <c r="BO552" s="275"/>
      <c r="BP552" s="275"/>
      <c r="BQ552" s="275"/>
      <c r="BR552" s="275"/>
      <c r="BS552" s="275"/>
    </row>
    <row r="553" spans="1:71" x14ac:dyDescent="0.3">
      <c r="A553" s="275"/>
      <c r="B553" s="275"/>
      <c r="C553" s="275"/>
      <c r="D553" s="275"/>
      <c r="E553" s="275"/>
      <c r="F553" s="275"/>
      <c r="G553" s="275"/>
      <c r="H553" s="275"/>
      <c r="I553" s="275"/>
      <c r="J553" s="275"/>
      <c r="K553" s="275"/>
      <c r="L553" s="275"/>
      <c r="M553" s="275"/>
      <c r="N553" s="275"/>
      <c r="O553" s="275"/>
      <c r="P553" s="275"/>
      <c r="Q553" s="275"/>
      <c r="R553" s="275"/>
      <c r="S553" s="275"/>
      <c r="T553" s="275"/>
      <c r="U553" s="275"/>
      <c r="V553" s="275"/>
      <c r="W553" s="275"/>
      <c r="X553" s="275"/>
      <c r="Y553" s="275"/>
      <c r="Z553" s="275"/>
      <c r="AA553" s="275"/>
      <c r="AB553" s="275"/>
      <c r="AC553" s="275"/>
      <c r="AD553" s="275"/>
      <c r="AE553" s="275"/>
      <c r="AF553" s="275"/>
      <c r="AG553" s="275"/>
      <c r="AH553" s="275"/>
      <c r="AI553" s="275"/>
      <c r="AJ553" s="275"/>
      <c r="AK553" s="275"/>
      <c r="AL553" s="275"/>
      <c r="AM553" s="275"/>
      <c r="AN553" s="275"/>
      <c r="AO553" s="275"/>
      <c r="AP553" s="275"/>
      <c r="AQ553" s="275"/>
      <c r="AR553" s="275"/>
      <c r="AS553" s="275"/>
      <c r="AT553" s="275"/>
      <c r="AU553" s="275"/>
      <c r="AV553" s="275"/>
      <c r="AW553" s="275"/>
      <c r="AX553" s="275"/>
      <c r="AY553" s="275"/>
      <c r="AZ553" s="275"/>
      <c r="BA553" s="275"/>
      <c r="BB553" s="275"/>
      <c r="BC553" s="275"/>
      <c r="BD553" s="275"/>
      <c r="BE553" s="275"/>
      <c r="BF553" s="275"/>
      <c r="BG553" s="275"/>
      <c r="BH553" s="275"/>
      <c r="BI553" s="275"/>
      <c r="BJ553" s="275"/>
      <c r="BK553" s="275"/>
      <c r="BL553" s="275"/>
      <c r="BM553" s="275"/>
      <c r="BN553" s="275"/>
      <c r="BO553" s="275"/>
      <c r="BP553" s="275"/>
      <c r="BQ553" s="275"/>
      <c r="BR553" s="275"/>
      <c r="BS553" s="275"/>
    </row>
    <row r="554" spans="1:71" x14ac:dyDescent="0.3">
      <c r="A554" s="275"/>
      <c r="B554" s="275"/>
      <c r="C554" s="275"/>
      <c r="D554" s="275"/>
      <c r="E554" s="275"/>
      <c r="F554" s="275"/>
      <c r="G554" s="275"/>
      <c r="H554" s="275"/>
      <c r="I554" s="275"/>
      <c r="J554" s="275"/>
      <c r="K554" s="275"/>
      <c r="L554" s="275"/>
      <c r="M554" s="275"/>
      <c r="N554" s="275"/>
      <c r="O554" s="275"/>
      <c r="P554" s="275"/>
      <c r="Q554" s="275"/>
      <c r="R554" s="275"/>
      <c r="S554" s="275"/>
      <c r="T554" s="275"/>
      <c r="U554" s="275"/>
      <c r="V554" s="275"/>
      <c r="W554" s="275"/>
      <c r="X554" s="275"/>
      <c r="Y554" s="275"/>
      <c r="Z554" s="275"/>
      <c r="AA554" s="275"/>
      <c r="AB554" s="275"/>
      <c r="AC554" s="275"/>
      <c r="AD554" s="275"/>
      <c r="AE554" s="275"/>
      <c r="AF554" s="275"/>
      <c r="AG554" s="275"/>
      <c r="AH554" s="275"/>
      <c r="AI554" s="275"/>
      <c r="AJ554" s="275"/>
      <c r="AK554" s="275"/>
      <c r="AL554" s="275"/>
      <c r="AM554" s="275"/>
      <c r="AN554" s="275"/>
      <c r="AO554" s="275"/>
      <c r="AP554" s="275"/>
      <c r="AQ554" s="275"/>
      <c r="AR554" s="275"/>
      <c r="AS554" s="275"/>
      <c r="AT554" s="275"/>
      <c r="AU554" s="275"/>
      <c r="AV554" s="275"/>
      <c r="AW554" s="275"/>
      <c r="AX554" s="275"/>
      <c r="AY554" s="275"/>
      <c r="AZ554" s="275"/>
      <c r="BA554" s="275"/>
      <c r="BB554" s="275"/>
      <c r="BC554" s="275"/>
      <c r="BD554" s="275"/>
      <c r="BE554" s="275"/>
      <c r="BF554" s="275"/>
      <c r="BG554" s="275"/>
      <c r="BH554" s="275"/>
      <c r="BI554" s="275"/>
      <c r="BJ554" s="275"/>
      <c r="BK554" s="275"/>
      <c r="BL554" s="275"/>
      <c r="BM554" s="275"/>
      <c r="BN554" s="275"/>
      <c r="BO554" s="275"/>
      <c r="BP554" s="275"/>
      <c r="BQ554" s="275"/>
      <c r="BR554" s="275"/>
      <c r="BS554" s="275"/>
    </row>
    <row r="555" spans="1:71" x14ac:dyDescent="0.3">
      <c r="A555" s="275"/>
      <c r="B555" s="275"/>
      <c r="C555" s="275"/>
      <c r="D555" s="275"/>
      <c r="E555" s="275"/>
      <c r="F555" s="275"/>
      <c r="G555" s="275"/>
      <c r="H555" s="275"/>
      <c r="I555" s="275"/>
      <c r="J555" s="275"/>
      <c r="K555" s="275"/>
      <c r="L555" s="275"/>
      <c r="M555" s="275"/>
      <c r="N555" s="275"/>
      <c r="O555" s="275"/>
      <c r="P555" s="275"/>
      <c r="Q555" s="275"/>
      <c r="R555" s="275"/>
      <c r="S555" s="275"/>
      <c r="T555" s="275"/>
      <c r="U555" s="275"/>
      <c r="V555" s="275"/>
      <c r="W555" s="275"/>
      <c r="X555" s="275"/>
      <c r="Y555" s="275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275"/>
      <c r="AL555" s="275"/>
      <c r="AM555" s="275"/>
      <c r="AN555" s="275"/>
      <c r="AO555" s="275"/>
      <c r="AP555" s="275"/>
      <c r="AQ555" s="275"/>
      <c r="AR555" s="275"/>
      <c r="AS555" s="275"/>
      <c r="AT555" s="275"/>
      <c r="AU555" s="275"/>
      <c r="AV555" s="275"/>
      <c r="AW555" s="275"/>
      <c r="AX555" s="275"/>
      <c r="AY555" s="275"/>
      <c r="AZ555" s="275"/>
      <c r="BA555" s="275"/>
      <c r="BB555" s="275"/>
      <c r="BC555" s="275"/>
      <c r="BD555" s="275"/>
      <c r="BE555" s="275"/>
      <c r="BF555" s="275"/>
      <c r="BG555" s="275"/>
      <c r="BH555" s="275"/>
      <c r="BI555" s="275"/>
      <c r="BJ555" s="275"/>
      <c r="BK555" s="275"/>
      <c r="BL555" s="275"/>
      <c r="BM555" s="275"/>
      <c r="BN555" s="275"/>
      <c r="BO555" s="275"/>
      <c r="BP555" s="275"/>
      <c r="BQ555" s="275"/>
      <c r="BR555" s="275"/>
      <c r="BS555" s="275"/>
    </row>
    <row r="556" spans="1:71" x14ac:dyDescent="0.3">
      <c r="A556" s="275"/>
      <c r="B556" s="275"/>
      <c r="C556" s="275"/>
      <c r="D556" s="275"/>
      <c r="E556" s="275"/>
      <c r="F556" s="275"/>
      <c r="G556" s="275"/>
      <c r="H556" s="275"/>
      <c r="I556" s="275"/>
      <c r="J556" s="275"/>
      <c r="K556" s="275"/>
      <c r="L556" s="275"/>
      <c r="M556" s="275"/>
      <c r="N556" s="275"/>
      <c r="O556" s="275"/>
      <c r="P556" s="275"/>
      <c r="Q556" s="275"/>
      <c r="R556" s="275"/>
      <c r="S556" s="275"/>
      <c r="T556" s="275"/>
      <c r="U556" s="275"/>
      <c r="V556" s="275"/>
      <c r="W556" s="275"/>
      <c r="X556" s="275"/>
      <c r="Y556" s="275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275"/>
      <c r="AL556" s="275"/>
      <c r="AM556" s="275"/>
      <c r="AN556" s="275"/>
      <c r="AO556" s="275"/>
      <c r="AP556" s="275"/>
      <c r="AQ556" s="275"/>
      <c r="AR556" s="275"/>
      <c r="AS556" s="275"/>
      <c r="AT556" s="275"/>
      <c r="AU556" s="275"/>
      <c r="AV556" s="275"/>
      <c r="AW556" s="275"/>
      <c r="AX556" s="275"/>
      <c r="AY556" s="275"/>
      <c r="AZ556" s="275"/>
      <c r="BA556" s="275"/>
      <c r="BB556" s="275"/>
      <c r="BC556" s="275"/>
      <c r="BD556" s="275"/>
      <c r="BE556" s="275"/>
      <c r="BF556" s="275"/>
      <c r="BG556" s="275"/>
      <c r="BH556" s="275"/>
      <c r="BI556" s="275"/>
      <c r="BJ556" s="275"/>
      <c r="BK556" s="275"/>
      <c r="BL556" s="275"/>
      <c r="BM556" s="275"/>
      <c r="BN556" s="275"/>
      <c r="BO556" s="275"/>
      <c r="BP556" s="275"/>
      <c r="BQ556" s="275"/>
      <c r="BR556" s="275"/>
      <c r="BS556" s="275"/>
    </row>
    <row r="557" spans="1:71" x14ac:dyDescent="0.3">
      <c r="A557" s="275"/>
      <c r="B557" s="275"/>
      <c r="C557" s="275"/>
      <c r="D557" s="275"/>
      <c r="E557" s="275"/>
      <c r="F557" s="275"/>
      <c r="G557" s="275"/>
      <c r="H557" s="275"/>
      <c r="I557" s="275"/>
      <c r="J557" s="275"/>
      <c r="K557" s="275"/>
      <c r="L557" s="275"/>
      <c r="M557" s="275"/>
      <c r="N557" s="275"/>
      <c r="O557" s="275"/>
      <c r="P557" s="275"/>
      <c r="Q557" s="275"/>
      <c r="R557" s="275"/>
      <c r="S557" s="275"/>
      <c r="T557" s="275"/>
      <c r="U557" s="275"/>
      <c r="V557" s="275"/>
      <c r="W557" s="275"/>
      <c r="X557" s="275"/>
      <c r="Y557" s="275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275"/>
      <c r="AL557" s="275"/>
      <c r="AM557" s="275"/>
      <c r="AN557" s="275"/>
      <c r="AO557" s="275"/>
      <c r="AP557" s="275"/>
      <c r="AQ557" s="275"/>
      <c r="AR557" s="275"/>
      <c r="AS557" s="275"/>
      <c r="AT557" s="275"/>
      <c r="AU557" s="275"/>
      <c r="AV557" s="275"/>
      <c r="AW557" s="275"/>
      <c r="AX557" s="275"/>
      <c r="AY557" s="275"/>
      <c r="AZ557" s="275"/>
      <c r="BA557" s="275"/>
      <c r="BB557" s="275"/>
      <c r="BC557" s="275"/>
      <c r="BD557" s="275"/>
      <c r="BE557" s="275"/>
      <c r="BF557" s="275"/>
      <c r="BG557" s="275"/>
      <c r="BH557" s="275"/>
      <c r="BI557" s="275"/>
      <c r="BJ557" s="275"/>
      <c r="BK557" s="275"/>
      <c r="BL557" s="275"/>
      <c r="BM557" s="275"/>
      <c r="BN557" s="275"/>
      <c r="BO557" s="275"/>
      <c r="BP557" s="275"/>
      <c r="BQ557" s="275"/>
      <c r="BR557" s="275"/>
      <c r="BS557" s="275"/>
    </row>
    <row r="558" spans="1:71" x14ac:dyDescent="0.3">
      <c r="A558" s="275"/>
      <c r="B558" s="275"/>
      <c r="C558" s="275"/>
      <c r="D558" s="275"/>
      <c r="E558" s="275"/>
      <c r="F558" s="275"/>
      <c r="G558" s="275"/>
      <c r="H558" s="275"/>
      <c r="I558" s="275"/>
      <c r="J558" s="275"/>
      <c r="K558" s="275"/>
      <c r="L558" s="275"/>
      <c r="M558" s="275"/>
      <c r="N558" s="275"/>
      <c r="O558" s="275"/>
      <c r="P558" s="275"/>
      <c r="Q558" s="275"/>
      <c r="R558" s="275"/>
      <c r="S558" s="275"/>
      <c r="T558" s="275"/>
      <c r="U558" s="275"/>
      <c r="V558" s="275"/>
      <c r="W558" s="275"/>
      <c r="X558" s="275"/>
      <c r="Y558" s="275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275"/>
      <c r="AL558" s="275"/>
      <c r="AM558" s="275"/>
      <c r="AN558" s="275"/>
      <c r="AO558" s="275"/>
      <c r="AP558" s="275"/>
      <c r="AQ558" s="275"/>
      <c r="AR558" s="275"/>
      <c r="AS558" s="275"/>
      <c r="AT558" s="275"/>
      <c r="AU558" s="275"/>
      <c r="AV558" s="275"/>
      <c r="AW558" s="275"/>
      <c r="AX558" s="275"/>
      <c r="AY558" s="275"/>
      <c r="AZ558" s="275"/>
      <c r="BA558" s="275"/>
      <c r="BB558" s="275"/>
      <c r="BC558" s="275"/>
      <c r="BD558" s="275"/>
      <c r="BE558" s="275"/>
      <c r="BF558" s="275"/>
      <c r="BG558" s="275"/>
      <c r="BH558" s="275"/>
      <c r="BI558" s="275"/>
      <c r="BJ558" s="275"/>
      <c r="BK558" s="275"/>
      <c r="BL558" s="275"/>
      <c r="BM558" s="275"/>
      <c r="BN558" s="275"/>
      <c r="BO558" s="275"/>
      <c r="BP558" s="275"/>
      <c r="BQ558" s="275"/>
      <c r="BR558" s="275"/>
      <c r="BS558" s="275"/>
    </row>
    <row r="559" spans="1:71" x14ac:dyDescent="0.3">
      <c r="A559" s="275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75"/>
      <c r="M559" s="275"/>
      <c r="N559" s="275"/>
      <c r="O559" s="275"/>
      <c r="P559" s="275"/>
      <c r="Q559" s="275"/>
      <c r="R559" s="275"/>
      <c r="S559" s="275"/>
      <c r="T559" s="275"/>
      <c r="U559" s="275"/>
      <c r="V559" s="275"/>
      <c r="W559" s="275"/>
      <c r="X559" s="275"/>
      <c r="Y559" s="275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275"/>
      <c r="AL559" s="275"/>
      <c r="AM559" s="275"/>
      <c r="AN559" s="275"/>
      <c r="AO559" s="275"/>
      <c r="AP559" s="275"/>
      <c r="AQ559" s="275"/>
      <c r="AR559" s="275"/>
      <c r="AS559" s="275"/>
      <c r="AT559" s="275"/>
      <c r="AU559" s="275"/>
      <c r="AV559" s="275"/>
      <c r="AW559" s="275"/>
      <c r="AX559" s="275"/>
      <c r="AY559" s="275"/>
      <c r="AZ559" s="275"/>
      <c r="BA559" s="275"/>
      <c r="BB559" s="275"/>
      <c r="BC559" s="275"/>
      <c r="BD559" s="275"/>
      <c r="BE559" s="275"/>
      <c r="BF559" s="275"/>
      <c r="BG559" s="275"/>
      <c r="BH559" s="275"/>
      <c r="BI559" s="275"/>
      <c r="BJ559" s="275"/>
      <c r="BK559" s="275"/>
      <c r="BL559" s="275"/>
      <c r="BM559" s="275"/>
      <c r="BN559" s="275"/>
      <c r="BO559" s="275"/>
      <c r="BP559" s="275"/>
      <c r="BQ559" s="275"/>
      <c r="BR559" s="275"/>
      <c r="BS559" s="275"/>
    </row>
    <row r="560" spans="1:71" x14ac:dyDescent="0.3">
      <c r="A560" s="275"/>
      <c r="B560" s="275"/>
      <c r="C560" s="275"/>
      <c r="D560" s="275"/>
      <c r="E560" s="275"/>
      <c r="F560" s="275"/>
      <c r="G560" s="275"/>
      <c r="H560" s="275"/>
      <c r="I560" s="275"/>
      <c r="J560" s="275"/>
      <c r="K560" s="275"/>
      <c r="L560" s="275"/>
      <c r="M560" s="275"/>
      <c r="N560" s="275"/>
      <c r="O560" s="275"/>
      <c r="P560" s="275"/>
      <c r="Q560" s="275"/>
      <c r="R560" s="275"/>
      <c r="S560" s="275"/>
      <c r="T560" s="275"/>
      <c r="U560" s="275"/>
      <c r="V560" s="275"/>
      <c r="W560" s="275"/>
      <c r="X560" s="275"/>
      <c r="Y560" s="275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275"/>
      <c r="AL560" s="275"/>
      <c r="AM560" s="275"/>
      <c r="AN560" s="275"/>
      <c r="AO560" s="275"/>
      <c r="AP560" s="275"/>
      <c r="AQ560" s="275"/>
      <c r="AR560" s="275"/>
      <c r="AS560" s="275"/>
      <c r="AT560" s="275"/>
      <c r="AU560" s="275"/>
      <c r="AV560" s="275"/>
      <c r="AW560" s="275"/>
      <c r="AX560" s="275"/>
      <c r="AY560" s="275"/>
      <c r="AZ560" s="275"/>
      <c r="BA560" s="275"/>
      <c r="BB560" s="275"/>
      <c r="BC560" s="275"/>
      <c r="BD560" s="275"/>
      <c r="BE560" s="275"/>
      <c r="BF560" s="275"/>
      <c r="BG560" s="275"/>
      <c r="BH560" s="275"/>
      <c r="BI560" s="275"/>
      <c r="BJ560" s="275"/>
      <c r="BK560" s="275"/>
      <c r="BL560" s="275"/>
      <c r="BM560" s="275"/>
      <c r="BN560" s="275"/>
      <c r="BO560" s="275"/>
      <c r="BP560" s="275"/>
      <c r="BQ560" s="275"/>
      <c r="BR560" s="275"/>
      <c r="BS560" s="275"/>
    </row>
    <row r="561" spans="1:71" x14ac:dyDescent="0.3">
      <c r="A561" s="275"/>
      <c r="B561" s="275"/>
      <c r="C561" s="275"/>
      <c r="D561" s="275"/>
      <c r="E561" s="275"/>
      <c r="F561" s="275"/>
      <c r="G561" s="275"/>
      <c r="H561" s="275"/>
      <c r="I561" s="275"/>
      <c r="J561" s="275"/>
      <c r="K561" s="275"/>
      <c r="L561" s="275"/>
      <c r="M561" s="275"/>
      <c r="N561" s="275"/>
      <c r="O561" s="275"/>
      <c r="P561" s="275"/>
      <c r="Q561" s="275"/>
      <c r="R561" s="275"/>
      <c r="S561" s="275"/>
      <c r="T561" s="275"/>
      <c r="U561" s="275"/>
      <c r="V561" s="275"/>
      <c r="W561" s="275"/>
      <c r="X561" s="275"/>
      <c r="Y561" s="275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275"/>
      <c r="AL561" s="275"/>
      <c r="AM561" s="275"/>
      <c r="AN561" s="275"/>
      <c r="AO561" s="275"/>
      <c r="AP561" s="275"/>
      <c r="AQ561" s="275"/>
      <c r="AR561" s="275"/>
      <c r="AS561" s="275"/>
      <c r="AT561" s="275"/>
      <c r="AU561" s="275"/>
      <c r="AV561" s="275"/>
      <c r="AW561" s="275"/>
      <c r="AX561" s="275"/>
      <c r="AY561" s="275"/>
      <c r="AZ561" s="275"/>
      <c r="BA561" s="275"/>
      <c r="BB561" s="275"/>
      <c r="BC561" s="275"/>
      <c r="BD561" s="275"/>
      <c r="BE561" s="275"/>
      <c r="BF561" s="275"/>
      <c r="BG561" s="275"/>
      <c r="BH561" s="275"/>
      <c r="BI561" s="275"/>
      <c r="BJ561" s="275"/>
      <c r="BK561" s="275"/>
      <c r="BL561" s="275"/>
      <c r="BM561" s="275"/>
      <c r="BN561" s="275"/>
      <c r="BO561" s="275"/>
      <c r="BP561" s="275"/>
      <c r="BQ561" s="275"/>
      <c r="BR561" s="275"/>
      <c r="BS561" s="275"/>
    </row>
    <row r="562" spans="1:71" x14ac:dyDescent="0.3">
      <c r="A562" s="275"/>
      <c r="B562" s="275"/>
      <c r="C562" s="275"/>
      <c r="D562" s="275"/>
      <c r="E562" s="275"/>
      <c r="F562" s="275"/>
      <c r="G562" s="275"/>
      <c r="H562" s="275"/>
      <c r="I562" s="275"/>
      <c r="J562" s="275"/>
      <c r="K562" s="275"/>
      <c r="L562" s="275"/>
      <c r="M562" s="275"/>
      <c r="N562" s="275"/>
      <c r="O562" s="275"/>
      <c r="P562" s="275"/>
      <c r="Q562" s="275"/>
      <c r="R562" s="275"/>
      <c r="S562" s="275"/>
      <c r="T562" s="275"/>
      <c r="U562" s="275"/>
      <c r="V562" s="275"/>
      <c r="W562" s="275"/>
      <c r="X562" s="275"/>
      <c r="Y562" s="275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275"/>
      <c r="AL562" s="275"/>
      <c r="AM562" s="275"/>
      <c r="AN562" s="275"/>
      <c r="AO562" s="275"/>
      <c r="AP562" s="275"/>
      <c r="AQ562" s="275"/>
      <c r="AR562" s="275"/>
      <c r="AS562" s="275"/>
      <c r="AT562" s="275"/>
      <c r="AU562" s="275"/>
      <c r="AV562" s="275"/>
      <c r="AW562" s="275"/>
      <c r="AX562" s="275"/>
      <c r="AY562" s="275"/>
      <c r="AZ562" s="275"/>
      <c r="BA562" s="275"/>
      <c r="BB562" s="275"/>
      <c r="BC562" s="275"/>
      <c r="BD562" s="275"/>
      <c r="BE562" s="275"/>
      <c r="BF562" s="275"/>
      <c r="BG562" s="275"/>
      <c r="BH562" s="275"/>
      <c r="BI562" s="275"/>
      <c r="BJ562" s="275"/>
      <c r="BK562" s="275"/>
      <c r="BL562" s="275"/>
      <c r="BM562" s="275"/>
      <c r="BN562" s="275"/>
      <c r="BO562" s="275"/>
      <c r="BP562" s="275"/>
      <c r="BQ562" s="275"/>
      <c r="BR562" s="275"/>
      <c r="BS562" s="275"/>
    </row>
    <row r="563" spans="1:71" x14ac:dyDescent="0.3">
      <c r="A563" s="275"/>
      <c r="B563" s="275"/>
      <c r="C563" s="275"/>
      <c r="D563" s="275"/>
      <c r="E563" s="275"/>
      <c r="F563" s="275"/>
      <c r="G563" s="275"/>
      <c r="H563" s="275"/>
      <c r="I563" s="275"/>
      <c r="J563" s="275"/>
      <c r="K563" s="275"/>
      <c r="L563" s="275"/>
      <c r="M563" s="275"/>
      <c r="N563" s="275"/>
      <c r="O563" s="275"/>
      <c r="P563" s="275"/>
      <c r="Q563" s="275"/>
      <c r="R563" s="275"/>
      <c r="S563" s="275"/>
      <c r="T563" s="275"/>
      <c r="U563" s="275"/>
      <c r="V563" s="275"/>
      <c r="W563" s="275"/>
      <c r="X563" s="275"/>
      <c r="Y563" s="275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275"/>
      <c r="AL563" s="275"/>
      <c r="AM563" s="275"/>
      <c r="AN563" s="275"/>
      <c r="AO563" s="275"/>
      <c r="AP563" s="275"/>
      <c r="AQ563" s="275"/>
      <c r="AR563" s="275"/>
      <c r="AS563" s="275"/>
      <c r="AT563" s="275"/>
      <c r="AU563" s="275"/>
      <c r="AV563" s="275"/>
      <c r="AW563" s="275"/>
      <c r="AX563" s="275"/>
      <c r="AY563" s="275"/>
      <c r="AZ563" s="275"/>
      <c r="BA563" s="275"/>
      <c r="BB563" s="275"/>
      <c r="BC563" s="275"/>
      <c r="BD563" s="275"/>
      <c r="BE563" s="275"/>
      <c r="BF563" s="275"/>
      <c r="BG563" s="275"/>
      <c r="BH563" s="275"/>
      <c r="BI563" s="275"/>
      <c r="BJ563" s="275"/>
      <c r="BK563" s="275"/>
      <c r="BL563" s="275"/>
      <c r="BM563" s="275"/>
      <c r="BN563" s="275"/>
      <c r="BO563" s="275"/>
      <c r="BP563" s="275"/>
      <c r="BQ563" s="275"/>
      <c r="BR563" s="275"/>
      <c r="BS563" s="275"/>
    </row>
    <row r="564" spans="1:71" x14ac:dyDescent="0.3">
      <c r="A564" s="275"/>
      <c r="B564" s="275"/>
      <c r="C564" s="275"/>
      <c r="D564" s="275"/>
      <c r="E564" s="275"/>
      <c r="F564" s="275"/>
      <c r="G564" s="275"/>
      <c r="H564" s="275"/>
      <c r="I564" s="275"/>
      <c r="J564" s="275"/>
      <c r="K564" s="275"/>
      <c r="L564" s="275"/>
      <c r="M564" s="275"/>
      <c r="N564" s="275"/>
      <c r="O564" s="275"/>
      <c r="P564" s="275"/>
      <c r="Q564" s="275"/>
      <c r="R564" s="275"/>
      <c r="S564" s="275"/>
      <c r="T564" s="275"/>
      <c r="U564" s="275"/>
      <c r="V564" s="275"/>
      <c r="W564" s="275"/>
      <c r="X564" s="275"/>
      <c r="Y564" s="275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275"/>
      <c r="AL564" s="275"/>
      <c r="AM564" s="275"/>
      <c r="AN564" s="275"/>
      <c r="AO564" s="275"/>
      <c r="AP564" s="275"/>
      <c r="AQ564" s="275"/>
      <c r="AR564" s="275"/>
      <c r="AS564" s="275"/>
      <c r="AT564" s="275"/>
      <c r="AU564" s="275"/>
      <c r="AV564" s="275"/>
      <c r="AW564" s="275"/>
      <c r="AX564" s="275"/>
      <c r="AY564" s="275"/>
      <c r="AZ564" s="275"/>
      <c r="BA564" s="275"/>
      <c r="BB564" s="275"/>
      <c r="BC564" s="275"/>
      <c r="BD564" s="275"/>
      <c r="BE564" s="275"/>
      <c r="BF564" s="275"/>
      <c r="BG564" s="275"/>
      <c r="BH564" s="275"/>
      <c r="BI564" s="275"/>
      <c r="BJ564" s="275"/>
      <c r="BK564" s="275"/>
      <c r="BL564" s="275"/>
      <c r="BM564" s="275"/>
      <c r="BN564" s="275"/>
      <c r="BO564" s="275"/>
      <c r="BP564" s="275"/>
      <c r="BQ564" s="275"/>
      <c r="BR564" s="275"/>
      <c r="BS564" s="275"/>
    </row>
    <row r="565" spans="1:71" x14ac:dyDescent="0.3">
      <c r="A565" s="275"/>
      <c r="B565" s="275"/>
      <c r="C565" s="275"/>
      <c r="D565" s="275"/>
      <c r="E565" s="275"/>
      <c r="F565" s="275"/>
      <c r="G565" s="275"/>
      <c r="H565" s="275"/>
      <c r="I565" s="275"/>
      <c r="J565" s="275"/>
      <c r="K565" s="275"/>
      <c r="L565" s="275"/>
      <c r="M565" s="275"/>
      <c r="N565" s="275"/>
      <c r="O565" s="275"/>
      <c r="P565" s="275"/>
      <c r="Q565" s="275"/>
      <c r="R565" s="275"/>
      <c r="S565" s="275"/>
      <c r="T565" s="275"/>
      <c r="U565" s="275"/>
      <c r="V565" s="275"/>
      <c r="W565" s="275"/>
      <c r="X565" s="275"/>
      <c r="Y565" s="275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275"/>
      <c r="AL565" s="275"/>
      <c r="AM565" s="275"/>
      <c r="AN565" s="275"/>
      <c r="AO565" s="275"/>
      <c r="AP565" s="275"/>
      <c r="AQ565" s="275"/>
      <c r="AR565" s="275"/>
      <c r="AS565" s="275"/>
      <c r="AT565" s="275"/>
      <c r="AU565" s="275"/>
      <c r="AV565" s="275"/>
      <c r="AW565" s="275"/>
      <c r="AX565" s="275"/>
      <c r="AY565" s="275"/>
      <c r="AZ565" s="275"/>
      <c r="BA565" s="275"/>
      <c r="BB565" s="275"/>
      <c r="BC565" s="275"/>
      <c r="BD565" s="275"/>
      <c r="BE565" s="275"/>
      <c r="BF565" s="275"/>
      <c r="BG565" s="275"/>
      <c r="BH565" s="275"/>
      <c r="BI565" s="275"/>
      <c r="BJ565" s="275"/>
      <c r="BK565" s="275"/>
      <c r="BL565" s="275"/>
      <c r="BM565" s="275"/>
      <c r="BN565" s="275"/>
      <c r="BO565" s="275"/>
      <c r="BP565" s="275"/>
      <c r="BQ565" s="275"/>
      <c r="BR565" s="275"/>
      <c r="BS565" s="275"/>
    </row>
    <row r="566" spans="1:71" x14ac:dyDescent="0.3">
      <c r="A566" s="275"/>
      <c r="B566" s="275"/>
      <c r="C566" s="275"/>
      <c r="D566" s="275"/>
      <c r="E566" s="275"/>
      <c r="F566" s="275"/>
      <c r="G566" s="275"/>
      <c r="H566" s="275"/>
      <c r="I566" s="275"/>
      <c r="J566" s="275"/>
      <c r="K566" s="275"/>
      <c r="L566" s="275"/>
      <c r="M566" s="275"/>
      <c r="N566" s="275"/>
      <c r="O566" s="275"/>
      <c r="P566" s="275"/>
      <c r="Q566" s="275"/>
      <c r="R566" s="275"/>
      <c r="S566" s="275"/>
      <c r="T566" s="275"/>
      <c r="U566" s="275"/>
      <c r="V566" s="275"/>
      <c r="W566" s="275"/>
      <c r="X566" s="275"/>
      <c r="Y566" s="275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275"/>
      <c r="AL566" s="275"/>
      <c r="AM566" s="275"/>
      <c r="AN566" s="275"/>
      <c r="AO566" s="275"/>
      <c r="AP566" s="275"/>
      <c r="AQ566" s="275"/>
      <c r="AR566" s="275"/>
      <c r="AS566" s="275"/>
      <c r="AT566" s="275"/>
      <c r="AU566" s="275"/>
      <c r="AV566" s="275"/>
      <c r="AW566" s="275"/>
      <c r="AX566" s="275"/>
      <c r="AY566" s="275"/>
      <c r="AZ566" s="275"/>
      <c r="BA566" s="275"/>
      <c r="BB566" s="275"/>
      <c r="BC566" s="275"/>
      <c r="BD566" s="275"/>
      <c r="BE566" s="275"/>
      <c r="BF566" s="275"/>
      <c r="BG566" s="275"/>
      <c r="BH566" s="275"/>
      <c r="BI566" s="275"/>
      <c r="BJ566" s="275"/>
      <c r="BK566" s="275"/>
      <c r="BL566" s="275"/>
      <c r="BM566" s="275"/>
      <c r="BN566" s="275"/>
      <c r="BO566" s="275"/>
      <c r="BP566" s="275"/>
      <c r="BQ566" s="275"/>
      <c r="BR566" s="275"/>
      <c r="BS566" s="275"/>
    </row>
    <row r="567" spans="1:71" x14ac:dyDescent="0.3">
      <c r="A567" s="275"/>
      <c r="B567" s="275"/>
      <c r="C567" s="275"/>
      <c r="D567" s="275"/>
      <c r="E567" s="275"/>
      <c r="F567" s="275"/>
      <c r="G567" s="275"/>
      <c r="H567" s="275"/>
      <c r="I567" s="275"/>
      <c r="J567" s="275"/>
      <c r="K567" s="275"/>
      <c r="L567" s="275"/>
      <c r="M567" s="275"/>
      <c r="N567" s="275"/>
      <c r="O567" s="275"/>
      <c r="P567" s="275"/>
      <c r="Q567" s="275"/>
      <c r="R567" s="275"/>
      <c r="S567" s="275"/>
      <c r="T567" s="275"/>
      <c r="U567" s="275"/>
      <c r="V567" s="275"/>
      <c r="W567" s="275"/>
      <c r="X567" s="275"/>
      <c r="Y567" s="275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275"/>
      <c r="AL567" s="275"/>
      <c r="AM567" s="275"/>
      <c r="AN567" s="275"/>
      <c r="AO567" s="275"/>
      <c r="AP567" s="275"/>
      <c r="AQ567" s="275"/>
      <c r="AR567" s="275"/>
      <c r="AS567" s="275"/>
      <c r="AT567" s="275"/>
      <c r="AU567" s="275"/>
      <c r="AV567" s="275"/>
      <c r="AW567" s="275"/>
      <c r="AX567" s="275"/>
      <c r="AY567" s="275"/>
      <c r="AZ567" s="275"/>
      <c r="BA567" s="275"/>
      <c r="BB567" s="275"/>
      <c r="BC567" s="275"/>
      <c r="BD567" s="275"/>
      <c r="BE567" s="275"/>
      <c r="BF567" s="275"/>
      <c r="BG567" s="275"/>
      <c r="BH567" s="275"/>
      <c r="BI567" s="275"/>
      <c r="BJ567" s="275"/>
      <c r="BK567" s="275"/>
      <c r="BL567" s="275"/>
      <c r="BM567" s="275"/>
      <c r="BN567" s="275"/>
      <c r="BO567" s="275"/>
      <c r="BP567" s="275"/>
      <c r="BQ567" s="275"/>
      <c r="BR567" s="275"/>
      <c r="BS567" s="275"/>
    </row>
    <row r="568" spans="1:71" x14ac:dyDescent="0.3">
      <c r="A568" s="275"/>
      <c r="B568" s="275"/>
      <c r="C568" s="275"/>
      <c r="D568" s="275"/>
      <c r="E568" s="275"/>
      <c r="F568" s="275"/>
      <c r="G568" s="275"/>
      <c r="H568" s="275"/>
      <c r="I568" s="275"/>
      <c r="J568" s="275"/>
      <c r="K568" s="275"/>
      <c r="L568" s="275"/>
      <c r="M568" s="275"/>
      <c r="N568" s="275"/>
      <c r="O568" s="275"/>
      <c r="P568" s="275"/>
      <c r="Q568" s="275"/>
      <c r="R568" s="275"/>
      <c r="S568" s="275"/>
      <c r="T568" s="275"/>
      <c r="U568" s="275"/>
      <c r="V568" s="275"/>
      <c r="W568" s="275"/>
      <c r="X568" s="275"/>
      <c r="Y568" s="275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275"/>
      <c r="AL568" s="275"/>
      <c r="AM568" s="275"/>
      <c r="AN568" s="275"/>
      <c r="AO568" s="275"/>
      <c r="AP568" s="275"/>
      <c r="AQ568" s="275"/>
      <c r="AR568" s="275"/>
      <c r="AS568" s="275"/>
      <c r="AT568" s="275"/>
      <c r="AU568" s="275"/>
      <c r="AV568" s="275"/>
      <c r="AW568" s="275"/>
      <c r="AX568" s="275"/>
      <c r="AY568" s="275"/>
      <c r="AZ568" s="275"/>
      <c r="BA568" s="275"/>
      <c r="BB568" s="275"/>
      <c r="BC568" s="275"/>
      <c r="BD568" s="275"/>
      <c r="BE568" s="275"/>
      <c r="BF568" s="275"/>
      <c r="BG568" s="275"/>
      <c r="BH568" s="275"/>
      <c r="BI568" s="275"/>
      <c r="BJ568" s="275"/>
      <c r="BK568" s="275"/>
      <c r="BL568" s="275"/>
      <c r="BM568" s="275"/>
      <c r="BN568" s="275"/>
      <c r="BO568" s="275"/>
      <c r="BP568" s="275"/>
      <c r="BQ568" s="275"/>
      <c r="BR568" s="275"/>
      <c r="BS568" s="275"/>
    </row>
    <row r="569" spans="1:71" x14ac:dyDescent="0.3">
      <c r="A569" s="275"/>
      <c r="B569" s="275"/>
      <c r="C569" s="275"/>
      <c r="D569" s="275"/>
      <c r="E569" s="275"/>
      <c r="F569" s="275"/>
      <c r="G569" s="275"/>
      <c r="H569" s="275"/>
      <c r="I569" s="275"/>
      <c r="J569" s="275"/>
      <c r="K569" s="275"/>
      <c r="L569" s="275"/>
      <c r="M569" s="275"/>
      <c r="N569" s="275"/>
      <c r="O569" s="275"/>
      <c r="P569" s="275"/>
      <c r="Q569" s="275"/>
      <c r="R569" s="275"/>
      <c r="S569" s="275"/>
      <c r="T569" s="275"/>
      <c r="U569" s="275"/>
      <c r="V569" s="275"/>
      <c r="W569" s="275"/>
      <c r="X569" s="275"/>
      <c r="Y569" s="275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275"/>
      <c r="AL569" s="275"/>
      <c r="AM569" s="275"/>
      <c r="AN569" s="275"/>
      <c r="AO569" s="275"/>
      <c r="AP569" s="275"/>
      <c r="AQ569" s="275"/>
      <c r="AR569" s="275"/>
      <c r="AS569" s="275"/>
      <c r="AT569" s="275"/>
      <c r="AU569" s="275"/>
      <c r="AV569" s="275"/>
      <c r="AW569" s="275"/>
      <c r="AX569" s="275"/>
      <c r="AY569" s="275"/>
      <c r="AZ569" s="275"/>
      <c r="BA569" s="275"/>
      <c r="BB569" s="275"/>
      <c r="BC569" s="275"/>
      <c r="BD569" s="275"/>
      <c r="BE569" s="275"/>
      <c r="BF569" s="275"/>
      <c r="BG569" s="275"/>
      <c r="BH569" s="275"/>
      <c r="BI569" s="275"/>
      <c r="BJ569" s="275"/>
      <c r="BK569" s="275"/>
      <c r="BL569" s="275"/>
      <c r="BM569" s="275"/>
      <c r="BN569" s="275"/>
      <c r="BO569" s="275"/>
      <c r="BP569" s="275"/>
      <c r="BQ569" s="275"/>
      <c r="BR569" s="275"/>
      <c r="BS569" s="275"/>
    </row>
    <row r="570" spans="1:71" x14ac:dyDescent="0.3">
      <c r="A570" s="275"/>
      <c r="B570" s="275"/>
      <c r="C570" s="275"/>
      <c r="D570" s="275"/>
      <c r="E570" s="275"/>
      <c r="F570" s="275"/>
      <c r="G570" s="275"/>
      <c r="H570" s="275"/>
      <c r="I570" s="275"/>
      <c r="J570" s="275"/>
      <c r="K570" s="275"/>
      <c r="L570" s="275"/>
      <c r="M570" s="275"/>
      <c r="N570" s="275"/>
      <c r="O570" s="275"/>
      <c r="P570" s="275"/>
      <c r="Q570" s="275"/>
      <c r="R570" s="275"/>
      <c r="S570" s="275"/>
      <c r="T570" s="275"/>
      <c r="U570" s="275"/>
      <c r="V570" s="275"/>
      <c r="W570" s="275"/>
      <c r="X570" s="275"/>
      <c r="Y570" s="275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275"/>
      <c r="AL570" s="275"/>
      <c r="AM570" s="275"/>
      <c r="AN570" s="275"/>
      <c r="AO570" s="275"/>
      <c r="AP570" s="275"/>
      <c r="AQ570" s="275"/>
      <c r="AR570" s="275"/>
      <c r="AS570" s="275"/>
      <c r="AT570" s="275"/>
      <c r="AU570" s="275"/>
      <c r="AV570" s="275"/>
      <c r="AW570" s="275"/>
      <c r="AX570" s="275"/>
      <c r="AY570" s="275"/>
      <c r="AZ570" s="275"/>
      <c r="BA570" s="275"/>
      <c r="BB570" s="275"/>
      <c r="BC570" s="275"/>
      <c r="BD570" s="275"/>
      <c r="BE570" s="275"/>
      <c r="BF570" s="275"/>
      <c r="BG570" s="275"/>
      <c r="BH570" s="275"/>
      <c r="BI570" s="275"/>
      <c r="BJ570" s="275"/>
      <c r="BK570" s="275"/>
      <c r="BL570" s="275"/>
      <c r="BM570" s="275"/>
      <c r="BN570" s="275"/>
      <c r="BO570" s="275"/>
      <c r="BP570" s="275"/>
      <c r="BQ570" s="275"/>
      <c r="BR570" s="275"/>
      <c r="BS570" s="275"/>
    </row>
    <row r="571" spans="1:71" x14ac:dyDescent="0.3">
      <c r="A571" s="275"/>
      <c r="B571" s="275"/>
      <c r="C571" s="275"/>
      <c r="D571" s="275"/>
      <c r="E571" s="275"/>
      <c r="F571" s="275"/>
      <c r="G571" s="275"/>
      <c r="H571" s="275"/>
      <c r="I571" s="275"/>
      <c r="J571" s="275"/>
      <c r="K571" s="275"/>
      <c r="L571" s="275"/>
      <c r="M571" s="275"/>
      <c r="N571" s="275"/>
      <c r="O571" s="275"/>
      <c r="P571" s="275"/>
      <c r="Q571" s="275"/>
      <c r="R571" s="275"/>
      <c r="S571" s="275"/>
      <c r="T571" s="275"/>
      <c r="U571" s="275"/>
      <c r="V571" s="275"/>
      <c r="W571" s="275"/>
      <c r="X571" s="275"/>
      <c r="Y571" s="275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275"/>
      <c r="AL571" s="275"/>
      <c r="AM571" s="275"/>
      <c r="AN571" s="275"/>
      <c r="AO571" s="275"/>
      <c r="AP571" s="275"/>
      <c r="AQ571" s="275"/>
      <c r="AR571" s="275"/>
      <c r="AS571" s="275"/>
      <c r="AT571" s="275"/>
      <c r="AU571" s="275"/>
      <c r="AV571" s="275"/>
      <c r="AW571" s="275"/>
      <c r="AX571" s="275"/>
      <c r="AY571" s="275"/>
      <c r="AZ571" s="275"/>
      <c r="BA571" s="275"/>
      <c r="BB571" s="275"/>
      <c r="BC571" s="275"/>
      <c r="BD571" s="275"/>
      <c r="BE571" s="275"/>
      <c r="BF571" s="275"/>
      <c r="BG571" s="275"/>
      <c r="BH571" s="275"/>
      <c r="BI571" s="275"/>
      <c r="BJ571" s="275"/>
      <c r="BK571" s="275"/>
      <c r="BL571" s="275"/>
      <c r="BM571" s="275"/>
      <c r="BN571" s="275"/>
      <c r="BO571" s="275"/>
      <c r="BP571" s="275"/>
      <c r="BQ571" s="275"/>
      <c r="BR571" s="275"/>
      <c r="BS571" s="275"/>
    </row>
    <row r="572" spans="1:71" x14ac:dyDescent="0.3">
      <c r="A572" s="275"/>
      <c r="B572" s="275"/>
      <c r="C572" s="275"/>
      <c r="D572" s="275"/>
      <c r="E572" s="275"/>
      <c r="F572" s="275"/>
      <c r="G572" s="275"/>
      <c r="H572" s="275"/>
      <c r="I572" s="275"/>
      <c r="J572" s="275"/>
      <c r="K572" s="275"/>
      <c r="L572" s="275"/>
      <c r="M572" s="275"/>
      <c r="N572" s="275"/>
      <c r="O572" s="275"/>
      <c r="P572" s="275"/>
      <c r="Q572" s="275"/>
      <c r="R572" s="275"/>
      <c r="S572" s="275"/>
      <c r="T572" s="275"/>
      <c r="U572" s="275"/>
      <c r="V572" s="275"/>
      <c r="W572" s="275"/>
      <c r="X572" s="275"/>
      <c r="Y572" s="275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275"/>
      <c r="AL572" s="275"/>
      <c r="AM572" s="275"/>
      <c r="AN572" s="275"/>
      <c r="AO572" s="275"/>
      <c r="AP572" s="275"/>
      <c r="AQ572" s="275"/>
      <c r="AR572" s="275"/>
      <c r="AS572" s="275"/>
      <c r="AT572" s="275"/>
      <c r="AU572" s="275"/>
      <c r="AV572" s="275"/>
      <c r="AW572" s="275"/>
      <c r="AX572" s="275"/>
      <c r="AY572" s="275"/>
      <c r="AZ572" s="275"/>
      <c r="BA572" s="275"/>
      <c r="BB572" s="275"/>
      <c r="BC572" s="275"/>
      <c r="BD572" s="275"/>
      <c r="BE572" s="275"/>
      <c r="BF572" s="275"/>
      <c r="BG572" s="275"/>
      <c r="BH572" s="275"/>
      <c r="BI572" s="275"/>
      <c r="BJ572" s="275"/>
      <c r="BK572" s="275"/>
      <c r="BL572" s="275"/>
      <c r="BM572" s="275"/>
      <c r="BN572" s="275"/>
      <c r="BO572" s="275"/>
      <c r="BP572" s="275"/>
      <c r="BQ572" s="275"/>
      <c r="BR572" s="275"/>
      <c r="BS572" s="275"/>
    </row>
    <row r="573" spans="1:71" x14ac:dyDescent="0.3">
      <c r="A573" s="275"/>
      <c r="B573" s="275"/>
      <c r="C573" s="275"/>
      <c r="D573" s="275"/>
      <c r="E573" s="275"/>
      <c r="F573" s="275"/>
      <c r="G573" s="275"/>
      <c r="H573" s="275"/>
      <c r="I573" s="275"/>
      <c r="J573" s="275"/>
      <c r="K573" s="275"/>
      <c r="L573" s="275"/>
      <c r="M573" s="275"/>
      <c r="N573" s="275"/>
      <c r="O573" s="275"/>
      <c r="P573" s="275"/>
      <c r="Q573" s="275"/>
      <c r="R573" s="275"/>
      <c r="S573" s="275"/>
      <c r="T573" s="275"/>
      <c r="U573" s="275"/>
      <c r="V573" s="275"/>
      <c r="W573" s="275"/>
      <c r="X573" s="275"/>
      <c r="Y573" s="275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275"/>
      <c r="AL573" s="275"/>
      <c r="AM573" s="275"/>
      <c r="AN573" s="275"/>
      <c r="AO573" s="275"/>
      <c r="AP573" s="275"/>
      <c r="AQ573" s="275"/>
      <c r="AR573" s="275"/>
      <c r="AS573" s="275"/>
      <c r="AT573" s="275"/>
      <c r="AU573" s="275"/>
      <c r="AV573" s="275"/>
      <c r="AW573" s="275"/>
      <c r="AX573" s="275"/>
      <c r="AY573" s="275"/>
      <c r="AZ573" s="275"/>
      <c r="BA573" s="275"/>
      <c r="BB573" s="275"/>
      <c r="BC573" s="275"/>
      <c r="BD573" s="275"/>
      <c r="BE573" s="275"/>
      <c r="BF573" s="275"/>
      <c r="BG573" s="275"/>
      <c r="BH573" s="275"/>
      <c r="BI573" s="275"/>
      <c r="BJ573" s="275"/>
      <c r="BK573" s="275"/>
      <c r="BL573" s="275"/>
      <c r="BM573" s="275"/>
      <c r="BN573" s="275"/>
      <c r="BO573" s="275"/>
      <c r="BP573" s="275"/>
      <c r="BQ573" s="275"/>
      <c r="BR573" s="275"/>
      <c r="BS573" s="275"/>
    </row>
    <row r="574" spans="1:71" x14ac:dyDescent="0.3">
      <c r="A574" s="275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75"/>
      <c r="M574" s="275"/>
      <c r="N574" s="275"/>
      <c r="O574" s="275"/>
      <c r="P574" s="275"/>
      <c r="Q574" s="275"/>
      <c r="R574" s="275"/>
      <c r="S574" s="275"/>
      <c r="T574" s="275"/>
      <c r="U574" s="275"/>
      <c r="V574" s="275"/>
      <c r="W574" s="275"/>
      <c r="X574" s="275"/>
      <c r="Y574" s="275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275"/>
      <c r="AL574" s="275"/>
      <c r="AM574" s="275"/>
      <c r="AN574" s="275"/>
      <c r="AO574" s="275"/>
      <c r="AP574" s="275"/>
      <c r="AQ574" s="275"/>
      <c r="AR574" s="275"/>
      <c r="AS574" s="275"/>
      <c r="AT574" s="275"/>
      <c r="AU574" s="275"/>
      <c r="AV574" s="275"/>
      <c r="AW574" s="275"/>
      <c r="AX574" s="275"/>
      <c r="AY574" s="275"/>
      <c r="AZ574" s="275"/>
      <c r="BA574" s="275"/>
      <c r="BB574" s="275"/>
      <c r="BC574" s="275"/>
      <c r="BD574" s="275"/>
      <c r="BE574" s="275"/>
      <c r="BF574" s="275"/>
      <c r="BG574" s="275"/>
      <c r="BH574" s="275"/>
      <c r="BI574" s="275"/>
      <c r="BJ574" s="275"/>
      <c r="BK574" s="275"/>
      <c r="BL574" s="275"/>
      <c r="BM574" s="275"/>
      <c r="BN574" s="275"/>
      <c r="BO574" s="275"/>
      <c r="BP574" s="275"/>
      <c r="BQ574" s="275"/>
      <c r="BR574" s="275"/>
      <c r="BS574" s="275"/>
    </row>
    <row r="575" spans="1:71" x14ac:dyDescent="0.3">
      <c r="A575" s="275"/>
      <c r="B575" s="275"/>
      <c r="C575" s="275"/>
      <c r="D575" s="275"/>
      <c r="E575" s="275"/>
      <c r="F575" s="275"/>
      <c r="G575" s="275"/>
      <c r="H575" s="275"/>
      <c r="I575" s="275"/>
      <c r="J575" s="275"/>
      <c r="K575" s="275"/>
      <c r="L575" s="275"/>
      <c r="M575" s="275"/>
      <c r="N575" s="275"/>
      <c r="O575" s="275"/>
      <c r="P575" s="275"/>
      <c r="Q575" s="275"/>
      <c r="R575" s="275"/>
      <c r="S575" s="275"/>
      <c r="T575" s="275"/>
      <c r="U575" s="275"/>
      <c r="V575" s="275"/>
      <c r="W575" s="275"/>
      <c r="X575" s="275"/>
      <c r="Y575" s="275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275"/>
      <c r="AL575" s="275"/>
      <c r="AM575" s="275"/>
      <c r="AN575" s="275"/>
      <c r="AO575" s="275"/>
      <c r="AP575" s="275"/>
      <c r="AQ575" s="275"/>
      <c r="AR575" s="275"/>
      <c r="AS575" s="275"/>
      <c r="AT575" s="275"/>
      <c r="AU575" s="275"/>
      <c r="AV575" s="275"/>
      <c r="AW575" s="275"/>
      <c r="AX575" s="275"/>
      <c r="AY575" s="275"/>
      <c r="AZ575" s="275"/>
      <c r="BA575" s="275"/>
      <c r="BB575" s="275"/>
      <c r="BC575" s="275"/>
      <c r="BD575" s="275"/>
      <c r="BE575" s="275"/>
      <c r="BF575" s="275"/>
      <c r="BG575" s="275"/>
      <c r="BH575" s="275"/>
      <c r="BI575" s="275"/>
      <c r="BJ575" s="275"/>
      <c r="BK575" s="275"/>
      <c r="BL575" s="275"/>
      <c r="BM575" s="275"/>
      <c r="BN575" s="275"/>
      <c r="BO575" s="275"/>
      <c r="BP575" s="275"/>
      <c r="BQ575" s="275"/>
      <c r="BR575" s="275"/>
      <c r="BS575" s="275"/>
    </row>
    <row r="576" spans="1:71" x14ac:dyDescent="0.3">
      <c r="A576" s="275"/>
      <c r="B576" s="275"/>
      <c r="C576" s="275"/>
      <c r="D576" s="275"/>
      <c r="E576" s="275"/>
      <c r="F576" s="275"/>
      <c r="G576" s="275"/>
      <c r="H576" s="275"/>
      <c r="I576" s="275"/>
      <c r="J576" s="275"/>
      <c r="K576" s="275"/>
      <c r="L576" s="275"/>
      <c r="M576" s="275"/>
      <c r="N576" s="275"/>
      <c r="O576" s="275"/>
      <c r="P576" s="275"/>
      <c r="Q576" s="275"/>
      <c r="R576" s="275"/>
      <c r="S576" s="275"/>
      <c r="T576" s="275"/>
      <c r="U576" s="275"/>
      <c r="V576" s="275"/>
      <c r="W576" s="275"/>
      <c r="X576" s="275"/>
      <c r="Y576" s="275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275"/>
      <c r="AL576" s="275"/>
      <c r="AM576" s="275"/>
      <c r="AN576" s="275"/>
      <c r="AO576" s="275"/>
      <c r="AP576" s="275"/>
      <c r="AQ576" s="275"/>
      <c r="AR576" s="275"/>
      <c r="AS576" s="275"/>
      <c r="AT576" s="275"/>
      <c r="AU576" s="275"/>
      <c r="AV576" s="275"/>
      <c r="AW576" s="275"/>
      <c r="AX576" s="275"/>
      <c r="AY576" s="275"/>
      <c r="AZ576" s="275"/>
      <c r="BA576" s="275"/>
      <c r="BB576" s="275"/>
      <c r="BC576" s="275"/>
      <c r="BD576" s="275"/>
      <c r="BE576" s="275"/>
      <c r="BF576" s="275"/>
      <c r="BG576" s="275"/>
      <c r="BH576" s="275"/>
      <c r="BI576" s="275"/>
      <c r="BJ576" s="275"/>
      <c r="BK576" s="275"/>
      <c r="BL576" s="275"/>
      <c r="BM576" s="275"/>
      <c r="BN576" s="275"/>
      <c r="BO576" s="275"/>
      <c r="BP576" s="275"/>
      <c r="BQ576" s="275"/>
      <c r="BR576" s="275"/>
      <c r="BS576" s="275"/>
    </row>
    <row r="577" spans="1:71" x14ac:dyDescent="0.3">
      <c r="A577" s="275"/>
      <c r="B577" s="275"/>
      <c r="C577" s="275"/>
      <c r="D577" s="275"/>
      <c r="E577" s="275"/>
      <c r="F577" s="275"/>
      <c r="G577" s="275"/>
      <c r="H577" s="275"/>
      <c r="I577" s="275"/>
      <c r="J577" s="275"/>
      <c r="K577" s="275"/>
      <c r="L577" s="275"/>
      <c r="M577" s="275"/>
      <c r="N577" s="275"/>
      <c r="O577" s="275"/>
      <c r="P577" s="275"/>
      <c r="Q577" s="275"/>
      <c r="R577" s="275"/>
      <c r="S577" s="275"/>
      <c r="T577" s="275"/>
      <c r="U577" s="275"/>
      <c r="V577" s="275"/>
      <c r="W577" s="275"/>
      <c r="X577" s="275"/>
      <c r="Y577" s="275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275"/>
      <c r="AL577" s="275"/>
      <c r="AM577" s="275"/>
      <c r="AN577" s="275"/>
      <c r="AO577" s="275"/>
      <c r="AP577" s="275"/>
      <c r="AQ577" s="275"/>
      <c r="AR577" s="275"/>
      <c r="AS577" s="275"/>
      <c r="AT577" s="275"/>
      <c r="AU577" s="275"/>
      <c r="AV577" s="275"/>
      <c r="AW577" s="275"/>
      <c r="AX577" s="275"/>
      <c r="AY577" s="275"/>
      <c r="AZ577" s="275"/>
      <c r="BA577" s="275"/>
      <c r="BB577" s="275"/>
      <c r="BC577" s="275"/>
      <c r="BD577" s="275"/>
      <c r="BE577" s="275"/>
      <c r="BF577" s="275"/>
      <c r="BG577" s="275"/>
      <c r="BH577" s="275"/>
      <c r="BI577" s="275"/>
      <c r="BJ577" s="275"/>
      <c r="BK577" s="275"/>
      <c r="BL577" s="275"/>
      <c r="BM577" s="275"/>
      <c r="BN577" s="275"/>
      <c r="BO577" s="275"/>
      <c r="BP577" s="275"/>
      <c r="BQ577" s="275"/>
      <c r="BR577" s="275"/>
      <c r="BS577" s="275"/>
    </row>
    <row r="578" spans="1:71" x14ac:dyDescent="0.3">
      <c r="A578" s="275"/>
      <c r="B578" s="275"/>
      <c r="C578" s="275"/>
      <c r="D578" s="275"/>
      <c r="E578" s="275"/>
      <c r="F578" s="275"/>
      <c r="G578" s="275"/>
      <c r="H578" s="275"/>
      <c r="I578" s="275"/>
      <c r="J578" s="275"/>
      <c r="K578" s="275"/>
      <c r="L578" s="275"/>
      <c r="M578" s="275"/>
      <c r="N578" s="275"/>
      <c r="O578" s="275"/>
      <c r="P578" s="275"/>
      <c r="Q578" s="275"/>
      <c r="R578" s="275"/>
      <c r="S578" s="275"/>
      <c r="T578" s="275"/>
      <c r="U578" s="275"/>
      <c r="V578" s="275"/>
      <c r="W578" s="275"/>
      <c r="X578" s="275"/>
      <c r="Y578" s="275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275"/>
      <c r="AL578" s="275"/>
      <c r="AM578" s="275"/>
      <c r="AN578" s="275"/>
      <c r="AO578" s="275"/>
      <c r="AP578" s="275"/>
      <c r="AQ578" s="275"/>
      <c r="AR578" s="275"/>
      <c r="AS578" s="275"/>
      <c r="AT578" s="275"/>
      <c r="AU578" s="275"/>
      <c r="AV578" s="275"/>
      <c r="AW578" s="275"/>
      <c r="AX578" s="275"/>
      <c r="AY578" s="275"/>
      <c r="AZ578" s="275"/>
      <c r="BA578" s="275"/>
      <c r="BB578" s="275"/>
      <c r="BC578" s="275"/>
      <c r="BD578" s="275"/>
      <c r="BE578" s="275"/>
      <c r="BF578" s="275"/>
      <c r="BG578" s="275"/>
      <c r="BH578" s="275"/>
      <c r="BI578" s="275"/>
      <c r="BJ578" s="275"/>
      <c r="BK578" s="275"/>
      <c r="BL578" s="275"/>
      <c r="BM578" s="275"/>
      <c r="BN578" s="275"/>
      <c r="BO578" s="275"/>
      <c r="BP578" s="275"/>
      <c r="BQ578" s="275"/>
      <c r="BR578" s="275"/>
      <c r="BS578" s="275"/>
    </row>
    <row r="579" spans="1:71" x14ac:dyDescent="0.3">
      <c r="A579" s="275"/>
      <c r="B579" s="275"/>
      <c r="C579" s="275"/>
      <c r="D579" s="275"/>
      <c r="E579" s="275"/>
      <c r="F579" s="275"/>
      <c r="G579" s="275"/>
      <c r="H579" s="275"/>
      <c r="I579" s="275"/>
      <c r="J579" s="275"/>
      <c r="K579" s="275"/>
      <c r="L579" s="275"/>
      <c r="M579" s="275"/>
      <c r="N579" s="275"/>
      <c r="O579" s="275"/>
      <c r="P579" s="275"/>
      <c r="Q579" s="275"/>
      <c r="R579" s="275"/>
      <c r="S579" s="275"/>
      <c r="T579" s="275"/>
      <c r="U579" s="275"/>
      <c r="V579" s="275"/>
      <c r="W579" s="275"/>
      <c r="X579" s="275"/>
      <c r="Y579" s="275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275"/>
      <c r="AL579" s="275"/>
      <c r="AM579" s="275"/>
      <c r="AN579" s="275"/>
      <c r="AO579" s="275"/>
      <c r="AP579" s="275"/>
      <c r="AQ579" s="275"/>
      <c r="AR579" s="275"/>
      <c r="AS579" s="275"/>
      <c r="AT579" s="275"/>
      <c r="AU579" s="275"/>
      <c r="AV579" s="275"/>
      <c r="AW579" s="275"/>
      <c r="AX579" s="275"/>
      <c r="AY579" s="275"/>
      <c r="AZ579" s="275"/>
      <c r="BA579" s="275"/>
      <c r="BB579" s="275"/>
      <c r="BC579" s="275"/>
      <c r="BD579" s="275"/>
      <c r="BE579" s="275"/>
      <c r="BF579" s="275"/>
      <c r="BG579" s="275"/>
      <c r="BH579" s="275"/>
      <c r="BI579" s="275"/>
      <c r="BJ579" s="275"/>
      <c r="BK579" s="275"/>
      <c r="BL579" s="275"/>
      <c r="BM579" s="275"/>
      <c r="BN579" s="275"/>
      <c r="BO579" s="275"/>
      <c r="BP579" s="275"/>
      <c r="BQ579" s="275"/>
      <c r="BR579" s="275"/>
      <c r="BS579" s="275"/>
    </row>
    <row r="580" spans="1:71" x14ac:dyDescent="0.3">
      <c r="A580" s="275"/>
      <c r="B580" s="275"/>
      <c r="C580" s="275"/>
      <c r="D580" s="275"/>
      <c r="E580" s="275"/>
      <c r="F580" s="275"/>
      <c r="G580" s="275"/>
      <c r="H580" s="275"/>
      <c r="I580" s="275"/>
      <c r="J580" s="275"/>
      <c r="K580" s="275"/>
      <c r="L580" s="275"/>
      <c r="M580" s="275"/>
      <c r="N580" s="275"/>
      <c r="O580" s="275"/>
      <c r="P580" s="275"/>
      <c r="Q580" s="275"/>
      <c r="R580" s="275"/>
      <c r="S580" s="275"/>
      <c r="T580" s="275"/>
      <c r="U580" s="275"/>
      <c r="V580" s="275"/>
      <c r="W580" s="275"/>
      <c r="X580" s="275"/>
      <c r="Y580" s="275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275"/>
      <c r="AL580" s="275"/>
      <c r="AM580" s="275"/>
      <c r="AN580" s="275"/>
      <c r="AO580" s="275"/>
      <c r="AP580" s="275"/>
      <c r="AQ580" s="275"/>
      <c r="AR580" s="275"/>
      <c r="AS580" s="275"/>
      <c r="AT580" s="275"/>
      <c r="AU580" s="275"/>
      <c r="AV580" s="275"/>
      <c r="AW580" s="275"/>
      <c r="AX580" s="275"/>
      <c r="AY580" s="275"/>
      <c r="AZ580" s="275"/>
      <c r="BA580" s="275"/>
      <c r="BB580" s="275"/>
      <c r="BC580" s="275"/>
      <c r="BD580" s="275"/>
      <c r="BE580" s="275"/>
      <c r="BF580" s="275"/>
      <c r="BG580" s="275"/>
      <c r="BH580" s="275"/>
      <c r="BI580" s="275"/>
      <c r="BJ580" s="275"/>
      <c r="BK580" s="275"/>
      <c r="BL580" s="275"/>
      <c r="BM580" s="275"/>
      <c r="BN580" s="275"/>
      <c r="BO580" s="275"/>
      <c r="BP580" s="275"/>
      <c r="BQ580" s="275"/>
      <c r="BR580" s="275"/>
      <c r="BS580" s="275"/>
    </row>
    <row r="581" spans="1:71" x14ac:dyDescent="0.3">
      <c r="A581" s="275"/>
      <c r="B581" s="275"/>
      <c r="C581" s="275"/>
      <c r="D581" s="275"/>
      <c r="E581" s="275"/>
      <c r="F581" s="275"/>
      <c r="G581" s="275"/>
      <c r="H581" s="275"/>
      <c r="I581" s="275"/>
      <c r="J581" s="275"/>
      <c r="K581" s="275"/>
      <c r="L581" s="275"/>
      <c r="M581" s="275"/>
      <c r="N581" s="275"/>
      <c r="O581" s="275"/>
      <c r="P581" s="275"/>
      <c r="Q581" s="275"/>
      <c r="R581" s="275"/>
      <c r="S581" s="275"/>
      <c r="T581" s="275"/>
      <c r="U581" s="275"/>
      <c r="V581" s="275"/>
      <c r="W581" s="275"/>
      <c r="X581" s="275"/>
      <c r="Y581" s="275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275"/>
      <c r="AL581" s="275"/>
      <c r="AM581" s="275"/>
      <c r="AN581" s="275"/>
      <c r="AO581" s="275"/>
      <c r="AP581" s="275"/>
      <c r="AQ581" s="275"/>
      <c r="AR581" s="275"/>
      <c r="AS581" s="275"/>
      <c r="AT581" s="275"/>
      <c r="AU581" s="275"/>
      <c r="AV581" s="275"/>
      <c r="AW581" s="275"/>
      <c r="AX581" s="275"/>
      <c r="AY581" s="275"/>
      <c r="AZ581" s="275"/>
      <c r="BA581" s="275"/>
      <c r="BB581" s="275"/>
      <c r="BC581" s="275"/>
      <c r="BD581" s="275"/>
      <c r="BE581" s="275"/>
      <c r="BF581" s="275"/>
      <c r="BG581" s="275"/>
      <c r="BH581" s="275"/>
      <c r="BI581" s="275"/>
      <c r="BJ581" s="275"/>
      <c r="BK581" s="275"/>
      <c r="BL581" s="275"/>
      <c r="BM581" s="275"/>
      <c r="BN581" s="275"/>
      <c r="BO581" s="275"/>
      <c r="BP581" s="275"/>
      <c r="BQ581" s="275"/>
      <c r="BR581" s="275"/>
      <c r="BS581" s="275"/>
    </row>
    <row r="582" spans="1:71" x14ac:dyDescent="0.3">
      <c r="A582" s="275"/>
      <c r="B582" s="275"/>
      <c r="C582" s="275"/>
      <c r="D582" s="275"/>
      <c r="E582" s="275"/>
      <c r="F582" s="275"/>
      <c r="G582" s="275"/>
      <c r="H582" s="275"/>
      <c r="I582" s="275"/>
      <c r="J582" s="275"/>
      <c r="K582" s="275"/>
      <c r="L582" s="275"/>
      <c r="M582" s="275"/>
      <c r="N582" s="275"/>
      <c r="O582" s="275"/>
      <c r="P582" s="275"/>
      <c r="Q582" s="275"/>
      <c r="R582" s="275"/>
      <c r="S582" s="275"/>
      <c r="T582" s="275"/>
      <c r="U582" s="275"/>
      <c r="V582" s="275"/>
      <c r="W582" s="275"/>
      <c r="X582" s="275"/>
      <c r="Y582" s="275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275"/>
      <c r="AL582" s="275"/>
      <c r="AM582" s="275"/>
      <c r="AN582" s="275"/>
      <c r="AO582" s="275"/>
      <c r="AP582" s="275"/>
      <c r="AQ582" s="275"/>
      <c r="AR582" s="275"/>
      <c r="AS582" s="275"/>
      <c r="AT582" s="275"/>
      <c r="AU582" s="275"/>
      <c r="AV582" s="275"/>
      <c r="AW582" s="275"/>
      <c r="AX582" s="275"/>
      <c r="AY582" s="275"/>
      <c r="AZ582" s="275"/>
      <c r="BA582" s="275"/>
      <c r="BB582" s="275"/>
      <c r="BC582" s="275"/>
      <c r="BD582" s="275"/>
      <c r="BE582" s="275"/>
      <c r="BF582" s="275"/>
      <c r="BG582" s="275"/>
      <c r="BH582" s="275"/>
      <c r="BI582" s="275"/>
      <c r="BJ582" s="275"/>
      <c r="BK582" s="275"/>
      <c r="BL582" s="275"/>
      <c r="BM582" s="275"/>
      <c r="BN582" s="275"/>
      <c r="BO582" s="275"/>
      <c r="BP582" s="275"/>
      <c r="BQ582" s="275"/>
      <c r="BR582" s="275"/>
      <c r="BS582" s="275"/>
    </row>
    <row r="583" spans="1:71" x14ac:dyDescent="0.3">
      <c r="A583" s="275"/>
      <c r="B583" s="275"/>
      <c r="C583" s="275"/>
      <c r="D583" s="275"/>
      <c r="E583" s="275"/>
      <c r="F583" s="275"/>
      <c r="G583" s="275"/>
      <c r="H583" s="275"/>
      <c r="I583" s="275"/>
      <c r="J583" s="275"/>
      <c r="K583" s="275"/>
      <c r="L583" s="275"/>
      <c r="M583" s="275"/>
      <c r="N583" s="275"/>
      <c r="O583" s="275"/>
      <c r="P583" s="275"/>
      <c r="Q583" s="275"/>
      <c r="R583" s="275"/>
      <c r="S583" s="275"/>
      <c r="T583" s="275"/>
      <c r="U583" s="275"/>
      <c r="V583" s="275"/>
      <c r="W583" s="275"/>
      <c r="X583" s="275"/>
      <c r="Y583" s="275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275"/>
      <c r="AL583" s="275"/>
      <c r="AM583" s="275"/>
      <c r="AN583" s="275"/>
      <c r="AO583" s="275"/>
      <c r="AP583" s="275"/>
      <c r="AQ583" s="275"/>
      <c r="AR583" s="275"/>
      <c r="AS583" s="275"/>
      <c r="AT583" s="275"/>
      <c r="AU583" s="275"/>
      <c r="AV583" s="275"/>
      <c r="AW583" s="275"/>
      <c r="AX583" s="275"/>
      <c r="AY583" s="275"/>
      <c r="AZ583" s="275"/>
      <c r="BA583" s="275"/>
      <c r="BB583" s="275"/>
      <c r="BC583" s="275"/>
      <c r="BD583" s="275"/>
      <c r="BE583" s="275"/>
      <c r="BF583" s="275"/>
      <c r="BG583" s="275"/>
      <c r="BH583" s="275"/>
      <c r="BI583" s="275"/>
      <c r="BJ583" s="275"/>
      <c r="BK583" s="275"/>
      <c r="BL583" s="275"/>
      <c r="BM583" s="275"/>
      <c r="BN583" s="275"/>
      <c r="BO583" s="275"/>
      <c r="BP583" s="275"/>
      <c r="BQ583" s="275"/>
      <c r="BR583" s="275"/>
      <c r="BS583" s="275"/>
    </row>
    <row r="584" spans="1:71" x14ac:dyDescent="0.3">
      <c r="A584" s="275"/>
      <c r="B584" s="275"/>
      <c r="C584" s="275"/>
      <c r="D584" s="275"/>
      <c r="E584" s="275"/>
      <c r="F584" s="275"/>
      <c r="G584" s="275"/>
      <c r="H584" s="275"/>
      <c r="I584" s="275"/>
      <c r="J584" s="275"/>
      <c r="K584" s="275"/>
      <c r="L584" s="275"/>
      <c r="M584" s="275"/>
      <c r="N584" s="275"/>
      <c r="O584" s="275"/>
      <c r="P584" s="275"/>
      <c r="Q584" s="275"/>
      <c r="R584" s="275"/>
      <c r="S584" s="275"/>
      <c r="T584" s="275"/>
      <c r="U584" s="275"/>
      <c r="V584" s="275"/>
      <c r="W584" s="275"/>
      <c r="X584" s="275"/>
      <c r="Y584" s="275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275"/>
      <c r="AL584" s="275"/>
      <c r="AM584" s="275"/>
      <c r="AN584" s="275"/>
      <c r="AO584" s="275"/>
      <c r="AP584" s="275"/>
      <c r="AQ584" s="275"/>
      <c r="AR584" s="275"/>
      <c r="AS584" s="275"/>
      <c r="AT584" s="275"/>
      <c r="AU584" s="275"/>
      <c r="AV584" s="275"/>
      <c r="AW584" s="275"/>
      <c r="AX584" s="275"/>
      <c r="AY584" s="275"/>
      <c r="AZ584" s="275"/>
      <c r="BA584" s="275"/>
      <c r="BB584" s="275"/>
      <c r="BC584" s="275"/>
      <c r="BD584" s="275"/>
      <c r="BE584" s="275"/>
      <c r="BF584" s="275"/>
      <c r="BG584" s="275"/>
      <c r="BH584" s="275"/>
      <c r="BI584" s="275"/>
      <c r="BJ584" s="275"/>
      <c r="BK584" s="275"/>
      <c r="BL584" s="275"/>
      <c r="BM584" s="275"/>
      <c r="BN584" s="275"/>
      <c r="BO584" s="275"/>
      <c r="BP584" s="275"/>
      <c r="BQ584" s="275"/>
      <c r="BR584" s="275"/>
      <c r="BS584" s="275"/>
    </row>
    <row r="585" spans="1:71" x14ac:dyDescent="0.3">
      <c r="A585" s="275"/>
      <c r="B585" s="275"/>
      <c r="C585" s="275"/>
      <c r="D585" s="275"/>
      <c r="E585" s="275"/>
      <c r="F585" s="275"/>
      <c r="G585" s="275"/>
      <c r="H585" s="275"/>
      <c r="I585" s="275"/>
      <c r="J585" s="275"/>
      <c r="K585" s="275"/>
      <c r="L585" s="275"/>
      <c r="M585" s="275"/>
      <c r="N585" s="275"/>
      <c r="O585" s="275"/>
      <c r="P585" s="275"/>
      <c r="Q585" s="275"/>
      <c r="R585" s="275"/>
      <c r="S585" s="275"/>
      <c r="T585" s="275"/>
      <c r="U585" s="275"/>
      <c r="V585" s="275"/>
      <c r="W585" s="275"/>
      <c r="X585" s="275"/>
      <c r="Y585" s="275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275"/>
      <c r="AL585" s="275"/>
      <c r="AM585" s="275"/>
      <c r="AN585" s="275"/>
      <c r="AO585" s="275"/>
      <c r="AP585" s="275"/>
      <c r="AQ585" s="275"/>
      <c r="AR585" s="275"/>
      <c r="AS585" s="275"/>
      <c r="AT585" s="275"/>
      <c r="AU585" s="275"/>
      <c r="AV585" s="275"/>
      <c r="AW585" s="275"/>
      <c r="AX585" s="275"/>
      <c r="AY585" s="275"/>
      <c r="AZ585" s="275"/>
      <c r="BA585" s="275"/>
      <c r="BB585" s="275"/>
      <c r="BC585" s="275"/>
      <c r="BD585" s="275"/>
      <c r="BE585" s="275"/>
      <c r="BF585" s="275"/>
      <c r="BG585" s="275"/>
      <c r="BH585" s="275"/>
      <c r="BI585" s="275"/>
      <c r="BJ585" s="275"/>
      <c r="BK585" s="275"/>
      <c r="BL585" s="275"/>
      <c r="BM585" s="275"/>
      <c r="BN585" s="275"/>
      <c r="BO585" s="275"/>
      <c r="BP585" s="275"/>
      <c r="BQ585" s="275"/>
      <c r="BR585" s="275"/>
      <c r="BS585" s="275"/>
    </row>
    <row r="586" spans="1:71" x14ac:dyDescent="0.3">
      <c r="A586" s="275"/>
      <c r="B586" s="275"/>
      <c r="C586" s="275"/>
      <c r="D586" s="275"/>
      <c r="E586" s="275"/>
      <c r="F586" s="275"/>
      <c r="G586" s="275"/>
      <c r="H586" s="275"/>
      <c r="I586" s="275"/>
      <c r="J586" s="275"/>
      <c r="K586" s="275"/>
      <c r="L586" s="275"/>
      <c r="M586" s="275"/>
      <c r="N586" s="275"/>
      <c r="O586" s="275"/>
      <c r="P586" s="275"/>
      <c r="Q586" s="275"/>
      <c r="R586" s="275"/>
      <c r="S586" s="275"/>
      <c r="T586" s="275"/>
      <c r="U586" s="275"/>
      <c r="V586" s="275"/>
      <c r="W586" s="275"/>
      <c r="X586" s="275"/>
      <c r="Y586" s="275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275"/>
      <c r="AL586" s="275"/>
      <c r="AM586" s="275"/>
      <c r="AN586" s="275"/>
      <c r="AO586" s="275"/>
      <c r="AP586" s="275"/>
      <c r="AQ586" s="275"/>
      <c r="AR586" s="275"/>
      <c r="AS586" s="275"/>
      <c r="AT586" s="275"/>
      <c r="AU586" s="275"/>
      <c r="AV586" s="275"/>
      <c r="AW586" s="275"/>
      <c r="AX586" s="275"/>
      <c r="AY586" s="275"/>
      <c r="AZ586" s="275"/>
      <c r="BA586" s="275"/>
      <c r="BB586" s="275"/>
      <c r="BC586" s="275"/>
      <c r="BD586" s="275"/>
      <c r="BE586" s="275"/>
      <c r="BF586" s="275"/>
      <c r="BG586" s="275"/>
      <c r="BH586" s="275"/>
      <c r="BI586" s="275"/>
      <c r="BJ586" s="275"/>
      <c r="BK586" s="275"/>
      <c r="BL586" s="275"/>
      <c r="BM586" s="275"/>
      <c r="BN586" s="275"/>
      <c r="BO586" s="275"/>
      <c r="BP586" s="275"/>
      <c r="BQ586" s="275"/>
      <c r="BR586" s="275"/>
      <c r="BS586" s="275"/>
    </row>
    <row r="587" spans="1:71" x14ac:dyDescent="0.3">
      <c r="A587" s="275"/>
      <c r="B587" s="275"/>
      <c r="C587" s="275"/>
      <c r="D587" s="275"/>
      <c r="E587" s="275"/>
      <c r="F587" s="275"/>
      <c r="G587" s="275"/>
      <c r="H587" s="275"/>
      <c r="I587" s="275"/>
      <c r="J587" s="275"/>
      <c r="K587" s="275"/>
      <c r="L587" s="275"/>
      <c r="M587" s="275"/>
      <c r="N587" s="275"/>
      <c r="O587" s="275"/>
      <c r="P587" s="275"/>
      <c r="Q587" s="275"/>
      <c r="R587" s="275"/>
      <c r="S587" s="275"/>
      <c r="T587" s="275"/>
      <c r="U587" s="275"/>
      <c r="V587" s="275"/>
      <c r="W587" s="275"/>
      <c r="X587" s="275"/>
      <c r="Y587" s="275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275"/>
      <c r="AL587" s="275"/>
      <c r="AM587" s="275"/>
      <c r="AN587" s="275"/>
      <c r="AO587" s="275"/>
      <c r="AP587" s="275"/>
      <c r="AQ587" s="275"/>
      <c r="AR587" s="275"/>
      <c r="AS587" s="275"/>
      <c r="AT587" s="275"/>
      <c r="AU587" s="275"/>
      <c r="AV587" s="275"/>
      <c r="AW587" s="275"/>
      <c r="AX587" s="275"/>
      <c r="AY587" s="275"/>
      <c r="AZ587" s="275"/>
      <c r="BA587" s="275"/>
      <c r="BB587" s="275"/>
      <c r="BC587" s="275"/>
      <c r="BD587" s="275"/>
      <c r="BE587" s="275"/>
      <c r="BF587" s="275"/>
      <c r="BG587" s="275"/>
      <c r="BH587" s="275"/>
      <c r="BI587" s="275"/>
      <c r="BJ587" s="275"/>
      <c r="BK587" s="275"/>
      <c r="BL587" s="275"/>
      <c r="BM587" s="275"/>
      <c r="BN587" s="275"/>
      <c r="BO587" s="275"/>
      <c r="BP587" s="275"/>
      <c r="BQ587" s="275"/>
      <c r="BR587" s="275"/>
      <c r="BS587" s="275"/>
    </row>
    <row r="588" spans="1:71" x14ac:dyDescent="0.3">
      <c r="A588" s="275"/>
      <c r="B588" s="275"/>
      <c r="C588" s="275"/>
      <c r="D588" s="275"/>
      <c r="E588" s="275"/>
      <c r="F588" s="275"/>
      <c r="G588" s="275"/>
      <c r="H588" s="275"/>
      <c r="I588" s="275"/>
      <c r="J588" s="275"/>
      <c r="K588" s="275"/>
      <c r="L588" s="275"/>
      <c r="M588" s="275"/>
      <c r="N588" s="275"/>
      <c r="O588" s="275"/>
      <c r="P588" s="275"/>
      <c r="Q588" s="275"/>
      <c r="R588" s="275"/>
      <c r="S588" s="275"/>
      <c r="T588" s="275"/>
      <c r="U588" s="275"/>
      <c r="V588" s="275"/>
      <c r="W588" s="275"/>
      <c r="X588" s="275"/>
      <c r="Y588" s="275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275"/>
      <c r="AL588" s="275"/>
      <c r="AM588" s="275"/>
      <c r="AN588" s="275"/>
      <c r="AO588" s="275"/>
      <c r="AP588" s="275"/>
      <c r="AQ588" s="275"/>
      <c r="AR588" s="275"/>
      <c r="AS588" s="275"/>
      <c r="AT588" s="275"/>
      <c r="AU588" s="275"/>
      <c r="AV588" s="275"/>
      <c r="AW588" s="275"/>
      <c r="AX588" s="275"/>
      <c r="AY588" s="275"/>
      <c r="AZ588" s="275"/>
      <c r="BA588" s="275"/>
      <c r="BB588" s="275"/>
      <c r="BC588" s="275"/>
      <c r="BD588" s="275"/>
      <c r="BE588" s="275"/>
      <c r="BF588" s="275"/>
      <c r="BG588" s="275"/>
      <c r="BH588" s="275"/>
      <c r="BI588" s="275"/>
      <c r="BJ588" s="275"/>
      <c r="BK588" s="275"/>
      <c r="BL588" s="275"/>
      <c r="BM588" s="275"/>
      <c r="BN588" s="275"/>
      <c r="BO588" s="275"/>
      <c r="BP588" s="275"/>
      <c r="BQ588" s="275"/>
      <c r="BR588" s="275"/>
      <c r="BS588" s="275"/>
    </row>
    <row r="589" spans="1:71" x14ac:dyDescent="0.3">
      <c r="A589" s="275"/>
      <c r="B589" s="275"/>
      <c r="C589" s="275"/>
      <c r="D589" s="275"/>
      <c r="E589" s="275"/>
      <c r="F589" s="275"/>
      <c r="G589" s="275"/>
      <c r="H589" s="275"/>
      <c r="I589" s="275"/>
      <c r="J589" s="275"/>
      <c r="K589" s="275"/>
      <c r="L589" s="275"/>
      <c r="M589" s="275"/>
      <c r="N589" s="275"/>
      <c r="O589" s="275"/>
      <c r="P589" s="275"/>
      <c r="Q589" s="275"/>
      <c r="R589" s="275"/>
      <c r="S589" s="275"/>
      <c r="T589" s="275"/>
      <c r="U589" s="275"/>
      <c r="V589" s="275"/>
      <c r="W589" s="275"/>
      <c r="X589" s="275"/>
      <c r="Y589" s="275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275"/>
      <c r="AL589" s="275"/>
      <c r="AM589" s="275"/>
      <c r="AN589" s="275"/>
      <c r="AO589" s="275"/>
      <c r="AP589" s="275"/>
      <c r="AQ589" s="275"/>
      <c r="AR589" s="275"/>
      <c r="AS589" s="275"/>
      <c r="AT589" s="275"/>
      <c r="AU589" s="275"/>
      <c r="AV589" s="275"/>
      <c r="AW589" s="275"/>
      <c r="AX589" s="275"/>
      <c r="AY589" s="275"/>
      <c r="AZ589" s="275"/>
      <c r="BA589" s="275"/>
      <c r="BB589" s="275"/>
      <c r="BC589" s="275"/>
      <c r="BD589" s="275"/>
      <c r="BE589" s="275"/>
      <c r="BF589" s="275"/>
      <c r="BG589" s="275"/>
      <c r="BH589" s="275"/>
      <c r="BI589" s="275"/>
      <c r="BJ589" s="275"/>
      <c r="BK589" s="275"/>
      <c r="BL589" s="275"/>
      <c r="BM589" s="275"/>
      <c r="BN589" s="275"/>
      <c r="BO589" s="275"/>
      <c r="BP589" s="275"/>
      <c r="BQ589" s="275"/>
      <c r="BR589" s="275"/>
      <c r="BS589" s="275"/>
    </row>
    <row r="590" spans="1:71" x14ac:dyDescent="0.3">
      <c r="A590" s="275"/>
      <c r="B590" s="275"/>
      <c r="C590" s="275"/>
      <c r="D590" s="275"/>
      <c r="E590" s="275"/>
      <c r="F590" s="275"/>
      <c r="G590" s="275"/>
      <c r="H590" s="275"/>
      <c r="I590" s="275"/>
      <c r="J590" s="275"/>
      <c r="K590" s="275"/>
      <c r="L590" s="275"/>
      <c r="M590" s="275"/>
      <c r="N590" s="275"/>
      <c r="O590" s="275"/>
      <c r="P590" s="275"/>
      <c r="Q590" s="275"/>
      <c r="R590" s="275"/>
      <c r="S590" s="275"/>
      <c r="T590" s="275"/>
      <c r="U590" s="275"/>
      <c r="V590" s="275"/>
      <c r="W590" s="275"/>
      <c r="X590" s="275"/>
      <c r="Y590" s="275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275"/>
      <c r="AL590" s="275"/>
      <c r="AM590" s="275"/>
      <c r="AN590" s="275"/>
      <c r="AO590" s="275"/>
      <c r="AP590" s="275"/>
      <c r="AQ590" s="275"/>
      <c r="AR590" s="275"/>
      <c r="AS590" s="275"/>
      <c r="AT590" s="275"/>
      <c r="AU590" s="275"/>
      <c r="AV590" s="275"/>
      <c r="AW590" s="275"/>
      <c r="AX590" s="275"/>
      <c r="AY590" s="275"/>
      <c r="AZ590" s="275"/>
      <c r="BA590" s="275"/>
      <c r="BB590" s="275"/>
      <c r="BC590" s="275"/>
      <c r="BD590" s="275"/>
      <c r="BE590" s="275"/>
      <c r="BF590" s="275"/>
      <c r="BG590" s="275"/>
      <c r="BH590" s="275"/>
      <c r="BI590" s="275"/>
      <c r="BJ590" s="275"/>
      <c r="BK590" s="275"/>
      <c r="BL590" s="275"/>
      <c r="BM590" s="275"/>
      <c r="BN590" s="275"/>
      <c r="BO590" s="275"/>
      <c r="BP590" s="275"/>
      <c r="BQ590" s="275"/>
      <c r="BR590" s="275"/>
      <c r="BS590" s="275"/>
    </row>
    <row r="591" spans="1:71" x14ac:dyDescent="0.3">
      <c r="A591" s="275"/>
      <c r="B591" s="275"/>
      <c r="C591" s="275"/>
      <c r="D591" s="275"/>
      <c r="E591" s="275"/>
      <c r="F591" s="275"/>
      <c r="G591" s="275"/>
      <c r="H591" s="275"/>
      <c r="I591" s="275"/>
      <c r="J591" s="275"/>
      <c r="K591" s="275"/>
      <c r="L591" s="275"/>
      <c r="M591" s="275"/>
      <c r="N591" s="275"/>
      <c r="O591" s="275"/>
      <c r="P591" s="275"/>
      <c r="Q591" s="275"/>
      <c r="R591" s="275"/>
      <c r="S591" s="275"/>
      <c r="T591" s="275"/>
      <c r="U591" s="275"/>
      <c r="V591" s="275"/>
      <c r="W591" s="275"/>
      <c r="X591" s="275"/>
      <c r="Y591" s="275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275"/>
      <c r="AL591" s="275"/>
      <c r="AM591" s="275"/>
      <c r="AN591" s="275"/>
      <c r="AO591" s="275"/>
      <c r="AP591" s="275"/>
      <c r="AQ591" s="275"/>
      <c r="AR591" s="275"/>
      <c r="AS591" s="275"/>
      <c r="AT591" s="275"/>
      <c r="AU591" s="275"/>
      <c r="AV591" s="275"/>
      <c r="AW591" s="275"/>
      <c r="AX591" s="275"/>
      <c r="AY591" s="275"/>
      <c r="AZ591" s="275"/>
      <c r="BA591" s="275"/>
      <c r="BB591" s="275"/>
      <c r="BC591" s="275"/>
      <c r="BD591" s="275"/>
      <c r="BE591" s="275"/>
      <c r="BF591" s="275"/>
      <c r="BG591" s="275"/>
      <c r="BH591" s="275"/>
      <c r="BI591" s="275"/>
      <c r="BJ591" s="275"/>
      <c r="BK591" s="275"/>
      <c r="BL591" s="275"/>
      <c r="BM591" s="275"/>
      <c r="BN591" s="275"/>
      <c r="BO591" s="275"/>
      <c r="BP591" s="275"/>
      <c r="BQ591" s="275"/>
      <c r="BR591" s="275"/>
      <c r="BS591" s="275"/>
    </row>
    <row r="592" spans="1:71" x14ac:dyDescent="0.3">
      <c r="A592" s="275"/>
      <c r="B592" s="275"/>
      <c r="C592" s="275"/>
      <c r="D592" s="275"/>
      <c r="E592" s="275"/>
      <c r="F592" s="275"/>
      <c r="G592" s="275"/>
      <c r="H592" s="275"/>
      <c r="I592" s="275"/>
      <c r="J592" s="275"/>
      <c r="K592" s="275"/>
      <c r="L592" s="275"/>
      <c r="M592" s="275"/>
      <c r="N592" s="275"/>
      <c r="O592" s="275"/>
      <c r="P592" s="275"/>
      <c r="Q592" s="275"/>
      <c r="R592" s="275"/>
      <c r="S592" s="275"/>
      <c r="T592" s="275"/>
      <c r="U592" s="275"/>
      <c r="V592" s="275"/>
      <c r="W592" s="275"/>
      <c r="X592" s="275"/>
      <c r="Y592" s="275"/>
      <c r="Z592" s="275"/>
      <c r="AA592" s="275"/>
      <c r="AB592" s="275"/>
      <c r="AC592" s="275"/>
      <c r="AD592" s="275"/>
      <c r="AE592" s="275"/>
      <c r="AF592" s="275"/>
      <c r="AG592" s="275"/>
      <c r="AH592" s="275"/>
      <c r="AI592" s="275"/>
      <c r="AJ592" s="275"/>
      <c r="AK592" s="275"/>
      <c r="AL592" s="275"/>
      <c r="AM592" s="275"/>
      <c r="AN592" s="275"/>
      <c r="AO592" s="275"/>
      <c r="AP592" s="275"/>
      <c r="AQ592" s="275"/>
      <c r="AR592" s="275"/>
      <c r="AS592" s="275"/>
      <c r="AT592" s="275"/>
      <c r="AU592" s="275"/>
      <c r="AV592" s="275"/>
      <c r="AW592" s="275"/>
      <c r="AX592" s="275"/>
      <c r="AY592" s="275"/>
      <c r="AZ592" s="275"/>
      <c r="BA592" s="275"/>
      <c r="BB592" s="275"/>
      <c r="BC592" s="275"/>
      <c r="BD592" s="275"/>
      <c r="BE592" s="275"/>
      <c r="BF592" s="275"/>
      <c r="BG592" s="275"/>
      <c r="BH592" s="275"/>
      <c r="BI592" s="275"/>
      <c r="BJ592" s="275"/>
      <c r="BK592" s="275"/>
      <c r="BL592" s="275"/>
      <c r="BM592" s="275"/>
      <c r="BN592" s="275"/>
      <c r="BO592" s="275"/>
      <c r="BP592" s="275"/>
      <c r="BQ592" s="275"/>
      <c r="BR592" s="275"/>
      <c r="BS592" s="275"/>
    </row>
    <row r="593" spans="1:71" x14ac:dyDescent="0.3">
      <c r="A593" s="275"/>
      <c r="B593" s="275"/>
      <c r="C593" s="275"/>
      <c r="D593" s="275"/>
      <c r="E593" s="275"/>
      <c r="F593" s="275"/>
      <c r="G593" s="275"/>
      <c r="H593" s="275"/>
      <c r="I593" s="275"/>
      <c r="J593" s="275"/>
      <c r="K593" s="275"/>
      <c r="L593" s="275"/>
      <c r="M593" s="275"/>
      <c r="N593" s="275"/>
      <c r="O593" s="275"/>
      <c r="P593" s="275"/>
      <c r="Q593" s="275"/>
      <c r="R593" s="275"/>
      <c r="S593" s="275"/>
      <c r="T593" s="275"/>
      <c r="U593" s="275"/>
      <c r="V593" s="275"/>
      <c r="W593" s="275"/>
      <c r="X593" s="275"/>
      <c r="Y593" s="275"/>
      <c r="Z593" s="275"/>
      <c r="AA593" s="275"/>
      <c r="AB593" s="275"/>
      <c r="AC593" s="275"/>
      <c r="AD593" s="275"/>
      <c r="AE593" s="275"/>
      <c r="AF593" s="275"/>
      <c r="AG593" s="275"/>
      <c r="AH593" s="275"/>
      <c r="AI593" s="275"/>
      <c r="AJ593" s="275"/>
      <c r="AK593" s="275"/>
      <c r="AL593" s="275"/>
      <c r="AM593" s="275"/>
      <c r="AN593" s="275"/>
      <c r="AO593" s="275"/>
      <c r="AP593" s="275"/>
      <c r="AQ593" s="275"/>
      <c r="AR593" s="275"/>
      <c r="AS593" s="275"/>
      <c r="AT593" s="275"/>
      <c r="AU593" s="275"/>
      <c r="AV593" s="275"/>
      <c r="AW593" s="275"/>
      <c r="AX593" s="275"/>
      <c r="AY593" s="275"/>
      <c r="AZ593" s="275"/>
      <c r="BA593" s="275"/>
      <c r="BB593" s="275"/>
      <c r="BC593" s="275"/>
      <c r="BD593" s="275"/>
      <c r="BE593" s="275"/>
      <c r="BF593" s="275"/>
      <c r="BG593" s="275"/>
      <c r="BH593" s="275"/>
      <c r="BI593" s="275"/>
      <c r="BJ593" s="275"/>
      <c r="BK593" s="275"/>
      <c r="BL593" s="275"/>
      <c r="BM593" s="275"/>
      <c r="BN593" s="275"/>
      <c r="BO593" s="275"/>
      <c r="BP593" s="275"/>
      <c r="BQ593" s="275"/>
      <c r="BR593" s="275"/>
      <c r="BS593" s="275"/>
    </row>
    <row r="594" spans="1:71" x14ac:dyDescent="0.3">
      <c r="A594" s="275"/>
      <c r="B594" s="275"/>
      <c r="C594" s="275"/>
      <c r="D594" s="275"/>
      <c r="E594" s="275"/>
      <c r="F594" s="275"/>
      <c r="G594" s="275"/>
      <c r="H594" s="275"/>
      <c r="I594" s="275"/>
      <c r="J594" s="275"/>
      <c r="K594" s="275"/>
      <c r="L594" s="275"/>
      <c r="M594" s="275"/>
      <c r="N594" s="275"/>
      <c r="O594" s="275"/>
      <c r="P594" s="275"/>
      <c r="Q594" s="275"/>
      <c r="R594" s="275"/>
      <c r="S594" s="275"/>
      <c r="T594" s="275"/>
      <c r="U594" s="275"/>
      <c r="V594" s="275"/>
      <c r="W594" s="275"/>
      <c r="X594" s="275"/>
      <c r="Y594" s="275"/>
      <c r="Z594" s="275"/>
      <c r="AA594" s="275"/>
      <c r="AB594" s="275"/>
      <c r="AC594" s="275"/>
      <c r="AD594" s="275"/>
      <c r="AE594" s="275"/>
      <c r="AF594" s="275"/>
      <c r="AG594" s="275"/>
      <c r="AH594" s="275"/>
      <c r="AI594" s="275"/>
      <c r="AJ594" s="275"/>
      <c r="AK594" s="275"/>
      <c r="AL594" s="275"/>
      <c r="AM594" s="275"/>
      <c r="AN594" s="275"/>
      <c r="AO594" s="275"/>
      <c r="AP594" s="275"/>
      <c r="AQ594" s="275"/>
      <c r="AR594" s="275"/>
      <c r="AS594" s="275"/>
      <c r="AT594" s="275"/>
      <c r="AU594" s="275"/>
      <c r="AV594" s="275"/>
      <c r="AW594" s="275"/>
      <c r="AX594" s="275"/>
      <c r="AY594" s="275"/>
      <c r="AZ594" s="275"/>
      <c r="BA594" s="275"/>
      <c r="BB594" s="275"/>
      <c r="BC594" s="275"/>
      <c r="BD594" s="275"/>
      <c r="BE594" s="275"/>
      <c r="BF594" s="275"/>
      <c r="BG594" s="275"/>
      <c r="BH594" s="275"/>
      <c r="BI594" s="275"/>
      <c r="BJ594" s="275"/>
      <c r="BK594" s="275"/>
      <c r="BL594" s="275"/>
      <c r="BM594" s="275"/>
      <c r="BN594" s="275"/>
      <c r="BO594" s="275"/>
      <c r="BP594" s="275"/>
      <c r="BQ594" s="275"/>
      <c r="BR594" s="275"/>
      <c r="BS594" s="275"/>
    </row>
    <row r="595" spans="1:71" x14ac:dyDescent="0.3">
      <c r="A595" s="275"/>
      <c r="B595" s="275"/>
      <c r="C595" s="275"/>
      <c r="D595" s="275"/>
      <c r="E595" s="275"/>
      <c r="F595" s="275"/>
      <c r="G595" s="275"/>
      <c r="H595" s="275"/>
      <c r="I595" s="275"/>
      <c r="J595" s="275"/>
      <c r="K595" s="275"/>
      <c r="L595" s="275"/>
      <c r="M595" s="275"/>
      <c r="N595" s="275"/>
      <c r="O595" s="275"/>
      <c r="P595" s="275"/>
      <c r="Q595" s="275"/>
      <c r="R595" s="275"/>
      <c r="S595" s="275"/>
      <c r="T595" s="275"/>
      <c r="U595" s="275"/>
      <c r="V595" s="275"/>
      <c r="W595" s="275"/>
      <c r="X595" s="275"/>
      <c r="Y595" s="275"/>
      <c r="Z595" s="275"/>
      <c r="AA595" s="275"/>
      <c r="AB595" s="275"/>
      <c r="AC595" s="275"/>
      <c r="AD595" s="275"/>
      <c r="AE595" s="275"/>
      <c r="AF595" s="275"/>
      <c r="AG595" s="275"/>
      <c r="AH595" s="275"/>
      <c r="AI595" s="275"/>
      <c r="AJ595" s="275"/>
      <c r="AK595" s="275"/>
      <c r="AL595" s="275"/>
      <c r="AM595" s="275"/>
      <c r="AN595" s="275"/>
      <c r="AO595" s="275"/>
      <c r="AP595" s="275"/>
      <c r="AQ595" s="275"/>
      <c r="AR595" s="275"/>
      <c r="AS595" s="275"/>
      <c r="AT595" s="275"/>
      <c r="AU595" s="275"/>
      <c r="AV595" s="275"/>
      <c r="AW595" s="275"/>
      <c r="AX595" s="275"/>
      <c r="AY595" s="275"/>
      <c r="AZ595" s="275"/>
      <c r="BA595" s="275"/>
      <c r="BB595" s="275"/>
      <c r="BC595" s="275"/>
      <c r="BD595" s="275"/>
      <c r="BE595" s="275"/>
      <c r="BF595" s="275"/>
      <c r="BG595" s="275"/>
      <c r="BH595" s="275"/>
      <c r="BI595" s="275"/>
      <c r="BJ595" s="275"/>
      <c r="BK595" s="275"/>
      <c r="BL595" s="275"/>
      <c r="BM595" s="275"/>
      <c r="BN595" s="275"/>
      <c r="BO595" s="275"/>
      <c r="BP595" s="275"/>
      <c r="BQ595" s="275"/>
      <c r="BR595" s="275"/>
      <c r="BS595" s="275"/>
    </row>
    <row r="596" spans="1:71" x14ac:dyDescent="0.3">
      <c r="A596" s="275"/>
      <c r="B596" s="275"/>
      <c r="C596" s="275"/>
      <c r="D596" s="275"/>
      <c r="E596" s="275"/>
      <c r="F596" s="275"/>
      <c r="G596" s="275"/>
      <c r="H596" s="275"/>
      <c r="I596" s="275"/>
      <c r="J596" s="275"/>
      <c r="K596" s="275"/>
      <c r="L596" s="275"/>
      <c r="M596" s="275"/>
      <c r="N596" s="275"/>
      <c r="O596" s="275"/>
      <c r="P596" s="275"/>
      <c r="Q596" s="275"/>
      <c r="R596" s="275"/>
      <c r="S596" s="275"/>
      <c r="T596" s="275"/>
      <c r="U596" s="275"/>
      <c r="V596" s="275"/>
      <c r="W596" s="275"/>
      <c r="X596" s="275"/>
      <c r="Y596" s="275"/>
      <c r="Z596" s="275"/>
      <c r="AA596" s="275"/>
      <c r="AB596" s="275"/>
      <c r="AC596" s="275"/>
      <c r="AD596" s="275"/>
      <c r="AE596" s="275"/>
      <c r="AF596" s="275"/>
      <c r="AG596" s="275"/>
      <c r="AH596" s="275"/>
      <c r="AI596" s="275"/>
      <c r="AJ596" s="275"/>
      <c r="AK596" s="275"/>
      <c r="AL596" s="275"/>
      <c r="AM596" s="275"/>
      <c r="AN596" s="275"/>
      <c r="AO596" s="275"/>
      <c r="AP596" s="275"/>
      <c r="AQ596" s="275"/>
      <c r="AR596" s="275"/>
      <c r="AS596" s="275"/>
      <c r="AT596" s="275"/>
      <c r="AU596" s="275"/>
      <c r="AV596" s="275"/>
      <c r="AW596" s="275"/>
      <c r="AX596" s="275"/>
      <c r="AY596" s="275"/>
      <c r="AZ596" s="275"/>
      <c r="BA596" s="275"/>
      <c r="BB596" s="275"/>
      <c r="BC596" s="275"/>
      <c r="BD596" s="275"/>
      <c r="BE596" s="275"/>
      <c r="BF596" s="275"/>
      <c r="BG596" s="275"/>
      <c r="BH596" s="275"/>
      <c r="BI596" s="275"/>
      <c r="BJ596" s="275"/>
      <c r="BK596" s="275"/>
      <c r="BL596" s="275"/>
      <c r="BM596" s="275"/>
      <c r="BN596" s="275"/>
      <c r="BO596" s="275"/>
      <c r="BP596" s="275"/>
      <c r="BQ596" s="275"/>
      <c r="BR596" s="275"/>
      <c r="BS596" s="275"/>
    </row>
    <row r="597" spans="1:71" x14ac:dyDescent="0.3">
      <c r="A597" s="275"/>
      <c r="B597" s="275"/>
      <c r="C597" s="275"/>
      <c r="D597" s="275"/>
      <c r="E597" s="275"/>
      <c r="F597" s="275"/>
      <c r="G597" s="275"/>
      <c r="H597" s="275"/>
      <c r="I597" s="275"/>
      <c r="J597" s="275"/>
      <c r="K597" s="275"/>
      <c r="L597" s="275"/>
      <c r="M597" s="275"/>
      <c r="N597" s="275"/>
      <c r="O597" s="275"/>
      <c r="P597" s="275"/>
      <c r="Q597" s="275"/>
      <c r="R597" s="275"/>
      <c r="S597" s="275"/>
      <c r="T597" s="275"/>
      <c r="U597" s="275"/>
      <c r="V597" s="275"/>
      <c r="W597" s="275"/>
      <c r="X597" s="275"/>
      <c r="Y597" s="275"/>
      <c r="Z597" s="275"/>
      <c r="AA597" s="275"/>
      <c r="AB597" s="275"/>
      <c r="AC597" s="275"/>
      <c r="AD597" s="275"/>
      <c r="AE597" s="275"/>
      <c r="AF597" s="275"/>
      <c r="AG597" s="275"/>
      <c r="AH597" s="275"/>
      <c r="AI597" s="275"/>
      <c r="AJ597" s="275"/>
      <c r="AK597" s="275"/>
      <c r="AL597" s="275"/>
      <c r="AM597" s="275"/>
      <c r="AN597" s="275"/>
      <c r="AO597" s="275"/>
      <c r="AP597" s="275"/>
      <c r="AQ597" s="275"/>
      <c r="AR597" s="275"/>
      <c r="AS597" s="275"/>
      <c r="AT597" s="275"/>
      <c r="AU597" s="275"/>
      <c r="AV597" s="275"/>
      <c r="AW597" s="275"/>
      <c r="AX597" s="275"/>
      <c r="AY597" s="275"/>
      <c r="AZ597" s="275"/>
      <c r="BA597" s="275"/>
      <c r="BB597" s="275"/>
      <c r="BC597" s="275"/>
      <c r="BD597" s="275"/>
      <c r="BE597" s="275"/>
      <c r="BF597" s="275"/>
      <c r="BG597" s="275"/>
      <c r="BH597" s="275"/>
      <c r="BI597" s="275"/>
      <c r="BJ597" s="275"/>
      <c r="BK597" s="275"/>
      <c r="BL597" s="275"/>
      <c r="BM597" s="275"/>
      <c r="BN597" s="275"/>
      <c r="BO597" s="275"/>
      <c r="BP597" s="275"/>
      <c r="BQ597" s="275"/>
      <c r="BR597" s="275"/>
      <c r="BS597" s="275"/>
    </row>
    <row r="598" spans="1:71" x14ac:dyDescent="0.3">
      <c r="A598" s="275"/>
      <c r="B598" s="275"/>
      <c r="C598" s="275"/>
      <c r="D598" s="275"/>
      <c r="E598" s="275"/>
      <c r="F598" s="275"/>
      <c r="G598" s="275"/>
      <c r="H598" s="275"/>
      <c r="I598" s="275"/>
      <c r="J598" s="275"/>
      <c r="K598" s="275"/>
      <c r="L598" s="275"/>
      <c r="M598" s="275"/>
      <c r="N598" s="275"/>
      <c r="O598" s="275"/>
      <c r="P598" s="275"/>
      <c r="Q598" s="275"/>
      <c r="R598" s="275"/>
      <c r="S598" s="275"/>
      <c r="T598" s="275"/>
      <c r="U598" s="275"/>
      <c r="V598" s="275"/>
      <c r="W598" s="275"/>
      <c r="X598" s="275"/>
      <c r="Y598" s="275"/>
      <c r="Z598" s="275"/>
      <c r="AA598" s="275"/>
      <c r="AB598" s="275"/>
      <c r="AC598" s="275"/>
      <c r="AD598" s="275"/>
      <c r="AE598" s="275"/>
      <c r="AF598" s="275"/>
      <c r="AG598" s="275"/>
      <c r="AH598" s="275"/>
      <c r="AI598" s="275"/>
      <c r="AJ598" s="275"/>
      <c r="AK598" s="275"/>
      <c r="AL598" s="275"/>
      <c r="AM598" s="275"/>
      <c r="AN598" s="275"/>
      <c r="AO598" s="275"/>
      <c r="AP598" s="275"/>
      <c r="AQ598" s="275"/>
      <c r="AR598" s="275"/>
      <c r="AS598" s="275"/>
      <c r="AT598" s="275"/>
      <c r="AU598" s="275"/>
      <c r="AV598" s="275"/>
      <c r="AW598" s="275"/>
      <c r="AX598" s="275"/>
      <c r="AY598" s="275"/>
      <c r="AZ598" s="275"/>
      <c r="BA598" s="275"/>
      <c r="BB598" s="275"/>
      <c r="BC598" s="275"/>
      <c r="BD598" s="275"/>
      <c r="BE598" s="275"/>
      <c r="BF598" s="275"/>
      <c r="BG598" s="275"/>
      <c r="BH598" s="275"/>
      <c r="BI598" s="275"/>
      <c r="BJ598" s="275"/>
      <c r="BK598" s="275"/>
      <c r="BL598" s="275"/>
      <c r="BM598" s="275"/>
      <c r="BN598" s="275"/>
      <c r="BO598" s="275"/>
      <c r="BP598" s="275"/>
      <c r="BQ598" s="275"/>
      <c r="BR598" s="275"/>
      <c r="BS598" s="275"/>
    </row>
    <row r="599" spans="1:71" x14ac:dyDescent="0.3">
      <c r="A599" s="275"/>
      <c r="B599" s="275"/>
      <c r="C599" s="275"/>
      <c r="D599" s="275"/>
      <c r="E599" s="275"/>
      <c r="F599" s="275"/>
      <c r="G599" s="275"/>
      <c r="H599" s="275"/>
      <c r="I599" s="275"/>
      <c r="J599" s="275"/>
      <c r="K599" s="275"/>
      <c r="L599" s="275"/>
      <c r="M599" s="275"/>
      <c r="N599" s="275"/>
      <c r="O599" s="275"/>
      <c r="P599" s="275"/>
      <c r="Q599" s="275"/>
      <c r="R599" s="275"/>
      <c r="S599" s="275"/>
      <c r="T599" s="275"/>
      <c r="U599" s="275"/>
      <c r="V599" s="275"/>
      <c r="W599" s="275"/>
      <c r="X599" s="275"/>
      <c r="Y599" s="275"/>
      <c r="Z599" s="275"/>
      <c r="AA599" s="275"/>
      <c r="AB599" s="275"/>
      <c r="AC599" s="275"/>
      <c r="AD599" s="275"/>
      <c r="AE599" s="275"/>
      <c r="AF599" s="275"/>
      <c r="AG599" s="275"/>
      <c r="AH599" s="275"/>
      <c r="AI599" s="275"/>
      <c r="AJ599" s="275"/>
      <c r="AK599" s="275"/>
      <c r="AL599" s="275"/>
      <c r="AM599" s="275"/>
      <c r="AN599" s="275"/>
      <c r="AO599" s="275"/>
      <c r="AP599" s="275"/>
      <c r="AQ599" s="275"/>
      <c r="AR599" s="275"/>
      <c r="AS599" s="275"/>
      <c r="AT599" s="275"/>
      <c r="AU599" s="275"/>
      <c r="AV599" s="275"/>
      <c r="AW599" s="275"/>
      <c r="AX599" s="275"/>
      <c r="AY599" s="275"/>
      <c r="AZ599" s="275"/>
      <c r="BA599" s="275"/>
      <c r="BB599" s="275"/>
      <c r="BC599" s="275"/>
      <c r="BD599" s="275"/>
      <c r="BE599" s="275"/>
      <c r="BF599" s="275"/>
      <c r="BG599" s="275"/>
      <c r="BH599" s="275"/>
      <c r="BI599" s="275"/>
      <c r="BJ599" s="275"/>
      <c r="BK599" s="275"/>
      <c r="BL599" s="275"/>
      <c r="BM599" s="275"/>
      <c r="BN599" s="275"/>
      <c r="BO599" s="275"/>
      <c r="BP599" s="275"/>
      <c r="BQ599" s="275"/>
      <c r="BR599" s="275"/>
      <c r="BS599" s="275"/>
    </row>
    <row r="600" spans="1:71" x14ac:dyDescent="0.3">
      <c r="A600" s="275"/>
      <c r="B600" s="275"/>
      <c r="C600" s="275"/>
      <c r="D600" s="275"/>
      <c r="E600" s="275"/>
      <c r="F600" s="275"/>
      <c r="G600" s="275"/>
      <c r="H600" s="275"/>
      <c r="I600" s="275"/>
      <c r="J600" s="275"/>
      <c r="K600" s="275"/>
      <c r="L600" s="275"/>
      <c r="M600" s="275"/>
      <c r="N600" s="275"/>
      <c r="O600" s="275"/>
      <c r="P600" s="275"/>
      <c r="Q600" s="275"/>
      <c r="R600" s="275"/>
      <c r="S600" s="275"/>
      <c r="T600" s="275"/>
      <c r="U600" s="275"/>
      <c r="V600" s="275"/>
      <c r="W600" s="275"/>
      <c r="X600" s="275"/>
      <c r="Y600" s="275"/>
      <c r="Z600" s="275"/>
      <c r="AA600" s="275"/>
      <c r="AB600" s="275"/>
      <c r="AC600" s="275"/>
      <c r="AD600" s="275"/>
      <c r="AE600" s="275"/>
      <c r="AF600" s="275"/>
      <c r="AG600" s="275"/>
      <c r="AH600" s="275"/>
      <c r="AI600" s="275"/>
      <c r="AJ600" s="275"/>
      <c r="AK600" s="275"/>
      <c r="AL600" s="275"/>
      <c r="AM600" s="275"/>
      <c r="AN600" s="275"/>
      <c r="AO600" s="275"/>
      <c r="AP600" s="275"/>
      <c r="AQ600" s="275"/>
      <c r="AR600" s="275"/>
      <c r="AS600" s="275"/>
      <c r="AT600" s="275"/>
      <c r="AU600" s="275"/>
      <c r="AV600" s="275"/>
      <c r="AW600" s="275"/>
      <c r="AX600" s="275"/>
      <c r="AY600" s="275"/>
      <c r="AZ600" s="275"/>
      <c r="BA600" s="275"/>
      <c r="BB600" s="275"/>
      <c r="BC600" s="275"/>
      <c r="BD600" s="275"/>
      <c r="BE600" s="275"/>
      <c r="BF600" s="275"/>
      <c r="BG600" s="275"/>
      <c r="BH600" s="275"/>
      <c r="BI600" s="275"/>
      <c r="BJ600" s="275"/>
      <c r="BK600" s="275"/>
      <c r="BL600" s="275"/>
      <c r="BM600" s="275"/>
      <c r="BN600" s="275"/>
      <c r="BO600" s="275"/>
      <c r="BP600" s="275"/>
      <c r="BQ600" s="275"/>
      <c r="BR600" s="275"/>
      <c r="BS600" s="275"/>
    </row>
    <row r="601" spans="1:71" x14ac:dyDescent="0.3">
      <c r="A601" s="275"/>
      <c r="B601" s="275"/>
      <c r="C601" s="275"/>
      <c r="D601" s="275"/>
      <c r="E601" s="275"/>
      <c r="F601" s="275"/>
      <c r="G601" s="275"/>
      <c r="H601" s="275"/>
      <c r="I601" s="275"/>
      <c r="J601" s="275"/>
      <c r="K601" s="275"/>
      <c r="L601" s="275"/>
      <c r="M601" s="275"/>
      <c r="N601" s="275"/>
      <c r="O601" s="275"/>
      <c r="P601" s="275"/>
      <c r="Q601" s="275"/>
      <c r="R601" s="275"/>
      <c r="S601" s="275"/>
      <c r="T601" s="275"/>
      <c r="U601" s="275"/>
      <c r="V601" s="275"/>
      <c r="W601" s="275"/>
      <c r="X601" s="275"/>
      <c r="Y601" s="275"/>
      <c r="Z601" s="275"/>
      <c r="AA601" s="275"/>
      <c r="AB601" s="275"/>
      <c r="AC601" s="275"/>
      <c r="AD601" s="275"/>
      <c r="AE601" s="275"/>
      <c r="AF601" s="275"/>
      <c r="AG601" s="275"/>
      <c r="AH601" s="275"/>
      <c r="AI601" s="275"/>
      <c r="AJ601" s="275"/>
      <c r="AK601" s="275"/>
      <c r="AL601" s="275"/>
      <c r="AM601" s="275"/>
      <c r="AN601" s="275"/>
      <c r="AO601" s="275"/>
      <c r="AP601" s="275"/>
      <c r="AQ601" s="275"/>
      <c r="AR601" s="275"/>
      <c r="AS601" s="275"/>
      <c r="AT601" s="275"/>
      <c r="AU601" s="275"/>
      <c r="AV601" s="275"/>
      <c r="AW601" s="275"/>
      <c r="AX601" s="275"/>
      <c r="AY601" s="275"/>
      <c r="AZ601" s="275"/>
      <c r="BA601" s="275"/>
      <c r="BB601" s="275"/>
      <c r="BC601" s="275"/>
      <c r="BD601" s="275"/>
      <c r="BE601" s="275"/>
      <c r="BF601" s="275"/>
      <c r="BG601" s="275"/>
      <c r="BH601" s="275"/>
      <c r="BI601" s="275"/>
      <c r="BJ601" s="275"/>
      <c r="BK601" s="275"/>
      <c r="BL601" s="275"/>
      <c r="BM601" s="275"/>
      <c r="BN601" s="275"/>
      <c r="BO601" s="275"/>
      <c r="BP601" s="275"/>
      <c r="BQ601" s="275"/>
      <c r="BR601" s="275"/>
      <c r="BS601" s="275"/>
    </row>
    <row r="602" spans="1:71" x14ac:dyDescent="0.3">
      <c r="A602" s="275"/>
      <c r="B602" s="275"/>
      <c r="C602" s="275"/>
      <c r="D602" s="275"/>
      <c r="E602" s="275"/>
      <c r="F602" s="275"/>
      <c r="G602" s="275"/>
      <c r="H602" s="275"/>
      <c r="I602" s="275"/>
      <c r="J602" s="275"/>
      <c r="K602" s="275"/>
      <c r="L602" s="275"/>
      <c r="M602" s="275"/>
      <c r="N602" s="275"/>
      <c r="O602" s="275"/>
      <c r="P602" s="275"/>
      <c r="Q602" s="275"/>
      <c r="R602" s="275"/>
      <c r="S602" s="275"/>
      <c r="T602" s="275"/>
      <c r="U602" s="275"/>
      <c r="V602" s="275"/>
      <c r="W602" s="275"/>
      <c r="X602" s="275"/>
      <c r="Y602" s="275"/>
      <c r="Z602" s="275"/>
      <c r="AA602" s="275"/>
      <c r="AB602" s="275"/>
      <c r="AC602" s="275"/>
      <c r="AD602" s="275"/>
      <c r="AE602" s="275"/>
      <c r="AF602" s="275"/>
      <c r="AG602" s="275"/>
      <c r="AH602" s="275"/>
      <c r="AI602" s="275"/>
      <c r="AJ602" s="275"/>
      <c r="AK602" s="275"/>
      <c r="AL602" s="275"/>
      <c r="AM602" s="275"/>
      <c r="AN602" s="275"/>
      <c r="AO602" s="275"/>
      <c r="AP602" s="275"/>
      <c r="AQ602" s="275"/>
      <c r="AR602" s="275"/>
      <c r="AS602" s="275"/>
      <c r="AT602" s="275"/>
      <c r="AU602" s="275"/>
      <c r="AV602" s="275"/>
      <c r="AW602" s="275"/>
      <c r="AX602" s="275"/>
      <c r="AY602" s="275"/>
      <c r="AZ602" s="275"/>
      <c r="BA602" s="275"/>
      <c r="BB602" s="275"/>
      <c r="BC602" s="275"/>
      <c r="BD602" s="275"/>
      <c r="BE602" s="275"/>
      <c r="BF602" s="275"/>
      <c r="BG602" s="275"/>
      <c r="BH602" s="275"/>
      <c r="BI602" s="275"/>
      <c r="BJ602" s="275"/>
      <c r="BK602" s="275"/>
      <c r="BL602" s="275"/>
      <c r="BM602" s="275"/>
      <c r="BN602" s="275"/>
      <c r="BO602" s="275"/>
      <c r="BP602" s="275"/>
      <c r="BQ602" s="275"/>
      <c r="BR602" s="275"/>
      <c r="BS602" s="275"/>
    </row>
    <row r="603" spans="1:71" x14ac:dyDescent="0.3">
      <c r="A603" s="275"/>
      <c r="B603" s="275"/>
      <c r="C603" s="275"/>
      <c r="D603" s="275"/>
      <c r="E603" s="275"/>
      <c r="F603" s="275"/>
      <c r="G603" s="275"/>
      <c r="H603" s="275"/>
      <c r="I603" s="275"/>
      <c r="J603" s="275"/>
      <c r="K603" s="275"/>
      <c r="L603" s="275"/>
      <c r="M603" s="275"/>
      <c r="N603" s="275"/>
      <c r="O603" s="275"/>
      <c r="P603" s="275"/>
      <c r="Q603" s="275"/>
      <c r="R603" s="275"/>
      <c r="S603" s="275"/>
      <c r="T603" s="275"/>
      <c r="U603" s="275"/>
      <c r="V603" s="275"/>
      <c r="W603" s="275"/>
      <c r="X603" s="275"/>
      <c r="Y603" s="275"/>
      <c r="Z603" s="275"/>
      <c r="AA603" s="275"/>
      <c r="AB603" s="275"/>
      <c r="AC603" s="275"/>
      <c r="AD603" s="275"/>
      <c r="AE603" s="275"/>
      <c r="AF603" s="275"/>
      <c r="AG603" s="275"/>
      <c r="AH603" s="275"/>
      <c r="AI603" s="275"/>
      <c r="AJ603" s="275"/>
      <c r="AK603" s="275"/>
      <c r="AL603" s="275"/>
      <c r="AM603" s="275"/>
      <c r="AN603" s="275"/>
      <c r="AO603" s="275"/>
      <c r="AP603" s="275"/>
      <c r="AQ603" s="275"/>
      <c r="AR603" s="275"/>
      <c r="AS603" s="275"/>
      <c r="AT603" s="275"/>
      <c r="AU603" s="275"/>
      <c r="AV603" s="275"/>
      <c r="AW603" s="275"/>
      <c r="AX603" s="275"/>
      <c r="AY603" s="275"/>
      <c r="AZ603" s="275"/>
      <c r="BA603" s="275"/>
      <c r="BB603" s="275"/>
      <c r="BC603" s="275"/>
      <c r="BD603" s="275"/>
      <c r="BE603" s="275"/>
      <c r="BF603" s="275"/>
      <c r="BG603" s="275"/>
      <c r="BH603" s="275"/>
      <c r="BI603" s="275"/>
      <c r="BJ603" s="275"/>
      <c r="BK603" s="275"/>
      <c r="BL603" s="275"/>
      <c r="BM603" s="275"/>
      <c r="BN603" s="275"/>
      <c r="BO603" s="275"/>
      <c r="BP603" s="275"/>
      <c r="BQ603" s="275"/>
      <c r="BR603" s="275"/>
      <c r="BS603" s="275"/>
    </row>
    <row r="604" spans="1:71" x14ac:dyDescent="0.3">
      <c r="A604" s="275"/>
      <c r="B604" s="275"/>
      <c r="C604" s="275"/>
      <c r="D604" s="275"/>
      <c r="E604" s="275"/>
      <c r="F604" s="275"/>
      <c r="G604" s="275"/>
      <c r="H604" s="275"/>
      <c r="I604" s="275"/>
      <c r="J604" s="275"/>
      <c r="K604" s="275"/>
      <c r="L604" s="275"/>
      <c r="M604" s="275"/>
      <c r="N604" s="275"/>
      <c r="O604" s="275"/>
      <c r="P604" s="275"/>
      <c r="Q604" s="275"/>
      <c r="R604" s="275"/>
      <c r="S604" s="275"/>
      <c r="T604" s="275"/>
      <c r="U604" s="275"/>
      <c r="V604" s="275"/>
      <c r="W604" s="275"/>
      <c r="X604" s="275"/>
      <c r="Y604" s="275"/>
      <c r="Z604" s="275"/>
      <c r="AA604" s="275"/>
      <c r="AB604" s="275"/>
      <c r="AC604" s="275"/>
      <c r="AD604" s="275"/>
      <c r="AE604" s="275"/>
      <c r="AF604" s="275"/>
      <c r="AG604" s="275"/>
      <c r="AH604" s="275"/>
      <c r="AI604" s="275"/>
      <c r="AJ604" s="275"/>
      <c r="AK604" s="275"/>
      <c r="AL604" s="275"/>
      <c r="AM604" s="275"/>
      <c r="AN604" s="275"/>
      <c r="AO604" s="275"/>
      <c r="AP604" s="275"/>
      <c r="AQ604" s="275"/>
      <c r="AR604" s="275"/>
      <c r="AS604" s="275"/>
      <c r="AT604" s="275"/>
      <c r="AU604" s="275"/>
      <c r="AV604" s="275"/>
      <c r="AW604" s="275"/>
      <c r="AX604" s="275"/>
      <c r="AY604" s="275"/>
      <c r="AZ604" s="275"/>
      <c r="BA604" s="275"/>
      <c r="BB604" s="275"/>
      <c r="BC604" s="275"/>
      <c r="BD604" s="275"/>
      <c r="BE604" s="275"/>
      <c r="BF604" s="275"/>
      <c r="BG604" s="275"/>
      <c r="BH604" s="275"/>
      <c r="BI604" s="275"/>
      <c r="BJ604" s="275"/>
      <c r="BK604" s="275"/>
      <c r="BL604" s="275"/>
      <c r="BM604" s="275"/>
      <c r="BN604" s="275"/>
      <c r="BO604" s="275"/>
      <c r="BP604" s="275"/>
      <c r="BQ604" s="275"/>
      <c r="BR604" s="275"/>
      <c r="BS604" s="275"/>
    </row>
    <row r="605" spans="1:71" x14ac:dyDescent="0.3">
      <c r="A605" s="275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75"/>
      <c r="M605" s="275"/>
      <c r="N605" s="275"/>
      <c r="O605" s="275"/>
      <c r="P605" s="275"/>
      <c r="Q605" s="275"/>
      <c r="R605" s="275"/>
      <c r="S605" s="275"/>
      <c r="T605" s="275"/>
      <c r="U605" s="275"/>
      <c r="V605" s="275"/>
      <c r="W605" s="275"/>
      <c r="X605" s="275"/>
      <c r="Y605" s="275"/>
      <c r="Z605" s="275"/>
      <c r="AA605" s="275"/>
      <c r="AB605" s="275"/>
      <c r="AC605" s="275"/>
      <c r="AD605" s="275"/>
      <c r="AE605" s="275"/>
      <c r="AF605" s="275"/>
      <c r="AG605" s="275"/>
      <c r="AH605" s="275"/>
      <c r="AI605" s="275"/>
      <c r="AJ605" s="275"/>
      <c r="AK605" s="275"/>
      <c r="AL605" s="275"/>
      <c r="AM605" s="275"/>
      <c r="AN605" s="275"/>
      <c r="AO605" s="275"/>
      <c r="AP605" s="275"/>
      <c r="AQ605" s="275"/>
      <c r="AR605" s="275"/>
      <c r="AS605" s="275"/>
      <c r="AT605" s="275"/>
      <c r="AU605" s="275"/>
      <c r="AV605" s="275"/>
      <c r="AW605" s="275"/>
      <c r="AX605" s="275"/>
      <c r="AY605" s="275"/>
      <c r="AZ605" s="275"/>
      <c r="BA605" s="275"/>
      <c r="BB605" s="275"/>
      <c r="BC605" s="275"/>
      <c r="BD605" s="275"/>
      <c r="BE605" s="275"/>
      <c r="BF605" s="275"/>
      <c r="BG605" s="275"/>
      <c r="BH605" s="275"/>
      <c r="BI605" s="275"/>
      <c r="BJ605" s="275"/>
      <c r="BK605" s="275"/>
      <c r="BL605" s="275"/>
      <c r="BM605" s="275"/>
      <c r="BN605" s="275"/>
      <c r="BO605" s="275"/>
      <c r="BP605" s="275"/>
      <c r="BQ605" s="275"/>
      <c r="BR605" s="275"/>
      <c r="BS605" s="275"/>
    </row>
    <row r="606" spans="1:71" x14ac:dyDescent="0.3">
      <c r="A606" s="275"/>
      <c r="B606" s="275"/>
      <c r="C606" s="275"/>
      <c r="D606" s="275"/>
      <c r="E606" s="275"/>
      <c r="F606" s="275"/>
      <c r="G606" s="275"/>
      <c r="H606" s="275"/>
      <c r="I606" s="275"/>
      <c r="J606" s="275"/>
      <c r="K606" s="275"/>
      <c r="L606" s="275"/>
      <c r="M606" s="275"/>
      <c r="N606" s="275"/>
      <c r="O606" s="275"/>
      <c r="P606" s="275"/>
      <c r="Q606" s="275"/>
      <c r="R606" s="275"/>
      <c r="S606" s="275"/>
      <c r="T606" s="275"/>
      <c r="U606" s="275"/>
      <c r="V606" s="275"/>
      <c r="W606" s="275"/>
      <c r="X606" s="275"/>
      <c r="Y606" s="275"/>
      <c r="Z606" s="275"/>
      <c r="AA606" s="275"/>
      <c r="AB606" s="275"/>
      <c r="AC606" s="275"/>
      <c r="AD606" s="275"/>
      <c r="AE606" s="275"/>
      <c r="AF606" s="275"/>
      <c r="AG606" s="275"/>
      <c r="AH606" s="275"/>
      <c r="AI606" s="275"/>
      <c r="AJ606" s="275"/>
      <c r="AK606" s="275"/>
      <c r="AL606" s="275"/>
      <c r="AM606" s="275"/>
      <c r="AN606" s="275"/>
      <c r="AO606" s="275"/>
      <c r="AP606" s="275"/>
      <c r="AQ606" s="275"/>
      <c r="AR606" s="275"/>
      <c r="AS606" s="275"/>
      <c r="AT606" s="275"/>
      <c r="AU606" s="275"/>
      <c r="AV606" s="275"/>
      <c r="AW606" s="275"/>
      <c r="AX606" s="275"/>
      <c r="AY606" s="275"/>
      <c r="AZ606" s="275"/>
      <c r="BA606" s="275"/>
      <c r="BB606" s="275"/>
      <c r="BC606" s="275"/>
      <c r="BD606" s="275"/>
      <c r="BE606" s="275"/>
      <c r="BF606" s="275"/>
      <c r="BG606" s="275"/>
      <c r="BH606" s="275"/>
      <c r="BI606" s="275"/>
      <c r="BJ606" s="275"/>
      <c r="BK606" s="275"/>
      <c r="BL606" s="275"/>
      <c r="BM606" s="275"/>
      <c r="BN606" s="275"/>
      <c r="BO606" s="275"/>
      <c r="BP606" s="275"/>
      <c r="BQ606" s="275"/>
      <c r="BR606" s="275"/>
      <c r="BS606" s="275"/>
    </row>
    <row r="607" spans="1:71" x14ac:dyDescent="0.3">
      <c r="A607" s="275"/>
      <c r="B607" s="275"/>
      <c r="C607" s="275"/>
      <c r="D607" s="275"/>
      <c r="E607" s="275"/>
      <c r="F607" s="275"/>
      <c r="G607" s="275"/>
      <c r="H607" s="275"/>
      <c r="I607" s="275"/>
      <c r="J607" s="275"/>
      <c r="K607" s="275"/>
      <c r="L607" s="275"/>
      <c r="M607" s="275"/>
      <c r="N607" s="275"/>
      <c r="O607" s="275"/>
      <c r="P607" s="275"/>
      <c r="Q607" s="275"/>
      <c r="R607" s="275"/>
      <c r="S607" s="275"/>
      <c r="T607" s="275"/>
      <c r="U607" s="275"/>
      <c r="V607" s="275"/>
      <c r="W607" s="275"/>
      <c r="X607" s="275"/>
      <c r="Y607" s="275"/>
      <c r="Z607" s="275"/>
      <c r="AA607" s="275"/>
      <c r="AB607" s="275"/>
      <c r="AC607" s="275"/>
      <c r="AD607" s="275"/>
      <c r="AE607" s="275"/>
      <c r="AF607" s="275"/>
      <c r="AG607" s="275"/>
      <c r="AH607" s="275"/>
      <c r="AI607" s="275"/>
      <c r="AJ607" s="275"/>
      <c r="AK607" s="275"/>
      <c r="AL607" s="275"/>
      <c r="AM607" s="275"/>
      <c r="AN607" s="275"/>
      <c r="AO607" s="275"/>
      <c r="AP607" s="275"/>
      <c r="AQ607" s="275"/>
      <c r="AR607" s="275"/>
      <c r="AS607" s="275"/>
      <c r="AT607" s="275"/>
      <c r="AU607" s="275"/>
      <c r="AV607" s="275"/>
      <c r="AW607" s="275"/>
      <c r="AX607" s="275"/>
      <c r="AY607" s="275"/>
      <c r="AZ607" s="275"/>
      <c r="BA607" s="275"/>
      <c r="BB607" s="275"/>
      <c r="BC607" s="275"/>
      <c r="BD607" s="275"/>
      <c r="BE607" s="275"/>
      <c r="BF607" s="275"/>
      <c r="BG607" s="275"/>
      <c r="BH607" s="275"/>
      <c r="BI607" s="275"/>
      <c r="BJ607" s="275"/>
      <c r="BK607" s="275"/>
      <c r="BL607" s="275"/>
      <c r="BM607" s="275"/>
      <c r="BN607" s="275"/>
      <c r="BO607" s="275"/>
      <c r="BP607" s="275"/>
      <c r="BQ607" s="275"/>
      <c r="BR607" s="275"/>
      <c r="BS607" s="275"/>
    </row>
    <row r="608" spans="1:71" x14ac:dyDescent="0.3">
      <c r="A608" s="275"/>
      <c r="B608" s="275"/>
      <c r="C608" s="275"/>
      <c r="D608" s="275"/>
      <c r="E608" s="275"/>
      <c r="F608" s="275"/>
      <c r="G608" s="275"/>
      <c r="H608" s="275"/>
      <c r="I608" s="275"/>
      <c r="J608" s="275"/>
      <c r="K608" s="275"/>
      <c r="L608" s="275"/>
      <c r="M608" s="275"/>
      <c r="N608" s="275"/>
      <c r="O608" s="275"/>
      <c r="P608" s="275"/>
      <c r="Q608" s="275"/>
      <c r="R608" s="275"/>
      <c r="S608" s="275"/>
      <c r="T608" s="275"/>
      <c r="U608" s="275"/>
      <c r="V608" s="275"/>
      <c r="W608" s="275"/>
      <c r="X608" s="275"/>
      <c r="Y608" s="275"/>
      <c r="Z608" s="275"/>
      <c r="AA608" s="275"/>
      <c r="AB608" s="275"/>
      <c r="AC608" s="275"/>
      <c r="AD608" s="275"/>
      <c r="AE608" s="275"/>
      <c r="AF608" s="275"/>
      <c r="AG608" s="275"/>
      <c r="AH608" s="275"/>
      <c r="AI608" s="275"/>
      <c r="AJ608" s="275"/>
      <c r="AK608" s="275"/>
      <c r="AL608" s="275"/>
      <c r="AM608" s="275"/>
      <c r="AN608" s="275"/>
      <c r="AO608" s="275"/>
      <c r="AP608" s="275"/>
      <c r="AQ608" s="275"/>
      <c r="AR608" s="275"/>
      <c r="AS608" s="275"/>
      <c r="AT608" s="275"/>
      <c r="AU608" s="275"/>
      <c r="AV608" s="275"/>
      <c r="AW608" s="275"/>
      <c r="AX608" s="275"/>
      <c r="AY608" s="275"/>
      <c r="AZ608" s="275"/>
      <c r="BA608" s="275"/>
      <c r="BB608" s="275"/>
      <c r="BC608" s="275"/>
      <c r="BD608" s="275"/>
      <c r="BE608" s="275"/>
      <c r="BF608" s="275"/>
      <c r="BG608" s="275"/>
      <c r="BH608" s="275"/>
      <c r="BI608" s="275"/>
      <c r="BJ608" s="275"/>
      <c r="BK608" s="275"/>
      <c r="BL608" s="275"/>
      <c r="BM608" s="275"/>
      <c r="BN608" s="275"/>
      <c r="BO608" s="275"/>
      <c r="BP608" s="275"/>
      <c r="BQ608" s="275"/>
      <c r="BR608" s="275"/>
      <c r="BS608" s="275"/>
    </row>
    <row r="609" spans="1:71" x14ac:dyDescent="0.3">
      <c r="A609" s="275"/>
      <c r="B609" s="275"/>
      <c r="C609" s="275"/>
      <c r="D609" s="275"/>
      <c r="E609" s="275"/>
      <c r="F609" s="275"/>
      <c r="G609" s="275"/>
      <c r="H609" s="275"/>
      <c r="I609" s="275"/>
      <c r="J609" s="275"/>
      <c r="K609" s="275"/>
      <c r="L609" s="275"/>
      <c r="M609" s="275"/>
      <c r="N609" s="275"/>
      <c r="O609" s="275"/>
      <c r="P609" s="275"/>
      <c r="Q609" s="275"/>
      <c r="R609" s="275"/>
      <c r="S609" s="275"/>
      <c r="T609" s="275"/>
      <c r="U609" s="275"/>
      <c r="V609" s="275"/>
      <c r="W609" s="275"/>
      <c r="X609" s="275"/>
      <c r="Y609" s="275"/>
      <c r="Z609" s="275"/>
      <c r="AA609" s="275"/>
      <c r="AB609" s="275"/>
      <c r="AC609" s="275"/>
      <c r="AD609" s="275"/>
      <c r="AE609" s="275"/>
      <c r="AF609" s="275"/>
      <c r="AG609" s="275"/>
      <c r="AH609" s="275"/>
      <c r="AI609" s="275"/>
      <c r="AJ609" s="275"/>
      <c r="AK609" s="275"/>
      <c r="AL609" s="275"/>
      <c r="AM609" s="275"/>
      <c r="AN609" s="275"/>
      <c r="AO609" s="275"/>
      <c r="AP609" s="275"/>
      <c r="AQ609" s="275"/>
      <c r="AR609" s="275"/>
      <c r="AS609" s="275"/>
      <c r="AT609" s="275"/>
      <c r="AU609" s="275"/>
      <c r="AV609" s="275"/>
      <c r="AW609" s="275"/>
      <c r="AX609" s="275"/>
      <c r="AY609" s="275"/>
      <c r="AZ609" s="275"/>
      <c r="BA609" s="275"/>
      <c r="BB609" s="275"/>
      <c r="BC609" s="275"/>
      <c r="BD609" s="275"/>
      <c r="BE609" s="275"/>
      <c r="BF609" s="275"/>
      <c r="BG609" s="275"/>
      <c r="BH609" s="275"/>
      <c r="BI609" s="275"/>
      <c r="BJ609" s="275"/>
      <c r="BK609" s="275"/>
      <c r="BL609" s="275"/>
      <c r="BM609" s="275"/>
      <c r="BN609" s="275"/>
      <c r="BO609" s="275"/>
      <c r="BP609" s="275"/>
      <c r="BQ609" s="275"/>
      <c r="BR609" s="275"/>
      <c r="BS609" s="275"/>
    </row>
    <row r="610" spans="1:71" x14ac:dyDescent="0.3">
      <c r="A610" s="275"/>
      <c r="B610" s="275"/>
      <c r="C610" s="275"/>
      <c r="D610" s="275"/>
      <c r="E610" s="275"/>
      <c r="F610" s="275"/>
      <c r="G610" s="275"/>
      <c r="H610" s="275"/>
      <c r="I610" s="275"/>
      <c r="J610" s="275"/>
      <c r="K610" s="275"/>
      <c r="L610" s="275"/>
      <c r="M610" s="275"/>
      <c r="N610" s="275"/>
      <c r="O610" s="275"/>
      <c r="P610" s="275"/>
      <c r="Q610" s="275"/>
      <c r="R610" s="275"/>
      <c r="S610" s="275"/>
      <c r="T610" s="275"/>
      <c r="U610" s="275"/>
      <c r="V610" s="275"/>
      <c r="W610" s="275"/>
      <c r="X610" s="275"/>
      <c r="Y610" s="275"/>
      <c r="Z610" s="275"/>
      <c r="AA610" s="275"/>
      <c r="AB610" s="275"/>
      <c r="AC610" s="275"/>
      <c r="AD610" s="275"/>
      <c r="AE610" s="275"/>
      <c r="AF610" s="275"/>
      <c r="AG610" s="275"/>
      <c r="AH610" s="275"/>
      <c r="AI610" s="275"/>
      <c r="AJ610" s="275"/>
      <c r="AK610" s="275"/>
      <c r="AL610" s="275"/>
      <c r="AM610" s="275"/>
      <c r="AN610" s="275"/>
      <c r="AO610" s="275"/>
      <c r="AP610" s="275"/>
      <c r="AQ610" s="275"/>
      <c r="AR610" s="275"/>
      <c r="AS610" s="275"/>
      <c r="AT610" s="275"/>
      <c r="AU610" s="275"/>
      <c r="AV610" s="275"/>
      <c r="AW610" s="275"/>
      <c r="AX610" s="275"/>
      <c r="AY610" s="275"/>
      <c r="AZ610" s="275"/>
      <c r="BA610" s="275"/>
      <c r="BB610" s="275"/>
      <c r="BC610" s="275"/>
      <c r="BD610" s="275"/>
      <c r="BE610" s="275"/>
      <c r="BF610" s="275"/>
      <c r="BG610" s="275"/>
      <c r="BH610" s="275"/>
      <c r="BI610" s="275"/>
      <c r="BJ610" s="275"/>
      <c r="BK610" s="275"/>
      <c r="BL610" s="275"/>
      <c r="BM610" s="275"/>
      <c r="BN610" s="275"/>
      <c r="BO610" s="275"/>
      <c r="BP610" s="275"/>
      <c r="BQ610" s="275"/>
      <c r="BR610" s="275"/>
      <c r="BS610" s="275"/>
    </row>
    <row r="611" spans="1:71" x14ac:dyDescent="0.3">
      <c r="A611" s="275"/>
      <c r="B611" s="275"/>
      <c r="C611" s="275"/>
      <c r="D611" s="275"/>
      <c r="E611" s="275"/>
      <c r="F611" s="275"/>
      <c r="G611" s="275"/>
      <c r="H611" s="275"/>
      <c r="I611" s="275"/>
      <c r="J611" s="275"/>
      <c r="K611" s="275"/>
      <c r="L611" s="275"/>
      <c r="M611" s="275"/>
      <c r="N611" s="275"/>
      <c r="O611" s="275"/>
      <c r="P611" s="275"/>
      <c r="Q611" s="275"/>
      <c r="R611" s="275"/>
      <c r="S611" s="275"/>
      <c r="T611" s="275"/>
      <c r="U611" s="275"/>
      <c r="V611" s="275"/>
      <c r="W611" s="275"/>
      <c r="X611" s="275"/>
      <c r="Y611" s="275"/>
      <c r="Z611" s="275"/>
      <c r="AA611" s="275"/>
      <c r="AB611" s="275"/>
      <c r="AC611" s="275"/>
      <c r="AD611" s="275"/>
      <c r="AE611" s="275"/>
      <c r="AF611" s="275"/>
      <c r="AG611" s="275"/>
      <c r="AH611" s="275"/>
      <c r="AI611" s="275"/>
      <c r="AJ611" s="275"/>
      <c r="AK611" s="275"/>
      <c r="AL611" s="275"/>
      <c r="AM611" s="275"/>
      <c r="AN611" s="275"/>
      <c r="AO611" s="275"/>
      <c r="AP611" s="275"/>
      <c r="AQ611" s="275"/>
      <c r="AR611" s="275"/>
      <c r="AS611" s="275"/>
      <c r="AT611" s="275"/>
      <c r="AU611" s="275"/>
      <c r="AV611" s="275"/>
      <c r="AW611" s="275"/>
      <c r="AX611" s="275"/>
      <c r="AY611" s="275"/>
      <c r="AZ611" s="275"/>
      <c r="BA611" s="275"/>
      <c r="BB611" s="275"/>
      <c r="BC611" s="275"/>
      <c r="BD611" s="275"/>
      <c r="BE611" s="275"/>
      <c r="BF611" s="275"/>
      <c r="BG611" s="275"/>
      <c r="BH611" s="275"/>
      <c r="BI611" s="275"/>
      <c r="BJ611" s="275"/>
      <c r="BK611" s="275"/>
      <c r="BL611" s="275"/>
      <c r="BM611" s="275"/>
      <c r="BN611" s="275"/>
      <c r="BO611" s="275"/>
      <c r="BP611" s="275"/>
      <c r="BQ611" s="275"/>
      <c r="BR611" s="275"/>
      <c r="BS611" s="275"/>
    </row>
    <row r="612" spans="1:71" x14ac:dyDescent="0.3">
      <c r="A612" s="275"/>
      <c r="B612" s="275"/>
      <c r="C612" s="275"/>
      <c r="D612" s="275"/>
      <c r="E612" s="275"/>
      <c r="F612" s="275"/>
      <c r="G612" s="275"/>
      <c r="H612" s="275"/>
      <c r="I612" s="275"/>
      <c r="J612" s="275"/>
      <c r="K612" s="275"/>
      <c r="L612" s="275"/>
      <c r="M612" s="275"/>
      <c r="N612" s="275"/>
      <c r="O612" s="275"/>
      <c r="P612" s="275"/>
      <c r="Q612" s="275"/>
      <c r="R612" s="275"/>
      <c r="S612" s="275"/>
      <c r="T612" s="275"/>
      <c r="U612" s="275"/>
      <c r="V612" s="275"/>
      <c r="W612" s="275"/>
      <c r="X612" s="275"/>
      <c r="Y612" s="275"/>
      <c r="Z612" s="275"/>
      <c r="AA612" s="275"/>
      <c r="AB612" s="275"/>
      <c r="AC612" s="275"/>
      <c r="AD612" s="275"/>
      <c r="AE612" s="275"/>
      <c r="AF612" s="275"/>
      <c r="AG612" s="275"/>
      <c r="AH612" s="275"/>
      <c r="AI612" s="275"/>
      <c r="AJ612" s="275"/>
      <c r="AK612" s="275"/>
      <c r="AL612" s="275"/>
      <c r="AM612" s="275"/>
      <c r="AN612" s="275"/>
      <c r="AO612" s="275"/>
      <c r="AP612" s="275"/>
      <c r="AQ612" s="275"/>
      <c r="AR612" s="275"/>
      <c r="AS612" s="275"/>
      <c r="AT612" s="275"/>
      <c r="AU612" s="275"/>
      <c r="AV612" s="275"/>
      <c r="AW612" s="275"/>
      <c r="AX612" s="275"/>
      <c r="AY612" s="275"/>
      <c r="AZ612" s="275"/>
      <c r="BA612" s="275"/>
      <c r="BB612" s="275"/>
      <c r="BC612" s="275"/>
      <c r="BD612" s="275"/>
      <c r="BE612" s="275"/>
      <c r="BF612" s="275"/>
      <c r="BG612" s="275"/>
      <c r="BH612" s="275"/>
      <c r="BI612" s="275"/>
      <c r="BJ612" s="275"/>
      <c r="BK612" s="275"/>
      <c r="BL612" s="275"/>
      <c r="BM612" s="275"/>
      <c r="BN612" s="275"/>
      <c r="BO612" s="275"/>
      <c r="BP612" s="275"/>
      <c r="BQ612" s="275"/>
      <c r="BR612" s="275"/>
      <c r="BS612" s="275"/>
    </row>
    <row r="613" spans="1:71" x14ac:dyDescent="0.3">
      <c r="A613" s="275"/>
      <c r="B613" s="275"/>
      <c r="C613" s="275"/>
      <c r="D613" s="275"/>
      <c r="E613" s="275"/>
      <c r="F613" s="275"/>
      <c r="G613" s="275"/>
      <c r="H613" s="275"/>
      <c r="I613" s="275"/>
      <c r="J613" s="275"/>
      <c r="K613" s="275"/>
      <c r="L613" s="275"/>
      <c r="M613" s="275"/>
      <c r="N613" s="275"/>
      <c r="O613" s="275"/>
      <c r="P613" s="275"/>
      <c r="Q613" s="275"/>
      <c r="R613" s="275"/>
      <c r="S613" s="275"/>
      <c r="T613" s="275"/>
      <c r="U613" s="275"/>
      <c r="V613" s="275"/>
      <c r="W613" s="275"/>
      <c r="X613" s="275"/>
      <c r="Y613" s="275"/>
      <c r="Z613" s="275"/>
      <c r="AA613" s="275"/>
      <c r="AB613" s="275"/>
      <c r="AC613" s="275"/>
      <c r="AD613" s="275"/>
      <c r="AE613" s="275"/>
      <c r="AF613" s="275"/>
      <c r="AG613" s="275"/>
      <c r="AH613" s="275"/>
      <c r="AI613" s="275"/>
      <c r="AJ613" s="275"/>
      <c r="AK613" s="275"/>
      <c r="AL613" s="275"/>
      <c r="AM613" s="275"/>
      <c r="AN613" s="275"/>
      <c r="AO613" s="275"/>
      <c r="AP613" s="275"/>
      <c r="AQ613" s="275"/>
      <c r="AR613" s="275"/>
      <c r="AS613" s="275"/>
      <c r="AT613" s="275"/>
      <c r="AU613" s="275"/>
      <c r="AV613" s="275"/>
      <c r="AW613" s="275"/>
      <c r="AX613" s="275"/>
      <c r="AY613" s="275"/>
      <c r="AZ613" s="275"/>
      <c r="BA613" s="275"/>
      <c r="BB613" s="275"/>
      <c r="BC613" s="275"/>
      <c r="BD613" s="275"/>
      <c r="BE613" s="275"/>
      <c r="BF613" s="275"/>
      <c r="BG613" s="275"/>
      <c r="BH613" s="275"/>
      <c r="BI613" s="275"/>
      <c r="BJ613" s="275"/>
      <c r="BK613" s="275"/>
      <c r="BL613" s="275"/>
      <c r="BM613" s="275"/>
      <c r="BN613" s="275"/>
      <c r="BO613" s="275"/>
      <c r="BP613" s="275"/>
      <c r="BQ613" s="275"/>
      <c r="BR613" s="275"/>
      <c r="BS613" s="275"/>
    </row>
    <row r="614" spans="1:71" x14ac:dyDescent="0.3">
      <c r="A614" s="275"/>
      <c r="B614" s="275"/>
      <c r="C614" s="275"/>
      <c r="D614" s="275"/>
      <c r="E614" s="275"/>
      <c r="F614" s="275"/>
      <c r="G614" s="275"/>
      <c r="H614" s="275"/>
      <c r="I614" s="275"/>
      <c r="J614" s="275"/>
      <c r="K614" s="275"/>
      <c r="L614" s="275"/>
      <c r="M614" s="275"/>
      <c r="N614" s="275"/>
      <c r="O614" s="275"/>
      <c r="P614" s="275"/>
      <c r="Q614" s="275"/>
      <c r="R614" s="275"/>
      <c r="S614" s="275"/>
      <c r="T614" s="275"/>
      <c r="U614" s="275"/>
      <c r="V614" s="275"/>
      <c r="W614" s="275"/>
      <c r="X614" s="275"/>
      <c r="Y614" s="275"/>
      <c r="Z614" s="275"/>
      <c r="AA614" s="275"/>
      <c r="AB614" s="275"/>
      <c r="AC614" s="275"/>
      <c r="AD614" s="275"/>
      <c r="AE614" s="275"/>
      <c r="AF614" s="275"/>
      <c r="AG614" s="275"/>
      <c r="AH614" s="275"/>
      <c r="AI614" s="275"/>
      <c r="AJ614" s="275"/>
      <c r="AK614" s="275"/>
      <c r="AL614" s="275"/>
      <c r="AM614" s="275"/>
      <c r="AN614" s="275"/>
      <c r="AO614" s="275"/>
      <c r="AP614" s="275"/>
      <c r="AQ614" s="275"/>
      <c r="AR614" s="275"/>
      <c r="AS614" s="275"/>
      <c r="AT614" s="275"/>
      <c r="AU614" s="275"/>
      <c r="AV614" s="275"/>
      <c r="AW614" s="275"/>
      <c r="AX614" s="275"/>
      <c r="AY614" s="275"/>
      <c r="AZ614" s="275"/>
      <c r="BA614" s="275"/>
      <c r="BB614" s="275"/>
      <c r="BC614" s="275"/>
      <c r="BD614" s="275"/>
      <c r="BE614" s="275"/>
      <c r="BF614" s="275"/>
      <c r="BG614" s="275"/>
      <c r="BH614" s="275"/>
      <c r="BI614" s="275"/>
      <c r="BJ614" s="275"/>
      <c r="BK614" s="275"/>
      <c r="BL614" s="275"/>
      <c r="BM614" s="275"/>
      <c r="BN614" s="275"/>
      <c r="BO614" s="275"/>
      <c r="BP614" s="275"/>
      <c r="BQ614" s="275"/>
      <c r="BR614" s="275"/>
      <c r="BS614" s="275"/>
    </row>
    <row r="615" spans="1:71" x14ac:dyDescent="0.3">
      <c r="A615" s="275"/>
      <c r="B615" s="275"/>
      <c r="C615" s="275"/>
      <c r="D615" s="275"/>
      <c r="E615" s="275"/>
      <c r="F615" s="275"/>
      <c r="G615" s="275"/>
      <c r="H615" s="275"/>
      <c r="I615" s="275"/>
      <c r="J615" s="275"/>
      <c r="K615" s="275"/>
      <c r="L615" s="275"/>
      <c r="M615" s="275"/>
      <c r="N615" s="275"/>
      <c r="O615" s="275"/>
      <c r="P615" s="275"/>
      <c r="Q615" s="275"/>
      <c r="R615" s="275"/>
      <c r="S615" s="275"/>
      <c r="T615" s="275"/>
      <c r="U615" s="275"/>
      <c r="V615" s="275"/>
      <c r="W615" s="275"/>
      <c r="X615" s="275"/>
      <c r="Y615" s="275"/>
      <c r="Z615" s="275"/>
      <c r="AA615" s="275"/>
      <c r="AB615" s="275"/>
      <c r="AC615" s="275"/>
      <c r="AD615" s="275"/>
      <c r="AE615" s="275"/>
      <c r="AF615" s="275"/>
      <c r="AG615" s="275"/>
      <c r="AH615" s="275"/>
      <c r="AI615" s="275"/>
      <c r="AJ615" s="275"/>
      <c r="AK615" s="275"/>
      <c r="AL615" s="275"/>
      <c r="AM615" s="275"/>
      <c r="AN615" s="275"/>
      <c r="AO615" s="275"/>
      <c r="AP615" s="275"/>
      <c r="AQ615" s="275"/>
      <c r="AR615" s="275"/>
      <c r="AS615" s="275"/>
      <c r="AT615" s="275"/>
      <c r="AU615" s="275"/>
      <c r="AV615" s="275"/>
      <c r="AW615" s="275"/>
      <c r="AX615" s="275"/>
      <c r="AY615" s="275"/>
      <c r="AZ615" s="275"/>
      <c r="BA615" s="275"/>
      <c r="BB615" s="275"/>
      <c r="BC615" s="275"/>
      <c r="BD615" s="275"/>
      <c r="BE615" s="275"/>
      <c r="BF615" s="275"/>
      <c r="BG615" s="275"/>
      <c r="BH615" s="275"/>
      <c r="BI615" s="275"/>
      <c r="BJ615" s="275"/>
      <c r="BK615" s="275"/>
      <c r="BL615" s="275"/>
      <c r="BM615" s="275"/>
      <c r="BN615" s="275"/>
      <c r="BO615" s="275"/>
      <c r="BP615" s="275"/>
      <c r="BQ615" s="275"/>
      <c r="BR615" s="275"/>
      <c r="BS615" s="275"/>
    </row>
    <row r="616" spans="1:71" x14ac:dyDescent="0.3">
      <c r="A616" s="275"/>
      <c r="B616" s="275"/>
      <c r="C616" s="275"/>
      <c r="D616" s="275"/>
      <c r="E616" s="275"/>
      <c r="F616" s="275"/>
      <c r="G616" s="275"/>
      <c r="H616" s="275"/>
      <c r="I616" s="275"/>
      <c r="J616" s="275"/>
      <c r="K616" s="275"/>
      <c r="L616" s="275"/>
      <c r="M616" s="275"/>
      <c r="N616" s="275"/>
      <c r="O616" s="275"/>
      <c r="P616" s="275"/>
      <c r="Q616" s="275"/>
      <c r="R616" s="275"/>
      <c r="S616" s="275"/>
      <c r="T616" s="275"/>
      <c r="U616" s="275"/>
      <c r="V616" s="275"/>
      <c r="W616" s="275"/>
      <c r="X616" s="275"/>
      <c r="Y616" s="275"/>
      <c r="Z616" s="275"/>
      <c r="AA616" s="275"/>
      <c r="AB616" s="275"/>
      <c r="AC616" s="275"/>
      <c r="AD616" s="275"/>
      <c r="AE616" s="275"/>
      <c r="AF616" s="275"/>
      <c r="AG616" s="275"/>
      <c r="AH616" s="275"/>
      <c r="AI616" s="275"/>
      <c r="AJ616" s="275"/>
      <c r="AK616" s="275"/>
      <c r="AL616" s="275"/>
      <c r="AM616" s="275"/>
      <c r="AN616" s="275"/>
      <c r="AO616" s="275"/>
      <c r="AP616" s="275"/>
      <c r="AQ616" s="275"/>
      <c r="AR616" s="275"/>
      <c r="AS616" s="275"/>
      <c r="AT616" s="275"/>
      <c r="AU616" s="275"/>
      <c r="AV616" s="275"/>
      <c r="AW616" s="275"/>
      <c r="AX616" s="275"/>
      <c r="AY616" s="275"/>
      <c r="AZ616" s="275"/>
      <c r="BA616" s="275"/>
      <c r="BB616" s="275"/>
      <c r="BC616" s="275"/>
      <c r="BD616" s="275"/>
      <c r="BE616" s="275"/>
      <c r="BF616" s="275"/>
      <c r="BG616" s="275"/>
      <c r="BH616" s="275"/>
      <c r="BI616" s="275"/>
      <c r="BJ616" s="275"/>
      <c r="BK616" s="275"/>
      <c r="BL616" s="275"/>
      <c r="BM616" s="275"/>
      <c r="BN616" s="275"/>
      <c r="BO616" s="275"/>
      <c r="BP616" s="275"/>
      <c r="BQ616" s="275"/>
      <c r="BR616" s="275"/>
      <c r="BS616" s="275"/>
    </row>
    <row r="617" spans="1:71" x14ac:dyDescent="0.3">
      <c r="A617" s="275"/>
      <c r="B617" s="275"/>
      <c r="C617" s="275"/>
      <c r="D617" s="275"/>
      <c r="E617" s="275"/>
      <c r="F617" s="275"/>
      <c r="G617" s="275"/>
      <c r="H617" s="275"/>
      <c r="I617" s="275"/>
      <c r="J617" s="275"/>
      <c r="K617" s="275"/>
      <c r="L617" s="275"/>
      <c r="M617" s="275"/>
      <c r="N617" s="275"/>
      <c r="O617" s="275"/>
      <c r="P617" s="275"/>
      <c r="Q617" s="275"/>
      <c r="R617" s="275"/>
      <c r="S617" s="275"/>
      <c r="T617" s="275"/>
      <c r="U617" s="275"/>
      <c r="V617" s="275"/>
      <c r="W617" s="275"/>
      <c r="X617" s="275"/>
      <c r="Y617" s="275"/>
      <c r="Z617" s="275"/>
      <c r="AA617" s="275"/>
      <c r="AB617" s="275"/>
      <c r="AC617" s="275"/>
      <c r="AD617" s="275"/>
      <c r="AE617" s="275"/>
      <c r="AF617" s="275"/>
      <c r="AG617" s="275"/>
      <c r="AH617" s="275"/>
      <c r="AI617" s="275"/>
      <c r="AJ617" s="275"/>
      <c r="AK617" s="275"/>
      <c r="AL617" s="275"/>
      <c r="AM617" s="275"/>
      <c r="AN617" s="275"/>
      <c r="AO617" s="275"/>
      <c r="AP617" s="275"/>
      <c r="AQ617" s="275"/>
      <c r="AR617" s="275"/>
      <c r="AS617" s="275"/>
      <c r="AT617" s="275"/>
      <c r="AU617" s="275"/>
      <c r="AV617" s="275"/>
      <c r="AW617" s="275"/>
      <c r="AX617" s="275"/>
      <c r="AY617" s="275"/>
      <c r="AZ617" s="275"/>
      <c r="BA617" s="275"/>
      <c r="BB617" s="275"/>
      <c r="BC617" s="275"/>
      <c r="BD617" s="275"/>
      <c r="BE617" s="275"/>
      <c r="BF617" s="275"/>
      <c r="BG617" s="275"/>
      <c r="BH617" s="275"/>
      <c r="BI617" s="275"/>
      <c r="BJ617" s="275"/>
      <c r="BK617" s="275"/>
      <c r="BL617" s="275"/>
      <c r="BM617" s="275"/>
      <c r="BN617" s="275"/>
      <c r="BO617" s="275"/>
      <c r="BP617" s="275"/>
      <c r="BQ617" s="275"/>
      <c r="BR617" s="275"/>
      <c r="BS617" s="275"/>
    </row>
    <row r="618" spans="1:71" x14ac:dyDescent="0.3">
      <c r="A618" s="275"/>
      <c r="B618" s="275"/>
      <c r="C618" s="275"/>
      <c r="D618" s="275"/>
      <c r="E618" s="275"/>
      <c r="F618" s="275"/>
      <c r="G618" s="275"/>
      <c r="H618" s="275"/>
      <c r="I618" s="275"/>
      <c r="J618" s="275"/>
      <c r="K618" s="275"/>
      <c r="L618" s="275"/>
      <c r="M618" s="275"/>
      <c r="N618" s="275"/>
      <c r="O618" s="275"/>
      <c r="P618" s="275"/>
      <c r="Q618" s="275"/>
      <c r="R618" s="275"/>
      <c r="S618" s="275"/>
      <c r="T618" s="275"/>
      <c r="U618" s="275"/>
      <c r="V618" s="275"/>
      <c r="W618" s="275"/>
      <c r="X618" s="275"/>
      <c r="Y618" s="275"/>
      <c r="Z618" s="275"/>
      <c r="AA618" s="275"/>
      <c r="AB618" s="275"/>
      <c r="AC618" s="275"/>
      <c r="AD618" s="275"/>
      <c r="AE618" s="275"/>
      <c r="AF618" s="275"/>
      <c r="AG618" s="275"/>
      <c r="AH618" s="275"/>
      <c r="AI618" s="275"/>
      <c r="AJ618" s="275"/>
      <c r="AK618" s="275"/>
      <c r="AL618" s="275"/>
      <c r="AM618" s="275"/>
      <c r="AN618" s="275"/>
      <c r="AO618" s="275"/>
      <c r="AP618" s="275"/>
      <c r="AQ618" s="275"/>
      <c r="AR618" s="275"/>
      <c r="AS618" s="275"/>
      <c r="AT618" s="275"/>
      <c r="AU618" s="275"/>
      <c r="AV618" s="275"/>
      <c r="AW618" s="275"/>
      <c r="AX618" s="275"/>
      <c r="AY618" s="275"/>
      <c r="AZ618" s="275"/>
      <c r="BA618" s="275"/>
      <c r="BB618" s="275"/>
      <c r="BC618" s="275"/>
      <c r="BD618" s="275"/>
      <c r="BE618" s="275"/>
      <c r="BF618" s="275"/>
      <c r="BG618" s="275"/>
      <c r="BH618" s="275"/>
      <c r="BI618" s="275"/>
      <c r="BJ618" s="275"/>
      <c r="BK618" s="275"/>
      <c r="BL618" s="275"/>
      <c r="BM618" s="275"/>
      <c r="BN618" s="275"/>
      <c r="BO618" s="275"/>
      <c r="BP618" s="275"/>
      <c r="BQ618" s="275"/>
      <c r="BR618" s="275"/>
      <c r="BS618" s="275"/>
    </row>
    <row r="619" spans="1:71" x14ac:dyDescent="0.3">
      <c r="A619" s="275"/>
      <c r="B619" s="275"/>
      <c r="C619" s="275"/>
      <c r="D619" s="275"/>
      <c r="E619" s="275"/>
      <c r="F619" s="275"/>
      <c r="G619" s="275"/>
      <c r="H619" s="275"/>
      <c r="I619" s="275"/>
      <c r="J619" s="275"/>
      <c r="K619" s="275"/>
      <c r="L619" s="275"/>
      <c r="M619" s="275"/>
      <c r="N619" s="275"/>
      <c r="O619" s="275"/>
      <c r="P619" s="275"/>
      <c r="Q619" s="275"/>
      <c r="R619" s="275"/>
      <c r="S619" s="275"/>
      <c r="T619" s="275"/>
      <c r="U619" s="275"/>
      <c r="V619" s="275"/>
      <c r="W619" s="275"/>
      <c r="X619" s="275"/>
      <c r="Y619" s="275"/>
      <c r="Z619" s="275"/>
      <c r="AA619" s="275"/>
      <c r="AB619" s="275"/>
      <c r="AC619" s="275"/>
      <c r="AD619" s="275"/>
      <c r="AE619" s="275"/>
      <c r="AF619" s="275"/>
      <c r="AG619" s="275"/>
      <c r="AH619" s="275"/>
      <c r="AI619" s="275"/>
      <c r="AJ619" s="275"/>
      <c r="AK619" s="275"/>
      <c r="AL619" s="275"/>
      <c r="AM619" s="275"/>
      <c r="AN619" s="275"/>
      <c r="AO619" s="275"/>
      <c r="AP619" s="275"/>
      <c r="AQ619" s="275"/>
      <c r="AR619" s="275"/>
      <c r="AS619" s="275"/>
      <c r="AT619" s="275"/>
      <c r="AU619" s="275"/>
      <c r="AV619" s="275"/>
      <c r="AW619" s="275"/>
      <c r="AX619" s="275"/>
      <c r="AY619" s="275"/>
      <c r="AZ619" s="275"/>
      <c r="BA619" s="275"/>
      <c r="BB619" s="275"/>
      <c r="BC619" s="275"/>
      <c r="BD619" s="275"/>
      <c r="BE619" s="275"/>
      <c r="BF619" s="275"/>
      <c r="BG619" s="275"/>
      <c r="BH619" s="275"/>
      <c r="BI619" s="275"/>
      <c r="BJ619" s="275"/>
      <c r="BK619" s="275"/>
      <c r="BL619" s="275"/>
      <c r="BM619" s="275"/>
      <c r="BN619" s="275"/>
      <c r="BO619" s="275"/>
      <c r="BP619" s="275"/>
      <c r="BQ619" s="275"/>
      <c r="BR619" s="275"/>
      <c r="BS619" s="275"/>
    </row>
  </sheetData>
  <mergeCells count="22">
    <mergeCell ref="BP1:BS1"/>
    <mergeCell ref="AV1:AY1"/>
    <mergeCell ref="AZ1:BC1"/>
    <mergeCell ref="BD1:BG1"/>
    <mergeCell ref="BH1:BK1"/>
    <mergeCell ref="BL1:BO1"/>
    <mergeCell ref="AB1:AE1"/>
    <mergeCell ref="AF1:AI1"/>
    <mergeCell ref="AJ1:AM1"/>
    <mergeCell ref="AN1:AQ1"/>
    <mergeCell ref="AR1:AU1"/>
    <mergeCell ref="X1:AA1"/>
    <mergeCell ref="A9:A10"/>
    <mergeCell ref="A7:A8"/>
    <mergeCell ref="A5:A6"/>
    <mergeCell ref="A3:A4"/>
    <mergeCell ref="A1:C2"/>
    <mergeCell ref="D1:G1"/>
    <mergeCell ref="H1:K1"/>
    <mergeCell ref="L1:O1"/>
    <mergeCell ref="P1:S1"/>
    <mergeCell ref="T1:W1"/>
  </mergeCell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1"/>
  <sheetViews>
    <sheetView rightToLeft="1" topLeftCell="A2" workbookViewId="0">
      <selection activeCell="D35" sqref="D35"/>
    </sheetView>
  </sheetViews>
  <sheetFormatPr defaultRowHeight="14" x14ac:dyDescent="0.3"/>
  <cols>
    <col min="2" max="2" width="24.08203125" bestFit="1" customWidth="1"/>
    <col min="4" max="18" width="9.58203125" bestFit="1" customWidth="1"/>
  </cols>
  <sheetData>
    <row r="1" spans="1:17" ht="15" customHeight="1" thickBot="1" x14ac:dyDescent="0.35">
      <c r="A1" s="234" t="s">
        <v>83</v>
      </c>
      <c r="B1" s="157">
        <v>2019</v>
      </c>
      <c r="C1" s="13">
        <v>2018</v>
      </c>
      <c r="D1" s="13">
        <v>2017</v>
      </c>
      <c r="E1" s="13">
        <v>2016</v>
      </c>
      <c r="F1" s="13">
        <v>2015</v>
      </c>
      <c r="G1" s="13">
        <v>2014</v>
      </c>
      <c r="H1" s="13">
        <v>2013</v>
      </c>
      <c r="I1" s="13">
        <v>2012</v>
      </c>
      <c r="J1" s="13">
        <v>2011</v>
      </c>
      <c r="K1" s="13">
        <v>2010</v>
      </c>
      <c r="L1" s="13">
        <v>2009</v>
      </c>
      <c r="M1" s="13">
        <v>2008</v>
      </c>
      <c r="N1" s="13">
        <v>2007</v>
      </c>
      <c r="O1" s="13">
        <v>2006</v>
      </c>
      <c r="P1" s="13">
        <v>2005</v>
      </c>
      <c r="Q1" s="156">
        <v>2004</v>
      </c>
    </row>
    <row r="2" spans="1:17" ht="16.5" x14ac:dyDescent="0.3">
      <c r="A2" s="91" t="s">
        <v>24</v>
      </c>
      <c r="B2" s="165">
        <f>SUM('הרכב עזה רבעוניU'!F3:I3)</f>
        <v>323.89999999999998</v>
      </c>
      <c r="C2" s="165">
        <v>334.8</v>
      </c>
      <c r="D2" s="165">
        <v>328.9</v>
      </c>
      <c r="E2" s="165">
        <v>393.2</v>
      </c>
      <c r="F2" s="165">
        <v>315.2</v>
      </c>
      <c r="G2" s="165">
        <v>318.7</v>
      </c>
      <c r="H2" s="165">
        <v>294.10000000000002</v>
      </c>
      <c r="I2" s="165">
        <v>310.8</v>
      </c>
      <c r="J2" s="165">
        <v>307.10000000000002</v>
      </c>
      <c r="K2" s="165">
        <v>299.39999999999998</v>
      </c>
      <c r="L2" s="165">
        <v>351.1</v>
      </c>
      <c r="M2" s="165">
        <v>316.10000000000002</v>
      </c>
      <c r="N2" s="165">
        <v>221.9</v>
      </c>
      <c r="O2" s="165">
        <v>239</v>
      </c>
      <c r="P2" s="178">
        <v>199</v>
      </c>
      <c r="Q2" s="165">
        <v>263.8</v>
      </c>
    </row>
    <row r="3" spans="1:17" ht="16.5" customHeight="1" x14ac:dyDescent="0.3">
      <c r="A3" s="92" t="s">
        <v>68</v>
      </c>
      <c r="B3" s="165">
        <f>SUM('הרכב עזה רבעוניU'!F4:I4)</f>
        <v>233.3</v>
      </c>
      <c r="C3" s="165">
        <v>265.7</v>
      </c>
      <c r="D3" s="165">
        <v>356.1</v>
      </c>
      <c r="E3" s="165">
        <v>348.9</v>
      </c>
      <c r="F3" s="165">
        <v>348.7</v>
      </c>
      <c r="G3" s="165">
        <v>293.29999999999995</v>
      </c>
      <c r="H3" s="165">
        <v>379.2</v>
      </c>
      <c r="I3" s="165">
        <v>411.3</v>
      </c>
      <c r="J3" s="165">
        <v>444.9</v>
      </c>
      <c r="K3" s="165">
        <v>410.3</v>
      </c>
      <c r="L3" s="165">
        <v>186.5</v>
      </c>
      <c r="M3" s="165">
        <v>189.40000000000003</v>
      </c>
      <c r="N3" s="165">
        <v>143.70000000000002</v>
      </c>
      <c r="O3" s="165">
        <v>311.40000000000003</v>
      </c>
      <c r="P3" s="178">
        <v>537.70000000000005</v>
      </c>
      <c r="Q3" s="165">
        <v>437.70000000000005</v>
      </c>
    </row>
    <row r="4" spans="1:17" ht="16.5" customHeight="1" x14ac:dyDescent="0.3">
      <c r="A4" s="114" t="s">
        <v>37</v>
      </c>
      <c r="B4" s="165">
        <f>SUM('הרכב עזה רבעוניU'!F5:I5)</f>
        <v>0.4</v>
      </c>
      <c r="C4" s="165">
        <v>0.3</v>
      </c>
      <c r="D4" s="165">
        <v>0.8</v>
      </c>
      <c r="E4" s="165">
        <v>4.4000000000000004</v>
      </c>
      <c r="F4" s="165">
        <v>4.2</v>
      </c>
      <c r="G4" s="165">
        <v>3.2</v>
      </c>
      <c r="H4" s="165">
        <v>0.7</v>
      </c>
      <c r="I4" s="165">
        <v>2</v>
      </c>
      <c r="J4" s="165">
        <v>0</v>
      </c>
      <c r="K4" s="165">
        <v>0</v>
      </c>
      <c r="L4" s="165">
        <v>0</v>
      </c>
      <c r="M4" s="165">
        <v>0</v>
      </c>
      <c r="N4" s="165">
        <v>0</v>
      </c>
      <c r="O4" s="165">
        <v>0</v>
      </c>
      <c r="P4" s="178">
        <v>0</v>
      </c>
      <c r="Q4" s="165">
        <v>0</v>
      </c>
    </row>
    <row r="5" spans="1:17" ht="16.5" customHeight="1" x14ac:dyDescent="0.3">
      <c r="A5" s="114" t="s">
        <v>11</v>
      </c>
      <c r="B5" s="165">
        <f>SUM('הרכב עזה רבעוניU'!F6:I6)</f>
        <v>146.10000000000002</v>
      </c>
      <c r="C5" s="165">
        <v>182.3</v>
      </c>
      <c r="D5" s="165">
        <v>273.3</v>
      </c>
      <c r="E5" s="165">
        <v>275.8</v>
      </c>
      <c r="F5" s="165">
        <v>284.2</v>
      </c>
      <c r="G5" s="165">
        <v>271.39999999999998</v>
      </c>
      <c r="H5" s="165">
        <v>338.2</v>
      </c>
      <c r="I5" s="165">
        <v>322.7</v>
      </c>
      <c r="J5" s="165">
        <v>371.3</v>
      </c>
      <c r="K5" s="165">
        <v>337.1</v>
      </c>
      <c r="L5" s="165">
        <v>96.4</v>
      </c>
      <c r="M5" s="165">
        <v>74.2</v>
      </c>
      <c r="N5" s="165">
        <v>45.9</v>
      </c>
      <c r="O5" s="165">
        <v>222</v>
      </c>
      <c r="P5" s="178">
        <v>416.3</v>
      </c>
      <c r="Q5" s="165">
        <v>311.8</v>
      </c>
    </row>
    <row r="6" spans="1:17" ht="16.5" customHeight="1" x14ac:dyDescent="0.3">
      <c r="A6" s="114" t="s">
        <v>48</v>
      </c>
      <c r="B6" s="165">
        <f>SUM('הרכב עזה רבעוניU'!F7:I7)</f>
        <v>79.400000000000006</v>
      </c>
      <c r="C6" s="165">
        <v>76.900000000000006</v>
      </c>
      <c r="D6" s="165">
        <v>74.2</v>
      </c>
      <c r="E6" s="165">
        <v>61.8</v>
      </c>
      <c r="F6" s="165">
        <v>53.7</v>
      </c>
      <c r="G6" s="165">
        <v>12</v>
      </c>
      <c r="H6" s="165">
        <v>20.7</v>
      </c>
      <c r="I6" s="165">
        <v>67</v>
      </c>
      <c r="J6" s="165">
        <v>63.2</v>
      </c>
      <c r="K6" s="165">
        <v>67.900000000000006</v>
      </c>
      <c r="L6" s="165">
        <v>79.900000000000006</v>
      </c>
      <c r="M6" s="165">
        <v>100.9</v>
      </c>
      <c r="N6" s="165">
        <v>85.5</v>
      </c>
      <c r="O6" s="165">
        <v>81.8</v>
      </c>
      <c r="P6" s="178">
        <v>106.4</v>
      </c>
      <c r="Q6" s="165">
        <v>112.3</v>
      </c>
    </row>
    <row r="7" spans="1:17" ht="16.5" customHeight="1" x14ac:dyDescent="0.3">
      <c r="A7" s="114" t="s">
        <v>38</v>
      </c>
      <c r="B7" s="165">
        <f>SUM('הרכב עזה רבעוניU'!F8:I8)</f>
        <v>7.4</v>
      </c>
      <c r="C7" s="165">
        <v>6.2</v>
      </c>
      <c r="D7" s="165">
        <v>7.8</v>
      </c>
      <c r="E7" s="165">
        <v>6.9</v>
      </c>
      <c r="F7" s="165">
        <v>6.6</v>
      </c>
      <c r="G7" s="165">
        <v>6.7</v>
      </c>
      <c r="H7" s="165">
        <v>19.600000000000001</v>
      </c>
      <c r="I7" s="165">
        <v>19.600000000000001</v>
      </c>
      <c r="J7" s="165">
        <v>10.4</v>
      </c>
      <c r="K7" s="165">
        <v>5.3</v>
      </c>
      <c r="L7" s="165">
        <v>10.199999999999999</v>
      </c>
      <c r="M7" s="165">
        <v>14.3</v>
      </c>
      <c r="N7" s="165">
        <v>12.3</v>
      </c>
      <c r="O7" s="165">
        <v>7.6</v>
      </c>
      <c r="P7" s="178">
        <v>15</v>
      </c>
      <c r="Q7" s="165">
        <v>13.6</v>
      </c>
    </row>
    <row r="8" spans="1:17" ht="16.5" customHeight="1" x14ac:dyDescent="0.3">
      <c r="A8" s="92" t="s">
        <v>12</v>
      </c>
      <c r="B8" s="165">
        <f>SUM('הרכב עזה רבעוניU'!F9:I9)</f>
        <v>178</v>
      </c>
      <c r="C8" s="165">
        <v>168</v>
      </c>
      <c r="D8" s="165">
        <v>153.9</v>
      </c>
      <c r="E8" s="165">
        <v>174.2</v>
      </c>
      <c r="F8" s="165">
        <v>95</v>
      </c>
      <c r="G8" s="165">
        <v>66.900000000000006</v>
      </c>
      <c r="H8" s="165">
        <v>456</v>
      </c>
      <c r="I8" s="165">
        <v>368.6</v>
      </c>
      <c r="J8" s="165">
        <v>351.3</v>
      </c>
      <c r="K8" s="165">
        <v>151.1</v>
      </c>
      <c r="L8" s="165">
        <v>51.6</v>
      </c>
      <c r="M8" s="165">
        <v>50.8</v>
      </c>
      <c r="N8" s="165">
        <v>87</v>
      </c>
      <c r="O8" s="165">
        <v>88.8</v>
      </c>
      <c r="P8" s="178">
        <v>143.80000000000001</v>
      </c>
      <c r="Q8" s="165">
        <v>106.9</v>
      </c>
    </row>
    <row r="9" spans="1:17" ht="16.5" customHeight="1" x14ac:dyDescent="0.3">
      <c r="A9" s="92" t="s">
        <v>13</v>
      </c>
      <c r="B9" s="165">
        <f>SUM('הרכב עזה רבעוניU'!F10:I10)</f>
        <v>546.79999999999995</v>
      </c>
      <c r="C9" s="165">
        <v>554.5</v>
      </c>
      <c r="D9" s="165">
        <v>526.9</v>
      </c>
      <c r="E9" s="165">
        <v>619.20000000000005</v>
      </c>
      <c r="F9" s="165">
        <v>610.20000000000005</v>
      </c>
      <c r="G9" s="165">
        <v>616.6</v>
      </c>
      <c r="H9" s="165">
        <v>658.5</v>
      </c>
      <c r="I9" s="165">
        <v>521.70000000000005</v>
      </c>
      <c r="J9" s="165">
        <v>439.7</v>
      </c>
      <c r="K9" s="165">
        <v>401.1</v>
      </c>
      <c r="L9" s="165">
        <v>219.6</v>
      </c>
      <c r="M9" s="165">
        <v>118.7</v>
      </c>
      <c r="N9" s="165">
        <v>239.5</v>
      </c>
      <c r="O9" s="165">
        <v>305.89999999999998</v>
      </c>
      <c r="P9" s="178">
        <v>399.5</v>
      </c>
      <c r="Q9" s="165">
        <v>288.5</v>
      </c>
    </row>
    <row r="10" spans="1:17" ht="16.5" customHeight="1" x14ac:dyDescent="0.3">
      <c r="A10" s="92" t="s">
        <v>14</v>
      </c>
      <c r="B10" s="165">
        <f>SUM('הרכב עזה רבעוניU'!F11:I11)</f>
        <v>42.3</v>
      </c>
      <c r="C10" s="165">
        <v>40.200000000000003</v>
      </c>
      <c r="D10" s="165">
        <v>39.1</v>
      </c>
      <c r="E10" s="165">
        <v>33.700000000000003</v>
      </c>
      <c r="F10" s="165">
        <v>32.1</v>
      </c>
      <c r="G10" s="165">
        <v>37.5</v>
      </c>
      <c r="H10" s="165">
        <v>44.3</v>
      </c>
      <c r="I10" s="165">
        <v>35.6</v>
      </c>
      <c r="J10" s="165">
        <v>21.5</v>
      </c>
      <c r="K10" s="165">
        <v>19.2</v>
      </c>
      <c r="L10" s="165">
        <v>17.3</v>
      </c>
      <c r="M10" s="165">
        <v>10.199999999999999</v>
      </c>
      <c r="N10" s="165">
        <v>18.8</v>
      </c>
      <c r="O10" s="165">
        <v>35.5</v>
      </c>
      <c r="P10" s="178">
        <v>77.599999999999994</v>
      </c>
      <c r="Q10" s="165">
        <v>29.6</v>
      </c>
    </row>
    <row r="11" spans="1:17" ht="16.5" customHeight="1" x14ac:dyDescent="0.3">
      <c r="A11" s="92" t="s">
        <v>27</v>
      </c>
      <c r="B11" s="165">
        <f>SUM('הרכב עזה רבעוניU'!F12:I12)</f>
        <v>67.5</v>
      </c>
      <c r="C11" s="165">
        <v>66.400000000000006</v>
      </c>
      <c r="D11" s="165">
        <v>58</v>
      </c>
      <c r="E11" s="165">
        <v>62.1</v>
      </c>
      <c r="F11" s="165">
        <v>50.9</v>
      </c>
      <c r="G11" s="165">
        <v>46.4</v>
      </c>
      <c r="H11" s="165">
        <v>44.4</v>
      </c>
      <c r="I11" s="165">
        <v>42.8</v>
      </c>
      <c r="J11" s="165">
        <v>34</v>
      </c>
      <c r="K11" s="165">
        <v>32.6</v>
      </c>
      <c r="L11" s="165">
        <v>61</v>
      </c>
      <c r="M11" s="165">
        <v>63.4</v>
      </c>
      <c r="N11" s="165">
        <v>69.5</v>
      </c>
      <c r="O11" s="165">
        <v>82.4</v>
      </c>
      <c r="P11" s="178">
        <v>101</v>
      </c>
      <c r="Q11" s="165">
        <v>54.7</v>
      </c>
    </row>
    <row r="12" spans="1:17" ht="16.5" customHeight="1" x14ac:dyDescent="0.3">
      <c r="A12" s="92" t="s">
        <v>26</v>
      </c>
      <c r="B12" s="165">
        <f>SUM('הרכב עזה רבעוניU'!F13:I13)</f>
        <v>17.299999999999997</v>
      </c>
      <c r="C12" s="165">
        <v>17.3</v>
      </c>
      <c r="D12" s="165">
        <v>15</v>
      </c>
      <c r="E12" s="165">
        <v>14.5</v>
      </c>
      <c r="F12" s="165">
        <v>14.5</v>
      </c>
      <c r="G12" s="165">
        <v>13</v>
      </c>
      <c r="H12" s="165">
        <v>13.4</v>
      </c>
      <c r="I12" s="165">
        <v>12.7</v>
      </c>
      <c r="J12" s="165">
        <v>8.1999999999999993</v>
      </c>
      <c r="K12" s="165">
        <v>6.7</v>
      </c>
      <c r="L12" s="165">
        <v>8.1999999999999993</v>
      </c>
      <c r="M12" s="165">
        <v>4.9000000000000004</v>
      </c>
      <c r="N12" s="165">
        <v>6.3</v>
      </c>
      <c r="O12" s="165">
        <v>8.5</v>
      </c>
      <c r="P12" s="178">
        <v>13.2</v>
      </c>
      <c r="Q12" s="165">
        <v>8.1</v>
      </c>
    </row>
    <row r="13" spans="1:17" ht="16.5" customHeight="1" x14ac:dyDescent="0.3">
      <c r="A13" s="93" t="s">
        <v>16</v>
      </c>
      <c r="B13" s="165">
        <f>SUM('הרכב עזה רבעוניU'!F14:I14)</f>
        <v>733</v>
      </c>
      <c r="C13" s="165">
        <v>724.59999999999991</v>
      </c>
      <c r="D13" s="165">
        <v>705.9</v>
      </c>
      <c r="E13" s="165">
        <v>837.40000000000009</v>
      </c>
      <c r="F13" s="165">
        <v>763.30000000000007</v>
      </c>
      <c r="G13" s="165">
        <v>783.6</v>
      </c>
      <c r="H13" s="165">
        <v>810.6</v>
      </c>
      <c r="I13" s="165">
        <v>773.30000000000007</v>
      </c>
      <c r="J13" s="165">
        <v>679.5</v>
      </c>
      <c r="K13" s="165">
        <v>660.49999999999989</v>
      </c>
      <c r="L13" s="165">
        <v>767.19999999999993</v>
      </c>
      <c r="M13" s="165">
        <v>663.39999999999986</v>
      </c>
      <c r="N13" s="165">
        <v>676.3</v>
      </c>
      <c r="O13" s="165">
        <v>668.7</v>
      </c>
      <c r="P13" s="178">
        <v>772.7</v>
      </c>
      <c r="Q13" s="165">
        <v>725.00000000000011</v>
      </c>
    </row>
    <row r="14" spans="1:17" ht="16.5" customHeight="1" x14ac:dyDescent="0.3">
      <c r="A14" s="115" t="s">
        <v>40</v>
      </c>
      <c r="B14" s="165">
        <f>SUM('הרכב עזה רבעוניU'!F15:I15)</f>
        <v>56.4</v>
      </c>
      <c r="C14" s="165">
        <v>52.9</v>
      </c>
      <c r="D14" s="165">
        <v>56.2</v>
      </c>
      <c r="E14" s="165">
        <v>42</v>
      </c>
      <c r="F14" s="165">
        <v>35.1</v>
      </c>
      <c r="G14" s="165">
        <v>34.299999999999997</v>
      </c>
      <c r="H14" s="165">
        <v>40.200000000000003</v>
      </c>
      <c r="I14" s="165">
        <v>35.5</v>
      </c>
      <c r="J14" s="165">
        <v>9.5</v>
      </c>
      <c r="K14" s="165">
        <v>35.799999999999997</v>
      </c>
      <c r="L14" s="165">
        <v>25.3</v>
      </c>
      <c r="M14" s="165">
        <v>10.9</v>
      </c>
      <c r="N14" s="165">
        <v>16.399999999999999</v>
      </c>
      <c r="O14" s="165">
        <v>19.600000000000001</v>
      </c>
      <c r="P14" s="178">
        <v>14.1</v>
      </c>
      <c r="Q14" s="165">
        <v>12.5</v>
      </c>
    </row>
    <row r="15" spans="1:17" ht="16.5" customHeight="1" x14ac:dyDescent="0.3">
      <c r="A15" s="115" t="s">
        <v>42</v>
      </c>
      <c r="B15" s="165">
        <f>SUM('הרכב עזה רבעוניU'!F16:I16)</f>
        <v>188.7</v>
      </c>
      <c r="C15" s="165">
        <v>178.4</v>
      </c>
      <c r="D15" s="165">
        <v>191.8</v>
      </c>
      <c r="E15" s="165">
        <v>210.1</v>
      </c>
      <c r="F15" s="165">
        <v>198.6</v>
      </c>
      <c r="G15" s="165">
        <v>194.9</v>
      </c>
      <c r="H15" s="165">
        <v>188</v>
      </c>
      <c r="I15" s="165">
        <v>142.80000000000001</v>
      </c>
      <c r="J15" s="165">
        <v>134.4</v>
      </c>
      <c r="K15" s="165">
        <v>181.1</v>
      </c>
      <c r="L15" s="165">
        <v>251.3</v>
      </c>
      <c r="M15" s="165">
        <v>214.5</v>
      </c>
      <c r="N15" s="165">
        <v>189.7</v>
      </c>
      <c r="O15" s="165">
        <v>190.4</v>
      </c>
      <c r="P15" s="178">
        <v>311.10000000000002</v>
      </c>
      <c r="Q15" s="165">
        <v>295.2</v>
      </c>
    </row>
    <row r="16" spans="1:17" ht="16.5" customHeight="1" x14ac:dyDescent="0.3">
      <c r="A16" s="116" t="s">
        <v>41</v>
      </c>
      <c r="B16" s="165">
        <f>SUM('הרכב עזה רבעוניU'!F17:I17)</f>
        <v>13.6</v>
      </c>
      <c r="C16" s="165">
        <v>15.5</v>
      </c>
      <c r="D16" s="165">
        <v>15.4</v>
      </c>
      <c r="E16" s="165">
        <v>16.100000000000001</v>
      </c>
      <c r="F16" s="165">
        <v>16.2</v>
      </c>
      <c r="G16" s="165">
        <v>16</v>
      </c>
      <c r="H16" s="165">
        <v>27.3</v>
      </c>
      <c r="I16" s="165">
        <v>30.3</v>
      </c>
      <c r="J16" s="165">
        <v>76.7</v>
      </c>
      <c r="K16" s="165">
        <v>23.7</v>
      </c>
      <c r="L16" s="165">
        <v>28.2</v>
      </c>
      <c r="M16" s="165">
        <v>7.1</v>
      </c>
      <c r="N16" s="165">
        <v>11.5</v>
      </c>
      <c r="O16" s="165">
        <v>12.8</v>
      </c>
      <c r="P16" s="178">
        <v>26.4</v>
      </c>
      <c r="Q16" s="165">
        <v>21.3</v>
      </c>
    </row>
    <row r="17" spans="1:17" ht="15.75" customHeight="1" x14ac:dyDescent="0.3">
      <c r="A17" s="115" t="s">
        <v>43</v>
      </c>
      <c r="B17" s="165">
        <f>SUM('הרכב עזה רבעוניU'!F18:I18)</f>
        <v>14.7</v>
      </c>
      <c r="C17" s="165">
        <v>14.5</v>
      </c>
      <c r="D17" s="165">
        <v>8.5</v>
      </c>
      <c r="E17" s="165">
        <v>8.1</v>
      </c>
      <c r="F17" s="165">
        <v>8.1</v>
      </c>
      <c r="G17" s="165">
        <v>8</v>
      </c>
      <c r="H17" s="165">
        <v>5.9</v>
      </c>
      <c r="I17" s="165">
        <v>7.8</v>
      </c>
      <c r="J17" s="165">
        <v>8</v>
      </c>
      <c r="K17" s="165">
        <v>4.2</v>
      </c>
      <c r="L17" s="165">
        <v>2</v>
      </c>
      <c r="M17" s="165">
        <v>2</v>
      </c>
      <c r="N17" s="165">
        <v>3.1</v>
      </c>
      <c r="O17" s="165">
        <v>1.3</v>
      </c>
      <c r="P17" s="178">
        <v>3</v>
      </c>
      <c r="Q17" s="165">
        <v>5.4</v>
      </c>
    </row>
    <row r="18" spans="1:17" ht="16.5" customHeight="1" x14ac:dyDescent="0.3">
      <c r="A18" s="115" t="s">
        <v>44</v>
      </c>
      <c r="B18" s="165">
        <f>SUM('הרכב עזה רבעוניU'!F19:I19)</f>
        <v>208</v>
      </c>
      <c r="C18" s="165">
        <v>206.3</v>
      </c>
      <c r="D18" s="165">
        <v>237.9</v>
      </c>
      <c r="E18" s="165">
        <v>332.2</v>
      </c>
      <c r="F18" s="165">
        <v>306.2</v>
      </c>
      <c r="G18" s="165">
        <v>319.5</v>
      </c>
      <c r="H18" s="165">
        <v>320</v>
      </c>
      <c r="I18" s="165">
        <v>339.2</v>
      </c>
      <c r="J18" s="165">
        <v>263.5</v>
      </c>
      <c r="K18" s="165">
        <v>283.8</v>
      </c>
      <c r="L18" s="165">
        <v>358.9</v>
      </c>
      <c r="M18" s="165">
        <v>326.8</v>
      </c>
      <c r="N18" s="165">
        <v>317.3</v>
      </c>
      <c r="O18" s="165">
        <v>305.89999999999998</v>
      </c>
      <c r="P18" s="178">
        <v>290.89999999999998</v>
      </c>
      <c r="Q18" s="165">
        <v>273.8</v>
      </c>
    </row>
    <row r="19" spans="1:17" ht="16.5" customHeight="1" x14ac:dyDescent="0.3">
      <c r="A19" s="115" t="s">
        <v>45</v>
      </c>
      <c r="B19" s="165">
        <f>SUM('הרכב עזה רבעוניU'!F20:I20)</f>
        <v>186</v>
      </c>
      <c r="C19" s="165">
        <v>184.2</v>
      </c>
      <c r="D19" s="165">
        <v>140</v>
      </c>
      <c r="E19" s="165">
        <v>146.1</v>
      </c>
      <c r="F19" s="165">
        <v>130.4</v>
      </c>
      <c r="G19" s="165">
        <v>142.80000000000001</v>
      </c>
      <c r="H19" s="165">
        <v>146.30000000000001</v>
      </c>
      <c r="I19" s="165">
        <v>144.4</v>
      </c>
      <c r="J19" s="165">
        <v>128.9</v>
      </c>
      <c r="K19" s="165">
        <v>83.4</v>
      </c>
      <c r="L19" s="165">
        <v>84.9</v>
      </c>
      <c r="M19" s="165">
        <v>76.3</v>
      </c>
      <c r="N19" s="165">
        <v>88.2</v>
      </c>
      <c r="O19" s="165">
        <v>109.6</v>
      </c>
      <c r="P19" s="178">
        <v>95.2</v>
      </c>
      <c r="Q19" s="165">
        <v>92.1</v>
      </c>
    </row>
    <row r="20" spans="1:17" ht="16.5" customHeight="1" x14ac:dyDescent="0.3">
      <c r="A20" s="115" t="s">
        <v>46</v>
      </c>
      <c r="B20" s="165">
        <f>SUM('הרכב עזה רבעוניU'!F21:I21)</f>
        <v>18.100000000000001</v>
      </c>
      <c r="C20" s="165">
        <v>20.8</v>
      </c>
      <c r="D20" s="165">
        <v>19.5</v>
      </c>
      <c r="E20" s="165">
        <v>10.6</v>
      </c>
      <c r="F20" s="165">
        <v>10.6</v>
      </c>
      <c r="G20" s="165">
        <v>10.5</v>
      </c>
      <c r="H20" s="165">
        <v>16.899999999999999</v>
      </c>
      <c r="I20" s="165">
        <v>10.1</v>
      </c>
      <c r="J20" s="165">
        <v>3.8</v>
      </c>
      <c r="K20" s="165">
        <v>7.2</v>
      </c>
      <c r="L20" s="165">
        <v>4.3</v>
      </c>
      <c r="M20" s="165">
        <v>2.5</v>
      </c>
      <c r="N20" s="165">
        <v>3.3</v>
      </c>
      <c r="O20" s="165">
        <v>3.1</v>
      </c>
      <c r="P20" s="178">
        <v>6.8</v>
      </c>
      <c r="Q20" s="165">
        <v>4.5</v>
      </c>
    </row>
    <row r="21" spans="1:17" ht="16.5" customHeight="1" x14ac:dyDescent="0.3">
      <c r="A21" s="115" t="s">
        <v>47</v>
      </c>
      <c r="B21" s="165">
        <f>SUM('הרכב עזה רבעוניU'!F22:I22)</f>
        <v>47.5</v>
      </c>
      <c r="C21" s="165">
        <v>52</v>
      </c>
      <c r="D21" s="165">
        <v>36.6</v>
      </c>
      <c r="E21" s="165">
        <v>72.2</v>
      </c>
      <c r="F21" s="165">
        <v>58.1</v>
      </c>
      <c r="G21" s="165">
        <v>57.6</v>
      </c>
      <c r="H21" s="165">
        <v>66</v>
      </c>
      <c r="I21" s="165">
        <v>63.2</v>
      </c>
      <c r="J21" s="165">
        <v>54.7</v>
      </c>
      <c r="K21" s="165">
        <v>41.3</v>
      </c>
      <c r="L21" s="165">
        <v>12.3</v>
      </c>
      <c r="M21" s="165">
        <v>23.3</v>
      </c>
      <c r="N21" s="165">
        <v>46.8</v>
      </c>
      <c r="O21" s="165">
        <v>26</v>
      </c>
      <c r="P21" s="178">
        <v>25.2</v>
      </c>
      <c r="Q21" s="165">
        <v>20.2</v>
      </c>
    </row>
    <row r="22" spans="1:17" ht="16.5" customHeight="1" x14ac:dyDescent="0.3">
      <c r="A22" s="94" t="s">
        <v>17</v>
      </c>
      <c r="B22" s="165">
        <f>SUM('הרכב עזה רבעוניU'!F23:I23)</f>
        <v>519.20000000000005</v>
      </c>
      <c r="C22" s="168">
        <v>491.8</v>
      </c>
      <c r="D22" s="168">
        <v>569.70000000000005</v>
      </c>
      <c r="E22" s="168">
        <v>518.9</v>
      </c>
      <c r="F22" s="168">
        <v>519.20000000000005</v>
      </c>
      <c r="G22" s="168">
        <v>556.1</v>
      </c>
      <c r="H22" s="168">
        <v>531.79999999999995</v>
      </c>
      <c r="I22" s="168">
        <v>518</v>
      </c>
      <c r="J22" s="168">
        <v>482.7</v>
      </c>
      <c r="K22" s="168">
        <v>452.3</v>
      </c>
      <c r="L22" s="168">
        <v>488.4</v>
      </c>
      <c r="M22" s="168">
        <v>519.1</v>
      </c>
      <c r="N22" s="168">
        <v>569.5</v>
      </c>
      <c r="O22" s="168">
        <v>641.6</v>
      </c>
      <c r="P22" s="179">
        <v>619.70000000000005</v>
      </c>
      <c r="Q22" s="168">
        <v>438.3</v>
      </c>
    </row>
    <row r="23" spans="1:17" ht="16.5" customHeight="1" x14ac:dyDescent="0.3">
      <c r="A23" s="95" t="s">
        <v>19</v>
      </c>
      <c r="B23" s="165">
        <f>SUM('הרכב עזה רבעוניU'!F24:I24)</f>
        <v>0.4</v>
      </c>
      <c r="C23" s="171">
        <v>0.1</v>
      </c>
      <c r="D23" s="171">
        <v>0.7</v>
      </c>
      <c r="E23" s="171">
        <v>0.7</v>
      </c>
      <c r="F23" s="171">
        <v>0.7</v>
      </c>
      <c r="G23" s="171">
        <v>0.7</v>
      </c>
      <c r="H23" s="171">
        <v>0.7</v>
      </c>
      <c r="I23" s="171">
        <v>2</v>
      </c>
      <c r="J23" s="171">
        <v>1.8</v>
      </c>
      <c r="K23" s="171">
        <v>1.5</v>
      </c>
      <c r="L23" s="171">
        <v>4.3</v>
      </c>
      <c r="M23" s="171">
        <v>0</v>
      </c>
      <c r="N23" s="171">
        <v>0</v>
      </c>
      <c r="O23" s="171">
        <v>0.7</v>
      </c>
      <c r="P23" s="180">
        <v>1.2</v>
      </c>
      <c r="Q23" s="171">
        <v>2</v>
      </c>
    </row>
    <row r="24" spans="1:17" ht="15.75" customHeight="1" x14ac:dyDescent="0.3">
      <c r="A24" s="95" t="s">
        <v>20</v>
      </c>
      <c r="B24" s="165">
        <f>SUM('הרכב עזה רבעוניU'!F25:I25)</f>
        <v>0</v>
      </c>
      <c r="C24" s="171">
        <v>0</v>
      </c>
      <c r="D24" s="171">
        <v>0</v>
      </c>
      <c r="E24" s="171">
        <v>0</v>
      </c>
      <c r="F24" s="171">
        <v>0</v>
      </c>
      <c r="G24" s="171">
        <v>0</v>
      </c>
      <c r="H24" s="171">
        <v>0</v>
      </c>
      <c r="I24" s="171">
        <v>0</v>
      </c>
      <c r="J24" s="171">
        <v>0</v>
      </c>
      <c r="K24" s="171">
        <v>0</v>
      </c>
      <c r="L24" s="171">
        <v>0</v>
      </c>
      <c r="M24" s="171">
        <v>0</v>
      </c>
      <c r="N24" s="171">
        <v>0</v>
      </c>
      <c r="O24" s="171">
        <v>0</v>
      </c>
      <c r="P24" s="180">
        <v>0</v>
      </c>
      <c r="Q24" s="171">
        <v>0</v>
      </c>
    </row>
    <row r="25" spans="1:17" ht="15.75" customHeight="1" x14ac:dyDescent="0.3">
      <c r="A25" s="95" t="s">
        <v>21</v>
      </c>
      <c r="B25" s="165">
        <f>SUM('הרכב עזה רבעוניU'!F26:I26)</f>
        <v>46.900000000000006</v>
      </c>
      <c r="C25" s="171">
        <v>44.2</v>
      </c>
      <c r="D25" s="171">
        <v>43.2</v>
      </c>
      <c r="E25" s="171">
        <v>44</v>
      </c>
      <c r="F25" s="171">
        <v>40.9</v>
      </c>
      <c r="G25" s="171">
        <v>34.799999999999997</v>
      </c>
      <c r="H25" s="171">
        <v>34.200000000000003</v>
      </c>
      <c r="I25" s="171">
        <v>32.200000000000003</v>
      </c>
      <c r="J25" s="171">
        <v>29.8</v>
      </c>
      <c r="K25" s="171">
        <v>58.5</v>
      </c>
      <c r="L25" s="171">
        <v>53</v>
      </c>
      <c r="M25" s="171">
        <v>96.6</v>
      </c>
      <c r="N25" s="171">
        <v>120.7</v>
      </c>
      <c r="O25" s="171">
        <v>121.5</v>
      </c>
      <c r="P25" s="180">
        <v>127</v>
      </c>
      <c r="Q25" s="171">
        <v>127.8</v>
      </c>
    </row>
    <row r="26" spans="1:17" ht="15.75" customHeight="1" x14ac:dyDescent="0.3">
      <c r="A26" s="96" t="s">
        <v>22</v>
      </c>
      <c r="B26" s="165">
        <f>SUM('הרכב עזה רבעוניU'!F27:I27)</f>
        <v>110.8</v>
      </c>
      <c r="C26" s="174">
        <v>111.3</v>
      </c>
      <c r="D26" s="174">
        <v>124</v>
      </c>
      <c r="E26" s="174">
        <v>118.1</v>
      </c>
      <c r="F26" s="174">
        <v>109.4</v>
      </c>
      <c r="G26" s="174">
        <v>93.1</v>
      </c>
      <c r="H26" s="174">
        <v>53.3</v>
      </c>
      <c r="I26" s="174">
        <v>47.7</v>
      </c>
      <c r="J26" s="174">
        <v>40</v>
      </c>
      <c r="K26" s="174">
        <v>93.1</v>
      </c>
      <c r="L26" s="174">
        <v>142.6</v>
      </c>
      <c r="M26" s="174">
        <v>164.1</v>
      </c>
      <c r="N26" s="174">
        <v>240</v>
      </c>
      <c r="O26" s="174">
        <v>186.9</v>
      </c>
      <c r="P26" s="181">
        <v>279.2</v>
      </c>
      <c r="Q26" s="174">
        <v>242.1</v>
      </c>
    </row>
    <row r="27" spans="1:17" ht="15.75" customHeight="1" thickBot="1" x14ac:dyDescent="0.35">
      <c r="A27" s="97" t="s">
        <v>23</v>
      </c>
      <c r="B27" s="165">
        <f>SUM('הרכב עזה רבעוניU'!F28:I28)</f>
        <v>2819.4</v>
      </c>
      <c r="C27" s="177">
        <v>2818.9</v>
      </c>
      <c r="D27" s="177">
        <v>2921.4</v>
      </c>
      <c r="E27" s="177">
        <v>3164.9</v>
      </c>
      <c r="F27" s="177">
        <v>2900.1</v>
      </c>
      <c r="G27" s="177">
        <v>2860.7</v>
      </c>
      <c r="H27" s="177">
        <v>3320.5</v>
      </c>
      <c r="I27" s="177">
        <v>3076.7000000000007</v>
      </c>
      <c r="J27" s="177">
        <v>2840.5</v>
      </c>
      <c r="K27" s="177">
        <v>2586.3000000000002</v>
      </c>
      <c r="L27" s="177">
        <v>2350.8000000000002</v>
      </c>
      <c r="M27" s="177">
        <v>2196.7000000000003</v>
      </c>
      <c r="N27" s="177">
        <v>2393.1999999999998</v>
      </c>
      <c r="O27" s="177">
        <v>2690.9</v>
      </c>
      <c r="P27" s="182">
        <v>3271.6000000000004</v>
      </c>
      <c r="Q27" s="177">
        <v>2724.5</v>
      </c>
    </row>
    <row r="28" spans="1:17" ht="14.5" thickBot="1" x14ac:dyDescent="0.35">
      <c r="A28" s="259" t="s">
        <v>76</v>
      </c>
    </row>
    <row r="29" spans="1:17" ht="36.5" thickBot="1" x14ac:dyDescent="0.35">
      <c r="A29" s="234" t="s">
        <v>80</v>
      </c>
      <c r="B29" s="157">
        <v>2019</v>
      </c>
      <c r="C29" s="13">
        <v>2018</v>
      </c>
      <c r="D29" s="13">
        <v>2017</v>
      </c>
      <c r="E29" s="13">
        <v>2016</v>
      </c>
      <c r="F29" s="13">
        <v>2015</v>
      </c>
      <c r="G29" s="13">
        <v>2014</v>
      </c>
      <c r="H29" s="13">
        <v>2013</v>
      </c>
      <c r="I29" s="13">
        <v>2012</v>
      </c>
      <c r="J29" s="13">
        <v>2011</v>
      </c>
      <c r="K29" s="13">
        <v>2010</v>
      </c>
      <c r="L29" s="13">
        <v>2009</v>
      </c>
      <c r="M29" s="13">
        <v>2008</v>
      </c>
      <c r="N29" s="13">
        <v>2007</v>
      </c>
      <c r="O29" s="13">
        <v>2006</v>
      </c>
      <c r="P29" s="13">
        <v>2005</v>
      </c>
      <c r="Q29" s="156"/>
    </row>
    <row r="30" spans="1:17" ht="16.5" x14ac:dyDescent="0.3">
      <c r="A30" s="91" t="s">
        <v>24</v>
      </c>
      <c r="B30" s="37">
        <f t="shared" ref="B30:P30" si="0">+B2/C2-1</f>
        <v>-3.2556750298685877E-2</v>
      </c>
      <c r="C30" s="37">
        <f t="shared" si="0"/>
        <v>1.793858315597463E-2</v>
      </c>
      <c r="D30" s="37">
        <f t="shared" si="0"/>
        <v>-0.16353001017294</v>
      </c>
      <c r="E30" s="37">
        <f t="shared" si="0"/>
        <v>0.24746192893401009</v>
      </c>
      <c r="F30" s="37">
        <f t="shared" si="0"/>
        <v>-1.0982114841543766E-2</v>
      </c>
      <c r="G30" s="37">
        <f t="shared" si="0"/>
        <v>8.3645018701121954E-2</v>
      </c>
      <c r="H30" s="37">
        <f t="shared" si="0"/>
        <v>-5.3732303732303643E-2</v>
      </c>
      <c r="I30" s="37">
        <f t="shared" si="0"/>
        <v>1.2048192771084265E-2</v>
      </c>
      <c r="J30" s="37">
        <f t="shared" si="0"/>
        <v>2.5718102872411608E-2</v>
      </c>
      <c r="K30" s="37">
        <f t="shared" si="0"/>
        <v>-0.14725149530048431</v>
      </c>
      <c r="L30" s="37">
        <f t="shared" si="0"/>
        <v>0.11072445428661815</v>
      </c>
      <c r="M30" s="37">
        <f t="shared" si="0"/>
        <v>0.42451554754393883</v>
      </c>
      <c r="N30" s="37">
        <f t="shared" si="0"/>
        <v>-7.1548117154811686E-2</v>
      </c>
      <c r="O30" s="37">
        <f t="shared" si="0"/>
        <v>0.20100502512562812</v>
      </c>
      <c r="P30" s="37">
        <f t="shared" si="0"/>
        <v>-0.24564063684609561</v>
      </c>
      <c r="Q30" s="37"/>
    </row>
    <row r="31" spans="1:17" ht="16.5" x14ac:dyDescent="0.3">
      <c r="A31" s="92" t="s">
        <v>36</v>
      </c>
      <c r="B31" s="37">
        <f t="shared" ref="B31:P31" si="1">+B3/C3-1</f>
        <v>-0.12194203989461794</v>
      </c>
      <c r="C31" s="37">
        <f t="shared" si="1"/>
        <v>-0.25386127492277455</v>
      </c>
      <c r="D31" s="37">
        <f t="shared" si="1"/>
        <v>2.0636285468615734E-2</v>
      </c>
      <c r="E31" s="37">
        <f t="shared" si="1"/>
        <v>5.7355893318034035E-4</v>
      </c>
      <c r="F31" s="37">
        <f t="shared" si="1"/>
        <v>0.1888851005796115</v>
      </c>
      <c r="G31" s="37">
        <f t="shared" si="1"/>
        <v>-0.22652953586497904</v>
      </c>
      <c r="H31" s="37">
        <f t="shared" si="1"/>
        <v>-7.8045222465353836E-2</v>
      </c>
      <c r="I31" s="37">
        <f t="shared" si="1"/>
        <v>-7.5522589345920377E-2</v>
      </c>
      <c r="J31" s="37">
        <f t="shared" si="1"/>
        <v>8.4328540092615034E-2</v>
      </c>
      <c r="K31" s="37">
        <f t="shared" si="1"/>
        <v>1.2000000000000002</v>
      </c>
      <c r="L31" s="37">
        <f t="shared" si="1"/>
        <v>-1.5311510031679187E-2</v>
      </c>
      <c r="M31" s="37">
        <f t="shared" si="1"/>
        <v>0.31802366040361862</v>
      </c>
      <c r="N31" s="37">
        <f t="shared" si="1"/>
        <v>-0.53853564547206167</v>
      </c>
      <c r="O31" s="37">
        <f t="shared" si="1"/>
        <v>-0.42086665426817926</v>
      </c>
      <c r="P31" s="37">
        <f t="shared" si="1"/>
        <v>0.22846698652044783</v>
      </c>
      <c r="Q31" s="37"/>
    </row>
    <row r="32" spans="1:17" ht="16.5" x14ac:dyDescent="0.3">
      <c r="A32" s="114" t="s">
        <v>37</v>
      </c>
      <c r="B32" s="37">
        <f t="shared" ref="B32:P32" si="2">+B4/C4-1</f>
        <v>0.33333333333333348</v>
      </c>
      <c r="C32" s="37">
        <f t="shared" si="2"/>
        <v>-0.625</v>
      </c>
      <c r="D32" s="37">
        <f t="shared" si="2"/>
        <v>-0.81818181818181812</v>
      </c>
      <c r="E32" s="37">
        <f t="shared" si="2"/>
        <v>4.7619047619047672E-2</v>
      </c>
      <c r="F32" s="37">
        <f t="shared" si="2"/>
        <v>0.3125</v>
      </c>
      <c r="G32" s="37">
        <f t="shared" si="2"/>
        <v>3.5714285714285721</v>
      </c>
      <c r="H32" s="37">
        <f t="shared" si="2"/>
        <v>-0.65</v>
      </c>
      <c r="I32" s="37" t="e">
        <f t="shared" si="2"/>
        <v>#DIV/0!</v>
      </c>
      <c r="J32" s="37" t="e">
        <f t="shared" si="2"/>
        <v>#DIV/0!</v>
      </c>
      <c r="K32" s="37" t="e">
        <f t="shared" si="2"/>
        <v>#DIV/0!</v>
      </c>
      <c r="L32" s="37" t="e">
        <f t="shared" si="2"/>
        <v>#DIV/0!</v>
      </c>
      <c r="M32" s="37" t="e">
        <f t="shared" si="2"/>
        <v>#DIV/0!</v>
      </c>
      <c r="N32" s="37" t="e">
        <f t="shared" si="2"/>
        <v>#DIV/0!</v>
      </c>
      <c r="O32" s="37" t="e">
        <f t="shared" si="2"/>
        <v>#DIV/0!</v>
      </c>
      <c r="P32" s="37" t="e">
        <f t="shared" si="2"/>
        <v>#DIV/0!</v>
      </c>
      <c r="Q32" s="37"/>
    </row>
    <row r="33" spans="1:17" ht="16.5" x14ac:dyDescent="0.3">
      <c r="A33" s="114" t="s">
        <v>11</v>
      </c>
      <c r="B33" s="37">
        <f t="shared" ref="B33:P33" si="3">+B5/C5-1</f>
        <v>-0.19857377948436639</v>
      </c>
      <c r="C33" s="37">
        <f t="shared" si="3"/>
        <v>-0.33296743505305526</v>
      </c>
      <c r="D33" s="37">
        <f t="shared" si="3"/>
        <v>-9.0645395213923008E-3</v>
      </c>
      <c r="E33" s="37">
        <f t="shared" si="3"/>
        <v>-2.9556650246305383E-2</v>
      </c>
      <c r="F33" s="37">
        <f t="shared" si="3"/>
        <v>4.716285924834196E-2</v>
      </c>
      <c r="G33" s="37">
        <f t="shared" si="3"/>
        <v>-0.19751626256652877</v>
      </c>
      <c r="H33" s="37">
        <f t="shared" si="3"/>
        <v>4.8032228075612027E-2</v>
      </c>
      <c r="I33" s="37">
        <f t="shared" si="3"/>
        <v>-0.1308914624293025</v>
      </c>
      <c r="J33" s="37">
        <f t="shared" si="3"/>
        <v>0.1014535746069416</v>
      </c>
      <c r="K33" s="37">
        <f t="shared" si="3"/>
        <v>2.4968879668049793</v>
      </c>
      <c r="L33" s="37">
        <f t="shared" si="3"/>
        <v>0.29919137466307277</v>
      </c>
      <c r="M33" s="37">
        <f t="shared" si="3"/>
        <v>0.61655773420479321</v>
      </c>
      <c r="N33" s="37">
        <f t="shared" si="3"/>
        <v>-0.79324324324324325</v>
      </c>
      <c r="O33" s="37">
        <f t="shared" si="3"/>
        <v>-0.46673072303627194</v>
      </c>
      <c r="P33" s="37">
        <f t="shared" si="3"/>
        <v>0.33515073765234127</v>
      </c>
      <c r="Q33" s="37"/>
    </row>
    <row r="34" spans="1:17" ht="15" customHeight="1" x14ac:dyDescent="0.3">
      <c r="A34" s="114" t="s">
        <v>48</v>
      </c>
      <c r="B34" s="37">
        <f t="shared" ref="B34:P34" si="4">+B6/C6-1</f>
        <v>3.2509752925877766E-2</v>
      </c>
      <c r="C34" s="37">
        <f t="shared" si="4"/>
        <v>3.6388140161725202E-2</v>
      </c>
      <c r="D34" s="37">
        <f t="shared" si="4"/>
        <v>0.20064724919093857</v>
      </c>
      <c r="E34" s="37">
        <f t="shared" si="4"/>
        <v>0.15083798882681543</v>
      </c>
      <c r="F34" s="37">
        <f t="shared" si="4"/>
        <v>3.4750000000000005</v>
      </c>
      <c r="G34" s="37">
        <f t="shared" si="4"/>
        <v>-0.42028985507246375</v>
      </c>
      <c r="H34" s="37">
        <f t="shared" si="4"/>
        <v>-0.69104477611940296</v>
      </c>
      <c r="I34" s="37">
        <f t="shared" si="4"/>
        <v>6.0126582278480889E-2</v>
      </c>
      <c r="J34" s="37">
        <f t="shared" si="4"/>
        <v>-6.9219440353461059E-2</v>
      </c>
      <c r="K34" s="37">
        <f t="shared" si="4"/>
        <v>-0.15018773466833546</v>
      </c>
      <c r="L34" s="37">
        <f t="shared" si="4"/>
        <v>-0.20812685827552035</v>
      </c>
      <c r="M34" s="37">
        <f t="shared" si="4"/>
        <v>0.18011695906432745</v>
      </c>
      <c r="N34" s="37">
        <f t="shared" si="4"/>
        <v>4.5232273838630821E-2</v>
      </c>
      <c r="O34" s="37">
        <f t="shared" si="4"/>
        <v>-0.23120300751879708</v>
      </c>
      <c r="P34" s="37">
        <f t="shared" si="4"/>
        <v>-5.2537845057880617E-2</v>
      </c>
      <c r="Q34" s="37"/>
    </row>
    <row r="35" spans="1:17" ht="16.5" x14ac:dyDescent="0.3">
      <c r="A35" s="114" t="s">
        <v>38</v>
      </c>
      <c r="B35" s="37">
        <f t="shared" ref="B35:P35" si="5">+B7/C7-1</f>
        <v>0.19354838709677424</v>
      </c>
      <c r="C35" s="37">
        <f t="shared" si="5"/>
        <v>-0.20512820512820507</v>
      </c>
      <c r="D35" s="37">
        <f t="shared" si="5"/>
        <v>0.13043478260869557</v>
      </c>
      <c r="E35" s="37">
        <f t="shared" si="5"/>
        <v>4.5454545454545636E-2</v>
      </c>
      <c r="F35" s="37">
        <f t="shared" si="5"/>
        <v>-1.4925373134328401E-2</v>
      </c>
      <c r="G35" s="37">
        <f t="shared" si="5"/>
        <v>-0.65816326530612246</v>
      </c>
      <c r="H35" s="37">
        <f t="shared" si="5"/>
        <v>0</v>
      </c>
      <c r="I35" s="37">
        <f t="shared" si="5"/>
        <v>0.88461538461538458</v>
      </c>
      <c r="J35" s="37">
        <f t="shared" si="5"/>
        <v>0.96226415094339646</v>
      </c>
      <c r="K35" s="37">
        <f t="shared" si="5"/>
        <v>-0.48039215686274506</v>
      </c>
      <c r="L35" s="37">
        <f t="shared" si="5"/>
        <v>-0.28671328671328677</v>
      </c>
      <c r="M35" s="37">
        <f t="shared" si="5"/>
        <v>0.16260162601626016</v>
      </c>
      <c r="N35" s="37">
        <f t="shared" si="5"/>
        <v>0.6184210526315792</v>
      </c>
      <c r="O35" s="37">
        <f t="shared" si="5"/>
        <v>-0.4933333333333334</v>
      </c>
      <c r="P35" s="37">
        <f t="shared" si="5"/>
        <v>0.10294117647058831</v>
      </c>
      <c r="Q35" s="37"/>
    </row>
    <row r="36" spans="1:17" ht="16.5" customHeight="1" x14ac:dyDescent="0.3">
      <c r="A36" s="92" t="s">
        <v>12</v>
      </c>
      <c r="B36" s="37">
        <f t="shared" ref="B36:P36" si="6">+B8/C8-1</f>
        <v>5.9523809523809534E-2</v>
      </c>
      <c r="C36" s="37">
        <f t="shared" si="6"/>
        <v>9.161793372319682E-2</v>
      </c>
      <c r="D36" s="37">
        <f t="shared" si="6"/>
        <v>-0.11653272101033285</v>
      </c>
      <c r="E36" s="37">
        <f t="shared" si="6"/>
        <v>0.83368421052631558</v>
      </c>
      <c r="F36" s="37">
        <f t="shared" si="6"/>
        <v>0.42002989536621804</v>
      </c>
      <c r="G36" s="37">
        <f t="shared" si="6"/>
        <v>-0.85328947368421049</v>
      </c>
      <c r="H36" s="37">
        <f t="shared" si="6"/>
        <v>0.23711340206185549</v>
      </c>
      <c r="I36" s="37">
        <f t="shared" si="6"/>
        <v>4.9245658980928031E-2</v>
      </c>
      <c r="J36" s="37">
        <f t="shared" si="6"/>
        <v>1.324950363997353</v>
      </c>
      <c r="K36" s="37">
        <f t="shared" si="6"/>
        <v>1.9282945736434107</v>
      </c>
      <c r="L36" s="37">
        <f t="shared" si="6"/>
        <v>1.5748031496063186E-2</v>
      </c>
      <c r="M36" s="37">
        <f t="shared" si="6"/>
        <v>-0.41609195402298849</v>
      </c>
      <c r="N36" s="37">
        <f t="shared" si="6"/>
        <v>-2.0270270270270285E-2</v>
      </c>
      <c r="O36" s="37">
        <f t="shared" si="6"/>
        <v>-0.38247566063977756</v>
      </c>
      <c r="P36" s="37">
        <f t="shared" si="6"/>
        <v>0.34518241347053324</v>
      </c>
      <c r="Q36" s="37"/>
    </row>
    <row r="37" spans="1:17" ht="16.5" customHeight="1" x14ac:dyDescent="0.3">
      <c r="A37" s="92" t="s">
        <v>13</v>
      </c>
      <c r="B37" s="37">
        <f t="shared" ref="B37:P37" si="7">+B9/C9-1</f>
        <v>-1.3886384129846774E-2</v>
      </c>
      <c r="C37" s="37">
        <f t="shared" si="7"/>
        <v>5.2381856139684935E-2</v>
      </c>
      <c r="D37" s="37">
        <f t="shared" si="7"/>
        <v>-0.14906330749354013</v>
      </c>
      <c r="E37" s="37">
        <f t="shared" si="7"/>
        <v>1.4749262536873253E-2</v>
      </c>
      <c r="F37" s="37">
        <f t="shared" si="7"/>
        <v>-1.0379500486539017E-2</v>
      </c>
      <c r="G37" s="37">
        <f t="shared" si="7"/>
        <v>-6.3629460895975654E-2</v>
      </c>
      <c r="H37" s="37">
        <f t="shared" si="7"/>
        <v>0.26221966647498562</v>
      </c>
      <c r="I37" s="37">
        <f t="shared" si="7"/>
        <v>0.18649078917443718</v>
      </c>
      <c r="J37" s="37">
        <f t="shared" si="7"/>
        <v>9.6235352779855399E-2</v>
      </c>
      <c r="K37" s="37">
        <f t="shared" si="7"/>
        <v>0.82650273224043724</v>
      </c>
      <c r="L37" s="37">
        <f t="shared" si="7"/>
        <v>0.85004212299915749</v>
      </c>
      <c r="M37" s="37">
        <f t="shared" si="7"/>
        <v>-0.50438413361169099</v>
      </c>
      <c r="N37" s="37">
        <f t="shared" si="7"/>
        <v>-0.21706440013076167</v>
      </c>
      <c r="O37" s="37">
        <f t="shared" si="7"/>
        <v>-0.23429286608260336</v>
      </c>
      <c r="P37" s="37">
        <f t="shared" si="7"/>
        <v>0.38474870017331031</v>
      </c>
      <c r="Q37" s="37"/>
    </row>
    <row r="38" spans="1:17" ht="16.5" customHeight="1" x14ac:dyDescent="0.3">
      <c r="A38" s="92" t="s">
        <v>14</v>
      </c>
      <c r="B38" s="37">
        <f t="shared" ref="B38:P38" si="8">+B10/C10-1</f>
        <v>5.2238805970149071E-2</v>
      </c>
      <c r="C38" s="37">
        <f t="shared" si="8"/>
        <v>2.8132992327365658E-2</v>
      </c>
      <c r="D38" s="37">
        <f t="shared" si="8"/>
        <v>0.16023738872403559</v>
      </c>
      <c r="E38" s="37">
        <f t="shared" si="8"/>
        <v>4.9844236760124616E-2</v>
      </c>
      <c r="F38" s="37">
        <f t="shared" si="8"/>
        <v>-0.14400000000000002</v>
      </c>
      <c r="G38" s="37">
        <f t="shared" si="8"/>
        <v>-0.15349887133182838</v>
      </c>
      <c r="H38" s="37">
        <f t="shared" si="8"/>
        <v>0.24438202247190999</v>
      </c>
      <c r="I38" s="37">
        <f t="shared" si="8"/>
        <v>0.65581395348837224</v>
      </c>
      <c r="J38" s="37">
        <f t="shared" si="8"/>
        <v>0.11979166666666674</v>
      </c>
      <c r="K38" s="37">
        <f t="shared" si="8"/>
        <v>0.10982658959537561</v>
      </c>
      <c r="L38" s="37">
        <f t="shared" si="8"/>
        <v>0.69607843137254921</v>
      </c>
      <c r="M38" s="37">
        <f t="shared" si="8"/>
        <v>-0.45744680851063835</v>
      </c>
      <c r="N38" s="37">
        <f t="shared" si="8"/>
        <v>-0.47042253521126753</v>
      </c>
      <c r="O38" s="37">
        <f t="shared" si="8"/>
        <v>-0.54252577319587625</v>
      </c>
      <c r="P38" s="37">
        <f t="shared" si="8"/>
        <v>1.6216216216216215</v>
      </c>
      <c r="Q38" s="37"/>
    </row>
    <row r="39" spans="1:17" ht="16.5" customHeight="1" x14ac:dyDescent="0.3">
      <c r="A39" s="92" t="s">
        <v>27</v>
      </c>
      <c r="B39" s="37">
        <f t="shared" ref="B39:P39" si="9">+B11/C11-1</f>
        <v>1.6566265060240948E-2</v>
      </c>
      <c r="C39" s="37">
        <f t="shared" si="9"/>
        <v>0.14482758620689662</v>
      </c>
      <c r="D39" s="37">
        <f t="shared" si="9"/>
        <v>-6.602254428341392E-2</v>
      </c>
      <c r="E39" s="37">
        <f t="shared" si="9"/>
        <v>0.22003929273084477</v>
      </c>
      <c r="F39" s="37">
        <f t="shared" si="9"/>
        <v>9.6982758620689724E-2</v>
      </c>
      <c r="G39" s="37">
        <f t="shared" si="9"/>
        <v>4.5045045045045029E-2</v>
      </c>
      <c r="H39" s="37">
        <f t="shared" si="9"/>
        <v>3.7383177570093462E-2</v>
      </c>
      <c r="I39" s="37">
        <f t="shared" si="9"/>
        <v>0.25882352941176467</v>
      </c>
      <c r="J39" s="37">
        <f t="shared" si="9"/>
        <v>4.2944785276073594E-2</v>
      </c>
      <c r="K39" s="37">
        <f t="shared" si="9"/>
        <v>-0.46557377049180326</v>
      </c>
      <c r="L39" s="37">
        <f t="shared" si="9"/>
        <v>-3.7854889589905349E-2</v>
      </c>
      <c r="M39" s="37">
        <f t="shared" si="9"/>
        <v>-8.7769784172661902E-2</v>
      </c>
      <c r="N39" s="37">
        <f t="shared" si="9"/>
        <v>-0.15655339805825252</v>
      </c>
      <c r="O39" s="37">
        <f t="shared" si="9"/>
        <v>-0.1841584158415841</v>
      </c>
      <c r="P39" s="37">
        <f t="shared" si="9"/>
        <v>0.84643510054844606</v>
      </c>
      <c r="Q39" s="37"/>
    </row>
    <row r="40" spans="1:17" ht="16.5" customHeight="1" x14ac:dyDescent="0.3">
      <c r="A40" s="92" t="s">
        <v>26</v>
      </c>
      <c r="B40" s="37">
        <f t="shared" ref="B40:P40" si="10">+B12/C12-1</f>
        <v>0</v>
      </c>
      <c r="C40" s="37">
        <f t="shared" si="10"/>
        <v>0.15333333333333332</v>
      </c>
      <c r="D40" s="37">
        <f t="shared" si="10"/>
        <v>3.4482758620689724E-2</v>
      </c>
      <c r="E40" s="37">
        <f t="shared" si="10"/>
        <v>0</v>
      </c>
      <c r="F40" s="37">
        <f t="shared" si="10"/>
        <v>0.11538461538461542</v>
      </c>
      <c r="G40" s="37">
        <f t="shared" si="10"/>
        <v>-2.9850746268656692E-2</v>
      </c>
      <c r="H40" s="37">
        <f t="shared" si="10"/>
        <v>5.5118110236220597E-2</v>
      </c>
      <c r="I40" s="37">
        <f t="shared" si="10"/>
        <v>0.54878048780487809</v>
      </c>
      <c r="J40" s="37">
        <f t="shared" si="10"/>
        <v>0.22388059701492513</v>
      </c>
      <c r="K40" s="37">
        <f t="shared" si="10"/>
        <v>-0.18292682926829262</v>
      </c>
      <c r="L40" s="37">
        <f t="shared" si="10"/>
        <v>0.67346938775510168</v>
      </c>
      <c r="M40" s="37">
        <f t="shared" si="10"/>
        <v>-0.2222222222222221</v>
      </c>
      <c r="N40" s="37">
        <f t="shared" si="10"/>
        <v>-0.25882352941176467</v>
      </c>
      <c r="O40" s="37">
        <f t="shared" si="10"/>
        <v>-0.35606060606060608</v>
      </c>
      <c r="P40" s="37">
        <f t="shared" si="10"/>
        <v>0.62962962962962954</v>
      </c>
      <c r="Q40" s="37"/>
    </row>
    <row r="41" spans="1:17" ht="16.5" customHeight="1" x14ac:dyDescent="0.3">
      <c r="A41" s="93" t="s">
        <v>16</v>
      </c>
      <c r="B41" s="37">
        <f t="shared" ref="B41:P41" si="11">+B13/C13-1</f>
        <v>1.1592602815346575E-2</v>
      </c>
      <c r="C41" s="37">
        <f t="shared" si="11"/>
        <v>2.6491004391556716E-2</v>
      </c>
      <c r="D41" s="37">
        <f t="shared" si="11"/>
        <v>-0.15703367566276583</v>
      </c>
      <c r="E41" s="37">
        <f t="shared" si="11"/>
        <v>9.7078475042578383E-2</v>
      </c>
      <c r="F41" s="37">
        <f t="shared" si="11"/>
        <v>-2.5906074527820233E-2</v>
      </c>
      <c r="G41" s="37">
        <f t="shared" si="11"/>
        <v>-3.3308660251665456E-2</v>
      </c>
      <c r="H41" s="37">
        <f t="shared" si="11"/>
        <v>4.8234837708521772E-2</v>
      </c>
      <c r="I41" s="37">
        <f t="shared" si="11"/>
        <v>0.13804267844002949</v>
      </c>
      <c r="J41" s="37">
        <f t="shared" si="11"/>
        <v>2.8766086298259053E-2</v>
      </c>
      <c r="K41" s="37">
        <f t="shared" si="11"/>
        <v>-0.13907716371220025</v>
      </c>
      <c r="L41" s="37">
        <f t="shared" si="11"/>
        <v>0.15646668676514941</v>
      </c>
      <c r="M41" s="37">
        <f t="shared" si="11"/>
        <v>-1.9074375277243982E-2</v>
      </c>
      <c r="N41" s="37">
        <f t="shared" si="11"/>
        <v>1.1365335726035486E-2</v>
      </c>
      <c r="O41" s="37">
        <f t="shared" si="11"/>
        <v>-0.13459298563478705</v>
      </c>
      <c r="P41" s="37">
        <f t="shared" si="11"/>
        <v>6.5793103448275714E-2</v>
      </c>
      <c r="Q41" s="37"/>
    </row>
    <row r="42" spans="1:17" ht="16.5" customHeight="1" x14ac:dyDescent="0.3">
      <c r="A42" s="115" t="s">
        <v>40</v>
      </c>
      <c r="B42" s="37">
        <f t="shared" ref="B42:P42" si="12">+B14/C14-1</f>
        <v>6.6162570888468775E-2</v>
      </c>
      <c r="C42" s="37">
        <f t="shared" si="12"/>
        <v>-5.8718861209964501E-2</v>
      </c>
      <c r="D42" s="37">
        <f t="shared" si="12"/>
        <v>0.33809523809523823</v>
      </c>
      <c r="E42" s="37">
        <f t="shared" si="12"/>
        <v>0.19658119658119655</v>
      </c>
      <c r="F42" s="37">
        <f t="shared" si="12"/>
        <v>2.3323615160349975E-2</v>
      </c>
      <c r="G42" s="37">
        <f t="shared" si="12"/>
        <v>-0.14676616915422902</v>
      </c>
      <c r="H42" s="37">
        <f t="shared" si="12"/>
        <v>0.13239436619718314</v>
      </c>
      <c r="I42" s="37">
        <f t="shared" si="12"/>
        <v>2.736842105263158</v>
      </c>
      <c r="J42" s="37">
        <f t="shared" si="12"/>
        <v>-0.73463687150837986</v>
      </c>
      <c r="K42" s="37">
        <f t="shared" si="12"/>
        <v>0.41501976284584963</v>
      </c>
      <c r="L42" s="37">
        <f t="shared" si="12"/>
        <v>1.3211009174311927</v>
      </c>
      <c r="M42" s="37">
        <f t="shared" si="12"/>
        <v>-0.33536585365853655</v>
      </c>
      <c r="N42" s="37">
        <f t="shared" si="12"/>
        <v>-0.16326530612244916</v>
      </c>
      <c r="O42" s="37">
        <f t="shared" si="12"/>
        <v>0.39007092198581583</v>
      </c>
      <c r="P42" s="37">
        <f t="shared" si="12"/>
        <v>0.12799999999999989</v>
      </c>
      <c r="Q42" s="37"/>
    </row>
    <row r="43" spans="1:17" ht="16.5" customHeight="1" x14ac:dyDescent="0.3">
      <c r="A43" s="115" t="s">
        <v>42</v>
      </c>
      <c r="B43" s="37">
        <f t="shared" ref="B43:P43" si="13">+B15/C15-1</f>
        <v>5.7735426008968416E-2</v>
      </c>
      <c r="C43" s="37">
        <f t="shared" si="13"/>
        <v>-6.9864442127215876E-2</v>
      </c>
      <c r="D43" s="37">
        <f t="shared" si="13"/>
        <v>-8.7101380295097508E-2</v>
      </c>
      <c r="E43" s="37">
        <f t="shared" si="13"/>
        <v>5.7905337361530806E-2</v>
      </c>
      <c r="F43" s="37">
        <f t="shared" si="13"/>
        <v>1.8984094407388241E-2</v>
      </c>
      <c r="G43" s="37">
        <f t="shared" si="13"/>
        <v>3.6702127659574479E-2</v>
      </c>
      <c r="H43" s="37">
        <f t="shared" si="13"/>
        <v>0.31652661064425769</v>
      </c>
      <c r="I43" s="37">
        <f t="shared" si="13"/>
        <v>6.25E-2</v>
      </c>
      <c r="J43" s="37">
        <f t="shared" si="13"/>
        <v>-0.25786858089453335</v>
      </c>
      <c r="K43" s="37">
        <f t="shared" si="13"/>
        <v>-0.27934739355352178</v>
      </c>
      <c r="L43" s="37">
        <f t="shared" si="13"/>
        <v>0.17156177156177166</v>
      </c>
      <c r="M43" s="37">
        <f t="shared" si="13"/>
        <v>0.13073273589878753</v>
      </c>
      <c r="N43" s="37">
        <f t="shared" si="13"/>
        <v>-3.6764705882353921E-3</v>
      </c>
      <c r="O43" s="37">
        <f t="shared" si="13"/>
        <v>-0.38797814207650272</v>
      </c>
      <c r="P43" s="37">
        <f t="shared" si="13"/>
        <v>5.3861788617886264E-2</v>
      </c>
      <c r="Q43" s="37"/>
    </row>
    <row r="44" spans="1:17" ht="16.5" customHeight="1" x14ac:dyDescent="0.3">
      <c r="A44" s="116" t="s">
        <v>41</v>
      </c>
      <c r="B44" s="37">
        <f t="shared" ref="B44:P44" si="14">+B16/C16-1</f>
        <v>-0.1225806451612903</v>
      </c>
      <c r="C44" s="37">
        <f t="shared" si="14"/>
        <v>6.4935064935065512E-3</v>
      </c>
      <c r="D44" s="37">
        <f t="shared" si="14"/>
        <v>-4.3478260869565299E-2</v>
      </c>
      <c r="E44" s="37">
        <f t="shared" si="14"/>
        <v>-6.1728395061727559E-3</v>
      </c>
      <c r="F44" s="37">
        <f t="shared" si="14"/>
        <v>1.2499999999999956E-2</v>
      </c>
      <c r="G44" s="37">
        <f t="shared" si="14"/>
        <v>-0.41391941391941389</v>
      </c>
      <c r="H44" s="37">
        <f t="shared" si="14"/>
        <v>-9.9009900990098987E-2</v>
      </c>
      <c r="I44" s="37">
        <f t="shared" si="14"/>
        <v>-0.60495436766623212</v>
      </c>
      <c r="J44" s="37">
        <f t="shared" si="14"/>
        <v>2.2362869198312239</v>
      </c>
      <c r="K44" s="37">
        <f t="shared" si="14"/>
        <v>-0.15957446808510634</v>
      </c>
      <c r="L44" s="37">
        <f t="shared" si="14"/>
        <v>2.971830985915493</v>
      </c>
      <c r="M44" s="37">
        <f t="shared" si="14"/>
        <v>-0.38260869565217392</v>
      </c>
      <c r="N44" s="37">
        <f t="shared" si="14"/>
        <v>-0.1015625</v>
      </c>
      <c r="O44" s="37">
        <f t="shared" si="14"/>
        <v>-0.51515151515151514</v>
      </c>
      <c r="P44" s="37">
        <f t="shared" si="14"/>
        <v>0.23943661971830976</v>
      </c>
      <c r="Q44" s="37"/>
    </row>
    <row r="45" spans="1:17" ht="16.5" customHeight="1" x14ac:dyDescent="0.3">
      <c r="A45" s="115" t="s">
        <v>43</v>
      </c>
      <c r="B45" s="37">
        <f t="shared" ref="B45:P45" si="15">+B17/C17-1</f>
        <v>1.379310344827589E-2</v>
      </c>
      <c r="C45" s="37">
        <f t="shared" si="15"/>
        <v>0.70588235294117641</v>
      </c>
      <c r="D45" s="37">
        <f t="shared" si="15"/>
        <v>4.9382716049382713E-2</v>
      </c>
      <c r="E45" s="37">
        <f t="shared" si="15"/>
        <v>0</v>
      </c>
      <c r="F45" s="37">
        <f t="shared" si="15"/>
        <v>1.2499999999999956E-2</v>
      </c>
      <c r="G45" s="37">
        <f t="shared" si="15"/>
        <v>0.35593220338983045</v>
      </c>
      <c r="H45" s="37">
        <f t="shared" si="15"/>
        <v>-0.2435897435897435</v>
      </c>
      <c r="I45" s="37">
        <f t="shared" si="15"/>
        <v>-2.5000000000000022E-2</v>
      </c>
      <c r="J45" s="37">
        <f t="shared" si="15"/>
        <v>0.90476190476190466</v>
      </c>
      <c r="K45" s="37">
        <f t="shared" si="15"/>
        <v>1.1000000000000001</v>
      </c>
      <c r="L45" s="37">
        <f t="shared" si="15"/>
        <v>0</v>
      </c>
      <c r="M45" s="37">
        <f t="shared" si="15"/>
        <v>-0.35483870967741937</v>
      </c>
      <c r="N45" s="37">
        <f t="shared" si="15"/>
        <v>1.3846153846153846</v>
      </c>
      <c r="O45" s="37">
        <f t="shared" si="15"/>
        <v>-0.56666666666666665</v>
      </c>
      <c r="P45" s="37">
        <f t="shared" si="15"/>
        <v>-0.44444444444444453</v>
      </c>
      <c r="Q45" s="37"/>
    </row>
    <row r="46" spans="1:17" ht="16.5" customHeight="1" x14ac:dyDescent="0.3">
      <c r="A46" s="115" t="s">
        <v>44</v>
      </c>
      <c r="B46" s="37">
        <f t="shared" ref="B46:P46" si="16">+B18/C18-1</f>
        <v>8.2404265632574081E-3</v>
      </c>
      <c r="C46" s="37">
        <f t="shared" si="16"/>
        <v>-0.13282891971416555</v>
      </c>
      <c r="D46" s="37">
        <f t="shared" si="16"/>
        <v>-0.28386514148103548</v>
      </c>
      <c r="E46" s="37">
        <f t="shared" si="16"/>
        <v>8.4911822338340937E-2</v>
      </c>
      <c r="F46" s="37">
        <f t="shared" si="16"/>
        <v>-4.1627543035993808E-2</v>
      </c>
      <c r="G46" s="37">
        <f t="shared" si="16"/>
        <v>-1.5625000000000222E-3</v>
      </c>
      <c r="H46" s="37">
        <f t="shared" si="16"/>
        <v>-5.6603773584905648E-2</v>
      </c>
      <c r="I46" s="37">
        <f t="shared" si="16"/>
        <v>0.28728652751423156</v>
      </c>
      <c r="J46" s="37">
        <f t="shared" si="16"/>
        <v>-7.1529245947850595E-2</v>
      </c>
      <c r="K46" s="37">
        <f t="shared" si="16"/>
        <v>-0.20925048760100295</v>
      </c>
      <c r="L46" s="37">
        <f t="shared" si="16"/>
        <v>9.8225214198286226E-2</v>
      </c>
      <c r="M46" s="37">
        <f t="shared" si="16"/>
        <v>2.9940119760478945E-2</v>
      </c>
      <c r="N46" s="37">
        <f t="shared" si="16"/>
        <v>3.7267080745341685E-2</v>
      </c>
      <c r="O46" s="37">
        <f t="shared" si="16"/>
        <v>5.1564111378480604E-2</v>
      </c>
      <c r="P46" s="37">
        <f t="shared" si="16"/>
        <v>6.2454346238129954E-2</v>
      </c>
      <c r="Q46" s="37"/>
    </row>
    <row r="47" spans="1:17" ht="16.5" customHeight="1" x14ac:dyDescent="0.3">
      <c r="A47" s="115" t="s">
        <v>45</v>
      </c>
      <c r="B47" s="37">
        <f t="shared" ref="B47:P47" si="17">+B19/C19-1</f>
        <v>9.7719869706840434E-3</v>
      </c>
      <c r="C47" s="37">
        <f t="shared" si="17"/>
        <v>0.31571428571428561</v>
      </c>
      <c r="D47" s="37">
        <f t="shared" si="17"/>
        <v>-4.1752224503764479E-2</v>
      </c>
      <c r="E47" s="37">
        <f t="shared" si="17"/>
        <v>0.12039877300613488</v>
      </c>
      <c r="F47" s="37">
        <f t="shared" si="17"/>
        <v>-8.6834733893557448E-2</v>
      </c>
      <c r="G47" s="37">
        <f t="shared" si="17"/>
        <v>-2.3923444976076569E-2</v>
      </c>
      <c r="H47" s="37">
        <f t="shared" si="17"/>
        <v>1.3157894736842035E-2</v>
      </c>
      <c r="I47" s="37">
        <f t="shared" si="17"/>
        <v>0.12024825446082232</v>
      </c>
      <c r="J47" s="37">
        <f t="shared" si="17"/>
        <v>0.5455635491606714</v>
      </c>
      <c r="K47" s="37">
        <f t="shared" si="17"/>
        <v>-1.7667844522968212E-2</v>
      </c>
      <c r="L47" s="37">
        <f t="shared" si="17"/>
        <v>0.11271297509829625</v>
      </c>
      <c r="M47" s="37">
        <f t="shared" si="17"/>
        <v>-0.134920634920635</v>
      </c>
      <c r="N47" s="37">
        <f t="shared" si="17"/>
        <v>-0.19525547445255464</v>
      </c>
      <c r="O47" s="37">
        <f t="shared" si="17"/>
        <v>0.15126050420168058</v>
      </c>
      <c r="P47" s="37">
        <f t="shared" si="17"/>
        <v>3.365906623235615E-2</v>
      </c>
      <c r="Q47" s="37"/>
    </row>
    <row r="48" spans="1:17" ht="16.5" customHeight="1" x14ac:dyDescent="0.3">
      <c r="A48" s="115" t="s">
        <v>46</v>
      </c>
      <c r="B48" s="37">
        <f t="shared" ref="B48:P48" si="18">+B20/C20-1</f>
        <v>-0.12980769230769229</v>
      </c>
      <c r="C48" s="37">
        <f t="shared" si="18"/>
        <v>6.6666666666666652E-2</v>
      </c>
      <c r="D48" s="37">
        <f t="shared" si="18"/>
        <v>0.83962264150943411</v>
      </c>
      <c r="E48" s="37">
        <f t="shared" si="18"/>
        <v>0</v>
      </c>
      <c r="F48" s="37">
        <f t="shared" si="18"/>
        <v>9.52380952380949E-3</v>
      </c>
      <c r="G48" s="37">
        <f t="shared" si="18"/>
        <v>-0.37869822485207094</v>
      </c>
      <c r="H48" s="37">
        <f t="shared" si="18"/>
        <v>0.6732673267326732</v>
      </c>
      <c r="I48" s="37">
        <f t="shared" si="18"/>
        <v>1.6578947368421053</v>
      </c>
      <c r="J48" s="37">
        <f t="shared" si="18"/>
        <v>-0.47222222222222221</v>
      </c>
      <c r="K48" s="37">
        <f t="shared" si="18"/>
        <v>0.67441860465116288</v>
      </c>
      <c r="L48" s="37">
        <f t="shared" si="18"/>
        <v>0.72</v>
      </c>
      <c r="M48" s="37">
        <f t="shared" si="18"/>
        <v>-0.24242424242424243</v>
      </c>
      <c r="N48" s="37">
        <f t="shared" si="18"/>
        <v>6.4516129032258007E-2</v>
      </c>
      <c r="O48" s="37">
        <f t="shared" si="18"/>
        <v>-0.54411764705882348</v>
      </c>
      <c r="P48" s="37">
        <f t="shared" si="18"/>
        <v>0.51111111111111107</v>
      </c>
      <c r="Q48" s="37"/>
    </row>
    <row r="49" spans="1:17" ht="16.5" customHeight="1" x14ac:dyDescent="0.3">
      <c r="A49" s="115" t="s">
        <v>47</v>
      </c>
      <c r="B49" s="37">
        <f t="shared" ref="B49:P49" si="19">+B21/C21-1</f>
        <v>-8.6538461538461564E-2</v>
      </c>
      <c r="C49" s="37">
        <f t="shared" si="19"/>
        <v>0.42076502732240439</v>
      </c>
      <c r="D49" s="37">
        <f t="shared" si="19"/>
        <v>-0.49307479224376727</v>
      </c>
      <c r="E49" s="37">
        <f t="shared" si="19"/>
        <v>0.24268502581755591</v>
      </c>
      <c r="F49" s="37">
        <f t="shared" si="19"/>
        <v>8.6805555555555802E-3</v>
      </c>
      <c r="G49" s="37">
        <f t="shared" si="19"/>
        <v>-0.1272727272727272</v>
      </c>
      <c r="H49" s="37">
        <f t="shared" si="19"/>
        <v>4.4303797468354444E-2</v>
      </c>
      <c r="I49" s="37">
        <f t="shared" si="19"/>
        <v>0.15539305301645334</v>
      </c>
      <c r="J49" s="37">
        <f t="shared" si="19"/>
        <v>0.32445520581113807</v>
      </c>
      <c r="K49" s="37">
        <f t="shared" si="19"/>
        <v>2.3577235772357721</v>
      </c>
      <c r="L49" s="37">
        <f t="shared" si="19"/>
        <v>-0.47210300429184548</v>
      </c>
      <c r="M49" s="37">
        <f t="shared" si="19"/>
        <v>-0.50213675213675213</v>
      </c>
      <c r="N49" s="37">
        <f t="shared" si="19"/>
        <v>0.79999999999999982</v>
      </c>
      <c r="O49" s="37">
        <f t="shared" si="19"/>
        <v>3.1746031746031855E-2</v>
      </c>
      <c r="P49" s="37">
        <f t="shared" si="19"/>
        <v>0.24752475247524752</v>
      </c>
      <c r="Q49" s="37"/>
    </row>
    <row r="50" spans="1:17" ht="15.75" customHeight="1" x14ac:dyDescent="0.3">
      <c r="A50" s="94" t="s">
        <v>17</v>
      </c>
      <c r="B50" s="37">
        <f t="shared" ref="B50:P50" si="20">+B22/C22-1</f>
        <v>5.5713704758031835E-2</v>
      </c>
      <c r="C50" s="37">
        <f t="shared" si="20"/>
        <v>-0.13673863436896616</v>
      </c>
      <c r="D50" s="37">
        <f t="shared" si="20"/>
        <v>9.7899402582386053E-2</v>
      </c>
      <c r="E50" s="37">
        <f t="shared" si="20"/>
        <v>-5.7781201849016472E-4</v>
      </c>
      <c r="F50" s="37">
        <f t="shared" si="20"/>
        <v>-6.6354972127315226E-2</v>
      </c>
      <c r="G50" s="37">
        <f t="shared" si="20"/>
        <v>4.56938698758933E-2</v>
      </c>
      <c r="H50" s="37">
        <f t="shared" si="20"/>
        <v>2.6640926640926654E-2</v>
      </c>
      <c r="I50" s="37">
        <f t="shared" si="20"/>
        <v>7.3130308680339873E-2</v>
      </c>
      <c r="J50" s="37">
        <f t="shared" si="20"/>
        <v>6.7212027415432196E-2</v>
      </c>
      <c r="K50" s="37">
        <f t="shared" si="20"/>
        <v>-7.3914823914823846E-2</v>
      </c>
      <c r="L50" s="37">
        <f t="shared" si="20"/>
        <v>-5.9140820651127024E-2</v>
      </c>
      <c r="M50" s="37">
        <f t="shared" si="20"/>
        <v>-8.8498683055311611E-2</v>
      </c>
      <c r="N50" s="37">
        <f t="shared" si="20"/>
        <v>-0.11237531172069826</v>
      </c>
      <c r="O50" s="37">
        <f t="shared" si="20"/>
        <v>3.533968049055991E-2</v>
      </c>
      <c r="P50" s="37">
        <f t="shared" si="20"/>
        <v>0.41387177732146929</v>
      </c>
      <c r="Q50" s="37"/>
    </row>
    <row r="51" spans="1:17" ht="16.5" customHeight="1" x14ac:dyDescent="0.3">
      <c r="A51" s="95" t="s">
        <v>19</v>
      </c>
      <c r="B51" s="37">
        <f t="shared" ref="B51:P51" si="21">+B23/C23-1</f>
        <v>3</v>
      </c>
      <c r="C51" s="37">
        <f t="shared" si="21"/>
        <v>-0.8571428571428571</v>
      </c>
      <c r="D51" s="37">
        <f t="shared" si="21"/>
        <v>0</v>
      </c>
      <c r="E51" s="37">
        <f t="shared" si="21"/>
        <v>0</v>
      </c>
      <c r="F51" s="37">
        <f t="shared" si="21"/>
        <v>0</v>
      </c>
      <c r="G51" s="37">
        <f t="shared" si="21"/>
        <v>0</v>
      </c>
      <c r="H51" s="37">
        <f t="shared" si="21"/>
        <v>-0.65</v>
      </c>
      <c r="I51" s="37">
        <f t="shared" si="21"/>
        <v>0.11111111111111116</v>
      </c>
      <c r="J51" s="37">
        <f t="shared" si="21"/>
        <v>0.19999999999999996</v>
      </c>
      <c r="K51" s="37">
        <f t="shared" si="21"/>
        <v>-0.65116279069767447</v>
      </c>
      <c r="L51" s="37" t="e">
        <f t="shared" si="21"/>
        <v>#DIV/0!</v>
      </c>
      <c r="M51" s="37" t="e">
        <f t="shared" si="21"/>
        <v>#DIV/0!</v>
      </c>
      <c r="N51" s="37">
        <f t="shared" si="21"/>
        <v>-1</v>
      </c>
      <c r="O51" s="37">
        <f t="shared" si="21"/>
        <v>-0.41666666666666663</v>
      </c>
      <c r="P51" s="37">
        <f t="shared" si="21"/>
        <v>-0.4</v>
      </c>
      <c r="Q51" s="37"/>
    </row>
    <row r="52" spans="1:17" ht="16.5" customHeight="1" x14ac:dyDescent="0.3">
      <c r="A52" s="95" t="s">
        <v>20</v>
      </c>
      <c r="B52" s="37" t="e">
        <f t="shared" ref="B52:P52" si="22">+B24/C24-1</f>
        <v>#DIV/0!</v>
      </c>
      <c r="C52" s="37" t="e">
        <f t="shared" si="22"/>
        <v>#DIV/0!</v>
      </c>
      <c r="D52" s="37" t="e">
        <f t="shared" si="22"/>
        <v>#DIV/0!</v>
      </c>
      <c r="E52" s="37" t="e">
        <f t="shared" si="22"/>
        <v>#DIV/0!</v>
      </c>
      <c r="F52" s="37" t="e">
        <f t="shared" si="22"/>
        <v>#DIV/0!</v>
      </c>
      <c r="G52" s="37" t="e">
        <f t="shared" si="22"/>
        <v>#DIV/0!</v>
      </c>
      <c r="H52" s="37" t="e">
        <f t="shared" si="22"/>
        <v>#DIV/0!</v>
      </c>
      <c r="I52" s="37" t="e">
        <f t="shared" si="22"/>
        <v>#DIV/0!</v>
      </c>
      <c r="J52" s="37" t="e">
        <f t="shared" si="22"/>
        <v>#DIV/0!</v>
      </c>
      <c r="K52" s="37" t="e">
        <f t="shared" si="22"/>
        <v>#DIV/0!</v>
      </c>
      <c r="L52" s="37" t="e">
        <f t="shared" si="22"/>
        <v>#DIV/0!</v>
      </c>
      <c r="M52" s="37" t="e">
        <f t="shared" si="22"/>
        <v>#DIV/0!</v>
      </c>
      <c r="N52" s="37" t="e">
        <f t="shared" si="22"/>
        <v>#DIV/0!</v>
      </c>
      <c r="O52" s="37" t="e">
        <f t="shared" si="22"/>
        <v>#DIV/0!</v>
      </c>
      <c r="P52" s="37" t="e">
        <f t="shared" si="22"/>
        <v>#DIV/0!</v>
      </c>
      <c r="Q52" s="37"/>
    </row>
    <row r="53" spans="1:17" ht="16.5" customHeight="1" x14ac:dyDescent="0.3">
      <c r="A53" s="95" t="s">
        <v>21</v>
      </c>
      <c r="B53" s="37">
        <f t="shared" ref="B53:P53" si="23">+B25/C25-1</f>
        <v>6.1085972850678738E-2</v>
      </c>
      <c r="C53" s="37">
        <f t="shared" si="23"/>
        <v>2.314814814814814E-2</v>
      </c>
      <c r="D53" s="37">
        <f t="shared" si="23"/>
        <v>-1.8181818181818077E-2</v>
      </c>
      <c r="E53" s="37">
        <f t="shared" si="23"/>
        <v>7.5794621026894937E-2</v>
      </c>
      <c r="F53" s="37">
        <f t="shared" si="23"/>
        <v>0.17528735632183912</v>
      </c>
      <c r="G53" s="37">
        <f t="shared" si="23"/>
        <v>1.754385964912264E-2</v>
      </c>
      <c r="H53" s="37">
        <f t="shared" si="23"/>
        <v>6.211180124223592E-2</v>
      </c>
      <c r="I53" s="37">
        <f t="shared" si="23"/>
        <v>8.0536912751677958E-2</v>
      </c>
      <c r="J53" s="37">
        <f t="shared" si="23"/>
        <v>-0.49059829059829063</v>
      </c>
      <c r="K53" s="37">
        <f t="shared" si="23"/>
        <v>0.10377358490566047</v>
      </c>
      <c r="L53" s="37">
        <f t="shared" si="23"/>
        <v>-0.45134575569358171</v>
      </c>
      <c r="M53" s="37">
        <f t="shared" si="23"/>
        <v>-0.19966859983429996</v>
      </c>
      <c r="N53" s="37">
        <f t="shared" si="23"/>
        <v>-6.5843621399176433E-3</v>
      </c>
      <c r="O53" s="37">
        <f t="shared" si="23"/>
        <v>-4.3307086614173262E-2</v>
      </c>
      <c r="P53" s="37">
        <f t="shared" si="23"/>
        <v>-6.2597809076682109E-3</v>
      </c>
      <c r="Q53" s="37"/>
    </row>
    <row r="54" spans="1:17" ht="16.5" customHeight="1" x14ac:dyDescent="0.3">
      <c r="A54" s="96" t="s">
        <v>22</v>
      </c>
      <c r="B54" s="37">
        <f t="shared" ref="B54:P54" si="24">+B26/C26-1</f>
        <v>-4.4923629829289879E-3</v>
      </c>
      <c r="C54" s="37">
        <f t="shared" si="24"/>
        <v>-0.10241935483870968</v>
      </c>
      <c r="D54" s="37">
        <f t="shared" si="24"/>
        <v>4.9957662997459851E-2</v>
      </c>
      <c r="E54" s="37">
        <f t="shared" si="24"/>
        <v>7.9524680073125964E-2</v>
      </c>
      <c r="F54" s="37">
        <f t="shared" si="24"/>
        <v>0.17508055853920523</v>
      </c>
      <c r="G54" s="37">
        <f t="shared" si="24"/>
        <v>0.74671669793621009</v>
      </c>
      <c r="H54" s="37">
        <f t="shared" si="24"/>
        <v>0.11740041928721157</v>
      </c>
      <c r="I54" s="37">
        <f t="shared" si="24"/>
        <v>0.19250000000000012</v>
      </c>
      <c r="J54" s="37">
        <f t="shared" si="24"/>
        <v>-0.57035445757250258</v>
      </c>
      <c r="K54" s="37">
        <f t="shared" si="24"/>
        <v>-0.34712482468443195</v>
      </c>
      <c r="L54" s="37">
        <f t="shared" si="24"/>
        <v>-0.13101767215112736</v>
      </c>
      <c r="M54" s="37">
        <f t="shared" si="24"/>
        <v>-0.31625000000000003</v>
      </c>
      <c r="N54" s="37">
        <f t="shared" si="24"/>
        <v>0.2841091492776886</v>
      </c>
      <c r="O54" s="37">
        <f t="shared" si="24"/>
        <v>-0.33058739255014324</v>
      </c>
      <c r="P54" s="37">
        <f t="shared" si="24"/>
        <v>0.15324246179264756</v>
      </c>
      <c r="Q54" s="37"/>
    </row>
    <row r="55" spans="1:17" ht="16.5" customHeight="1" thickBot="1" x14ac:dyDescent="0.35">
      <c r="A55" s="97" t="s">
        <v>23</v>
      </c>
      <c r="B55" s="37">
        <f t="shared" ref="B55:P55" si="25">+B27/C27-1</f>
        <v>1.7737415303842319E-4</v>
      </c>
      <c r="C55" s="37">
        <f t="shared" si="25"/>
        <v>-3.5085917710686698E-2</v>
      </c>
      <c r="D55" s="37">
        <f t="shared" si="25"/>
        <v>-7.6937659957660554E-2</v>
      </c>
      <c r="E55" s="37">
        <f t="shared" si="25"/>
        <v>9.1307196303575866E-2</v>
      </c>
      <c r="F55" s="37">
        <f t="shared" si="25"/>
        <v>1.3772852798266122E-2</v>
      </c>
      <c r="G55" s="37">
        <f t="shared" si="25"/>
        <v>-0.13847312151784374</v>
      </c>
      <c r="H55" s="37">
        <f t="shared" si="25"/>
        <v>7.9240744954008902E-2</v>
      </c>
      <c r="I55" s="37">
        <f t="shared" si="25"/>
        <v>8.315437422988925E-2</v>
      </c>
      <c r="J55" s="37">
        <f t="shared" si="25"/>
        <v>9.8287128330046603E-2</v>
      </c>
      <c r="K55" s="37">
        <f t="shared" si="25"/>
        <v>0.10017866258295038</v>
      </c>
      <c r="L55" s="37">
        <f t="shared" si="25"/>
        <v>7.0150680566303913E-2</v>
      </c>
      <c r="M55" s="37">
        <f t="shared" si="25"/>
        <v>-8.2107638308540731E-2</v>
      </c>
      <c r="N55" s="37">
        <f t="shared" si="25"/>
        <v>-0.11063213051395449</v>
      </c>
      <c r="O55" s="37">
        <f t="shared" si="25"/>
        <v>-0.17749724905245146</v>
      </c>
      <c r="P55" s="37">
        <f t="shared" si="25"/>
        <v>0.20080748761240619</v>
      </c>
      <c r="Q55" s="37"/>
    </row>
    <row r="56" spans="1:17" ht="16.5" customHeight="1" thickBot="1" x14ac:dyDescent="0.35">
      <c r="A56" s="259" t="s">
        <v>76</v>
      </c>
    </row>
    <row r="57" spans="1:17" ht="15.75" customHeight="1" thickBot="1" x14ac:dyDescent="0.35">
      <c r="A57" s="234" t="s">
        <v>90</v>
      </c>
      <c r="B57" s="157">
        <v>2019</v>
      </c>
      <c r="C57" s="13">
        <v>2018</v>
      </c>
      <c r="D57" s="13">
        <v>2017</v>
      </c>
      <c r="E57" s="13">
        <v>2016</v>
      </c>
      <c r="F57" s="13">
        <v>2015</v>
      </c>
      <c r="G57" s="13">
        <v>2014</v>
      </c>
      <c r="H57" s="13">
        <v>2013</v>
      </c>
      <c r="I57" s="13">
        <v>2012</v>
      </c>
      <c r="J57" s="13">
        <v>2011</v>
      </c>
      <c r="K57" s="13">
        <v>2010</v>
      </c>
      <c r="L57" s="13">
        <v>2009</v>
      </c>
      <c r="M57" s="13">
        <v>2008</v>
      </c>
      <c r="N57" s="13">
        <v>2007</v>
      </c>
      <c r="O57" s="13">
        <v>2006</v>
      </c>
      <c r="P57" s="13">
        <v>2005</v>
      </c>
      <c r="Q57" s="156">
        <v>2004</v>
      </c>
    </row>
    <row r="58" spans="1:17" ht="15.75" customHeight="1" x14ac:dyDescent="0.3">
      <c r="A58" s="91" t="s">
        <v>24</v>
      </c>
      <c r="B58" s="37">
        <f t="shared" ref="B58:Q58" si="26">B2/B$27</f>
        <v>0.11488259913456762</v>
      </c>
      <c r="C58" s="37">
        <f t="shared" si="26"/>
        <v>0.11876973287452552</v>
      </c>
      <c r="D58" s="37">
        <f t="shared" si="26"/>
        <v>0.11258300814677893</v>
      </c>
      <c r="E58" s="37">
        <f t="shared" si="26"/>
        <v>0.12423773262978292</v>
      </c>
      <c r="F58" s="37">
        <f t="shared" si="26"/>
        <v>0.10868590738250405</v>
      </c>
      <c r="G58" s="37">
        <f t="shared" si="26"/>
        <v>0.11140629915754885</v>
      </c>
      <c r="H58" s="37">
        <f t="shared" si="26"/>
        <v>8.8570998343622961E-2</v>
      </c>
      <c r="I58" s="37">
        <f t="shared" si="26"/>
        <v>0.10101732375597229</v>
      </c>
      <c r="J58" s="37">
        <f t="shared" si="26"/>
        <v>0.10811476852666785</v>
      </c>
      <c r="K58" s="37">
        <f t="shared" si="26"/>
        <v>0.11576383250202991</v>
      </c>
      <c r="L58" s="37">
        <f t="shared" si="26"/>
        <v>0.14935341160456014</v>
      </c>
      <c r="M58" s="37">
        <f t="shared" si="26"/>
        <v>0.14389766467883644</v>
      </c>
      <c r="N58" s="37">
        <f t="shared" si="26"/>
        <v>9.2721042955039287E-2</v>
      </c>
      <c r="O58" s="37">
        <f t="shared" si="26"/>
        <v>8.8817867627931174E-2</v>
      </c>
      <c r="P58" s="37">
        <f t="shared" si="26"/>
        <v>6.0826506907934952E-2</v>
      </c>
      <c r="Q58" s="37">
        <f t="shared" si="26"/>
        <v>9.6825105523949351E-2</v>
      </c>
    </row>
    <row r="59" spans="1:17" ht="15.75" customHeight="1" x14ac:dyDescent="0.3">
      <c r="A59" s="92" t="s">
        <v>36</v>
      </c>
      <c r="B59" s="37">
        <f t="shared" ref="B59:Q59" si="27">B3/B$27</f>
        <v>8.2748102433141804E-2</v>
      </c>
      <c r="C59" s="37">
        <f t="shared" si="27"/>
        <v>9.4256624924615978E-2</v>
      </c>
      <c r="D59" s="37">
        <f t="shared" si="27"/>
        <v>0.12189361265146847</v>
      </c>
      <c r="E59" s="37">
        <f t="shared" si="27"/>
        <v>0.11024044993522701</v>
      </c>
      <c r="F59" s="37">
        <f t="shared" si="27"/>
        <v>0.12023723319885521</v>
      </c>
      <c r="G59" s="37">
        <f t="shared" si="27"/>
        <v>0.10252735344496101</v>
      </c>
      <c r="H59" s="37">
        <f t="shared" si="27"/>
        <v>0.11419966872458967</v>
      </c>
      <c r="I59" s="37">
        <f t="shared" si="27"/>
        <v>0.13368219195891701</v>
      </c>
      <c r="J59" s="37">
        <f t="shared" si="27"/>
        <v>0.1566273543390248</v>
      </c>
      <c r="K59" s="37">
        <f t="shared" si="27"/>
        <v>0.15864362216293545</v>
      </c>
      <c r="L59" s="37">
        <f t="shared" si="27"/>
        <v>7.9334694572060563E-2</v>
      </c>
      <c r="M59" s="37">
        <f t="shared" si="27"/>
        <v>8.6220239450084224E-2</v>
      </c>
      <c r="N59" s="37">
        <f t="shared" si="27"/>
        <v>6.0045127862276462E-2</v>
      </c>
      <c r="O59" s="37">
        <f t="shared" si="27"/>
        <v>0.11572336393028355</v>
      </c>
      <c r="P59" s="37">
        <f t="shared" si="27"/>
        <v>0.16435383298691772</v>
      </c>
      <c r="Q59" s="37">
        <f t="shared" si="27"/>
        <v>0.16065333088640119</v>
      </c>
    </row>
    <row r="60" spans="1:17" ht="15.75" customHeight="1" x14ac:dyDescent="0.3">
      <c r="A60" s="114" t="s">
        <v>37</v>
      </c>
      <c r="B60" s="37">
        <f t="shared" ref="B60:Q60" si="28">B4/B$27</f>
        <v>1.4187415762218912E-4</v>
      </c>
      <c r="C60" s="37">
        <f t="shared" si="28"/>
        <v>1.0642449182305153E-4</v>
      </c>
      <c r="D60" s="37">
        <f t="shared" si="28"/>
        <v>2.7384130896145682E-4</v>
      </c>
      <c r="E60" s="37">
        <f t="shared" si="28"/>
        <v>1.3902492969762078E-3</v>
      </c>
      <c r="F60" s="37">
        <f t="shared" si="28"/>
        <v>1.4482259232440262E-3</v>
      </c>
      <c r="G60" s="37">
        <f t="shared" si="28"/>
        <v>1.1186073338693328E-3</v>
      </c>
      <c r="H60" s="37">
        <f t="shared" si="28"/>
        <v>2.1081162475530791E-4</v>
      </c>
      <c r="I60" s="37">
        <f t="shared" si="28"/>
        <v>6.5004712841681001E-4</v>
      </c>
      <c r="J60" s="37">
        <f t="shared" si="28"/>
        <v>0</v>
      </c>
      <c r="K60" s="37">
        <f t="shared" si="28"/>
        <v>0</v>
      </c>
      <c r="L60" s="37">
        <f t="shared" si="28"/>
        <v>0</v>
      </c>
      <c r="M60" s="37">
        <f t="shared" si="28"/>
        <v>0</v>
      </c>
      <c r="N60" s="37">
        <f t="shared" si="28"/>
        <v>0</v>
      </c>
      <c r="O60" s="37">
        <f t="shared" si="28"/>
        <v>0</v>
      </c>
      <c r="P60" s="37">
        <f t="shared" si="28"/>
        <v>0</v>
      </c>
      <c r="Q60" s="37">
        <f t="shared" si="28"/>
        <v>0</v>
      </c>
    </row>
    <row r="61" spans="1:17" ht="16.5" x14ac:dyDescent="0.3">
      <c r="A61" s="114" t="s">
        <v>11</v>
      </c>
      <c r="B61" s="37">
        <f t="shared" ref="B61:Q61" si="29">B5/B$27</f>
        <v>5.1819536071504579E-2</v>
      </c>
      <c r="C61" s="37">
        <f t="shared" si="29"/>
        <v>6.4670616197807659E-2</v>
      </c>
      <c r="D61" s="37">
        <f t="shared" si="29"/>
        <v>9.3551037173957699E-2</v>
      </c>
      <c r="E61" s="37">
        <f t="shared" si="29"/>
        <v>8.7143353660463205E-2</v>
      </c>
      <c r="F61" s="37">
        <f t="shared" si="29"/>
        <v>9.7996620806179102E-2</v>
      </c>
      <c r="G61" s="37">
        <f t="shared" si="29"/>
        <v>9.4871884503792775E-2</v>
      </c>
      <c r="H61" s="37">
        <f t="shared" si="29"/>
        <v>0.10185213070320734</v>
      </c>
      <c r="I61" s="37">
        <f t="shared" si="29"/>
        <v>0.1048851041700523</v>
      </c>
      <c r="J61" s="37">
        <f t="shared" si="29"/>
        <v>0.13071642316493576</v>
      </c>
      <c r="K61" s="37">
        <f t="shared" si="29"/>
        <v>0.13034064107025481</v>
      </c>
      <c r="L61" s="37">
        <f t="shared" si="29"/>
        <v>4.1007316658158925E-2</v>
      </c>
      <c r="M61" s="37">
        <f t="shared" si="29"/>
        <v>3.3777939636727816E-2</v>
      </c>
      <c r="N61" s="37">
        <f t="shared" si="29"/>
        <v>1.9179341467491225E-2</v>
      </c>
      <c r="O61" s="37">
        <f t="shared" si="29"/>
        <v>8.2500278717157829E-2</v>
      </c>
      <c r="P61" s="37">
        <f t="shared" si="29"/>
        <v>0.12724660716469005</v>
      </c>
      <c r="Q61" s="37">
        <f t="shared" si="29"/>
        <v>0.11444301706735181</v>
      </c>
    </row>
    <row r="62" spans="1:17" ht="16.5" x14ac:dyDescent="0.3">
      <c r="A62" s="114" t="s">
        <v>48</v>
      </c>
      <c r="B62" s="37">
        <f t="shared" ref="B62:Q62" si="30">B6/B$27</f>
        <v>2.816202028800454E-2</v>
      </c>
      <c r="C62" s="37">
        <f t="shared" si="30"/>
        <v>2.728014473730888E-2</v>
      </c>
      <c r="D62" s="37">
        <f t="shared" si="30"/>
        <v>2.539878140617512E-2</v>
      </c>
      <c r="E62" s="37">
        <f t="shared" si="30"/>
        <v>1.9526683307529463E-2</v>
      </c>
      <c r="F62" s="37">
        <f t="shared" si="30"/>
        <v>1.8516602875762907E-2</v>
      </c>
      <c r="G62" s="37">
        <f t="shared" si="30"/>
        <v>4.194777502009998E-3</v>
      </c>
      <c r="H62" s="37">
        <f t="shared" si="30"/>
        <v>6.2340009034783919E-3</v>
      </c>
      <c r="I62" s="37">
        <f t="shared" si="30"/>
        <v>2.1776578801963136E-2</v>
      </c>
      <c r="J62" s="37">
        <f t="shared" si="30"/>
        <v>2.2249603942967787E-2</v>
      </c>
      <c r="K62" s="37">
        <f t="shared" si="30"/>
        <v>2.6253721532691489E-2</v>
      </c>
      <c r="L62" s="37">
        <f t="shared" si="30"/>
        <v>3.3988429470818447E-2</v>
      </c>
      <c r="M62" s="37">
        <f t="shared" si="30"/>
        <v>4.5932535166385936E-2</v>
      </c>
      <c r="N62" s="37">
        <f t="shared" si="30"/>
        <v>3.5726224302189538E-2</v>
      </c>
      <c r="O62" s="37">
        <f t="shared" si="30"/>
        <v>3.0398751347132928E-2</v>
      </c>
      <c r="P62" s="37">
        <f t="shared" si="30"/>
        <v>3.2522313241227535E-2</v>
      </c>
      <c r="Q62" s="37">
        <f t="shared" si="30"/>
        <v>4.1218572215085333E-2</v>
      </c>
    </row>
    <row r="63" spans="1:17" ht="15" customHeight="1" x14ac:dyDescent="0.3">
      <c r="A63" s="114" t="s">
        <v>38</v>
      </c>
      <c r="B63" s="37">
        <f t="shared" ref="B63:Q63" si="31">B7/B$27</f>
        <v>2.6246719160104987E-3</v>
      </c>
      <c r="C63" s="37">
        <f t="shared" si="31"/>
        <v>2.1994394976763984E-3</v>
      </c>
      <c r="D63" s="37">
        <f t="shared" si="31"/>
        <v>2.6699527623742039E-3</v>
      </c>
      <c r="E63" s="37">
        <f t="shared" si="31"/>
        <v>2.1801636702581443E-3</v>
      </c>
      <c r="F63" s="37">
        <f t="shared" si="31"/>
        <v>2.2757835936691837E-3</v>
      </c>
      <c r="G63" s="37">
        <f t="shared" si="31"/>
        <v>2.3420841052889155E-3</v>
      </c>
      <c r="H63" s="37">
        <f t="shared" si="31"/>
        <v>5.9027254931486228E-3</v>
      </c>
      <c r="I63" s="37">
        <f t="shared" si="31"/>
        <v>6.370461858484739E-3</v>
      </c>
      <c r="J63" s="37">
        <f t="shared" si="31"/>
        <v>3.6613272311212816E-3</v>
      </c>
      <c r="K63" s="37">
        <f t="shared" si="31"/>
        <v>2.0492595599891734E-3</v>
      </c>
      <c r="L63" s="37">
        <f t="shared" si="31"/>
        <v>4.3389484430832051E-3</v>
      </c>
      <c r="M63" s="37">
        <f t="shared" si="31"/>
        <v>6.509764646970455E-3</v>
      </c>
      <c r="N63" s="37">
        <f t="shared" si="31"/>
        <v>5.1395620925956884E-3</v>
      </c>
      <c r="O63" s="37">
        <f t="shared" si="31"/>
        <v>2.8243338659927901E-3</v>
      </c>
      <c r="P63" s="37">
        <f t="shared" si="31"/>
        <v>4.5849125810001222E-3</v>
      </c>
      <c r="Q63" s="37">
        <f t="shared" si="31"/>
        <v>4.9917416039640299E-3</v>
      </c>
    </row>
    <row r="64" spans="1:17" ht="16.5" x14ac:dyDescent="0.3">
      <c r="A64" s="92" t="s">
        <v>12</v>
      </c>
      <c r="B64" s="37">
        <f t="shared" ref="B64:Q64" si="32">B8/B$27</f>
        <v>6.3134000141874161E-2</v>
      </c>
      <c r="C64" s="37">
        <f t="shared" si="32"/>
        <v>5.9597715420908866E-2</v>
      </c>
      <c r="D64" s="37">
        <f t="shared" si="32"/>
        <v>5.2680221811460259E-2</v>
      </c>
      <c r="E64" s="37">
        <f t="shared" si="32"/>
        <v>5.5041233530285311E-2</v>
      </c>
      <c r="F64" s="37">
        <f t="shared" si="32"/>
        <v>3.2757491120995831E-2</v>
      </c>
      <c r="G64" s="37">
        <f t="shared" si="32"/>
        <v>2.3385884573705738E-2</v>
      </c>
      <c r="H64" s="37">
        <f t="shared" si="32"/>
        <v>0.13732871555488632</v>
      </c>
      <c r="I64" s="37">
        <f t="shared" si="32"/>
        <v>0.1198036857672181</v>
      </c>
      <c r="J64" s="37">
        <f t="shared" si="32"/>
        <v>0.12367540925893329</v>
      </c>
      <c r="K64" s="37">
        <f t="shared" si="32"/>
        <v>5.8423230097049833E-2</v>
      </c>
      <c r="L64" s="37">
        <f t="shared" si="32"/>
        <v>2.1949974476773864E-2</v>
      </c>
      <c r="M64" s="37">
        <f t="shared" si="32"/>
        <v>2.3125597487139795E-2</v>
      </c>
      <c r="N64" s="37">
        <f t="shared" si="32"/>
        <v>3.6353000167140236E-2</v>
      </c>
      <c r="O64" s="37">
        <f t="shared" si="32"/>
        <v>3.3000111486863132E-2</v>
      </c>
      <c r="P64" s="37">
        <f t="shared" si="32"/>
        <v>4.3954028609854506E-2</v>
      </c>
      <c r="Q64" s="37">
        <f t="shared" si="32"/>
        <v>3.9236557166452565E-2</v>
      </c>
    </row>
    <row r="65" spans="1:17" ht="16.5" customHeight="1" x14ac:dyDescent="0.3">
      <c r="A65" s="92" t="s">
        <v>13</v>
      </c>
      <c r="B65" s="37">
        <f t="shared" ref="B65:Q65" si="33">B9/B$27</f>
        <v>0.19394197346953251</v>
      </c>
      <c r="C65" s="37">
        <f t="shared" si="33"/>
        <v>0.19670793571960693</v>
      </c>
      <c r="D65" s="37">
        <f t="shared" si="33"/>
        <v>0.18035873211473949</v>
      </c>
      <c r="E65" s="37">
        <f t="shared" si="33"/>
        <v>0.19564599197446997</v>
      </c>
      <c r="F65" s="37">
        <f t="shared" si="33"/>
        <v>0.21040653770559639</v>
      </c>
      <c r="G65" s="37">
        <f t="shared" si="33"/>
        <v>0.21554165064494707</v>
      </c>
      <c r="H65" s="37">
        <f t="shared" si="33"/>
        <v>0.19831350700195755</v>
      </c>
      <c r="I65" s="37">
        <f t="shared" si="33"/>
        <v>0.16956479344752493</v>
      </c>
      <c r="J65" s="37">
        <f t="shared" si="33"/>
        <v>0.15479669072346416</v>
      </c>
      <c r="K65" s="37">
        <f t="shared" si="33"/>
        <v>0.155086416888992</v>
      </c>
      <c r="L65" s="37">
        <f t="shared" si="33"/>
        <v>9.3415007656967836E-2</v>
      </c>
      <c r="M65" s="37">
        <f t="shared" si="33"/>
        <v>5.4035598852824683E-2</v>
      </c>
      <c r="N65" s="37">
        <f t="shared" si="33"/>
        <v>0.10007521310379409</v>
      </c>
      <c r="O65" s="37">
        <f t="shared" si="33"/>
        <v>0.11367943810620981</v>
      </c>
      <c r="P65" s="37">
        <f t="shared" si="33"/>
        <v>0.12211150507396991</v>
      </c>
      <c r="Q65" s="37">
        <f t="shared" si="33"/>
        <v>0.1058909891723252</v>
      </c>
    </row>
    <row r="66" spans="1:17" ht="16.5" customHeight="1" x14ac:dyDescent="0.3">
      <c r="A66" s="92" t="s">
        <v>14</v>
      </c>
      <c r="B66" s="37">
        <f t="shared" ref="B66:Q66" si="34">B10/B$27</f>
        <v>1.5003192168546498E-2</v>
      </c>
      <c r="C66" s="37">
        <f t="shared" si="34"/>
        <v>1.4260881904288907E-2</v>
      </c>
      <c r="D66" s="37">
        <f t="shared" si="34"/>
        <v>1.3383993975491204E-2</v>
      </c>
      <c r="E66" s="37">
        <f t="shared" si="34"/>
        <v>1.0648045751840501E-2</v>
      </c>
      <c r="F66" s="37">
        <f t="shared" si="34"/>
        <v>1.1068583841936486E-2</v>
      </c>
      <c r="G66" s="37">
        <f t="shared" si="34"/>
        <v>1.3108679693781242E-2</v>
      </c>
      <c r="H66" s="37">
        <f t="shared" si="34"/>
        <v>1.334136425237163E-2</v>
      </c>
      <c r="I66" s="37">
        <f t="shared" si="34"/>
        <v>1.157083888581922E-2</v>
      </c>
      <c r="J66" s="37">
        <f t="shared" si="34"/>
        <v>7.5690899489526493E-3</v>
      </c>
      <c r="K66" s="37">
        <f t="shared" si="34"/>
        <v>7.4237327456211566E-3</v>
      </c>
      <c r="L66" s="37">
        <f t="shared" si="34"/>
        <v>7.3591968691509267E-3</v>
      </c>
      <c r="M66" s="37">
        <f t="shared" si="34"/>
        <v>4.6433286293075969E-3</v>
      </c>
      <c r="N66" s="37">
        <f t="shared" si="34"/>
        <v>7.855590840715361E-3</v>
      </c>
      <c r="O66" s="37">
        <f t="shared" si="34"/>
        <v>1.3192612137203167E-2</v>
      </c>
      <c r="P66" s="37">
        <f t="shared" si="34"/>
        <v>2.3719281085707294E-2</v>
      </c>
      <c r="Q66" s="37">
        <f t="shared" si="34"/>
        <v>1.0864378785098184E-2</v>
      </c>
    </row>
    <row r="67" spans="1:17" ht="16.5" customHeight="1" x14ac:dyDescent="0.3">
      <c r="A67" s="92" t="s">
        <v>27</v>
      </c>
      <c r="B67" s="37">
        <f t="shared" ref="B67:Q67" si="35">B11/B$27</f>
        <v>2.3941264098744412E-2</v>
      </c>
      <c r="C67" s="37">
        <f t="shared" si="35"/>
        <v>2.3555287523502076E-2</v>
      </c>
      <c r="D67" s="37">
        <f t="shared" si="35"/>
        <v>1.9853494899705618E-2</v>
      </c>
      <c r="E67" s="37">
        <f t="shared" si="35"/>
        <v>1.9621473032323297E-2</v>
      </c>
      <c r="F67" s="37">
        <f t="shared" si="35"/>
        <v>1.7551118926933555E-2</v>
      </c>
      <c r="G67" s="37">
        <f t="shared" si="35"/>
        <v>1.6219806341105324E-2</v>
      </c>
      <c r="H67" s="37">
        <f t="shared" si="35"/>
        <v>1.3371480198765245E-2</v>
      </c>
      <c r="I67" s="37">
        <f t="shared" si="35"/>
        <v>1.3911008548119734E-2</v>
      </c>
      <c r="J67" s="37">
        <f t="shared" si="35"/>
        <v>1.196972364020419E-2</v>
      </c>
      <c r="K67" s="37">
        <f t="shared" si="35"/>
        <v>1.2604879557669257E-2</v>
      </c>
      <c r="L67" s="37">
        <f t="shared" si="35"/>
        <v>2.5948613238046619E-2</v>
      </c>
      <c r="M67" s="37">
        <f t="shared" si="35"/>
        <v>2.8861474029225651E-2</v>
      </c>
      <c r="N67" s="37">
        <f t="shared" si="35"/>
        <v>2.9040615076048808E-2</v>
      </c>
      <c r="O67" s="37">
        <f t="shared" si="35"/>
        <v>3.0621725073395518E-2</v>
      </c>
      <c r="P67" s="37">
        <f t="shared" si="35"/>
        <v>3.0871744712067488E-2</v>
      </c>
      <c r="Q67" s="37">
        <f t="shared" si="35"/>
        <v>2.0077078363002387E-2</v>
      </c>
    </row>
    <row r="68" spans="1:17" ht="16.5" customHeight="1" x14ac:dyDescent="0.3">
      <c r="A68" s="92" t="s">
        <v>26</v>
      </c>
      <c r="B68" s="37">
        <f t="shared" ref="B68:Q68" si="36">B12/B$27</f>
        <v>6.1360573171596782E-3</v>
      </c>
      <c r="C68" s="37">
        <f t="shared" si="36"/>
        <v>6.1371456951293058E-3</v>
      </c>
      <c r="D68" s="37">
        <f t="shared" si="36"/>
        <v>5.1345245430273155E-3</v>
      </c>
      <c r="E68" s="37">
        <f t="shared" si="36"/>
        <v>4.5815033650352301E-3</v>
      </c>
      <c r="F68" s="37">
        <f t="shared" si="36"/>
        <v>4.9998275921519951E-3</v>
      </c>
      <c r="G68" s="37">
        <f t="shared" si="36"/>
        <v>4.5443422938441641E-3</v>
      </c>
      <c r="H68" s="37">
        <f t="shared" si="36"/>
        <v>4.0355368167444665E-3</v>
      </c>
      <c r="I68" s="37">
        <f t="shared" si="36"/>
        <v>4.1277992654467433E-3</v>
      </c>
      <c r="J68" s="37">
        <f t="shared" si="36"/>
        <v>2.88681570146101E-3</v>
      </c>
      <c r="K68" s="37">
        <f t="shared" si="36"/>
        <v>2.5905734060240495E-3</v>
      </c>
      <c r="L68" s="37">
        <f t="shared" si="36"/>
        <v>3.4881742385570865E-3</v>
      </c>
      <c r="M68" s="37">
        <f t="shared" si="36"/>
        <v>2.2306186552556104E-3</v>
      </c>
      <c r="N68" s="37">
        <f t="shared" si="36"/>
        <v>2.6324586327929134E-3</v>
      </c>
      <c r="O68" s="37">
        <f t="shared" si="36"/>
        <v>3.1587944553866736E-3</v>
      </c>
      <c r="P68" s="37">
        <f t="shared" si="36"/>
        <v>4.0347230712801073E-3</v>
      </c>
      <c r="Q68" s="37">
        <f t="shared" si="36"/>
        <v>2.9730225729491648E-3</v>
      </c>
    </row>
    <row r="69" spans="1:17" ht="16.5" customHeight="1" x14ac:dyDescent="0.3">
      <c r="A69" s="93" t="s">
        <v>16</v>
      </c>
      <c r="B69" s="37">
        <f t="shared" ref="B69:Q69" si="37">B13/B$27</f>
        <v>0.25998439384266153</v>
      </c>
      <c r="C69" s="37">
        <f t="shared" si="37"/>
        <v>0.2570506225832771</v>
      </c>
      <c r="D69" s="37">
        <f t="shared" si="37"/>
        <v>0.24163072499486546</v>
      </c>
      <c r="E69" s="37">
        <f t="shared" si="37"/>
        <v>0.2645897184745174</v>
      </c>
      <c r="F69" s="37">
        <f t="shared" si="37"/>
        <v>0.26319782076480125</v>
      </c>
      <c r="G69" s="37">
        <f t="shared" si="37"/>
        <v>0.27391897088125289</v>
      </c>
      <c r="H69" s="37">
        <f t="shared" si="37"/>
        <v>0.2441198614666466</v>
      </c>
      <c r="I69" s="37">
        <f t="shared" si="37"/>
        <v>0.25134072220235965</v>
      </c>
      <c r="J69" s="37">
        <f t="shared" si="37"/>
        <v>0.23921844745643372</v>
      </c>
      <c r="K69" s="37">
        <f t="shared" si="37"/>
        <v>0.2553841395043111</v>
      </c>
      <c r="L69" s="37">
        <f t="shared" si="37"/>
        <v>0.32635698485621911</v>
      </c>
      <c r="M69" s="37">
        <f t="shared" si="37"/>
        <v>0.30199845222379013</v>
      </c>
      <c r="N69" s="37">
        <f t="shared" si="37"/>
        <v>0.28259234497743607</v>
      </c>
      <c r="O69" s="37">
        <f t="shared" si="37"/>
        <v>0.24850421791965513</v>
      </c>
      <c r="P69" s="37">
        <f t="shared" si="37"/>
        <v>0.23618413008925296</v>
      </c>
      <c r="Q69" s="37">
        <f t="shared" si="37"/>
        <v>0.26610387227014137</v>
      </c>
    </row>
    <row r="70" spans="1:17" ht="16.5" customHeight="1" x14ac:dyDescent="0.3">
      <c r="A70" s="115" t="s">
        <v>40</v>
      </c>
      <c r="B70" s="37">
        <f t="shared" ref="B70:Q70" si="38">B14/B$27</f>
        <v>2.0004256224728664E-2</v>
      </c>
      <c r="C70" s="37">
        <f t="shared" si="38"/>
        <v>1.8766185391464754E-2</v>
      </c>
      <c r="D70" s="37">
        <f t="shared" si="38"/>
        <v>1.9237351954542344E-2</v>
      </c>
      <c r="E70" s="37">
        <f t="shared" si="38"/>
        <v>1.3270561471136529E-2</v>
      </c>
      <c r="F70" s="37">
        <f t="shared" si="38"/>
        <v>1.2103030929967933E-2</v>
      </c>
      <c r="G70" s="37">
        <f t="shared" si="38"/>
        <v>1.199007235991191E-2</v>
      </c>
      <c r="H70" s="37">
        <f t="shared" si="38"/>
        <v>1.2106610450233399E-2</v>
      </c>
      <c r="I70" s="37">
        <f t="shared" si="38"/>
        <v>1.1538336529398379E-2</v>
      </c>
      <c r="J70" s="37">
        <f t="shared" si="38"/>
        <v>3.3444816053511705E-3</v>
      </c>
      <c r="K70" s="37">
        <f t="shared" si="38"/>
        <v>1.3842168348606115E-2</v>
      </c>
      <c r="L70" s="37">
        <f t="shared" si="38"/>
        <v>1.0762293687255401E-2</v>
      </c>
      <c r="M70" s="37">
        <f t="shared" si="38"/>
        <v>4.9619884372012557E-3</v>
      </c>
      <c r="N70" s="37">
        <f t="shared" si="38"/>
        <v>6.85274945679425E-3</v>
      </c>
      <c r="O70" s="37">
        <f t="shared" si="38"/>
        <v>7.2838083912445655E-3</v>
      </c>
      <c r="P70" s="37">
        <f t="shared" si="38"/>
        <v>4.3098178261401143E-3</v>
      </c>
      <c r="Q70" s="37">
        <f t="shared" si="38"/>
        <v>4.5879977977610568E-3</v>
      </c>
    </row>
    <row r="71" spans="1:17" ht="16.5" customHeight="1" x14ac:dyDescent="0.3">
      <c r="A71" s="115" t="s">
        <v>42</v>
      </c>
      <c r="B71" s="37">
        <f t="shared" ref="B71:Q71" si="39">B15/B$27</f>
        <v>6.6929133858267709E-2</v>
      </c>
      <c r="C71" s="37">
        <f t="shared" si="39"/>
        <v>6.3287097804107989E-2</v>
      </c>
      <c r="D71" s="37">
        <f t="shared" si="39"/>
        <v>6.5653453823509275E-2</v>
      </c>
      <c r="E71" s="37">
        <f t="shared" si="39"/>
        <v>6.6384403930613914E-2</v>
      </c>
      <c r="F71" s="37">
        <f t="shared" si="39"/>
        <v>6.8480397227681802E-2</v>
      </c>
      <c r="G71" s="37">
        <f t="shared" si="39"/>
        <v>6.8130177928479044E-2</v>
      </c>
      <c r="H71" s="37">
        <f t="shared" si="39"/>
        <v>5.6617979219996992E-2</v>
      </c>
      <c r="I71" s="37">
        <f t="shared" si="39"/>
        <v>4.6413364968960244E-2</v>
      </c>
      <c r="J71" s="37">
        <f t="shared" si="39"/>
        <v>4.7315613448336562E-2</v>
      </c>
      <c r="K71" s="37">
        <f t="shared" si="39"/>
        <v>7.0022812512082894E-2</v>
      </c>
      <c r="L71" s="37">
        <f t="shared" si="39"/>
        <v>0.10689977879870682</v>
      </c>
      <c r="M71" s="37">
        <f t="shared" si="39"/>
        <v>9.7646469704556829E-2</v>
      </c>
      <c r="N71" s="37">
        <f t="shared" si="39"/>
        <v>7.9266254387431054E-2</v>
      </c>
      <c r="O71" s="37">
        <f t="shared" si="39"/>
        <v>7.0756995800661485E-2</v>
      </c>
      <c r="P71" s="37">
        <f t="shared" si="39"/>
        <v>9.5091086929942531E-2</v>
      </c>
      <c r="Q71" s="37">
        <f t="shared" si="39"/>
        <v>0.10835015599192512</v>
      </c>
    </row>
    <row r="72" spans="1:17" ht="16.5" customHeight="1" x14ac:dyDescent="0.3">
      <c r="A72" s="116" t="s">
        <v>41</v>
      </c>
      <c r="B72" s="37">
        <f t="shared" ref="B72:Q72" si="40">B16/B$27</f>
        <v>4.8237213591544297E-3</v>
      </c>
      <c r="C72" s="37">
        <f t="shared" si="40"/>
        <v>5.4985987441909965E-3</v>
      </c>
      <c r="D72" s="37">
        <f t="shared" si="40"/>
        <v>5.2714451975080442E-3</v>
      </c>
      <c r="E72" s="37">
        <f t="shared" si="40"/>
        <v>5.0870485639356693E-3</v>
      </c>
      <c r="F72" s="37">
        <f t="shared" si="40"/>
        <v>5.5860142753698149E-3</v>
      </c>
      <c r="G72" s="37">
        <f t="shared" si="40"/>
        <v>5.593036669346664E-3</v>
      </c>
      <c r="H72" s="37">
        <f t="shared" si="40"/>
        <v>8.221653365457009E-3</v>
      </c>
      <c r="I72" s="37">
        <f t="shared" si="40"/>
        <v>9.8482139955146722E-3</v>
      </c>
      <c r="J72" s="37">
        <f t="shared" si="40"/>
        <v>2.7002288329519453E-2</v>
      </c>
      <c r="K72" s="37">
        <f t="shared" si="40"/>
        <v>9.1636701078761148E-3</v>
      </c>
      <c r="L72" s="37">
        <f t="shared" si="40"/>
        <v>1.1995916283818273E-2</v>
      </c>
      <c r="M72" s="37">
        <f t="shared" si="40"/>
        <v>3.2321209086356804E-3</v>
      </c>
      <c r="N72" s="37">
        <f t="shared" si="40"/>
        <v>4.8052816312886514E-3</v>
      </c>
      <c r="O72" s="37">
        <f t="shared" si="40"/>
        <v>4.7567728269352263E-3</v>
      </c>
      <c r="P72" s="37">
        <f t="shared" si="40"/>
        <v>8.0694461425602146E-3</v>
      </c>
      <c r="Q72" s="37">
        <f t="shared" si="40"/>
        <v>7.8179482473848417E-3</v>
      </c>
    </row>
    <row r="73" spans="1:17" ht="16.5" customHeight="1" x14ac:dyDescent="0.3">
      <c r="A73" s="115" t="s">
        <v>43</v>
      </c>
      <c r="B73" s="37">
        <f t="shared" ref="B73:Q73" si="41">B17/B$27</f>
        <v>5.2138752926154499E-3</v>
      </c>
      <c r="C73" s="37">
        <f t="shared" si="41"/>
        <v>5.143850438114158E-3</v>
      </c>
      <c r="D73" s="37">
        <f t="shared" si="41"/>
        <v>2.9095639077154787E-3</v>
      </c>
      <c r="E73" s="37">
        <f t="shared" si="41"/>
        <v>2.5593225694334732E-3</v>
      </c>
      <c r="F73" s="37">
        <f t="shared" si="41"/>
        <v>2.7930071376849074E-3</v>
      </c>
      <c r="G73" s="37">
        <f t="shared" si="41"/>
        <v>2.796518334673332E-3</v>
      </c>
      <c r="H73" s="37">
        <f t="shared" si="41"/>
        <v>1.7768408372233098E-3</v>
      </c>
      <c r="I73" s="37">
        <f t="shared" si="41"/>
        <v>2.5351838008255594E-3</v>
      </c>
      <c r="J73" s="37">
        <f t="shared" si="41"/>
        <v>2.8164055624009857E-3</v>
      </c>
      <c r="K73" s="37">
        <f t="shared" si="41"/>
        <v>1.6239415381046282E-3</v>
      </c>
      <c r="L73" s="37">
        <f t="shared" si="41"/>
        <v>8.5077420452611869E-4</v>
      </c>
      <c r="M73" s="37">
        <f t="shared" si="41"/>
        <v>9.1045659398188183E-4</v>
      </c>
      <c r="N73" s="37">
        <f t="shared" si="41"/>
        <v>1.2953367875647669E-3</v>
      </c>
      <c r="O73" s="37">
        <f t="shared" si="41"/>
        <v>4.8310974023560888E-4</v>
      </c>
      <c r="P73" s="37">
        <f t="shared" si="41"/>
        <v>9.1698251620002435E-4</v>
      </c>
      <c r="Q73" s="37">
        <f t="shared" si="41"/>
        <v>1.9820150486327768E-3</v>
      </c>
    </row>
    <row r="74" spans="1:17" ht="16.5" customHeight="1" x14ac:dyDescent="0.3">
      <c r="A74" s="115" t="s">
        <v>44</v>
      </c>
      <c r="B74" s="37">
        <f t="shared" ref="B74:Q74" si="42">B18/B$27</f>
        <v>7.3774561963538335E-2</v>
      </c>
      <c r="C74" s="37">
        <f t="shared" si="42"/>
        <v>7.3184575543651778E-2</v>
      </c>
      <c r="D74" s="37">
        <f t="shared" si="42"/>
        <v>8.1433559252413232E-2</v>
      </c>
      <c r="E74" s="37">
        <f t="shared" si="42"/>
        <v>0.10496382192170368</v>
      </c>
      <c r="F74" s="37">
        <f t="shared" si="42"/>
        <v>0.10558256611840972</v>
      </c>
      <c r="G74" s="37">
        <f t="shared" si="42"/>
        <v>0.11168595099101619</v>
      </c>
      <c r="H74" s="37">
        <f t="shared" si="42"/>
        <v>9.6371028459569338E-2</v>
      </c>
      <c r="I74" s="37">
        <f t="shared" si="42"/>
        <v>0.11024799297949098</v>
      </c>
      <c r="J74" s="37">
        <f t="shared" si="42"/>
        <v>9.2765358211582466E-2</v>
      </c>
      <c r="K74" s="37">
        <f t="shared" si="42"/>
        <v>0.10973204964621273</v>
      </c>
      <c r="L74" s="37">
        <f t="shared" si="42"/>
        <v>0.152671431002212</v>
      </c>
      <c r="M74" s="37">
        <f t="shared" si="42"/>
        <v>0.1487686074566395</v>
      </c>
      <c r="N74" s="37">
        <f t="shared" si="42"/>
        <v>0.1325839879659034</v>
      </c>
      <c r="O74" s="37">
        <f t="shared" si="42"/>
        <v>0.11367943810620981</v>
      </c>
      <c r="P74" s="37">
        <f t="shared" si="42"/>
        <v>8.8916737987529026E-2</v>
      </c>
      <c r="Q74" s="37">
        <f t="shared" si="42"/>
        <v>0.1004955037621582</v>
      </c>
    </row>
    <row r="75" spans="1:17" ht="16.5" customHeight="1" x14ac:dyDescent="0.3">
      <c r="A75" s="115" t="s">
        <v>45</v>
      </c>
      <c r="B75" s="37">
        <f t="shared" ref="B75:Q75" si="43">B19/B$27</f>
        <v>6.5971483294317942E-2</v>
      </c>
      <c r="C75" s="37">
        <f t="shared" si="43"/>
        <v>6.5344637979353637E-2</v>
      </c>
      <c r="D75" s="37">
        <f t="shared" si="43"/>
        <v>4.7922229068254947E-2</v>
      </c>
      <c r="E75" s="37">
        <f t="shared" si="43"/>
        <v>4.6162595974596349E-2</v>
      </c>
      <c r="F75" s="37">
        <f t="shared" si="43"/>
        <v>4.496396675976691E-2</v>
      </c>
      <c r="G75" s="37">
        <f t="shared" si="43"/>
        <v>4.9917852273918976E-2</v>
      </c>
      <c r="H75" s="37">
        <f t="shared" si="43"/>
        <v>4.4059629573859359E-2</v>
      </c>
      <c r="I75" s="37">
        <f t="shared" si="43"/>
        <v>4.6933402671693686E-2</v>
      </c>
      <c r="J75" s="37">
        <f t="shared" si="43"/>
        <v>4.5379334624185884E-2</v>
      </c>
      <c r="K75" s="37">
        <f t="shared" si="43"/>
        <v>3.2246839113791906E-2</v>
      </c>
      <c r="L75" s="37">
        <f t="shared" si="43"/>
        <v>3.6115364982133739E-2</v>
      </c>
      <c r="M75" s="37">
        <f t="shared" si="43"/>
        <v>3.4733919060408791E-2</v>
      </c>
      <c r="N75" s="37">
        <f t="shared" si="43"/>
        <v>3.6854420859100789E-2</v>
      </c>
      <c r="O75" s="37">
        <f t="shared" si="43"/>
        <v>4.0729867330632871E-2</v>
      </c>
      <c r="P75" s="37">
        <f t="shared" si="43"/>
        <v>2.9098911847414106E-2</v>
      </c>
      <c r="Q75" s="37">
        <f t="shared" si="43"/>
        <v>3.3804367773903464E-2</v>
      </c>
    </row>
    <row r="76" spans="1:17" ht="16.5" customHeight="1" x14ac:dyDescent="0.3">
      <c r="A76" s="115" t="s">
        <v>46</v>
      </c>
      <c r="B76" s="37">
        <f t="shared" ref="B76:Q76" si="44">B20/B$27</f>
        <v>6.4198056324040577E-3</v>
      </c>
      <c r="C76" s="37">
        <f t="shared" si="44"/>
        <v>7.3787647663982403E-3</v>
      </c>
      <c r="D76" s="37">
        <f t="shared" si="44"/>
        <v>6.6748819059355103E-3</v>
      </c>
      <c r="E76" s="37">
        <f t="shared" si="44"/>
        <v>3.3492369427154094E-3</v>
      </c>
      <c r="F76" s="37">
        <f t="shared" si="44"/>
        <v>3.6550463777111136E-3</v>
      </c>
      <c r="G76" s="37">
        <f t="shared" si="44"/>
        <v>3.6704303142587481E-3</v>
      </c>
      <c r="H76" s="37">
        <f t="shared" si="44"/>
        <v>5.0895949405210051E-3</v>
      </c>
      <c r="I76" s="37">
        <f t="shared" si="44"/>
        <v>3.2827379985048907E-3</v>
      </c>
      <c r="J76" s="37">
        <f t="shared" si="44"/>
        <v>1.3377926421404682E-3</v>
      </c>
      <c r="K76" s="37">
        <f t="shared" si="44"/>
        <v>2.783899779607934E-3</v>
      </c>
      <c r="L76" s="37">
        <f t="shared" si="44"/>
        <v>1.829164539731155E-3</v>
      </c>
      <c r="M76" s="37">
        <f t="shared" si="44"/>
        <v>1.1380707424773523E-3</v>
      </c>
      <c r="N76" s="37">
        <f t="shared" si="44"/>
        <v>1.3789069028915259E-3</v>
      </c>
      <c r="O76" s="37">
        <f t="shared" si="44"/>
        <v>1.152030919023375E-3</v>
      </c>
      <c r="P76" s="37">
        <f t="shared" si="44"/>
        <v>2.078493703386722E-3</v>
      </c>
      <c r="Q76" s="37">
        <f t="shared" si="44"/>
        <v>1.6516792071939806E-3</v>
      </c>
    </row>
    <row r="77" spans="1:17" ht="16.5" customHeight="1" x14ac:dyDescent="0.3">
      <c r="A77" s="115" t="s">
        <v>47</v>
      </c>
      <c r="B77" s="37">
        <f t="shared" ref="B77:Q77" si="45">B21/B$27</f>
        <v>1.6847556217634958E-2</v>
      </c>
      <c r="C77" s="37">
        <f t="shared" si="45"/>
        <v>1.8446911915995602E-2</v>
      </c>
      <c r="D77" s="37">
        <f t="shared" si="45"/>
        <v>1.252823988498665E-2</v>
      </c>
      <c r="E77" s="37">
        <f t="shared" si="45"/>
        <v>2.2812727100382318E-2</v>
      </c>
      <c r="F77" s="37">
        <f t="shared" si="45"/>
        <v>2.003379193820903E-2</v>
      </c>
      <c r="G77" s="37">
        <f t="shared" si="45"/>
        <v>2.0134932009647988E-2</v>
      </c>
      <c r="H77" s="37">
        <f t="shared" si="45"/>
        <v>1.9876524619786177E-2</v>
      </c>
      <c r="I77" s="37">
        <f t="shared" si="45"/>
        <v>2.05414892579712E-2</v>
      </c>
      <c r="J77" s="37">
        <f t="shared" si="45"/>
        <v>1.9257173032916741E-2</v>
      </c>
      <c r="K77" s="37">
        <f t="shared" si="45"/>
        <v>1.5968758458028844E-2</v>
      </c>
      <c r="L77" s="37">
        <f t="shared" si="45"/>
        <v>5.2322613578356303E-3</v>
      </c>
      <c r="M77" s="37">
        <f t="shared" si="45"/>
        <v>1.0606819319888923E-2</v>
      </c>
      <c r="N77" s="37">
        <f t="shared" si="45"/>
        <v>1.9555406986461642E-2</v>
      </c>
      <c r="O77" s="37">
        <f t="shared" si="45"/>
        <v>9.6621948047121778E-3</v>
      </c>
      <c r="P77" s="37">
        <f t="shared" si="45"/>
        <v>7.7026531360802047E-3</v>
      </c>
      <c r="Q77" s="37">
        <f t="shared" si="45"/>
        <v>7.4142044411818677E-3</v>
      </c>
    </row>
    <row r="78" spans="1:17" ht="16.5" customHeight="1" x14ac:dyDescent="0.3">
      <c r="A78" s="94" t="s">
        <v>17</v>
      </c>
      <c r="B78" s="37">
        <f t="shared" ref="B78:Q78" si="46">B22/B$27</f>
        <v>0.1841526565936015</v>
      </c>
      <c r="C78" s="37">
        <f t="shared" si="46"/>
        <v>0.17446521692858916</v>
      </c>
      <c r="D78" s="37">
        <f t="shared" si="46"/>
        <v>0.19500924214417745</v>
      </c>
      <c r="E78" s="37">
        <f t="shared" si="46"/>
        <v>0.16395462731839866</v>
      </c>
      <c r="F78" s="37">
        <f t="shared" si="46"/>
        <v>0.17902830936864247</v>
      </c>
      <c r="G78" s="37">
        <f t="shared" si="46"/>
        <v>0.19439298073897998</v>
      </c>
      <c r="H78" s="37">
        <f t="shared" si="46"/>
        <v>0.16015660292124678</v>
      </c>
      <c r="I78" s="37">
        <f t="shared" si="46"/>
        <v>0.16836220625995379</v>
      </c>
      <c r="J78" s="37">
        <f t="shared" si="46"/>
        <v>0.16993487062136947</v>
      </c>
      <c r="K78" s="37">
        <f t="shared" si="46"/>
        <v>0.17488303754398174</v>
      </c>
      <c r="L78" s="37">
        <f t="shared" si="46"/>
        <v>0.20775906074527817</v>
      </c>
      <c r="M78" s="37">
        <f t="shared" si="46"/>
        <v>0.23630900896799742</v>
      </c>
      <c r="N78" s="37">
        <f t="shared" si="46"/>
        <v>0.23796590339294671</v>
      </c>
      <c r="O78" s="37">
        <f t="shared" si="46"/>
        <v>0.23843323795012822</v>
      </c>
      <c r="P78" s="37">
        <f t="shared" si="46"/>
        <v>0.1894180217630517</v>
      </c>
      <c r="Q78" s="37">
        <f t="shared" si="46"/>
        <v>0.16087355478069371</v>
      </c>
    </row>
    <row r="79" spans="1:17" ht="15.75" customHeight="1" x14ac:dyDescent="0.3">
      <c r="A79" s="95" t="s">
        <v>19</v>
      </c>
      <c r="B79" s="37">
        <f t="shared" ref="B79:Q79" si="47">B23/B$27</f>
        <v>1.4187415762218912E-4</v>
      </c>
      <c r="C79" s="37">
        <f t="shared" si="47"/>
        <v>3.5474830607683849E-5</v>
      </c>
      <c r="D79" s="37">
        <f t="shared" si="47"/>
        <v>2.3961114534127472E-4</v>
      </c>
      <c r="E79" s="37">
        <f t="shared" si="47"/>
        <v>2.2117602451894212E-4</v>
      </c>
      <c r="F79" s="37">
        <f t="shared" si="47"/>
        <v>2.4137098720733766E-4</v>
      </c>
      <c r="G79" s="37">
        <f t="shared" si="47"/>
        <v>2.4469535428391651E-4</v>
      </c>
      <c r="H79" s="37">
        <f t="shared" si="47"/>
        <v>2.1081162475530791E-4</v>
      </c>
      <c r="I79" s="37">
        <f t="shared" si="47"/>
        <v>6.5004712841681001E-4</v>
      </c>
      <c r="J79" s="37">
        <f t="shared" si="47"/>
        <v>6.3369125154022184E-4</v>
      </c>
      <c r="K79" s="37">
        <f t="shared" si="47"/>
        <v>5.7997912075165292E-4</v>
      </c>
      <c r="L79" s="37">
        <f t="shared" si="47"/>
        <v>1.829164539731155E-3</v>
      </c>
      <c r="M79" s="37">
        <f t="shared" si="47"/>
        <v>0</v>
      </c>
      <c r="N79" s="37">
        <f t="shared" si="47"/>
        <v>0</v>
      </c>
      <c r="O79" s="37">
        <f t="shared" si="47"/>
        <v>2.6013601397302017E-4</v>
      </c>
      <c r="P79" s="37">
        <f t="shared" si="47"/>
        <v>3.6679300648000975E-4</v>
      </c>
      <c r="Q79" s="37">
        <f t="shared" si="47"/>
        <v>7.340796476417691E-4</v>
      </c>
    </row>
    <row r="80" spans="1:17" ht="16.5" customHeight="1" x14ac:dyDescent="0.3">
      <c r="A80" s="95" t="s">
        <v>20</v>
      </c>
      <c r="B80" s="37">
        <f t="shared" ref="B80:Q80" si="48">B24/B$27</f>
        <v>0</v>
      </c>
      <c r="C80" s="37">
        <f t="shared" si="48"/>
        <v>0</v>
      </c>
      <c r="D80" s="37">
        <f t="shared" si="48"/>
        <v>0</v>
      </c>
      <c r="E80" s="37">
        <f t="shared" si="48"/>
        <v>0</v>
      </c>
      <c r="F80" s="37">
        <f t="shared" si="48"/>
        <v>0</v>
      </c>
      <c r="G80" s="37">
        <f t="shared" si="48"/>
        <v>0</v>
      </c>
      <c r="H80" s="37">
        <f t="shared" si="48"/>
        <v>0</v>
      </c>
      <c r="I80" s="37">
        <f t="shared" si="48"/>
        <v>0</v>
      </c>
      <c r="J80" s="37">
        <f t="shared" si="48"/>
        <v>0</v>
      </c>
      <c r="K80" s="37">
        <f t="shared" si="48"/>
        <v>0</v>
      </c>
      <c r="L80" s="37">
        <f t="shared" si="48"/>
        <v>0</v>
      </c>
      <c r="M80" s="37">
        <f t="shared" si="48"/>
        <v>0</v>
      </c>
      <c r="N80" s="37">
        <f t="shared" si="48"/>
        <v>0</v>
      </c>
      <c r="O80" s="37">
        <f t="shared" si="48"/>
        <v>0</v>
      </c>
      <c r="P80" s="37">
        <f t="shared" si="48"/>
        <v>0</v>
      </c>
      <c r="Q80" s="37">
        <f t="shared" si="48"/>
        <v>0</v>
      </c>
    </row>
    <row r="81" spans="1:17" ht="16.5" customHeight="1" x14ac:dyDescent="0.3">
      <c r="A81" s="95" t="s">
        <v>21</v>
      </c>
      <c r="B81" s="37">
        <f t="shared" ref="B81:Q81" si="49">B25/B$27</f>
        <v>1.6634744981201675E-2</v>
      </c>
      <c r="C81" s="37">
        <f t="shared" si="49"/>
        <v>1.5679875128596261E-2</v>
      </c>
      <c r="D81" s="37">
        <f t="shared" si="49"/>
        <v>1.4787430683918669E-2</v>
      </c>
      <c r="E81" s="37">
        <f t="shared" si="49"/>
        <v>1.3902492969762077E-2</v>
      </c>
      <c r="F81" s="37">
        <f t="shared" si="49"/>
        <v>1.4102961966828731E-2</v>
      </c>
      <c r="G81" s="37">
        <f t="shared" si="49"/>
        <v>1.2164854755828992E-2</v>
      </c>
      <c r="H81" s="37">
        <f t="shared" si="49"/>
        <v>1.0299653666616474E-2</v>
      </c>
      <c r="I81" s="37">
        <f t="shared" si="49"/>
        <v>1.0465758767510642E-2</v>
      </c>
      <c r="J81" s="37">
        <f t="shared" si="49"/>
        <v>1.0491110719943672E-2</v>
      </c>
      <c r="K81" s="37">
        <f t="shared" si="49"/>
        <v>2.2619185709314465E-2</v>
      </c>
      <c r="L81" s="37">
        <f t="shared" si="49"/>
        <v>2.2545516419942145E-2</v>
      </c>
      <c r="M81" s="37">
        <f t="shared" si="49"/>
        <v>4.3975053489324886E-2</v>
      </c>
      <c r="N81" s="37">
        <f t="shared" si="49"/>
        <v>5.0434564599699153E-2</v>
      </c>
      <c r="O81" s="37">
        <f t="shared" si="49"/>
        <v>4.5152179568174217E-2</v>
      </c>
      <c r="P81" s="37">
        <f t="shared" si="49"/>
        <v>3.8818926519134364E-2</v>
      </c>
      <c r="Q81" s="37">
        <f t="shared" si="49"/>
        <v>4.6907689484309047E-2</v>
      </c>
    </row>
    <row r="82" spans="1:17" ht="16.5" customHeight="1" x14ac:dyDescent="0.3">
      <c r="A82" s="96" t="s">
        <v>22</v>
      </c>
      <c r="B82" s="37">
        <f t="shared" ref="B82:Q82" si="50">B26/B$27</f>
        <v>3.9299141661346383E-2</v>
      </c>
      <c r="C82" s="37">
        <f t="shared" si="50"/>
        <v>3.9483486466352122E-2</v>
      </c>
      <c r="D82" s="37">
        <f t="shared" si="50"/>
        <v>4.2445402889025811E-2</v>
      </c>
      <c r="E82" s="37">
        <f t="shared" si="50"/>
        <v>3.7315554993838665E-2</v>
      </c>
      <c r="F82" s="37">
        <f t="shared" si="50"/>
        <v>3.7722837143546781E-2</v>
      </c>
      <c r="G82" s="37">
        <f t="shared" si="50"/>
        <v>3.2544482119760895E-2</v>
      </c>
      <c r="H82" s="37">
        <f t="shared" si="50"/>
        <v>1.6051799427797019E-2</v>
      </c>
      <c r="I82" s="37">
        <f t="shared" si="50"/>
        <v>1.5503624012740922E-2</v>
      </c>
      <c r="J82" s="37">
        <f t="shared" si="50"/>
        <v>1.4082027812004929E-2</v>
      </c>
      <c r="K82" s="37">
        <f t="shared" si="50"/>
        <v>3.5997370761319251E-2</v>
      </c>
      <c r="L82" s="37">
        <f t="shared" si="50"/>
        <v>6.0660200782712261E-2</v>
      </c>
      <c r="M82" s="37">
        <f t="shared" si="50"/>
        <v>7.4702963536213404E-2</v>
      </c>
      <c r="N82" s="37">
        <f t="shared" si="50"/>
        <v>0.10028413839211099</v>
      </c>
      <c r="O82" s="37">
        <f t="shared" si="50"/>
        <v>6.9456315730796386E-2</v>
      </c>
      <c r="P82" s="37">
        <f t="shared" si="50"/>
        <v>8.5340506174348935E-2</v>
      </c>
      <c r="Q82" s="37">
        <f t="shared" si="50"/>
        <v>8.8860341347036145E-2</v>
      </c>
    </row>
    <row r="83" spans="1:17" ht="16.5" customHeight="1" thickBot="1" x14ac:dyDescent="0.35">
      <c r="A83" s="97" t="s">
        <v>23</v>
      </c>
      <c r="B83" s="37">
        <f t="shared" ref="B83:Q83" si="51">B27/B$27</f>
        <v>1</v>
      </c>
      <c r="C83" s="37">
        <f t="shared" si="51"/>
        <v>1</v>
      </c>
      <c r="D83" s="37">
        <f t="shared" si="51"/>
        <v>1</v>
      </c>
      <c r="E83" s="37">
        <f t="shared" si="51"/>
        <v>1</v>
      </c>
      <c r="F83" s="37">
        <f t="shared" si="51"/>
        <v>1</v>
      </c>
      <c r="G83" s="37">
        <f t="shared" si="51"/>
        <v>1</v>
      </c>
      <c r="H83" s="37">
        <f t="shared" si="51"/>
        <v>1</v>
      </c>
      <c r="I83" s="37">
        <f t="shared" si="51"/>
        <v>1</v>
      </c>
      <c r="J83" s="37">
        <f t="shared" si="51"/>
        <v>1</v>
      </c>
      <c r="K83" s="37">
        <f t="shared" si="51"/>
        <v>1</v>
      </c>
      <c r="L83" s="37">
        <f t="shared" si="51"/>
        <v>1</v>
      </c>
      <c r="M83" s="37">
        <f t="shared" si="51"/>
        <v>1</v>
      </c>
      <c r="N83" s="37">
        <f t="shared" si="51"/>
        <v>1</v>
      </c>
      <c r="O83" s="37">
        <f t="shared" si="51"/>
        <v>1</v>
      </c>
      <c r="P83" s="37">
        <f t="shared" si="51"/>
        <v>1</v>
      </c>
      <c r="Q83" s="37">
        <f t="shared" si="51"/>
        <v>1</v>
      </c>
    </row>
    <row r="84" spans="1:17" ht="16.5" customHeight="1" thickBot="1" x14ac:dyDescent="0.35">
      <c r="A84" s="259" t="s">
        <v>76</v>
      </c>
    </row>
    <row r="85" spans="1:17" ht="16.5" customHeight="1" x14ac:dyDescent="0.3">
      <c r="A85" s="235" t="s">
        <v>66</v>
      </c>
      <c r="B85" s="157">
        <v>2019</v>
      </c>
      <c r="C85" s="13">
        <v>2018</v>
      </c>
      <c r="D85" s="13">
        <v>2017</v>
      </c>
      <c r="E85" s="13">
        <v>2016</v>
      </c>
      <c r="F85" s="13">
        <v>2015</v>
      </c>
      <c r="G85" s="13">
        <v>2014</v>
      </c>
      <c r="H85" s="13">
        <v>2013</v>
      </c>
      <c r="I85" s="13">
        <v>2012</v>
      </c>
      <c r="J85" s="156">
        <v>2011</v>
      </c>
    </row>
    <row r="86" spans="1:17" ht="15.5" x14ac:dyDescent="0.3">
      <c r="A86" s="233" t="s">
        <v>51</v>
      </c>
      <c r="B86" s="160">
        <f>SUM('הרכב עזה רבעוניU'!F90:I90)</f>
        <v>3418</v>
      </c>
      <c r="C86" s="160">
        <v>3351</v>
      </c>
      <c r="D86" s="160">
        <v>3243.4</v>
      </c>
      <c r="E86" s="160">
        <v>3428.3</v>
      </c>
      <c r="F86" s="160">
        <v>3304.4</v>
      </c>
      <c r="G86" s="160">
        <v>3508.9</v>
      </c>
      <c r="H86" s="160">
        <v>3441</v>
      </c>
      <c r="I86" s="160">
        <v>3753.1</v>
      </c>
      <c r="J86" s="160">
        <v>3486.4</v>
      </c>
    </row>
    <row r="87" spans="1:17" ht="15.75" customHeight="1" x14ac:dyDescent="0.3">
      <c r="A87" s="267" t="s">
        <v>49</v>
      </c>
      <c r="B87" s="160">
        <f>SUM('הרכב עזה רבעוניU'!F91:I91)</f>
        <v>2357.9</v>
      </c>
      <c r="C87" s="163">
        <v>2243.1999999999998</v>
      </c>
      <c r="D87" s="163">
        <v>2121.6</v>
      </c>
      <c r="E87" s="163">
        <v>2158.3000000000002</v>
      </c>
      <c r="F87" s="163">
        <v>2049.9</v>
      </c>
      <c r="G87" s="163">
        <v>2319</v>
      </c>
      <c r="H87" s="163">
        <v>2278.5</v>
      </c>
      <c r="I87" s="163">
        <v>2552.6</v>
      </c>
      <c r="J87" s="163">
        <v>2314.1</v>
      </c>
    </row>
    <row r="88" spans="1:17" ht="15.75" customHeight="1" x14ac:dyDescent="0.3">
      <c r="A88" s="267" t="s">
        <v>50</v>
      </c>
      <c r="B88" s="160">
        <f>SUM('הרכב עזה רבעוניU'!F92:I92)</f>
        <v>787.9</v>
      </c>
      <c r="C88" s="163">
        <v>848.9</v>
      </c>
      <c r="D88" s="163">
        <v>860</v>
      </c>
      <c r="E88" s="163">
        <v>985.1</v>
      </c>
      <c r="F88" s="163">
        <v>982.5</v>
      </c>
      <c r="G88" s="163">
        <v>947.3</v>
      </c>
      <c r="H88" s="163">
        <v>925.4</v>
      </c>
      <c r="I88" s="163">
        <v>966.5</v>
      </c>
      <c r="J88" s="163">
        <v>868.9</v>
      </c>
    </row>
    <row r="89" spans="1:17" ht="15.75" customHeight="1" x14ac:dyDescent="0.3">
      <c r="A89" s="267" t="s">
        <v>64</v>
      </c>
      <c r="B89" s="160">
        <f>SUM('הרכב עזה רבעוניU'!F93:I93)</f>
        <v>272.2</v>
      </c>
      <c r="C89" s="163">
        <v>258.89999999999998</v>
      </c>
      <c r="D89" s="163">
        <v>261.8</v>
      </c>
      <c r="E89" s="163">
        <v>284.89999999999998</v>
      </c>
      <c r="F89" s="163">
        <v>272</v>
      </c>
      <c r="G89" s="163">
        <v>242.6</v>
      </c>
      <c r="H89" s="163">
        <v>237.1</v>
      </c>
      <c r="I89" s="163">
        <v>234</v>
      </c>
      <c r="J89" s="163">
        <v>303.39999999999998</v>
      </c>
    </row>
    <row r="90" spans="1:17" ht="15.75" customHeight="1" x14ac:dyDescent="0.3">
      <c r="A90" s="265" t="s">
        <v>52</v>
      </c>
      <c r="B90" s="160">
        <f>SUM('הרכב עזה רבעוניU'!F94:I94)</f>
        <v>440.29999999999995</v>
      </c>
      <c r="C90" s="160">
        <v>416.4</v>
      </c>
      <c r="D90" s="160">
        <v>560.30000000000007</v>
      </c>
      <c r="E90" s="160">
        <v>622.69999999999993</v>
      </c>
      <c r="F90" s="160">
        <v>457.2</v>
      </c>
      <c r="G90" s="160">
        <v>318.59999999999997</v>
      </c>
      <c r="H90" s="160">
        <v>654.5</v>
      </c>
      <c r="I90" s="160">
        <v>509.50000000000006</v>
      </c>
      <c r="J90" s="160">
        <v>302.99999999999994</v>
      </c>
    </row>
    <row r="91" spans="1:17" ht="15.75" customHeight="1" x14ac:dyDescent="0.3">
      <c r="A91" s="267" t="s">
        <v>53</v>
      </c>
      <c r="B91" s="160">
        <f>SUM('הרכב עזה רבעוניU'!F95:I95)</f>
        <v>430</v>
      </c>
      <c r="C91" s="163">
        <v>407</v>
      </c>
      <c r="D91" s="163">
        <v>541.6</v>
      </c>
      <c r="E91" s="163">
        <v>606.29999999999995</v>
      </c>
      <c r="F91" s="163">
        <v>442.2</v>
      </c>
      <c r="G91" s="163">
        <v>327.7</v>
      </c>
      <c r="H91" s="163">
        <v>699.2</v>
      </c>
      <c r="I91" s="163">
        <v>901.80000000000007</v>
      </c>
      <c r="J91" s="163">
        <v>681.8</v>
      </c>
    </row>
    <row r="92" spans="1:17" ht="15.5" x14ac:dyDescent="0.3">
      <c r="A92" s="267" t="s">
        <v>42</v>
      </c>
      <c r="B92" s="160">
        <f>SUM('הרכב עזה רבעוניU'!F96:I96)</f>
        <v>403.79999999999995</v>
      </c>
      <c r="C92" s="163">
        <v>381.1</v>
      </c>
      <c r="D92" s="163">
        <v>516.4</v>
      </c>
      <c r="E92" s="163">
        <v>582.9</v>
      </c>
      <c r="F92" s="163">
        <v>420.3</v>
      </c>
      <c r="G92" s="163">
        <v>308.5</v>
      </c>
      <c r="H92" s="163">
        <v>680.1</v>
      </c>
      <c r="I92" s="163">
        <v>888.6</v>
      </c>
      <c r="J92" s="163">
        <v>661.8</v>
      </c>
    </row>
    <row r="93" spans="1:17" ht="15.5" x14ac:dyDescent="0.3">
      <c r="A93" s="267" t="s">
        <v>18</v>
      </c>
      <c r="B93" s="160">
        <f>SUM('הרכב עזה רבעוניU'!F97:I97)</f>
        <v>26.200000000000003</v>
      </c>
      <c r="C93" s="163">
        <v>25.9</v>
      </c>
      <c r="D93" s="163">
        <v>25.2</v>
      </c>
      <c r="E93" s="163">
        <v>23.4</v>
      </c>
      <c r="F93" s="163">
        <v>21.9</v>
      </c>
      <c r="G93" s="163">
        <v>19.2</v>
      </c>
      <c r="H93" s="163">
        <v>19.100000000000001</v>
      </c>
      <c r="I93" s="163">
        <v>13.2</v>
      </c>
      <c r="J93" s="163">
        <v>20</v>
      </c>
    </row>
    <row r="94" spans="1:17" ht="15.75" customHeight="1" x14ac:dyDescent="0.3">
      <c r="A94" s="267" t="s">
        <v>54</v>
      </c>
      <c r="B94" s="160">
        <f>SUM('הרכב עזה רבעוניU'!F98:I98)</f>
        <v>10.3</v>
      </c>
      <c r="C94" s="163">
        <v>9.4</v>
      </c>
      <c r="D94" s="163">
        <v>18.7</v>
      </c>
      <c r="E94" s="163">
        <v>16.399999999999999</v>
      </c>
      <c r="F94" s="163">
        <v>15</v>
      </c>
      <c r="G94" s="163">
        <v>-9.1</v>
      </c>
      <c r="H94" s="163">
        <v>-44.7</v>
      </c>
      <c r="I94" s="163">
        <v>-392.3</v>
      </c>
      <c r="J94" s="163">
        <v>-378.8</v>
      </c>
    </row>
    <row r="95" spans="1:17" ht="15.75" customHeight="1" x14ac:dyDescent="0.3">
      <c r="A95" s="265" t="s">
        <v>55</v>
      </c>
      <c r="B95" s="160">
        <f>SUM('הרכב עזה רבעוניU'!F100:I100)</f>
        <v>-1054.8</v>
      </c>
      <c r="C95" s="160">
        <v>-1015.9999999999999</v>
      </c>
      <c r="D95" s="160">
        <v>-927.9</v>
      </c>
      <c r="E95" s="160">
        <v>-849.2</v>
      </c>
      <c r="F95" s="160">
        <v>-827.1</v>
      </c>
      <c r="G95" s="160">
        <v>-798.40000000000009</v>
      </c>
      <c r="H95" s="160">
        <v>-669.4</v>
      </c>
      <c r="I95" s="160">
        <v>-1084.0999999999999</v>
      </c>
      <c r="J95" s="160">
        <v>-947</v>
      </c>
    </row>
    <row r="96" spans="1:17" ht="15.5" x14ac:dyDescent="0.3">
      <c r="A96" s="267" t="s">
        <v>56</v>
      </c>
      <c r="B96" s="160">
        <f>SUM('הרכב עזה רבעוניU'!F101:I101)</f>
        <v>146</v>
      </c>
      <c r="C96" s="163">
        <v>154.6</v>
      </c>
      <c r="D96" s="163">
        <v>140.60000000000002</v>
      </c>
      <c r="E96" s="163">
        <v>125.80000000000001</v>
      </c>
      <c r="F96" s="163">
        <v>120.6</v>
      </c>
      <c r="G96" s="163">
        <v>108.3</v>
      </c>
      <c r="H96" s="163">
        <v>123.7</v>
      </c>
      <c r="I96" s="163">
        <v>100</v>
      </c>
      <c r="J96" s="163">
        <v>115.3</v>
      </c>
    </row>
    <row r="97" spans="1:10" ht="15.5" x14ac:dyDescent="0.3">
      <c r="A97" s="267" t="s">
        <v>58</v>
      </c>
      <c r="B97" s="160">
        <f>SUM('הרכב עזה רבעוניU'!F102:I102)</f>
        <v>45.800000000000004</v>
      </c>
      <c r="C97" s="163">
        <v>59.9</v>
      </c>
      <c r="D97" s="163">
        <v>47.2</v>
      </c>
      <c r="E97" s="163">
        <v>57.4</v>
      </c>
      <c r="F97" s="163">
        <v>61.1</v>
      </c>
      <c r="G97" s="163">
        <v>48.5</v>
      </c>
      <c r="H97" s="163">
        <v>50</v>
      </c>
      <c r="I97" s="163">
        <v>32.299999999999997</v>
      </c>
      <c r="J97" s="163">
        <v>59.4</v>
      </c>
    </row>
    <row r="98" spans="1:10" ht="15.5" x14ac:dyDescent="0.3">
      <c r="A98" s="267" t="s">
        <v>16</v>
      </c>
      <c r="B98" s="160">
        <f>SUM('הרכב עזה רבעוניU'!F103:I103)</f>
        <v>100.20000000000002</v>
      </c>
      <c r="C98" s="163">
        <v>94.7</v>
      </c>
      <c r="D98" s="163">
        <v>93.4</v>
      </c>
      <c r="E98" s="163">
        <v>68.400000000000006</v>
      </c>
      <c r="F98" s="163">
        <v>59.5</v>
      </c>
      <c r="G98" s="163">
        <v>59.8</v>
      </c>
      <c r="H98" s="163">
        <v>73.7</v>
      </c>
      <c r="I98" s="163">
        <v>67.7</v>
      </c>
      <c r="J98" s="163">
        <v>55.9</v>
      </c>
    </row>
    <row r="99" spans="1:10" ht="15.5" x14ac:dyDescent="0.3">
      <c r="A99" s="267" t="s">
        <v>57</v>
      </c>
      <c r="B99" s="160">
        <f>SUM('הרכב עזה רבעוניU'!F104:I104)</f>
        <v>1200.8</v>
      </c>
      <c r="C99" s="163">
        <v>1170.5999999999999</v>
      </c>
      <c r="D99" s="163">
        <v>1068.5</v>
      </c>
      <c r="E99" s="163">
        <v>975</v>
      </c>
      <c r="F99" s="163">
        <v>947.7</v>
      </c>
      <c r="G99" s="163">
        <v>906.7</v>
      </c>
      <c r="H99" s="163">
        <v>793.1</v>
      </c>
      <c r="I99" s="163">
        <v>1184.0999999999999</v>
      </c>
      <c r="J99" s="163">
        <v>1062.3</v>
      </c>
    </row>
    <row r="100" spans="1:10" ht="15.5" x14ac:dyDescent="0.3">
      <c r="A100" s="267" t="s">
        <v>59</v>
      </c>
      <c r="B100" s="160">
        <f>SUM('הרכב עזה רבעוניU'!F105:I105)</f>
        <v>1085.6999999999998</v>
      </c>
      <c r="C100" s="163">
        <v>1040.5</v>
      </c>
      <c r="D100" s="163">
        <v>934.4</v>
      </c>
      <c r="E100" s="163">
        <v>869.7</v>
      </c>
      <c r="F100" s="163">
        <v>834.2</v>
      </c>
      <c r="G100" s="163">
        <v>789.5</v>
      </c>
      <c r="H100" s="163">
        <v>678.2</v>
      </c>
      <c r="I100" s="163">
        <v>990.9</v>
      </c>
      <c r="J100" s="163">
        <v>889.6</v>
      </c>
    </row>
    <row r="101" spans="1:10" ht="15.5" x14ac:dyDescent="0.3">
      <c r="A101" s="267" t="s">
        <v>16</v>
      </c>
      <c r="B101" s="160">
        <f>SUM('הרכב עזה רבעוניU'!F106:I106)</f>
        <v>115.1</v>
      </c>
      <c r="C101" s="163">
        <v>130.1</v>
      </c>
      <c r="D101" s="163">
        <v>134.1</v>
      </c>
      <c r="E101" s="163">
        <v>105.3</v>
      </c>
      <c r="F101" s="163">
        <v>113.5</v>
      </c>
      <c r="G101" s="163">
        <v>117.2</v>
      </c>
      <c r="H101" s="163">
        <v>114.9</v>
      </c>
      <c r="I101" s="163">
        <v>193.2</v>
      </c>
      <c r="J101" s="163">
        <v>172.7</v>
      </c>
    </row>
    <row r="102" spans="1:10" ht="15.75" customHeight="1" x14ac:dyDescent="0.3">
      <c r="A102" s="265" t="s">
        <v>60</v>
      </c>
      <c r="B102" s="160">
        <f>SUM('הרכב עזה רבעוניU'!F107:I107)</f>
        <v>15.9</v>
      </c>
      <c r="C102" s="160">
        <v>67.5</v>
      </c>
      <c r="D102" s="160">
        <v>45.6</v>
      </c>
      <c r="E102" s="160">
        <v>-36.9</v>
      </c>
      <c r="F102" s="160">
        <v>-34.4</v>
      </c>
      <c r="G102" s="160">
        <v>-168.4</v>
      </c>
      <c r="H102" s="160">
        <v>-105.6</v>
      </c>
      <c r="I102" s="160">
        <v>-101.8</v>
      </c>
      <c r="J102" s="160">
        <v>-1.9</v>
      </c>
    </row>
    <row r="103" spans="1:10" ht="15.5" x14ac:dyDescent="0.3">
      <c r="A103" s="263" t="s">
        <v>61</v>
      </c>
      <c r="B103" s="160">
        <f>SUM('הרכב עזה רבעוניU'!F108:I108)</f>
        <v>2819.4000000000005</v>
      </c>
      <c r="C103" s="160">
        <v>2818.9</v>
      </c>
      <c r="D103" s="160">
        <v>2921.4</v>
      </c>
      <c r="E103" s="160">
        <v>3164.9</v>
      </c>
      <c r="F103" s="160">
        <v>2900.1</v>
      </c>
      <c r="G103" s="160">
        <v>2860.7</v>
      </c>
      <c r="H103" s="160">
        <v>3320.5</v>
      </c>
      <c r="I103" s="160">
        <v>3076.7</v>
      </c>
      <c r="J103" s="160">
        <v>2840.5</v>
      </c>
    </row>
    <row r="104" spans="1:10" ht="14.5" thickBot="1" x14ac:dyDescent="0.35">
      <c r="A104" s="259" t="s">
        <v>76</v>
      </c>
    </row>
    <row r="105" spans="1:10" ht="18" x14ac:dyDescent="0.3">
      <c r="A105" s="264" t="s">
        <v>82</v>
      </c>
      <c r="B105" s="157">
        <v>2019</v>
      </c>
      <c r="C105" s="13">
        <v>2018</v>
      </c>
      <c r="D105" s="13">
        <v>2017</v>
      </c>
      <c r="E105" s="13">
        <v>2016</v>
      </c>
      <c r="F105" s="13">
        <v>2015</v>
      </c>
      <c r="G105" s="13">
        <v>2014</v>
      </c>
      <c r="H105" s="13">
        <v>2013</v>
      </c>
      <c r="I105" s="13">
        <v>2012</v>
      </c>
      <c r="J105" s="156">
        <v>2011</v>
      </c>
    </row>
    <row r="106" spans="1:10" ht="15.5" x14ac:dyDescent="0.3">
      <c r="A106" s="266" t="s">
        <v>51</v>
      </c>
      <c r="B106" s="190">
        <f t="shared" ref="B106:I115" si="52">B86/C86-1</f>
        <v>1.9994031632348586E-2</v>
      </c>
      <c r="C106" s="190">
        <f t="shared" si="52"/>
        <v>3.3175063205278299E-2</v>
      </c>
      <c r="D106" s="190">
        <f t="shared" si="52"/>
        <v>-5.3933436397048173E-2</v>
      </c>
      <c r="E106" s="190">
        <f t="shared" si="52"/>
        <v>3.7495460597990693E-2</v>
      </c>
      <c r="F106" s="190">
        <f t="shared" si="52"/>
        <v>-5.8280372766393973E-2</v>
      </c>
      <c r="G106" s="190">
        <f t="shared" si="52"/>
        <v>1.9732635861668069E-2</v>
      </c>
      <c r="H106" s="190">
        <f t="shared" si="52"/>
        <v>-8.315792278383205E-2</v>
      </c>
      <c r="I106" s="190">
        <f t="shared" si="52"/>
        <v>7.6497246443322675E-2</v>
      </c>
      <c r="J106" s="190"/>
    </row>
    <row r="107" spans="1:10" ht="15.75" customHeight="1" x14ac:dyDescent="0.3">
      <c r="A107" s="267" t="s">
        <v>49</v>
      </c>
      <c r="B107" s="190">
        <f t="shared" si="52"/>
        <v>5.113231098430826E-2</v>
      </c>
      <c r="C107" s="190">
        <f t="shared" si="52"/>
        <v>5.731523378582204E-2</v>
      </c>
      <c r="D107" s="190">
        <f t="shared" si="52"/>
        <v>-1.700412361580883E-2</v>
      </c>
      <c r="E107" s="190">
        <f t="shared" si="52"/>
        <v>5.2880628323332957E-2</v>
      </c>
      <c r="F107" s="190">
        <f t="shared" si="52"/>
        <v>-0.11604139715394568</v>
      </c>
      <c r="G107" s="190">
        <f t="shared" si="52"/>
        <v>1.7774851876234399E-2</v>
      </c>
      <c r="H107" s="190">
        <f t="shared" si="52"/>
        <v>-0.10738070986445192</v>
      </c>
      <c r="I107" s="190">
        <f t="shared" si="52"/>
        <v>0.10306382610950271</v>
      </c>
      <c r="J107" s="190"/>
    </row>
    <row r="108" spans="1:10" ht="15.75" customHeight="1" x14ac:dyDescent="0.3">
      <c r="A108" s="267" t="s">
        <v>50</v>
      </c>
      <c r="B108" s="190">
        <f t="shared" si="52"/>
        <v>-7.1857698197667519E-2</v>
      </c>
      <c r="C108" s="190">
        <f t="shared" si="52"/>
        <v>-1.2906976744186061E-2</v>
      </c>
      <c r="D108" s="190">
        <f t="shared" si="52"/>
        <v>-0.12699218353466657</v>
      </c>
      <c r="E108" s="190">
        <f t="shared" si="52"/>
        <v>2.6463104325700204E-3</v>
      </c>
      <c r="F108" s="190">
        <f t="shared" si="52"/>
        <v>3.71582392061649E-2</v>
      </c>
      <c r="G108" s="190">
        <f t="shared" si="52"/>
        <v>2.3665441971039591E-2</v>
      </c>
      <c r="H108" s="190">
        <f t="shared" si="52"/>
        <v>-4.2524573202276317E-2</v>
      </c>
      <c r="I108" s="190">
        <f t="shared" si="52"/>
        <v>0.11232592933594199</v>
      </c>
      <c r="J108" s="190"/>
    </row>
    <row r="109" spans="1:10" ht="15.75" customHeight="1" x14ac:dyDescent="0.3">
      <c r="A109" s="267" t="s">
        <v>64</v>
      </c>
      <c r="B109" s="190">
        <f t="shared" si="52"/>
        <v>5.1371185786017737E-2</v>
      </c>
      <c r="C109" s="190">
        <f t="shared" si="52"/>
        <v>-1.1077158135981757E-2</v>
      </c>
      <c r="D109" s="190">
        <f t="shared" si="52"/>
        <v>-8.1081081081080919E-2</v>
      </c>
      <c r="E109" s="190">
        <f t="shared" si="52"/>
        <v>4.7426470588235237E-2</v>
      </c>
      <c r="F109" s="190">
        <f t="shared" si="52"/>
        <v>0.12118713932399006</v>
      </c>
      <c r="G109" s="190">
        <f t="shared" si="52"/>
        <v>2.3196963306621576E-2</v>
      </c>
      <c r="H109" s="190">
        <f t="shared" si="52"/>
        <v>1.3247863247863201E-2</v>
      </c>
      <c r="I109" s="190">
        <f t="shared" si="52"/>
        <v>-0.22874093605800916</v>
      </c>
      <c r="J109" s="190"/>
    </row>
    <row r="110" spans="1:10" ht="15.75" customHeight="1" x14ac:dyDescent="0.3">
      <c r="A110" s="265" t="s">
        <v>52</v>
      </c>
      <c r="B110" s="190">
        <f t="shared" si="52"/>
        <v>5.7396733909702125E-2</v>
      </c>
      <c r="C110" s="190">
        <f t="shared" si="52"/>
        <v>-0.25682669998215257</v>
      </c>
      <c r="D110" s="190">
        <f t="shared" si="52"/>
        <v>-0.10020876826722314</v>
      </c>
      <c r="E110" s="190">
        <f t="shared" si="52"/>
        <v>0.36198600174978113</v>
      </c>
      <c r="F110" s="190">
        <f t="shared" si="52"/>
        <v>0.43502824858757072</v>
      </c>
      <c r="G110" s="190">
        <f t="shared" si="52"/>
        <v>-0.51321619556913678</v>
      </c>
      <c r="H110" s="190">
        <f t="shared" si="52"/>
        <v>0.28459273797841012</v>
      </c>
      <c r="I110" s="190">
        <f t="shared" si="52"/>
        <v>0.68151815181518205</v>
      </c>
      <c r="J110" s="190"/>
    </row>
    <row r="111" spans="1:10" ht="15.75" customHeight="1" x14ac:dyDescent="0.3">
      <c r="A111" s="267" t="s">
        <v>53</v>
      </c>
      <c r="B111" s="190">
        <f t="shared" si="52"/>
        <v>5.6511056511056479E-2</v>
      </c>
      <c r="C111" s="190">
        <f t="shared" si="52"/>
        <v>-0.24852289512555392</v>
      </c>
      <c r="D111" s="190">
        <f t="shared" si="52"/>
        <v>-0.10671284842487205</v>
      </c>
      <c r="E111" s="190">
        <f t="shared" si="52"/>
        <v>0.37109905020352785</v>
      </c>
      <c r="F111" s="190">
        <f t="shared" si="52"/>
        <v>0.34940494354592611</v>
      </c>
      <c r="G111" s="190">
        <f t="shared" si="52"/>
        <v>-0.53132151029748287</v>
      </c>
      <c r="H111" s="190">
        <f t="shared" si="52"/>
        <v>-0.22466178753603905</v>
      </c>
      <c r="I111" s="190">
        <f t="shared" si="52"/>
        <v>0.32267527134056917</v>
      </c>
      <c r="J111" s="190"/>
    </row>
    <row r="112" spans="1:10" ht="15.75" hidden="1" customHeight="1" x14ac:dyDescent="0.3">
      <c r="A112" s="267" t="s">
        <v>42</v>
      </c>
      <c r="B112" s="190">
        <f t="shared" si="52"/>
        <v>5.9564418787719564E-2</v>
      </c>
      <c r="C112" s="190">
        <f t="shared" si="52"/>
        <v>-0.26200619674670789</v>
      </c>
      <c r="D112" s="190">
        <f t="shared" si="52"/>
        <v>-0.11408474867044094</v>
      </c>
      <c r="E112" s="190">
        <f t="shared" si="52"/>
        <v>0.38686652391149168</v>
      </c>
      <c r="F112" s="190">
        <f t="shared" si="52"/>
        <v>0.36239870340356561</v>
      </c>
      <c r="G112" s="190">
        <f t="shared" si="52"/>
        <v>-0.54639023672989273</v>
      </c>
      <c r="H112" s="190">
        <f t="shared" si="52"/>
        <v>-0.23463875759621877</v>
      </c>
      <c r="I112" s="190">
        <f t="shared" si="52"/>
        <v>0.34270172257479614</v>
      </c>
      <c r="J112" s="190"/>
    </row>
    <row r="113" spans="1:10" ht="15.5" x14ac:dyDescent="0.3">
      <c r="A113" s="267" t="s">
        <v>18</v>
      </c>
      <c r="B113" s="190">
        <f t="shared" si="52"/>
        <v>1.1583011583011782E-2</v>
      </c>
      <c r="C113" s="190">
        <f t="shared" si="52"/>
        <v>2.7777777777777679E-2</v>
      </c>
      <c r="D113" s="190">
        <f t="shared" si="52"/>
        <v>7.6923076923076872E-2</v>
      </c>
      <c r="E113" s="190">
        <f t="shared" si="52"/>
        <v>6.8493150684931559E-2</v>
      </c>
      <c r="F113" s="190">
        <f t="shared" si="52"/>
        <v>0.140625</v>
      </c>
      <c r="G113" s="190">
        <f t="shared" si="52"/>
        <v>5.2356020942407877E-3</v>
      </c>
      <c r="H113" s="190">
        <f t="shared" si="52"/>
        <v>0.44696969696969724</v>
      </c>
      <c r="I113" s="190">
        <f t="shared" si="52"/>
        <v>-0.34000000000000008</v>
      </c>
      <c r="J113" s="190"/>
    </row>
    <row r="114" spans="1:10" ht="15.75" customHeight="1" x14ac:dyDescent="0.3">
      <c r="A114" s="267" t="s">
        <v>54</v>
      </c>
      <c r="B114" s="190">
        <f t="shared" si="52"/>
        <v>9.5744680851063801E-2</v>
      </c>
      <c r="C114" s="190">
        <f t="shared" si="52"/>
        <v>-0.49732620320855614</v>
      </c>
      <c r="D114" s="190">
        <f t="shared" si="52"/>
        <v>0.14024390243902451</v>
      </c>
      <c r="E114" s="190">
        <f t="shared" si="52"/>
        <v>9.3333333333333268E-2</v>
      </c>
      <c r="F114" s="190">
        <f t="shared" si="52"/>
        <v>-2.6483516483516487</v>
      </c>
      <c r="G114" s="190">
        <f t="shared" si="52"/>
        <v>-0.79642058165548102</v>
      </c>
      <c r="H114" s="190">
        <f t="shared" si="52"/>
        <v>-0.88605658934488907</v>
      </c>
      <c r="I114" s="190">
        <f t="shared" si="52"/>
        <v>3.5638859556494262E-2</v>
      </c>
      <c r="J114" s="190"/>
    </row>
    <row r="115" spans="1:10" ht="15.75" customHeight="1" x14ac:dyDescent="0.3">
      <c r="A115" s="265" t="s">
        <v>55</v>
      </c>
      <c r="B115" s="190">
        <f t="shared" si="52"/>
        <v>3.8188976377952821E-2</v>
      </c>
      <c r="C115" s="190">
        <f t="shared" si="52"/>
        <v>9.4945576031899792E-2</v>
      </c>
      <c r="D115" s="190">
        <f t="shared" si="52"/>
        <v>9.2675459255770143E-2</v>
      </c>
      <c r="E115" s="190">
        <f t="shared" si="52"/>
        <v>2.6719864587111619E-2</v>
      </c>
      <c r="F115" s="190">
        <f t="shared" si="52"/>
        <v>3.5946893787575096E-2</v>
      </c>
      <c r="G115" s="190">
        <f t="shared" si="52"/>
        <v>0.19270988945324197</v>
      </c>
      <c r="H115" s="190">
        <f t="shared" si="52"/>
        <v>-0.38252928696614696</v>
      </c>
      <c r="I115" s="190">
        <f t="shared" si="52"/>
        <v>0.14477296726504751</v>
      </c>
      <c r="J115" s="190"/>
    </row>
    <row r="116" spans="1:10" ht="15.5" x14ac:dyDescent="0.3">
      <c r="A116" s="267" t="s">
        <v>56</v>
      </c>
      <c r="B116" s="190">
        <f t="shared" ref="B116:I123" si="53">B96/C96-1</f>
        <v>-5.5627425614488968E-2</v>
      </c>
      <c r="C116" s="190">
        <f t="shared" si="53"/>
        <v>9.957325746799417E-2</v>
      </c>
      <c r="D116" s="190">
        <f t="shared" si="53"/>
        <v>0.11764705882352944</v>
      </c>
      <c r="E116" s="190">
        <f t="shared" si="53"/>
        <v>4.3117744610282172E-2</v>
      </c>
      <c r="F116" s="190">
        <f t="shared" si="53"/>
        <v>0.11357340720221609</v>
      </c>
      <c r="G116" s="190">
        <f t="shared" si="53"/>
        <v>-0.12449474535165728</v>
      </c>
      <c r="H116" s="190">
        <f t="shared" si="53"/>
        <v>0.2370000000000001</v>
      </c>
      <c r="I116" s="190">
        <f t="shared" si="53"/>
        <v>-0.13269731136166518</v>
      </c>
      <c r="J116" s="190"/>
    </row>
    <row r="117" spans="1:10" ht="15.5" x14ac:dyDescent="0.3">
      <c r="A117" s="267" t="s">
        <v>58</v>
      </c>
      <c r="B117" s="190">
        <f t="shared" si="53"/>
        <v>-0.23539232053422365</v>
      </c>
      <c r="C117" s="190">
        <f t="shared" si="53"/>
        <v>0.26906779661016933</v>
      </c>
      <c r="D117" s="190">
        <f t="shared" si="53"/>
        <v>-0.17770034843205573</v>
      </c>
      <c r="E117" s="190">
        <f t="shared" si="53"/>
        <v>-6.0556464811784005E-2</v>
      </c>
      <c r="F117" s="190">
        <f t="shared" si="53"/>
        <v>0.25979381443298966</v>
      </c>
      <c r="G117" s="190">
        <f t="shared" si="53"/>
        <v>-3.0000000000000027E-2</v>
      </c>
      <c r="H117" s="190">
        <f t="shared" si="53"/>
        <v>0.54798761609907132</v>
      </c>
      <c r="I117" s="190">
        <f t="shared" si="53"/>
        <v>-0.45622895622895632</v>
      </c>
      <c r="J117" s="190"/>
    </row>
    <row r="118" spans="1:10" ht="15.5" x14ac:dyDescent="0.3">
      <c r="A118" s="267" t="s">
        <v>16</v>
      </c>
      <c r="B118" s="190">
        <f t="shared" si="53"/>
        <v>5.8078141499472213E-2</v>
      </c>
      <c r="C118" s="190">
        <f t="shared" si="53"/>
        <v>1.3918629550321082E-2</v>
      </c>
      <c r="D118" s="190">
        <f t="shared" si="53"/>
        <v>0.36549707602339176</v>
      </c>
      <c r="E118" s="190">
        <f t="shared" si="53"/>
        <v>0.14957983193277324</v>
      </c>
      <c r="F118" s="190">
        <f t="shared" si="53"/>
        <v>-5.0167224080267525E-3</v>
      </c>
      <c r="G118" s="190">
        <f t="shared" si="53"/>
        <v>-0.18860244233378565</v>
      </c>
      <c r="H118" s="190">
        <f t="shared" si="53"/>
        <v>8.8626292466765122E-2</v>
      </c>
      <c r="I118" s="190">
        <f t="shared" si="53"/>
        <v>0.21109123434704835</v>
      </c>
      <c r="J118" s="190"/>
    </row>
    <row r="119" spans="1:10" ht="15.5" x14ac:dyDescent="0.3">
      <c r="A119" s="267" t="s">
        <v>57</v>
      </c>
      <c r="B119" s="190">
        <f t="shared" si="53"/>
        <v>2.5798735691098695E-2</v>
      </c>
      <c r="C119" s="190">
        <f t="shared" si="53"/>
        <v>9.5554515676181451E-2</v>
      </c>
      <c r="D119" s="190">
        <f t="shared" si="53"/>
        <v>9.5897435897435823E-2</v>
      </c>
      <c r="E119" s="190">
        <f t="shared" si="53"/>
        <v>2.8806584362139898E-2</v>
      </c>
      <c r="F119" s="190">
        <f t="shared" si="53"/>
        <v>4.5218925774787699E-2</v>
      </c>
      <c r="G119" s="190">
        <f t="shared" si="53"/>
        <v>0.14323540537132762</v>
      </c>
      <c r="H119" s="190">
        <f t="shared" si="53"/>
        <v>-0.33020859724685403</v>
      </c>
      <c r="I119" s="190">
        <f t="shared" si="53"/>
        <v>0.1146568765885343</v>
      </c>
      <c r="J119" s="190"/>
    </row>
    <row r="120" spans="1:10" ht="15.5" x14ac:dyDescent="0.3">
      <c r="A120" s="267" t="s">
        <v>59</v>
      </c>
      <c r="B120" s="190">
        <f t="shared" si="53"/>
        <v>4.3440653531955586E-2</v>
      </c>
      <c r="C120" s="190">
        <f t="shared" si="53"/>
        <v>0.11354880136986312</v>
      </c>
      <c r="D120" s="190">
        <f t="shared" si="53"/>
        <v>7.4393469012302926E-2</v>
      </c>
      <c r="E120" s="190">
        <f t="shared" si="53"/>
        <v>4.2555742028290489E-2</v>
      </c>
      <c r="F120" s="190">
        <f t="shared" si="53"/>
        <v>5.6618112729575731E-2</v>
      </c>
      <c r="G120" s="190">
        <f t="shared" si="53"/>
        <v>0.16411088174579769</v>
      </c>
      <c r="H120" s="190">
        <f t="shared" si="53"/>
        <v>-0.3155717024926834</v>
      </c>
      <c r="I120" s="190">
        <f t="shared" si="53"/>
        <v>0.1138714028776977</v>
      </c>
      <c r="J120" s="190"/>
    </row>
    <row r="121" spans="1:10" ht="15.5" x14ac:dyDescent="0.3">
      <c r="A121" s="267" t="s">
        <v>16</v>
      </c>
      <c r="B121" s="190">
        <f t="shared" si="53"/>
        <v>-0.11529592621060725</v>
      </c>
      <c r="C121" s="190">
        <f t="shared" si="53"/>
        <v>-2.98284862043251E-2</v>
      </c>
      <c r="D121" s="190">
        <f t="shared" si="53"/>
        <v>0.27350427350427342</v>
      </c>
      <c r="E121" s="190">
        <f t="shared" si="53"/>
        <v>-7.2246696035242364E-2</v>
      </c>
      <c r="F121" s="190">
        <f t="shared" si="53"/>
        <v>-3.1569965870307137E-2</v>
      </c>
      <c r="G121" s="190">
        <f t="shared" si="53"/>
        <v>2.0017406440382857E-2</v>
      </c>
      <c r="H121" s="190">
        <f t="shared" si="53"/>
        <v>-0.40527950310559002</v>
      </c>
      <c r="I121" s="190">
        <f t="shared" si="53"/>
        <v>0.11870295309785761</v>
      </c>
      <c r="J121" s="190"/>
    </row>
    <row r="122" spans="1:10" ht="15.75" customHeight="1" x14ac:dyDescent="0.3">
      <c r="A122" s="265" t="s">
        <v>60</v>
      </c>
      <c r="B122" s="190">
        <f t="shared" si="53"/>
        <v>-0.76444444444444448</v>
      </c>
      <c r="C122" s="190">
        <f t="shared" si="53"/>
        <v>0.48026315789473673</v>
      </c>
      <c r="D122" s="190">
        <f t="shared" si="53"/>
        <v>-2.2357723577235773</v>
      </c>
      <c r="E122" s="190">
        <f t="shared" si="53"/>
        <v>7.267441860465107E-2</v>
      </c>
      <c r="F122" s="190">
        <f t="shared" si="53"/>
        <v>-0.79572446555819476</v>
      </c>
      <c r="G122" s="190">
        <f t="shared" si="53"/>
        <v>0.59469696969696995</v>
      </c>
      <c r="H122" s="190">
        <f t="shared" si="53"/>
        <v>3.7328094302554016E-2</v>
      </c>
      <c r="I122" s="190">
        <f t="shared" si="53"/>
        <v>52.578947368421055</v>
      </c>
      <c r="J122" s="190"/>
    </row>
    <row r="123" spans="1:10" ht="15.5" x14ac:dyDescent="0.3">
      <c r="A123" s="263" t="s">
        <v>61</v>
      </c>
      <c r="B123" s="190">
        <f t="shared" si="53"/>
        <v>1.7737415303864523E-4</v>
      </c>
      <c r="C123" s="190">
        <f t="shared" si="53"/>
        <v>-3.5085917710686698E-2</v>
      </c>
      <c r="D123" s="190">
        <f t="shared" si="53"/>
        <v>-7.6937659957660554E-2</v>
      </c>
      <c r="E123" s="190">
        <f t="shared" si="53"/>
        <v>9.1307196303575866E-2</v>
      </c>
      <c r="F123" s="190">
        <f t="shared" si="53"/>
        <v>1.3772852798266122E-2</v>
      </c>
      <c r="G123" s="190">
        <f t="shared" si="53"/>
        <v>-0.13847312151784374</v>
      </c>
      <c r="H123" s="190">
        <f t="shared" si="53"/>
        <v>7.9240744954009124E-2</v>
      </c>
      <c r="I123" s="190">
        <f t="shared" si="53"/>
        <v>8.3154374229889028E-2</v>
      </c>
      <c r="J123" s="190"/>
    </row>
    <row r="124" spans="1:10" ht="14.5" thickBot="1" x14ac:dyDescent="0.35">
      <c r="A124" s="259" t="s">
        <v>76</v>
      </c>
    </row>
    <row r="125" spans="1:10" ht="18" x14ac:dyDescent="0.3">
      <c r="A125" s="264" t="s">
        <v>71</v>
      </c>
      <c r="B125" s="157">
        <v>2019</v>
      </c>
      <c r="C125" s="13">
        <v>2018</v>
      </c>
      <c r="D125" s="13">
        <v>2017</v>
      </c>
      <c r="E125" s="13">
        <v>2016</v>
      </c>
      <c r="F125" s="13">
        <v>2015</v>
      </c>
      <c r="G125" s="13">
        <v>2014</v>
      </c>
      <c r="H125" s="13">
        <v>2013</v>
      </c>
      <c r="I125" s="13">
        <v>2012</v>
      </c>
      <c r="J125" s="156">
        <v>2011</v>
      </c>
    </row>
    <row r="126" spans="1:10" ht="15.5" x14ac:dyDescent="0.3">
      <c r="A126" s="266" t="s">
        <v>51</v>
      </c>
      <c r="B126" s="190">
        <f t="shared" ref="B126:J126" si="54">B86/B$103</f>
        <v>1.2123146768816058</v>
      </c>
      <c r="C126" s="190">
        <f t="shared" si="54"/>
        <v>1.1887615736634858</v>
      </c>
      <c r="D126" s="190">
        <f t="shared" si="54"/>
        <v>1.1102211268569864</v>
      </c>
      <c r="E126" s="190">
        <f t="shared" si="54"/>
        <v>1.0832253783689849</v>
      </c>
      <c r="F126" s="190">
        <f t="shared" si="54"/>
        <v>1.1394089858970382</v>
      </c>
      <c r="G126" s="190">
        <f t="shared" si="54"/>
        <v>1.2265878980669067</v>
      </c>
      <c r="H126" s="190">
        <f t="shared" si="54"/>
        <v>1.0362897154043065</v>
      </c>
      <c r="I126" s="190">
        <f t="shared" si="54"/>
        <v>1.2198459388305654</v>
      </c>
      <c r="J126" s="190">
        <f t="shared" si="54"/>
        <v>1.2273895440943496</v>
      </c>
    </row>
    <row r="127" spans="1:10" ht="15.75" customHeight="1" x14ac:dyDescent="0.3">
      <c r="A127" s="267" t="s">
        <v>49</v>
      </c>
      <c r="B127" s="190">
        <f t="shared" ref="B127:J127" si="55">B87/B$103</f>
        <v>0.83631269064339919</v>
      </c>
      <c r="C127" s="190">
        <f t="shared" si="55"/>
        <v>0.795771400191564</v>
      </c>
      <c r="D127" s="190">
        <f t="shared" si="55"/>
        <v>0.72622715136578353</v>
      </c>
      <c r="E127" s="190">
        <f t="shared" si="55"/>
        <v>0.68194887674176119</v>
      </c>
      <c r="F127" s="190">
        <f t="shared" si="55"/>
        <v>0.70683769525188789</v>
      </c>
      <c r="G127" s="190">
        <f t="shared" si="55"/>
        <v>0.81064075226343213</v>
      </c>
      <c r="H127" s="190">
        <f t="shared" si="55"/>
        <v>0.68619183857852728</v>
      </c>
      <c r="I127" s="190">
        <f t="shared" si="55"/>
        <v>0.82965514999837486</v>
      </c>
      <c r="J127" s="190">
        <f t="shared" si="55"/>
        <v>0.81468051399401509</v>
      </c>
    </row>
    <row r="128" spans="1:10" ht="15.75" customHeight="1" x14ac:dyDescent="0.3">
      <c r="A128" s="267" t="s">
        <v>50</v>
      </c>
      <c r="B128" s="190">
        <f t="shared" ref="B128:J128" si="56">B88/B$103</f>
        <v>0.27945662197630694</v>
      </c>
      <c r="C128" s="190">
        <f t="shared" si="56"/>
        <v>0.30114583702862818</v>
      </c>
      <c r="D128" s="190">
        <f t="shared" si="56"/>
        <v>0.29437940713356608</v>
      </c>
      <c r="E128" s="190">
        <f t="shared" si="56"/>
        <v>0.31125785964801417</v>
      </c>
      <c r="F128" s="190">
        <f t="shared" si="56"/>
        <v>0.33878142133029898</v>
      </c>
      <c r="G128" s="190">
        <f t="shared" si="56"/>
        <v>0.33114272730450589</v>
      </c>
      <c r="H128" s="190">
        <f t="shared" si="56"/>
        <v>0.2786929679265171</v>
      </c>
      <c r="I128" s="190">
        <f t="shared" si="56"/>
        <v>0.31413527480742354</v>
      </c>
      <c r="J128" s="190">
        <f t="shared" si="56"/>
        <v>0.30589684914627707</v>
      </c>
    </row>
    <row r="129" spans="1:10" ht="15.75" customHeight="1" x14ac:dyDescent="0.3">
      <c r="A129" s="267" t="s">
        <v>64</v>
      </c>
      <c r="B129" s="190">
        <f t="shared" ref="B129:J129" si="57">B89/B$103</f>
        <v>9.6545364261899677E-2</v>
      </c>
      <c r="C129" s="190">
        <f t="shared" si="57"/>
        <v>9.184433644329347E-2</v>
      </c>
      <c r="D129" s="190">
        <f t="shared" si="57"/>
        <v>8.9614568357636745E-2</v>
      </c>
      <c r="E129" s="190">
        <f t="shared" si="57"/>
        <v>9.0018641979209446E-2</v>
      </c>
      <c r="F129" s="190">
        <f t="shared" si="57"/>
        <v>9.3789869314851212E-2</v>
      </c>
      <c r="G129" s="190">
        <f t="shared" si="57"/>
        <v>8.4804418498968789E-2</v>
      </c>
      <c r="H129" s="190">
        <f t="shared" si="57"/>
        <v>7.1404908899262154E-2</v>
      </c>
      <c r="I129" s="190">
        <f t="shared" si="57"/>
        <v>7.6055514024766804E-2</v>
      </c>
      <c r="J129" s="190">
        <f t="shared" si="57"/>
        <v>0.10681218095405738</v>
      </c>
    </row>
    <row r="130" spans="1:10" ht="15.75" customHeight="1" x14ac:dyDescent="0.3">
      <c r="A130" s="265" t="s">
        <v>52</v>
      </c>
      <c r="B130" s="190">
        <f t="shared" ref="B130:J130" si="58">B90/B$103</f>
        <v>0.15616797900262464</v>
      </c>
      <c r="C130" s="190">
        <f t="shared" si="58"/>
        <v>0.14771719465039554</v>
      </c>
      <c r="D130" s="190">
        <f t="shared" si="58"/>
        <v>0.19179160676388035</v>
      </c>
      <c r="E130" s="190">
        <f t="shared" si="58"/>
        <v>0.19675187209706466</v>
      </c>
      <c r="F130" s="190">
        <f t="shared" si="58"/>
        <v>0.15764973621599254</v>
      </c>
      <c r="G130" s="190">
        <f t="shared" si="58"/>
        <v>0.11137134267836543</v>
      </c>
      <c r="H130" s="190">
        <f t="shared" si="58"/>
        <v>0.19710886914621292</v>
      </c>
      <c r="I130" s="190">
        <f t="shared" si="58"/>
        <v>0.16559950596418244</v>
      </c>
      <c r="J130" s="190">
        <f t="shared" si="58"/>
        <v>0.10667136067593731</v>
      </c>
    </row>
    <row r="131" spans="1:10" ht="15.75" customHeight="1" x14ac:dyDescent="0.3">
      <c r="A131" s="267" t="s">
        <v>53</v>
      </c>
      <c r="B131" s="190">
        <f t="shared" ref="B131:J131" si="59">B91/B$103</f>
        <v>0.15251471944385328</v>
      </c>
      <c r="C131" s="190">
        <f t="shared" si="59"/>
        <v>0.14438256057327326</v>
      </c>
      <c r="D131" s="190">
        <f t="shared" si="59"/>
        <v>0.18539056616690627</v>
      </c>
      <c r="E131" s="190">
        <f t="shared" si="59"/>
        <v>0.19157003380833515</v>
      </c>
      <c r="F131" s="190">
        <f t="shared" si="59"/>
        <v>0.15247750077583533</v>
      </c>
      <c r="G131" s="190">
        <f t="shared" si="59"/>
        <v>0.11455238228405636</v>
      </c>
      <c r="H131" s="190">
        <f t="shared" si="59"/>
        <v>0.21057069718415902</v>
      </c>
      <c r="I131" s="190">
        <f t="shared" si="59"/>
        <v>0.29310625020313974</v>
      </c>
      <c r="J131" s="190">
        <f t="shared" si="59"/>
        <v>0.24002816405562399</v>
      </c>
    </row>
    <row r="132" spans="1:10" ht="15.5" x14ac:dyDescent="0.3">
      <c r="A132" s="267" t="s">
        <v>42</v>
      </c>
      <c r="B132" s="190">
        <f t="shared" ref="B132:J132" si="60">B92/B$103</f>
        <v>0.14322196211959987</v>
      </c>
      <c r="C132" s="190">
        <f t="shared" si="60"/>
        <v>0.13519457944588315</v>
      </c>
      <c r="D132" s="190">
        <f t="shared" si="60"/>
        <v>0.17676456493462037</v>
      </c>
      <c r="E132" s="190">
        <f t="shared" si="60"/>
        <v>0.18417643527441624</v>
      </c>
      <c r="F132" s="190">
        <f t="shared" si="60"/>
        <v>0.14492603703320575</v>
      </c>
      <c r="G132" s="190">
        <f t="shared" si="60"/>
        <v>0.10784073828084036</v>
      </c>
      <c r="H132" s="190">
        <f t="shared" si="60"/>
        <v>0.20481855142297847</v>
      </c>
      <c r="I132" s="190">
        <f t="shared" si="60"/>
        <v>0.28881593915558879</v>
      </c>
      <c r="J132" s="190">
        <f t="shared" si="60"/>
        <v>0.23298715014962154</v>
      </c>
    </row>
    <row r="133" spans="1:10" ht="15.5" x14ac:dyDescent="0.3">
      <c r="A133" s="267" t="s">
        <v>18</v>
      </c>
      <c r="B133" s="190">
        <f t="shared" ref="B133:J133" si="61">B93/B$103</f>
        <v>9.2927573242533867E-3</v>
      </c>
      <c r="C133" s="190">
        <f t="shared" si="61"/>
        <v>9.1879811273901154E-3</v>
      </c>
      <c r="D133" s="190">
        <f t="shared" si="61"/>
        <v>8.6260012322858896E-3</v>
      </c>
      <c r="E133" s="190">
        <f t="shared" si="61"/>
        <v>7.3935985339189225E-3</v>
      </c>
      <c r="F133" s="190">
        <f t="shared" si="61"/>
        <v>7.5514637426295642E-3</v>
      </c>
      <c r="G133" s="190">
        <f t="shared" si="61"/>
        <v>6.7116440032159962E-3</v>
      </c>
      <c r="H133" s="190">
        <f t="shared" si="61"/>
        <v>5.7521457611805459E-3</v>
      </c>
      <c r="I133" s="190">
        <f t="shared" si="61"/>
        <v>4.2903110475509473E-3</v>
      </c>
      <c r="J133" s="190">
        <f t="shared" si="61"/>
        <v>7.0410139060024645E-3</v>
      </c>
    </row>
    <row r="134" spans="1:10" ht="15.75" customHeight="1" x14ac:dyDescent="0.3">
      <c r="A134" s="267" t="s">
        <v>54</v>
      </c>
      <c r="B134" s="190">
        <f t="shared" ref="B134:J134" si="62">B94/B$103</f>
        <v>3.6532595587713693E-3</v>
      </c>
      <c r="C134" s="190">
        <f t="shared" si="62"/>
        <v>3.3346340771222816E-3</v>
      </c>
      <c r="D134" s="190">
        <f t="shared" si="62"/>
        <v>6.4010405969740529E-3</v>
      </c>
      <c r="E134" s="190">
        <f t="shared" si="62"/>
        <v>5.1818382887295015E-3</v>
      </c>
      <c r="F134" s="190">
        <f t="shared" si="62"/>
        <v>5.172235440157236E-3</v>
      </c>
      <c r="G134" s="190">
        <f t="shared" si="62"/>
        <v>-3.181039605690915E-3</v>
      </c>
      <c r="H134" s="190">
        <f t="shared" si="62"/>
        <v>-1.3461828037946093E-2</v>
      </c>
      <c r="I134" s="190">
        <f t="shared" si="62"/>
        <v>-0.12750674423895733</v>
      </c>
      <c r="J134" s="190">
        <f t="shared" si="62"/>
        <v>-0.13335680337968667</v>
      </c>
    </row>
    <row r="135" spans="1:10" ht="15.75" customHeight="1" x14ac:dyDescent="0.3">
      <c r="A135" s="265" t="s">
        <v>55</v>
      </c>
      <c r="B135" s="190">
        <f t="shared" ref="B135:J135" si="63">B95/B$103</f>
        <v>-0.37412215364971263</v>
      </c>
      <c r="C135" s="190">
        <f t="shared" si="63"/>
        <v>-0.36042427897406787</v>
      </c>
      <c r="D135" s="190">
        <f t="shared" si="63"/>
        <v>-0.31762168823166975</v>
      </c>
      <c r="E135" s="190">
        <f t="shared" si="63"/>
        <v>-0.26831811431640812</v>
      </c>
      <c r="F135" s="190">
        <f t="shared" si="63"/>
        <v>-0.28519706217027002</v>
      </c>
      <c r="G135" s="190">
        <f t="shared" si="63"/>
        <v>-0.27909252980039856</v>
      </c>
      <c r="H135" s="190">
        <f t="shared" si="63"/>
        <v>-0.20159614515886162</v>
      </c>
      <c r="I135" s="190">
        <f t="shared" si="63"/>
        <v>-0.35235804595833198</v>
      </c>
      <c r="J135" s="190">
        <f t="shared" si="63"/>
        <v>-0.33339200844921668</v>
      </c>
    </row>
    <row r="136" spans="1:10" ht="15.5" x14ac:dyDescent="0.3">
      <c r="A136" s="267" t="s">
        <v>56</v>
      </c>
      <c r="B136" s="190">
        <f t="shared" ref="B136:J136" si="64">B96/B$103</f>
        <v>5.1784067532099021E-2</v>
      </c>
      <c r="C136" s="190">
        <f t="shared" si="64"/>
        <v>5.4844088119479224E-2</v>
      </c>
      <c r="D136" s="190">
        <f t="shared" si="64"/>
        <v>4.8127610049976045E-2</v>
      </c>
      <c r="E136" s="190">
        <f t="shared" si="64"/>
        <v>3.9748491263547035E-2</v>
      </c>
      <c r="F136" s="190">
        <f t="shared" si="64"/>
        <v>4.158477293886418E-2</v>
      </c>
      <c r="G136" s="190">
        <f t="shared" si="64"/>
        <v>3.7857866955640231E-2</v>
      </c>
      <c r="H136" s="190">
        <f t="shared" si="64"/>
        <v>3.7253425688902275E-2</v>
      </c>
      <c r="I136" s="190">
        <f t="shared" si="64"/>
        <v>3.2502356420840511E-2</v>
      </c>
      <c r="J136" s="190">
        <f t="shared" si="64"/>
        <v>4.0591445168104208E-2</v>
      </c>
    </row>
    <row r="137" spans="1:10" ht="15.5" x14ac:dyDescent="0.3">
      <c r="A137" s="267" t="s">
        <v>58</v>
      </c>
      <c r="B137" s="190">
        <f t="shared" ref="B137:J137" si="65">B97/B$103</f>
        <v>1.6244591047740651E-2</v>
      </c>
      <c r="C137" s="190">
        <f t="shared" si="65"/>
        <v>2.1249423534002623E-2</v>
      </c>
      <c r="D137" s="190">
        <f t="shared" si="65"/>
        <v>1.6156637228725953E-2</v>
      </c>
      <c r="E137" s="190">
        <f t="shared" si="65"/>
        <v>1.8136434010553256E-2</v>
      </c>
      <c r="F137" s="190">
        <f t="shared" si="65"/>
        <v>2.1068239026240474E-2</v>
      </c>
      <c r="G137" s="190">
        <f t="shared" si="65"/>
        <v>1.6953892403957074E-2</v>
      </c>
      <c r="H137" s="190">
        <f t="shared" si="65"/>
        <v>1.505797319680771E-2</v>
      </c>
      <c r="I137" s="190">
        <f t="shared" si="65"/>
        <v>1.0498261123931485E-2</v>
      </c>
      <c r="J137" s="190">
        <f t="shared" si="65"/>
        <v>2.091181130082732E-2</v>
      </c>
    </row>
    <row r="138" spans="1:10" ht="15.5" x14ac:dyDescent="0.3">
      <c r="A138" s="267" t="s">
        <v>16</v>
      </c>
      <c r="B138" s="190">
        <f t="shared" ref="B138:J138" si="66">B98/B$103</f>
        <v>3.5539476484358373E-2</v>
      </c>
      <c r="C138" s="190">
        <f t="shared" si="66"/>
        <v>3.3594664585476601E-2</v>
      </c>
      <c r="D138" s="190">
        <f t="shared" si="66"/>
        <v>3.1970972821250089E-2</v>
      </c>
      <c r="E138" s="190">
        <f t="shared" si="66"/>
        <v>2.1612057252993776E-2</v>
      </c>
      <c r="F138" s="190">
        <f t="shared" si="66"/>
        <v>2.0516533912623702E-2</v>
      </c>
      <c r="G138" s="190">
        <f t="shared" si="66"/>
        <v>2.0903974551683156E-2</v>
      </c>
      <c r="H138" s="190">
        <f t="shared" si="66"/>
        <v>2.2195452492094564E-2</v>
      </c>
      <c r="I138" s="190">
        <f t="shared" si="66"/>
        <v>2.2004095296909026E-2</v>
      </c>
      <c r="J138" s="190">
        <f t="shared" si="66"/>
        <v>1.9679633867276888E-2</v>
      </c>
    </row>
    <row r="139" spans="1:10" ht="15.5" x14ac:dyDescent="0.3">
      <c r="A139" s="267" t="s">
        <v>57</v>
      </c>
      <c r="B139" s="190">
        <f t="shared" ref="B139:J139" si="67">B99/B$103</f>
        <v>0.42590622118181165</v>
      </c>
      <c r="C139" s="190">
        <f t="shared" si="67"/>
        <v>0.41526836709354709</v>
      </c>
      <c r="D139" s="190">
        <f t="shared" si="67"/>
        <v>0.36574929828164576</v>
      </c>
      <c r="E139" s="190">
        <f t="shared" si="67"/>
        <v>0.30806660557995513</v>
      </c>
      <c r="F139" s="190">
        <f t="shared" si="67"/>
        <v>0.32678183510913417</v>
      </c>
      <c r="G139" s="190">
        <f t="shared" si="67"/>
        <v>0.31695039675603875</v>
      </c>
      <c r="H139" s="190">
        <f t="shared" si="67"/>
        <v>0.2388495708477639</v>
      </c>
      <c r="I139" s="190">
        <f t="shared" si="67"/>
        <v>0.38486040237917246</v>
      </c>
      <c r="J139" s="190">
        <f t="shared" si="67"/>
        <v>0.37398345361732088</v>
      </c>
    </row>
    <row r="140" spans="1:10" ht="15.5" x14ac:dyDescent="0.3">
      <c r="A140" s="267" t="s">
        <v>59</v>
      </c>
      <c r="B140" s="190">
        <f t="shared" ref="B140:J140" si="68">B100/B$103</f>
        <v>0.38508193232602667</v>
      </c>
      <c r="C140" s="190">
        <f t="shared" si="68"/>
        <v>0.36911561247295044</v>
      </c>
      <c r="D140" s="190">
        <f t="shared" si="68"/>
        <v>0.31984664886698155</v>
      </c>
      <c r="E140" s="190">
        <f t="shared" si="68"/>
        <v>0.27479541217732001</v>
      </c>
      <c r="F140" s="190">
        <f t="shared" si="68"/>
        <v>0.28764525361194443</v>
      </c>
      <c r="G140" s="190">
        <f t="shared" si="68"/>
        <v>0.27598140315307446</v>
      </c>
      <c r="H140" s="190">
        <f t="shared" si="68"/>
        <v>0.20424634844149978</v>
      </c>
      <c r="I140" s="190">
        <f t="shared" si="68"/>
        <v>0.32206584977410863</v>
      </c>
      <c r="J140" s="190">
        <f t="shared" si="68"/>
        <v>0.3131842985389896</v>
      </c>
    </row>
    <row r="141" spans="1:10" ht="15.5" x14ac:dyDescent="0.3">
      <c r="A141" s="267" t="s">
        <v>16</v>
      </c>
      <c r="B141" s="190">
        <f t="shared" ref="B141:J141" si="69">B101/B$103</f>
        <v>4.0824288855784908E-2</v>
      </c>
      <c r="C141" s="190">
        <f t="shared" si="69"/>
        <v>4.6152754620596682E-2</v>
      </c>
      <c r="D141" s="190">
        <f t="shared" si="69"/>
        <v>4.5902649414664196E-2</v>
      </c>
      <c r="E141" s="190">
        <f t="shared" si="69"/>
        <v>3.3271193402635152E-2</v>
      </c>
      <c r="F141" s="190">
        <f t="shared" si="69"/>
        <v>3.9136581497189751E-2</v>
      </c>
      <c r="G141" s="190">
        <f t="shared" si="69"/>
        <v>4.0968993602964313E-2</v>
      </c>
      <c r="H141" s="190">
        <f t="shared" si="69"/>
        <v>3.4603222406264116E-2</v>
      </c>
      <c r="I141" s="190">
        <f t="shared" si="69"/>
        <v>6.2794552605063864E-2</v>
      </c>
      <c r="J141" s="190">
        <f t="shared" si="69"/>
        <v>6.0799155078331273E-2</v>
      </c>
    </row>
    <row r="142" spans="1:10" ht="15.75" customHeight="1" x14ac:dyDescent="0.3">
      <c r="A142" s="265" t="s">
        <v>60</v>
      </c>
      <c r="B142" s="190">
        <f t="shared" ref="B142:J142" si="70">B102/B$103</f>
        <v>5.6394977654820166E-3</v>
      </c>
      <c r="C142" s="190">
        <f t="shared" si="70"/>
        <v>2.3945510660186596E-2</v>
      </c>
      <c r="D142" s="190">
        <f t="shared" si="70"/>
        <v>1.560895461080304E-2</v>
      </c>
      <c r="E142" s="190">
        <f t="shared" si="70"/>
        <v>-1.1659136149641378E-2</v>
      </c>
      <c r="F142" s="190">
        <f t="shared" si="70"/>
        <v>-1.1861659942760594E-2</v>
      </c>
      <c r="G142" s="190">
        <f t="shared" si="70"/>
        <v>-5.886671094487364E-2</v>
      </c>
      <c r="H142" s="190">
        <f t="shared" si="70"/>
        <v>-3.1802439391657882E-2</v>
      </c>
      <c r="I142" s="190">
        <f t="shared" si="70"/>
        <v>-3.3087398836415642E-2</v>
      </c>
      <c r="J142" s="190">
        <f t="shared" si="70"/>
        <v>-6.6889632107023408E-4</v>
      </c>
    </row>
    <row r="143" spans="1:10" ht="15.5" x14ac:dyDescent="0.3">
      <c r="A143" s="263" t="s">
        <v>61</v>
      </c>
      <c r="B143" s="190">
        <f t="shared" ref="B143:J143" si="71">B103/B$103</f>
        <v>1</v>
      </c>
      <c r="C143" s="190">
        <f t="shared" si="71"/>
        <v>1</v>
      </c>
      <c r="D143" s="190">
        <f t="shared" si="71"/>
        <v>1</v>
      </c>
      <c r="E143" s="190">
        <f t="shared" si="71"/>
        <v>1</v>
      </c>
      <c r="F143" s="190">
        <f t="shared" si="71"/>
        <v>1</v>
      </c>
      <c r="G143" s="190">
        <f t="shared" si="71"/>
        <v>1</v>
      </c>
      <c r="H143" s="190">
        <f t="shared" si="71"/>
        <v>1</v>
      </c>
      <c r="I143" s="190">
        <f t="shared" si="71"/>
        <v>1</v>
      </c>
      <c r="J143" s="190">
        <f t="shared" si="71"/>
        <v>1</v>
      </c>
    </row>
    <row r="156" hidden="1" x14ac:dyDescent="0.3"/>
    <row r="169" spans="4:5" ht="15.5" x14ac:dyDescent="0.3">
      <c r="D169" s="197"/>
      <c r="E169" s="190"/>
    </row>
    <row r="170" spans="4:5" ht="15.5" x14ac:dyDescent="0.3">
      <c r="D170" s="197"/>
      <c r="E170" s="190"/>
    </row>
    <row r="171" spans="4:5" ht="15.5" x14ac:dyDescent="0.3">
      <c r="D171" s="197"/>
      <c r="E171" s="190"/>
    </row>
    <row r="172" spans="4:5" ht="15.5" x14ac:dyDescent="0.3">
      <c r="D172" s="197"/>
      <c r="E172" s="190"/>
    </row>
    <row r="173" spans="4:5" ht="15.5" x14ac:dyDescent="0.3">
      <c r="D173" s="197"/>
      <c r="E173" s="190"/>
    </row>
    <row r="180" spans="2:11" x14ac:dyDescent="0.3">
      <c r="B180" s="195"/>
      <c r="C180" s="196"/>
      <c r="D180" s="196"/>
      <c r="E180" s="196"/>
      <c r="F180" s="196"/>
      <c r="G180" s="196"/>
      <c r="H180" s="196"/>
      <c r="I180" s="196"/>
      <c r="J180" s="196"/>
      <c r="K180" s="196"/>
    </row>
    <row r="181" spans="2:11" x14ac:dyDescent="0.3">
      <c r="B181" s="195"/>
      <c r="C181" s="197"/>
      <c r="D181" s="197"/>
      <c r="E181" s="197"/>
      <c r="F181" s="197"/>
      <c r="G181" s="197"/>
      <c r="H181" s="197"/>
      <c r="I181" s="197"/>
      <c r="J181" s="197"/>
      <c r="K181" s="19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/>
  <dimension ref="A1:CV1048513"/>
  <sheetViews>
    <sheetView rightToLeft="1" zoomScale="50" zoomScaleNormal="50" workbookViewId="0">
      <selection activeCell="A12" sqref="A12"/>
    </sheetView>
  </sheetViews>
  <sheetFormatPr defaultColWidth="9" defaultRowHeight="15.5" x14ac:dyDescent="0.3"/>
  <cols>
    <col min="1" max="1" width="18.5" style="1" customWidth="1"/>
    <col min="2" max="2" width="24.33203125" style="2" customWidth="1"/>
    <col min="3" max="3" width="13.75" style="2" customWidth="1"/>
    <col min="4" max="7" width="13.75" style="199" customWidth="1"/>
    <col min="8" max="11" width="13.75" style="142" customWidth="1"/>
    <col min="12" max="15" width="13.75" style="145" customWidth="1"/>
    <col min="16" max="16" width="13.75" style="2" customWidth="1"/>
    <col min="17" max="17" width="8.75" style="2" customWidth="1"/>
    <col min="18" max="18" width="9.58203125" style="2" bestFit="1" customWidth="1"/>
    <col min="19" max="19" width="8.5" style="2" customWidth="1"/>
    <col min="20" max="20" width="12.58203125" style="2" customWidth="1"/>
    <col min="21" max="24" width="9.75" style="69" customWidth="1"/>
    <col min="25" max="25" width="13.25" style="1" customWidth="1"/>
    <col min="26" max="52" width="9.75" style="1" customWidth="1"/>
    <col min="53" max="16384" width="9" style="1"/>
  </cols>
  <sheetData>
    <row r="1" spans="1:100" ht="18.75" customHeight="1" x14ac:dyDescent="0.3">
      <c r="A1" s="293" t="s">
        <v>35</v>
      </c>
      <c r="B1" s="293"/>
      <c r="C1" s="294"/>
      <c r="D1" s="280">
        <v>2020</v>
      </c>
      <c r="E1" s="281"/>
      <c r="F1" s="281"/>
      <c r="G1" s="282"/>
      <c r="H1" s="280">
        <v>2019</v>
      </c>
      <c r="I1" s="281"/>
      <c r="J1" s="281"/>
      <c r="K1" s="282"/>
      <c r="L1" s="280">
        <v>2018</v>
      </c>
      <c r="M1" s="281"/>
      <c r="N1" s="281"/>
      <c r="O1" s="282"/>
      <c r="P1" s="280">
        <v>2017</v>
      </c>
      <c r="Q1" s="281"/>
      <c r="R1" s="281"/>
      <c r="S1" s="282"/>
      <c r="T1" s="280">
        <v>2016</v>
      </c>
      <c r="U1" s="281"/>
      <c r="V1" s="281"/>
      <c r="W1" s="282"/>
      <c r="X1" s="280">
        <v>2015</v>
      </c>
      <c r="Y1" s="281"/>
      <c r="Z1" s="281"/>
      <c r="AA1" s="282"/>
      <c r="AB1" s="280">
        <v>2014</v>
      </c>
      <c r="AC1" s="281"/>
      <c r="AD1" s="281"/>
      <c r="AE1" s="282"/>
      <c r="AF1" s="280">
        <v>2013</v>
      </c>
      <c r="AG1" s="281"/>
      <c r="AH1" s="281"/>
      <c r="AI1" s="282"/>
      <c r="AJ1" s="280">
        <v>2012</v>
      </c>
      <c r="AK1" s="281"/>
      <c r="AL1" s="281"/>
      <c r="AM1" s="282"/>
      <c r="AN1" s="280">
        <v>2011</v>
      </c>
      <c r="AO1" s="281"/>
      <c r="AP1" s="281"/>
      <c r="AQ1" s="282"/>
      <c r="AR1" s="280">
        <v>2010</v>
      </c>
      <c r="AS1" s="281"/>
      <c r="AT1" s="281"/>
      <c r="AU1" s="282"/>
      <c r="AV1" s="280">
        <v>2009</v>
      </c>
      <c r="AW1" s="281"/>
      <c r="AX1" s="281"/>
      <c r="AY1" s="282"/>
      <c r="AZ1" s="280">
        <v>2008</v>
      </c>
      <c r="BA1" s="281"/>
      <c r="BB1" s="281"/>
      <c r="BC1" s="282"/>
      <c r="BD1" s="280">
        <v>2007</v>
      </c>
      <c r="BE1" s="281"/>
      <c r="BF1" s="281"/>
      <c r="BG1" s="282"/>
      <c r="BH1" s="280">
        <v>2006</v>
      </c>
      <c r="BI1" s="281"/>
      <c r="BJ1" s="281"/>
      <c r="BK1" s="282"/>
      <c r="BL1" s="280">
        <v>2005</v>
      </c>
      <c r="BM1" s="281"/>
      <c r="BN1" s="281"/>
      <c r="BO1" s="282"/>
      <c r="BP1" s="280">
        <v>2004</v>
      </c>
      <c r="BQ1" s="281"/>
      <c r="BR1" s="281"/>
      <c r="BS1" s="282"/>
    </row>
    <row r="2" spans="1:100" ht="19.5" customHeight="1" thickBot="1" x14ac:dyDescent="0.35">
      <c r="A2" s="293"/>
      <c r="B2" s="293"/>
      <c r="C2" s="294"/>
      <c r="D2" s="34" t="s">
        <v>5</v>
      </c>
      <c r="E2" s="35" t="s">
        <v>4</v>
      </c>
      <c r="F2" s="35" t="s">
        <v>3</v>
      </c>
      <c r="G2" s="36" t="s">
        <v>2</v>
      </c>
      <c r="H2" s="34" t="s">
        <v>5</v>
      </c>
      <c r="I2" s="35" t="s">
        <v>4</v>
      </c>
      <c r="J2" s="35" t="s">
        <v>3</v>
      </c>
      <c r="K2" s="36" t="s">
        <v>2</v>
      </c>
      <c r="L2" s="34" t="s">
        <v>5</v>
      </c>
      <c r="M2" s="35" t="s">
        <v>4</v>
      </c>
      <c r="N2" s="35" t="s">
        <v>3</v>
      </c>
      <c r="O2" s="36" t="s">
        <v>2</v>
      </c>
      <c r="P2" s="34" t="s">
        <v>5</v>
      </c>
      <c r="Q2" s="35" t="s">
        <v>4</v>
      </c>
      <c r="R2" s="35" t="s">
        <v>3</v>
      </c>
      <c r="S2" s="36" t="s">
        <v>2</v>
      </c>
      <c r="T2" s="34" t="s">
        <v>5</v>
      </c>
      <c r="U2" s="35" t="s">
        <v>4</v>
      </c>
      <c r="V2" s="35" t="s">
        <v>3</v>
      </c>
      <c r="W2" s="36" t="s">
        <v>2</v>
      </c>
      <c r="X2" s="16" t="s">
        <v>5</v>
      </c>
      <c r="Y2" s="17" t="s">
        <v>4</v>
      </c>
      <c r="Z2" s="17" t="s">
        <v>3</v>
      </c>
      <c r="AA2" s="18" t="s">
        <v>2</v>
      </c>
      <c r="AB2" s="16" t="s">
        <v>5</v>
      </c>
      <c r="AC2" s="17" t="s">
        <v>4</v>
      </c>
      <c r="AD2" s="17" t="s">
        <v>3</v>
      </c>
      <c r="AE2" s="18" t="s">
        <v>2</v>
      </c>
      <c r="AF2" s="16" t="s">
        <v>5</v>
      </c>
      <c r="AG2" s="17" t="s">
        <v>4</v>
      </c>
      <c r="AH2" s="17" t="s">
        <v>3</v>
      </c>
      <c r="AI2" s="18" t="s">
        <v>2</v>
      </c>
      <c r="AJ2" s="16" t="s">
        <v>5</v>
      </c>
      <c r="AK2" s="17" t="s">
        <v>4</v>
      </c>
      <c r="AL2" s="17" t="s">
        <v>3</v>
      </c>
      <c r="AM2" s="18" t="s">
        <v>2</v>
      </c>
      <c r="AN2" s="16" t="s">
        <v>5</v>
      </c>
      <c r="AO2" s="17" t="s">
        <v>4</v>
      </c>
      <c r="AP2" s="17" t="s">
        <v>3</v>
      </c>
      <c r="AQ2" s="18" t="s">
        <v>2</v>
      </c>
      <c r="AR2" s="16" t="s">
        <v>5</v>
      </c>
      <c r="AS2" s="17" t="s">
        <v>4</v>
      </c>
      <c r="AT2" s="17" t="s">
        <v>3</v>
      </c>
      <c r="AU2" s="18" t="s">
        <v>2</v>
      </c>
      <c r="AV2" s="16" t="s">
        <v>5</v>
      </c>
      <c r="AW2" s="17" t="s">
        <v>4</v>
      </c>
      <c r="AX2" s="17" t="s">
        <v>3</v>
      </c>
      <c r="AY2" s="18" t="s">
        <v>2</v>
      </c>
      <c r="AZ2" s="16" t="s">
        <v>5</v>
      </c>
      <c r="BA2" s="17" t="s">
        <v>4</v>
      </c>
      <c r="BB2" s="17" t="s">
        <v>3</v>
      </c>
      <c r="BC2" s="18" t="s">
        <v>2</v>
      </c>
      <c r="BD2" s="16" t="s">
        <v>5</v>
      </c>
      <c r="BE2" s="17" t="s">
        <v>4</v>
      </c>
      <c r="BF2" s="17" t="s">
        <v>3</v>
      </c>
      <c r="BG2" s="18" t="s">
        <v>2</v>
      </c>
      <c r="BH2" s="16" t="s">
        <v>5</v>
      </c>
      <c r="BI2" s="17" t="s">
        <v>4</v>
      </c>
      <c r="BJ2" s="17" t="s">
        <v>3</v>
      </c>
      <c r="BK2" s="18" t="s">
        <v>2</v>
      </c>
      <c r="BL2" s="16" t="s">
        <v>5</v>
      </c>
      <c r="BM2" s="17" t="s">
        <v>4</v>
      </c>
      <c r="BN2" s="17" t="s">
        <v>3</v>
      </c>
      <c r="BO2" s="18" t="s">
        <v>2</v>
      </c>
      <c r="BP2" s="16" t="s">
        <v>5</v>
      </c>
      <c r="BQ2" s="17" t="s">
        <v>4</v>
      </c>
      <c r="BR2" s="17" t="s">
        <v>3</v>
      </c>
      <c r="BS2" s="18" t="s">
        <v>2</v>
      </c>
    </row>
    <row r="3" spans="1:100" ht="18.75" customHeight="1" x14ac:dyDescent="0.3">
      <c r="A3" s="229" t="s">
        <v>0</v>
      </c>
      <c r="B3" s="2" t="s">
        <v>75</v>
      </c>
      <c r="C3" s="72" t="s">
        <v>8</v>
      </c>
      <c r="D3" s="100"/>
      <c r="E3" s="100"/>
      <c r="F3" s="100"/>
      <c r="G3" s="100">
        <v>802</v>
      </c>
      <c r="H3" s="100">
        <v>848.8</v>
      </c>
      <c r="I3" s="98">
        <v>832.9</v>
      </c>
      <c r="J3" s="98">
        <v>830.1</v>
      </c>
      <c r="K3" s="146">
        <v>852.7</v>
      </c>
      <c r="L3" s="147">
        <v>886.4</v>
      </c>
      <c r="M3" s="148">
        <v>859.4</v>
      </c>
      <c r="N3" s="148">
        <v>831.9</v>
      </c>
      <c r="O3" s="146">
        <v>840</v>
      </c>
      <c r="P3" s="147">
        <v>879.2</v>
      </c>
      <c r="Q3" s="148">
        <v>884.9</v>
      </c>
      <c r="R3" s="148">
        <v>859.3</v>
      </c>
      <c r="S3" s="146">
        <v>839.7</v>
      </c>
      <c r="T3" s="100">
        <v>859.5</v>
      </c>
      <c r="U3" s="98">
        <v>869.1</v>
      </c>
      <c r="V3" s="98">
        <v>887.9</v>
      </c>
      <c r="W3" s="99">
        <v>873.3</v>
      </c>
      <c r="X3" s="100">
        <v>826.9</v>
      </c>
      <c r="Y3" s="98">
        <v>809.8</v>
      </c>
      <c r="Z3" s="98">
        <v>837.2</v>
      </c>
      <c r="AA3" s="99">
        <v>804</v>
      </c>
      <c r="AB3" s="100">
        <v>810</v>
      </c>
      <c r="AC3" s="98">
        <v>748.4</v>
      </c>
      <c r="AD3" s="98">
        <v>847.4</v>
      </c>
      <c r="AE3" s="99">
        <v>827.2</v>
      </c>
      <c r="AF3" s="100">
        <v>842.5</v>
      </c>
      <c r="AG3" s="98">
        <v>837.9</v>
      </c>
      <c r="AH3" s="98">
        <v>849.2</v>
      </c>
      <c r="AI3" s="99">
        <v>784.9</v>
      </c>
      <c r="AJ3" s="100">
        <v>809.5</v>
      </c>
      <c r="AK3" s="98">
        <v>815.6</v>
      </c>
      <c r="AL3" s="98">
        <v>833.9</v>
      </c>
      <c r="AM3" s="99">
        <v>783.1</v>
      </c>
      <c r="AN3" s="100">
        <v>801.8</v>
      </c>
      <c r="AO3" s="98">
        <v>773.8</v>
      </c>
      <c r="AP3" s="98">
        <v>794.8</v>
      </c>
      <c r="AQ3" s="99">
        <v>761.2</v>
      </c>
      <c r="AR3" s="100">
        <v>744.7</v>
      </c>
      <c r="AS3" s="98">
        <v>736.5</v>
      </c>
      <c r="AT3" s="98">
        <v>744.2</v>
      </c>
      <c r="AU3" s="99">
        <v>704.4</v>
      </c>
      <c r="AV3" s="100">
        <v>732.2</v>
      </c>
      <c r="AW3" s="98">
        <v>729.4</v>
      </c>
      <c r="AX3" s="98">
        <v>715.5</v>
      </c>
      <c r="AY3" s="99">
        <v>664.8</v>
      </c>
      <c r="AZ3" s="100">
        <v>677.1</v>
      </c>
      <c r="BA3" s="98">
        <v>675.6</v>
      </c>
      <c r="BB3" s="98">
        <v>659.1</v>
      </c>
      <c r="BC3" s="99">
        <v>675.1</v>
      </c>
      <c r="BD3" s="100">
        <v>609.1</v>
      </c>
      <c r="BE3" s="98">
        <v>648.9</v>
      </c>
      <c r="BF3" s="98">
        <v>683.3</v>
      </c>
      <c r="BG3" s="99">
        <v>628.70000000000005</v>
      </c>
      <c r="BH3" s="100">
        <v>640.70000000000005</v>
      </c>
      <c r="BI3" s="98">
        <v>630.9</v>
      </c>
      <c r="BJ3" s="98">
        <v>652</v>
      </c>
      <c r="BK3" s="99">
        <v>629.70000000000005</v>
      </c>
      <c r="BL3" s="100">
        <v>708.4</v>
      </c>
      <c r="BM3" s="98">
        <v>676</v>
      </c>
      <c r="BN3" s="98">
        <v>663.3</v>
      </c>
      <c r="BO3" s="99">
        <v>611.5</v>
      </c>
      <c r="BP3" s="100">
        <v>666.9</v>
      </c>
      <c r="BQ3" s="98">
        <v>632</v>
      </c>
      <c r="BR3" s="98">
        <v>584.5</v>
      </c>
      <c r="BS3" s="99">
        <v>580.20000000000005</v>
      </c>
    </row>
    <row r="4" spans="1:100" ht="32.25" customHeight="1" thickBot="1" x14ac:dyDescent="0.35">
      <c r="A4" s="230"/>
      <c r="C4" s="73" t="s">
        <v>6</v>
      </c>
      <c r="D4" s="117">
        <f t="shared" ref="D4" si="0">+D3/H3-1</f>
        <v>-1</v>
      </c>
      <c r="E4" s="117">
        <f t="shared" ref="E4" si="1">+E3/I3-1</f>
        <v>-1</v>
      </c>
      <c r="F4" s="117">
        <f t="shared" ref="F4" si="2">+F3/J3-1</f>
        <v>-1</v>
      </c>
      <c r="G4" s="117">
        <f t="shared" ref="G4" si="3">+G3/K3-1</f>
        <v>-5.9458191626597934E-2</v>
      </c>
      <c r="H4" s="117">
        <f t="shared" ref="H4" si="4">+H3/L3-1</f>
        <v>-4.2418772563176943E-2</v>
      </c>
      <c r="I4" s="117">
        <f t="shared" ref="I4" si="5">+I3/M3-1</f>
        <v>-3.0835466604607897E-2</v>
      </c>
      <c r="J4" s="117">
        <f t="shared" ref="J4" si="6">+J3/N3-1</f>
        <v>-2.1637216011539673E-3</v>
      </c>
      <c r="K4" s="117">
        <f t="shared" ref="K4" si="7">+K3/O3-1</f>
        <v>1.5119047619047699E-2</v>
      </c>
      <c r="L4" s="117">
        <f t="shared" ref="L4" si="8">+L3/P3-1</f>
        <v>8.189262966332933E-3</v>
      </c>
      <c r="M4" s="117">
        <f t="shared" ref="M4" si="9">+M3/Q3-1</f>
        <v>-2.8816815459373979E-2</v>
      </c>
      <c r="N4" s="117">
        <f t="shared" ref="N4" si="10">+N3/R3-1</f>
        <v>-3.188641917840096E-2</v>
      </c>
      <c r="O4" s="117">
        <f t="shared" ref="O4" si="11">+O3/S3-1</f>
        <v>3.5727045373334931E-4</v>
      </c>
      <c r="P4" s="117">
        <f t="shared" ref="P4" si="12">+P3/T3-1</f>
        <v>2.2920302501454382E-2</v>
      </c>
      <c r="Q4" s="117">
        <f t="shared" ref="Q4" si="13">+Q3/U3-1</f>
        <v>1.8179726153492171E-2</v>
      </c>
      <c r="R4" s="117">
        <f t="shared" ref="R4" si="14">+R3/V3-1</f>
        <v>-3.2210834553440759E-2</v>
      </c>
      <c r="S4" s="117">
        <f t="shared" ref="S4" si="15">+S3/W3-1</f>
        <v>-3.8474750944692437E-2</v>
      </c>
      <c r="T4" s="117">
        <f t="shared" ref="T4" si="16">+T3/X3-1</f>
        <v>3.942435602854033E-2</v>
      </c>
      <c r="U4" s="117">
        <f t="shared" ref="U4" si="17">+U3/Y3-1</f>
        <v>7.3227957520375586E-2</v>
      </c>
      <c r="V4" s="117">
        <f t="shared" ref="V4" si="18">+V3/Z3-1</f>
        <v>6.0559006211180044E-2</v>
      </c>
      <c r="W4" s="117">
        <f t="shared" ref="W4" si="19">+W3/AA3-1</f>
        <v>8.6194029850746201E-2</v>
      </c>
      <c r="X4" s="117">
        <f t="shared" ref="X4" si="20">+X3/AB3-1</f>
        <v>2.0864197530864104E-2</v>
      </c>
      <c r="Y4" s="117">
        <f t="shared" ref="Y4" si="21">+Y3/AC3-1</f>
        <v>8.2041688936397517E-2</v>
      </c>
      <c r="Z4" s="117">
        <f t="shared" ref="Z4" si="22">+Z3/AD3-1</f>
        <v>-1.203681850365812E-2</v>
      </c>
      <c r="AA4" s="117">
        <f t="shared" ref="AA4" si="23">+AA3/AE3-1</f>
        <v>-2.8046421663442955E-2</v>
      </c>
      <c r="AB4" s="117">
        <f t="shared" ref="AB4" si="24">+AB3/AF3-1</f>
        <v>-3.857566765578635E-2</v>
      </c>
      <c r="AC4" s="117">
        <f t="shared" ref="AC4" si="25">+AC3/AG3-1</f>
        <v>-0.10681465568683612</v>
      </c>
      <c r="AD4" s="117">
        <f t="shared" ref="AD4" si="26">+AD3/AH3-1</f>
        <v>-2.1196420160151108E-3</v>
      </c>
      <c r="AE4" s="117">
        <f t="shared" ref="AE4" si="27">+AE3/AI3-1</f>
        <v>5.3892215568862367E-2</v>
      </c>
      <c r="AF4" s="117">
        <f t="shared" ref="AF4" si="28">+AF3/AJ3-1</f>
        <v>4.0765904879555226E-2</v>
      </c>
      <c r="AG4" s="117">
        <f t="shared" ref="AG4" si="29">+AG3/AK3-1</f>
        <v>2.7341834232466944E-2</v>
      </c>
      <c r="AH4" s="117">
        <f t="shared" ref="AH4" si="30">+AH3/AL3-1</f>
        <v>1.8347523683895028E-2</v>
      </c>
      <c r="AI4" s="117">
        <f t="shared" ref="AI4" si="31">+AI3/AM3-1</f>
        <v>2.2985570169837821E-3</v>
      </c>
      <c r="AJ4" s="117">
        <f t="shared" ref="AJ4" si="32">+AJ3/AN3-1</f>
        <v>9.6033923671738908E-3</v>
      </c>
      <c r="AK4" s="117">
        <f t="shared" ref="AK4" si="33">+AK3/AO3-1</f>
        <v>5.4019126389247996E-2</v>
      </c>
      <c r="AL4" s="117">
        <f t="shared" ref="AL4" si="34">+AL3/AP3-1</f>
        <v>4.9194765978862742E-2</v>
      </c>
      <c r="AM4" s="117">
        <f t="shared" ref="AM4" si="35">+AM3/AQ3-1</f>
        <v>2.8770362585391451E-2</v>
      </c>
      <c r="AN4" s="117">
        <f t="shared" ref="AN4" si="36">+AN3/AR3-1</f>
        <v>7.6675171209882986E-2</v>
      </c>
      <c r="AO4" s="117">
        <f t="shared" ref="AO4" si="37">+AO3/AS3-1</f>
        <v>5.0644942294636675E-2</v>
      </c>
      <c r="AP4" s="117">
        <f t="shared" ref="AP4" si="38">+AP3/AT3-1</f>
        <v>6.7992475141090969E-2</v>
      </c>
      <c r="AQ4" s="117">
        <f t="shared" ref="AQ4" si="39">+AQ3/AU3-1</f>
        <v>8.0636002271436746E-2</v>
      </c>
      <c r="AR4" s="117">
        <f t="shared" ref="AR4" si="40">+AR3/AV3-1</f>
        <v>1.7071838295547703E-2</v>
      </c>
      <c r="AS4" s="117">
        <f t="shared" ref="AS4" si="41">+AS3/AW3-1</f>
        <v>9.7340279681930042E-3</v>
      </c>
      <c r="AT4" s="117">
        <f t="shared" ref="AT4" si="42">+AT3/AX3-1</f>
        <v>4.0111809923130792E-2</v>
      </c>
      <c r="AU4" s="117">
        <f t="shared" ref="AU4" si="43">+AU3/AY3-1</f>
        <v>5.9566787003610067E-2</v>
      </c>
      <c r="AV4" s="117">
        <f t="shared" ref="AV4" si="44">+AV3/AZ3-1</f>
        <v>8.1376458425638676E-2</v>
      </c>
      <c r="AW4" s="117">
        <f t="shared" ref="AW4" si="45">+AW3/BA3-1</f>
        <v>7.9632918886915371E-2</v>
      </c>
      <c r="AX4" s="117">
        <f t="shared" ref="AX4" si="46">+AX3/BB3-1</f>
        <v>8.5571233500227439E-2</v>
      </c>
      <c r="AY4" s="117">
        <f t="shared" ref="AY4" si="47">+AY3/BC3-1</f>
        <v>-1.5256998963116719E-2</v>
      </c>
      <c r="AZ4" s="117">
        <f t="shared" ref="AZ4" si="48">+AZ3/BD3-1</f>
        <v>0.11164012477425711</v>
      </c>
      <c r="BA4" s="117">
        <f t="shared" ref="BA4" si="49">+BA3/BE3-1</f>
        <v>4.1146555709662636E-2</v>
      </c>
      <c r="BB4" s="117">
        <f t="shared" ref="BB4" si="50">+BB3/BF3-1</f>
        <v>-3.5416361773744964E-2</v>
      </c>
      <c r="BC4" s="117">
        <f t="shared" ref="BC4" si="51">+BC3/BG3-1</f>
        <v>7.3803085732463858E-2</v>
      </c>
      <c r="BD4" s="117">
        <f t="shared" ref="BD4" si="52">+BD3/BH3-1</f>
        <v>-4.9321055095988831E-2</v>
      </c>
      <c r="BE4" s="117">
        <f t="shared" ref="BE4" si="53">+BE3/BI3-1</f>
        <v>2.853067047075597E-2</v>
      </c>
      <c r="BF4" s="117">
        <f t="shared" ref="BF4" si="54">+BF3/BJ3-1</f>
        <v>4.8006134969325043E-2</v>
      </c>
      <c r="BG4" s="117">
        <f t="shared" ref="BG4" si="55">+BG3/BK3-1</f>
        <v>-1.5880578053041328E-3</v>
      </c>
      <c r="BH4" s="117">
        <f t="shared" ref="BH4" si="56">+BH3/BL3-1</f>
        <v>-9.5567476002258567E-2</v>
      </c>
      <c r="BI4" s="117">
        <f t="shared" ref="BI4" si="57">+BI3/BM3-1</f>
        <v>-6.6715976331360949E-2</v>
      </c>
      <c r="BJ4" s="117">
        <f t="shared" ref="BJ4" si="58">+BJ3/BN3-1</f>
        <v>-1.7036031961405018E-2</v>
      </c>
      <c r="BK4" s="117">
        <f t="shared" ref="BK4" si="59">+BK3/BO3-1</f>
        <v>2.9762878168438256E-2</v>
      </c>
      <c r="BL4" s="117">
        <f t="shared" ref="BL4" si="60">+BL3/BP3-1</f>
        <v>6.2228220122956923E-2</v>
      </c>
      <c r="BM4" s="117">
        <f t="shared" ref="BM4" si="61">+BM3/BQ3-1</f>
        <v>6.9620253164556889E-2</v>
      </c>
      <c r="BN4" s="117">
        <f t="shared" ref="BN4" si="62">+BN3/BR3-1</f>
        <v>0.13481608212147123</v>
      </c>
      <c r="BO4" s="117">
        <f t="shared" ref="BO4" si="63">+BO3/BS3-1</f>
        <v>5.3946914856945805E-2</v>
      </c>
      <c r="BP4" s="117" t="e">
        <f>+BP3/BT3-1</f>
        <v>#DIV/0!</v>
      </c>
      <c r="BQ4" s="117" t="e">
        <f>+BQ3/BU3-1</f>
        <v>#DIV/0!</v>
      </c>
      <c r="BR4" s="117" t="e">
        <f>+BR3/BV3-1</f>
        <v>#DIV/0!</v>
      </c>
      <c r="BS4" s="117" t="e">
        <f>+BS3/BW3-1</f>
        <v>#DIV/0!</v>
      </c>
    </row>
    <row r="5" spans="1:100" ht="18" x14ac:dyDescent="0.3">
      <c r="A5" s="224" t="s">
        <v>1</v>
      </c>
      <c r="B5" s="2" t="s">
        <v>75</v>
      </c>
      <c r="C5" s="74" t="s">
        <v>8</v>
      </c>
      <c r="D5" s="106"/>
      <c r="E5" s="106"/>
      <c r="F5" s="106"/>
      <c r="G5" s="106">
        <v>1151</v>
      </c>
      <c r="H5" s="106">
        <v>1214</v>
      </c>
      <c r="I5" s="104">
        <v>1191</v>
      </c>
      <c r="J5" s="104">
        <v>1185.2</v>
      </c>
      <c r="K5" s="149">
        <v>1212.3</v>
      </c>
      <c r="L5" s="150">
        <v>1266.3</v>
      </c>
      <c r="M5" s="143">
        <v>1225.7</v>
      </c>
      <c r="N5" s="143">
        <v>1180.2</v>
      </c>
      <c r="O5" s="149">
        <v>1182.2</v>
      </c>
      <c r="P5" s="150">
        <v>1240.5</v>
      </c>
      <c r="Q5" s="143">
        <v>1247.5</v>
      </c>
      <c r="R5" s="143">
        <v>1203.8</v>
      </c>
      <c r="S5" s="149">
        <v>1159.2</v>
      </c>
      <c r="T5" s="106">
        <v>1164.7</v>
      </c>
      <c r="U5" s="104">
        <v>1191.7</v>
      </c>
      <c r="V5" s="104">
        <v>1221.9000000000001</v>
      </c>
      <c r="W5" s="105">
        <v>1182.8</v>
      </c>
      <c r="X5" s="106">
        <v>1118</v>
      </c>
      <c r="Y5" s="104">
        <v>1106.8</v>
      </c>
      <c r="Z5" s="104">
        <v>1141.5</v>
      </c>
      <c r="AA5" s="105">
        <v>1094.5</v>
      </c>
      <c r="AB5" s="106">
        <v>1116.9000000000001</v>
      </c>
      <c r="AC5" s="104">
        <v>1068.4000000000001</v>
      </c>
      <c r="AD5" s="104">
        <v>1106.5</v>
      </c>
      <c r="AE5" s="105">
        <v>1066.9000000000001</v>
      </c>
      <c r="AF5" s="106">
        <v>1094.4000000000001</v>
      </c>
      <c r="AG5" s="104">
        <v>1078.7</v>
      </c>
      <c r="AH5" s="104">
        <v>1089</v>
      </c>
      <c r="AI5" s="105">
        <v>1000.2</v>
      </c>
      <c r="AJ5" s="106">
        <v>1060.5</v>
      </c>
      <c r="AK5" s="104">
        <v>1050.4000000000001</v>
      </c>
      <c r="AL5" s="104">
        <v>1068.4000000000001</v>
      </c>
      <c r="AM5" s="105">
        <v>1015.7</v>
      </c>
      <c r="AN5" s="106">
        <v>1065.0999999999999</v>
      </c>
      <c r="AO5" s="104">
        <v>1005.2</v>
      </c>
      <c r="AP5" s="104">
        <v>1010.8</v>
      </c>
      <c r="AQ5" s="105">
        <v>981.6</v>
      </c>
      <c r="AR5" s="106">
        <v>975</v>
      </c>
      <c r="AS5" s="104">
        <v>947.2</v>
      </c>
      <c r="AT5" s="104">
        <v>977.3</v>
      </c>
      <c r="AU5" s="105">
        <v>888.9</v>
      </c>
      <c r="AV5" s="106">
        <v>944.9</v>
      </c>
      <c r="AW5" s="104">
        <v>968.2</v>
      </c>
      <c r="AX5" s="104">
        <v>941.8</v>
      </c>
      <c r="AY5" s="105">
        <v>847.8</v>
      </c>
      <c r="AZ5" s="106">
        <v>887.3</v>
      </c>
      <c r="BA5" s="104">
        <v>873.7</v>
      </c>
      <c r="BB5" s="104">
        <v>872.3</v>
      </c>
      <c r="BC5" s="105">
        <v>837.6</v>
      </c>
      <c r="BD5" s="106">
        <v>749.8</v>
      </c>
      <c r="BE5" s="104">
        <v>795.3</v>
      </c>
      <c r="BF5" s="104">
        <v>829</v>
      </c>
      <c r="BG5" s="105">
        <v>764.6</v>
      </c>
      <c r="BH5" s="106">
        <v>764.8</v>
      </c>
      <c r="BI5" s="104">
        <v>721.8</v>
      </c>
      <c r="BJ5" s="104">
        <v>741.4</v>
      </c>
      <c r="BK5" s="105">
        <v>695</v>
      </c>
      <c r="BL5" s="106">
        <v>733.5</v>
      </c>
      <c r="BM5" s="104">
        <v>709.1</v>
      </c>
      <c r="BN5" s="104">
        <v>691.7</v>
      </c>
      <c r="BO5" s="105">
        <v>624.29999999999995</v>
      </c>
      <c r="BP5" s="106">
        <v>723.6</v>
      </c>
      <c r="BQ5" s="104">
        <v>685.8</v>
      </c>
      <c r="BR5" s="104">
        <v>641.20000000000005</v>
      </c>
      <c r="BS5" s="105">
        <v>611.20000000000005</v>
      </c>
    </row>
    <row r="6" spans="1:100" ht="41.25" customHeight="1" thickBot="1" x14ac:dyDescent="0.35">
      <c r="A6" s="225"/>
      <c r="C6" s="75" t="s">
        <v>6</v>
      </c>
      <c r="D6" s="120">
        <f t="shared" ref="D6" si="64">+D5/H5-1</f>
        <v>-1</v>
      </c>
      <c r="E6" s="120">
        <f t="shared" ref="E6" si="65">+E5/I5-1</f>
        <v>-1</v>
      </c>
      <c r="F6" s="120">
        <f t="shared" ref="F6" si="66">+F5/J5-1</f>
        <v>-1</v>
      </c>
      <c r="G6" s="120">
        <f t="shared" ref="G6" si="67">+G5/K5-1</f>
        <v>-5.0565041656355669E-2</v>
      </c>
      <c r="H6" s="120">
        <f t="shared" ref="H6:I6" si="68">+H5/L5-1</f>
        <v>-4.1301429361130793E-2</v>
      </c>
      <c r="I6" s="120">
        <f t="shared" si="68"/>
        <v>-2.8310353267520627E-2</v>
      </c>
      <c r="J6" s="120">
        <f t="shared" ref="J6" si="69">+J5/N5-1</f>
        <v>4.2365700728690392E-3</v>
      </c>
      <c r="K6" s="120">
        <f t="shared" ref="K6" si="70">+K5/O5-1</f>
        <v>2.5461004906107254E-2</v>
      </c>
      <c r="L6" s="120">
        <f t="shared" ref="L6" si="71">+L5/P5-1</f>
        <v>2.0798065296251389E-2</v>
      </c>
      <c r="M6" s="120">
        <f t="shared" ref="M6" si="72">+M5/Q5-1</f>
        <v>-1.7474949899799586E-2</v>
      </c>
      <c r="N6" s="120">
        <f t="shared" ref="N6" si="73">+N5/R5-1</f>
        <v>-1.9604585479315428E-2</v>
      </c>
      <c r="O6" s="120">
        <f t="shared" ref="O6" si="74">+O5/S5-1</f>
        <v>1.9841269841269771E-2</v>
      </c>
      <c r="P6" s="120">
        <f t="shared" ref="P6" si="75">+P5/T5-1</f>
        <v>6.5081136773418091E-2</v>
      </c>
      <c r="Q6" s="120">
        <f t="shared" ref="Q6" si="76">+Q5/U5-1</f>
        <v>4.6823865066711434E-2</v>
      </c>
      <c r="R6" s="120">
        <f t="shared" ref="R6" si="77">+R5/V5-1</f>
        <v>-1.4812996153531488E-2</v>
      </c>
      <c r="S6" s="120">
        <f t="shared" ref="S6" si="78">+S5/W5-1</f>
        <v>-1.9952654717619089E-2</v>
      </c>
      <c r="T6" s="120">
        <f t="shared" ref="T6" si="79">+T5/X5-1</f>
        <v>4.1771019677996568E-2</v>
      </c>
      <c r="U6" s="120">
        <f t="shared" ref="U6" si="80">+U5/Y5-1</f>
        <v>7.6707625587278727E-2</v>
      </c>
      <c r="V6" s="120">
        <f t="shared" ref="V6" si="81">+V5/Z5-1</f>
        <v>7.0433639947437676E-2</v>
      </c>
      <c r="W6" s="120">
        <f t="shared" ref="W6" si="82">+W5/AA5-1</f>
        <v>8.0676107811786135E-2</v>
      </c>
      <c r="X6" s="120">
        <f t="shared" ref="X6" si="83">+X5/AB5-1</f>
        <v>9.8486883337800535E-4</v>
      </c>
      <c r="Y6" s="120">
        <f t="shared" ref="Y6" si="84">+Y5/AC5-1</f>
        <v>3.5941594908273977E-2</v>
      </c>
      <c r="Z6" s="120">
        <f t="shared" ref="Z6" si="85">+Z5/AD5-1</f>
        <v>3.1631269769543557E-2</v>
      </c>
      <c r="AA6" s="120">
        <f t="shared" ref="AA6" si="86">+AA5/AE5-1</f>
        <v>2.5869341081638408E-2</v>
      </c>
      <c r="AB6" s="120">
        <f t="shared" ref="AB6" si="87">+AB5/AF5-1</f>
        <v>2.0559210526315708E-2</v>
      </c>
      <c r="AC6" s="120">
        <f t="shared" ref="AC6" si="88">+AC5/AG5-1</f>
        <v>-9.5485306387317337E-3</v>
      </c>
      <c r="AD6" s="120">
        <f t="shared" ref="AD6" si="89">+AD5/AH5-1</f>
        <v>1.6069788797061557E-2</v>
      </c>
      <c r="AE6" s="120">
        <f t="shared" ref="AE6" si="90">+AE5/AI5-1</f>
        <v>6.6686662667466479E-2</v>
      </c>
      <c r="AF6" s="120">
        <f t="shared" ref="AF6" si="91">+AF5/AJ5-1</f>
        <v>3.1966053748232026E-2</v>
      </c>
      <c r="AG6" s="120">
        <f t="shared" ref="AG6" si="92">+AG5/AK5-1</f>
        <v>2.6942117288651923E-2</v>
      </c>
      <c r="AH6" s="120">
        <f t="shared" ref="AH6" si="93">+AH5/AL5-1</f>
        <v>1.9281168101834334E-2</v>
      </c>
      <c r="AI6" s="120">
        <f t="shared" ref="AI6" si="94">+AI5/AM5-1</f>
        <v>-1.5260411538840168E-2</v>
      </c>
      <c r="AJ6" s="120">
        <f t="shared" ref="AJ6" si="95">+AJ5/AN5-1</f>
        <v>-4.3188433010984406E-3</v>
      </c>
      <c r="AK6" s="120">
        <f t="shared" ref="AK6" si="96">+AK5/AO5-1</f>
        <v>4.4966175885396087E-2</v>
      </c>
      <c r="AL6" s="120">
        <f t="shared" ref="AL6" si="97">+AL5/AP5-1</f>
        <v>5.6984566679857629E-2</v>
      </c>
      <c r="AM6" s="120">
        <f t="shared" ref="AM6" si="98">+AM5/AQ5-1</f>
        <v>3.473920130399355E-2</v>
      </c>
      <c r="AN6" s="120">
        <f t="shared" ref="AN6" si="99">+AN5/AR5-1</f>
        <v>9.2410256410256242E-2</v>
      </c>
      <c r="AO6" s="120">
        <f t="shared" ref="AO6" si="100">+AO5/AS5-1</f>
        <v>6.1233108108108114E-2</v>
      </c>
      <c r="AP6" s="120">
        <f t="shared" ref="AP6" si="101">+AP5/AT5-1</f>
        <v>3.4278113168934921E-2</v>
      </c>
      <c r="AQ6" s="120">
        <f t="shared" ref="AQ6" si="102">+AQ5/AU5-1</f>
        <v>0.10428619642254477</v>
      </c>
      <c r="AR6" s="120">
        <f t="shared" ref="AR6" si="103">+AR5/AV5-1</f>
        <v>3.1855222774896941E-2</v>
      </c>
      <c r="AS6" s="120">
        <f t="shared" ref="AS6" si="104">+AS5/AW5-1</f>
        <v>-2.1689733526131016E-2</v>
      </c>
      <c r="AT6" s="120">
        <f t="shared" ref="AT6" si="105">+AT5/AX5-1</f>
        <v>3.7693777872159773E-2</v>
      </c>
      <c r="AU6" s="120">
        <f t="shared" ref="AU6" si="106">+AU5/AY5-1</f>
        <v>4.8478414720452889E-2</v>
      </c>
      <c r="AV6" s="120">
        <f t="shared" ref="AV6" si="107">+AV5/AZ5-1</f>
        <v>6.4916037416882677E-2</v>
      </c>
      <c r="AW6" s="120">
        <f t="shared" ref="AW6" si="108">+AW5/BA5-1</f>
        <v>0.10816069589103816</v>
      </c>
      <c r="AX6" s="120">
        <f t="shared" ref="AX6" si="109">+AX5/BB5-1</f>
        <v>7.9674423936719085E-2</v>
      </c>
      <c r="AY6" s="120">
        <f t="shared" ref="AY6" si="110">+AY5/BC5-1</f>
        <v>1.2177650429799236E-2</v>
      </c>
      <c r="AZ6" s="120">
        <f t="shared" ref="AZ6" si="111">+AZ5/BD5-1</f>
        <v>0.18338223526273678</v>
      </c>
      <c r="BA6" s="120">
        <f t="shared" ref="BA6" si="112">+BA5/BE5-1</f>
        <v>9.8579152521061308E-2</v>
      </c>
      <c r="BB6" s="120">
        <f t="shared" ref="BB6" si="113">+BB5/BF5-1</f>
        <v>5.223160434258145E-2</v>
      </c>
      <c r="BC6" s="120">
        <f t="shared" ref="BC6" si="114">+BC5/BG5-1</f>
        <v>9.5474758043421426E-2</v>
      </c>
      <c r="BD6" s="120">
        <f t="shared" ref="BD6" si="115">+BD5/BH5-1</f>
        <v>-1.9612970711297084E-2</v>
      </c>
      <c r="BE6" s="120">
        <f t="shared" ref="BE6" si="116">+BE5/BI5-1</f>
        <v>0.10182876142975905</v>
      </c>
      <c r="BF6" s="120">
        <f t="shared" ref="BF6" si="117">+BF5/BJ5-1</f>
        <v>0.11815484219045058</v>
      </c>
      <c r="BG6" s="120">
        <f t="shared" ref="BG6" si="118">+BG5/BK5-1</f>
        <v>0.10014388489208637</v>
      </c>
      <c r="BH6" s="120">
        <f t="shared" ref="BH6" si="119">+BH5/BL5-1</f>
        <v>4.2672119972733347E-2</v>
      </c>
      <c r="BI6" s="120">
        <f t="shared" ref="BI6" si="120">+BI5/BM5-1</f>
        <v>1.7910026794528244E-2</v>
      </c>
      <c r="BJ6" s="120">
        <f t="shared" ref="BJ6" si="121">+BJ5/BN5-1</f>
        <v>7.1851958941737681E-2</v>
      </c>
      <c r="BK6" s="120">
        <f t="shared" ref="BK6" si="122">+BK5/BO5-1</f>
        <v>0.11324683645683176</v>
      </c>
      <c r="BL6" s="120">
        <f t="shared" ref="BL6" si="123">+BL5/BP5-1</f>
        <v>1.3681592039801016E-2</v>
      </c>
      <c r="BM6" s="120">
        <f t="shared" ref="BM6" si="124">+BM5/BQ5-1</f>
        <v>3.397491980169165E-2</v>
      </c>
      <c r="BN6" s="120">
        <f t="shared" ref="BN6" si="125">+BN5/BR5-1</f>
        <v>7.8758577666874663E-2</v>
      </c>
      <c r="BO6" s="120">
        <f t="shared" ref="BO6" si="126">+BO5/BS5-1</f>
        <v>2.1433246073298218E-2</v>
      </c>
      <c r="BP6" s="120" t="e">
        <f>+BP5/BT5-1</f>
        <v>#DIV/0!</v>
      </c>
      <c r="BQ6" s="120" t="e">
        <f>+BQ5/BU5-1</f>
        <v>#DIV/0!</v>
      </c>
      <c r="BR6" s="120" t="e">
        <f>+BR5/BV5-1</f>
        <v>#DIV/0!</v>
      </c>
      <c r="BS6" s="120" t="e">
        <f>+BS5/BW5-1</f>
        <v>#DIV/0!</v>
      </c>
    </row>
    <row r="7" spans="1:100" ht="18.75" customHeight="1" x14ac:dyDescent="0.3">
      <c r="A7" s="222" t="s">
        <v>7</v>
      </c>
      <c r="B7" s="2" t="s">
        <v>75</v>
      </c>
      <c r="C7" s="76" t="s">
        <v>8</v>
      </c>
      <c r="D7" s="103"/>
      <c r="E7" s="103"/>
      <c r="F7" s="103"/>
      <c r="G7" s="103">
        <v>330.7</v>
      </c>
      <c r="H7" s="103">
        <v>354.9</v>
      </c>
      <c r="I7" s="101">
        <v>348.1</v>
      </c>
      <c r="J7" s="101">
        <v>348.9</v>
      </c>
      <c r="K7" s="151">
        <v>364.9</v>
      </c>
      <c r="L7" s="152">
        <v>368.9</v>
      </c>
      <c r="M7" s="153">
        <v>359.9</v>
      </c>
      <c r="N7" s="153">
        <v>356.8</v>
      </c>
      <c r="O7" s="151">
        <v>372.7</v>
      </c>
      <c r="P7" s="152">
        <v>384.1</v>
      </c>
      <c r="Q7" s="153">
        <v>387.4</v>
      </c>
      <c r="R7" s="153">
        <v>385.5</v>
      </c>
      <c r="S7" s="151">
        <v>399.6</v>
      </c>
      <c r="T7" s="103">
        <v>438.5</v>
      </c>
      <c r="U7" s="101">
        <v>423</v>
      </c>
      <c r="V7" s="101">
        <v>425.4</v>
      </c>
      <c r="W7" s="102">
        <v>443.9</v>
      </c>
      <c r="X7" s="103">
        <v>422.2</v>
      </c>
      <c r="Y7" s="101">
        <v>396.2</v>
      </c>
      <c r="Z7" s="101">
        <v>412.6</v>
      </c>
      <c r="AA7" s="102">
        <v>397.9</v>
      </c>
      <c r="AB7" s="103">
        <v>380</v>
      </c>
      <c r="AC7" s="101">
        <v>299.3</v>
      </c>
      <c r="AD7" s="101">
        <v>482.9</v>
      </c>
      <c r="AE7" s="102">
        <v>489.1</v>
      </c>
      <c r="AF7" s="103">
        <v>486.7</v>
      </c>
      <c r="AG7" s="101">
        <v>496.9</v>
      </c>
      <c r="AH7" s="101">
        <v>508.9</v>
      </c>
      <c r="AI7" s="102">
        <v>479</v>
      </c>
      <c r="AJ7" s="103">
        <v>452.2</v>
      </c>
      <c r="AK7" s="101">
        <v>480.5</v>
      </c>
      <c r="AL7" s="101">
        <v>498.4</v>
      </c>
      <c r="AM7" s="102">
        <v>449.2</v>
      </c>
      <c r="AN7" s="103">
        <v>423.3</v>
      </c>
      <c r="AO7" s="101">
        <v>440.4</v>
      </c>
      <c r="AP7" s="101">
        <v>482.8</v>
      </c>
      <c r="AQ7" s="102">
        <v>442.2</v>
      </c>
      <c r="AR7" s="103">
        <v>410.4</v>
      </c>
      <c r="AS7" s="101">
        <v>429.9</v>
      </c>
      <c r="AT7" s="101">
        <v>404.6</v>
      </c>
      <c r="AU7" s="102">
        <v>434.5</v>
      </c>
      <c r="AV7" s="103">
        <v>420.6</v>
      </c>
      <c r="AW7" s="101">
        <v>378.5</v>
      </c>
      <c r="AX7" s="101">
        <v>381.9</v>
      </c>
      <c r="AY7" s="102">
        <v>394.6</v>
      </c>
      <c r="AZ7" s="103">
        <v>365.9</v>
      </c>
      <c r="BA7" s="101">
        <v>381.3</v>
      </c>
      <c r="BB7" s="101">
        <v>341.7</v>
      </c>
      <c r="BC7" s="102">
        <v>432.5</v>
      </c>
      <c r="BD7" s="103">
        <v>397.9</v>
      </c>
      <c r="BE7" s="101">
        <v>428.8</v>
      </c>
      <c r="BF7" s="101">
        <v>464.1</v>
      </c>
      <c r="BG7" s="102">
        <v>423.9</v>
      </c>
      <c r="BH7" s="103">
        <v>453.5</v>
      </c>
      <c r="BI7" s="101">
        <v>493.4</v>
      </c>
      <c r="BJ7" s="101">
        <v>516.79999999999995</v>
      </c>
      <c r="BK7" s="102">
        <v>530.70000000000005</v>
      </c>
      <c r="BL7" s="103">
        <v>670.3</v>
      </c>
      <c r="BM7" s="101">
        <v>625.70000000000005</v>
      </c>
      <c r="BN7" s="101">
        <v>619.9</v>
      </c>
      <c r="BO7" s="102">
        <v>592.20000000000005</v>
      </c>
      <c r="BP7" s="103">
        <v>580.5</v>
      </c>
      <c r="BQ7" s="101">
        <v>549.70000000000005</v>
      </c>
      <c r="BR7" s="101">
        <v>497.7</v>
      </c>
      <c r="BS7" s="102">
        <v>532.79999999999995</v>
      </c>
    </row>
    <row r="8" spans="1:100" ht="24.75" customHeight="1" thickBot="1" x14ac:dyDescent="0.35">
      <c r="A8" s="223"/>
      <c r="C8" s="77" t="s">
        <v>6</v>
      </c>
      <c r="D8" s="122">
        <f t="shared" ref="D8" si="127">+D7/H7-1</f>
        <v>-1</v>
      </c>
      <c r="E8" s="122">
        <f t="shared" ref="E8" si="128">+E7/I7-1</f>
        <v>-1</v>
      </c>
      <c r="F8" s="122">
        <f t="shared" ref="F8" si="129">+F7/J7-1</f>
        <v>-1</v>
      </c>
      <c r="G8" s="122">
        <f t="shared" ref="G8" si="130">+G7/K7-1</f>
        <v>-9.3724308029597081E-2</v>
      </c>
      <c r="H8" s="122">
        <f t="shared" ref="H8" si="131">+H7/L7-1</f>
        <v>-3.7950664136622403E-2</v>
      </c>
      <c r="I8" s="122">
        <f t="shared" ref="I8" si="132">+I7/M7-1</f>
        <v>-3.2786885245901565E-2</v>
      </c>
      <c r="J8" s="122">
        <f t="shared" ref="J8" si="133">+J7/N7-1</f>
        <v>-2.2141255605381271E-2</v>
      </c>
      <c r="K8" s="122">
        <f t="shared" ref="K8" si="134">+K7/O7-1</f>
        <v>-2.0928360611752073E-2</v>
      </c>
      <c r="L8" s="122">
        <f t="shared" ref="L8" si="135">+L7/P7-1</f>
        <v>-3.9573027857328968E-2</v>
      </c>
      <c r="M8" s="122">
        <f t="shared" ref="M8" si="136">+M7/Q7-1</f>
        <v>-7.0986060918946881E-2</v>
      </c>
      <c r="N8" s="122">
        <f t="shared" ref="N8" si="137">+N7/R7-1</f>
        <v>-7.4448767833981799E-2</v>
      </c>
      <c r="O8" s="122">
        <f t="shared" ref="O8" si="138">+O7/S7-1</f>
        <v>-6.7317317317317382E-2</v>
      </c>
      <c r="P8" s="122">
        <f t="shared" ref="P8" si="139">+P7/T7-1</f>
        <v>-0.12405929304446972</v>
      </c>
      <c r="Q8" s="122">
        <f t="shared" ref="Q8" si="140">+Q7/U7-1</f>
        <v>-8.4160756501182044E-2</v>
      </c>
      <c r="R8" s="122">
        <f t="shared" ref="R8" si="141">+R7/V7-1</f>
        <v>-9.3794076163610685E-2</v>
      </c>
      <c r="S8" s="122">
        <f t="shared" ref="S8" si="142">+S7/W7-1</f>
        <v>-9.9797251633250594E-2</v>
      </c>
      <c r="T8" s="122">
        <f t="shared" ref="T8" si="143">+T7/X7-1</f>
        <v>3.8607295120795859E-2</v>
      </c>
      <c r="U8" s="122">
        <f t="shared" ref="U8" si="144">+U7/Y7-1</f>
        <v>6.7642604745078216E-2</v>
      </c>
      <c r="V8" s="122">
        <f t="shared" ref="V8" si="145">+V7/Z7-1</f>
        <v>3.1022782355792478E-2</v>
      </c>
      <c r="W8" s="122">
        <f t="shared" ref="W8" si="146">+W7/AA7-1</f>
        <v>0.11560693641618491</v>
      </c>
      <c r="X8" s="122">
        <f t="shared" ref="X8" si="147">+X7/AB7-1</f>
        <v>0.11105263157894729</v>
      </c>
      <c r="Y8" s="122">
        <f t="shared" ref="Y8" si="148">+Y7/AC7-1</f>
        <v>0.32375542933511525</v>
      </c>
      <c r="Z8" s="122">
        <f t="shared" ref="Z8" si="149">+Z7/AD7-1</f>
        <v>-0.14557879478152813</v>
      </c>
      <c r="AA8" s="122">
        <f t="shared" ref="AA8" si="150">+AA7/AE7-1</f>
        <v>-0.18646493559599275</v>
      </c>
      <c r="AB8" s="122">
        <f t="shared" ref="AB8" si="151">+AB7/AF7-1</f>
        <v>-0.21923155948222728</v>
      </c>
      <c r="AC8" s="122">
        <f t="shared" ref="AC8" si="152">+AC7/AG7-1</f>
        <v>-0.39766552626282947</v>
      </c>
      <c r="AD8" s="122">
        <f t="shared" ref="AD8" si="153">+AD7/AH7-1</f>
        <v>-5.1090587541756771E-2</v>
      </c>
      <c r="AE8" s="122">
        <f t="shared" ref="AE8" si="154">+AE7/AI7-1</f>
        <v>2.108559498956164E-2</v>
      </c>
      <c r="AF8" s="122">
        <f t="shared" ref="AF8" si="155">+AF7/AJ7-1</f>
        <v>7.6293675364882851E-2</v>
      </c>
      <c r="AG8" s="122">
        <f t="shared" ref="AG8" si="156">+AG7/AK7-1</f>
        <v>3.4131113423517156E-2</v>
      </c>
      <c r="AH8" s="122">
        <f t="shared" ref="AH8" si="157">+AH7/AL7-1</f>
        <v>2.1067415730336991E-2</v>
      </c>
      <c r="AI8" s="122">
        <f t="shared" ref="AI8" si="158">+AI7/AM7-1</f>
        <v>6.6340160284951155E-2</v>
      </c>
      <c r="AJ8" s="122">
        <f t="shared" ref="AJ8" si="159">+AJ7/AN7-1</f>
        <v>6.8273092369477872E-2</v>
      </c>
      <c r="AK8" s="122">
        <f t="shared" ref="AK8" si="160">+AK7/AO7-1</f>
        <v>9.1053587647593082E-2</v>
      </c>
      <c r="AL8" s="122">
        <f t="shared" ref="AL8" si="161">+AL7/AP7-1</f>
        <v>3.2311516155758113E-2</v>
      </c>
      <c r="AM8" s="122">
        <f t="shared" ref="AM8" si="162">+AM7/AQ7-1</f>
        <v>1.582994120307557E-2</v>
      </c>
      <c r="AN8" s="122">
        <f t="shared" ref="AN8" si="163">+AN7/AR7-1</f>
        <v>3.1432748538011701E-2</v>
      </c>
      <c r="AO8" s="122">
        <f t="shared" ref="AO8" si="164">+AO7/AS7-1</f>
        <v>2.4424284717376121E-2</v>
      </c>
      <c r="AP8" s="122">
        <f t="shared" ref="AP8" si="165">+AP7/AT7-1</f>
        <v>0.19327731092436973</v>
      </c>
      <c r="AQ8" s="122">
        <f t="shared" ref="AQ8" si="166">+AQ7/AU7-1</f>
        <v>1.7721518987341645E-2</v>
      </c>
      <c r="AR8" s="122">
        <f t="shared" ref="AR8" si="167">+AR7/AV7-1</f>
        <v>-2.4251069900142808E-2</v>
      </c>
      <c r="AS8" s="122">
        <f t="shared" ref="AS8" si="168">+AS7/AW7-1</f>
        <v>0.13579920739762219</v>
      </c>
      <c r="AT8" s="122">
        <f t="shared" ref="AT8" si="169">+AT7/AX7-1</f>
        <v>5.9439643885834004E-2</v>
      </c>
      <c r="AU8" s="122">
        <f t="shared" ref="AU8" si="170">+AU7/AY7-1</f>
        <v>0.10111505321844905</v>
      </c>
      <c r="AV8" s="122">
        <f t="shared" ref="AV8" si="171">+AV7/AZ7-1</f>
        <v>0.14949439737633252</v>
      </c>
      <c r="AW8" s="122">
        <f t="shared" ref="AW8" si="172">+AW7/BA7-1</f>
        <v>-7.34329923944399E-3</v>
      </c>
      <c r="AX8" s="122">
        <f t="shared" ref="AX8" si="173">+AX7/BB7-1</f>
        <v>0.11764705882352944</v>
      </c>
      <c r="AY8" s="122">
        <f t="shared" ref="AY8" si="174">+AY7/BC7-1</f>
        <v>-8.7630057803468109E-2</v>
      </c>
      <c r="AZ8" s="122">
        <f t="shared" ref="AZ8" si="175">+AZ7/BD7-1</f>
        <v>-8.0422216637346056E-2</v>
      </c>
      <c r="BA8" s="122">
        <f t="shared" ref="BA8" si="176">+BA7/BE7-1</f>
        <v>-0.11077425373134331</v>
      </c>
      <c r="BB8" s="122">
        <f t="shared" ref="BB8" si="177">+BB7/BF7-1</f>
        <v>-0.2637362637362638</v>
      </c>
      <c r="BC8" s="122">
        <f t="shared" ref="BC8" si="178">+BC7/BG7-1</f>
        <v>2.0287803727294218E-2</v>
      </c>
      <c r="BD8" s="122">
        <f t="shared" ref="BD8" si="179">+BD7/BH7-1</f>
        <v>-0.12260198456449845</v>
      </c>
      <c r="BE8" s="122">
        <f t="shared" ref="BE8" si="180">+BE7/BI7-1</f>
        <v>-0.13092825293879196</v>
      </c>
      <c r="BF8" s="122">
        <f t="shared" ref="BF8" si="181">+BF7/BJ7-1</f>
        <v>-0.10197368421052622</v>
      </c>
      <c r="BG8" s="122">
        <f t="shared" ref="BG8" si="182">+BG7/BK7-1</f>
        <v>-0.20124364047484467</v>
      </c>
      <c r="BH8" s="122">
        <f t="shared" ref="BH8" si="183">+BH7/BL7-1</f>
        <v>-0.32343726689541996</v>
      </c>
      <c r="BI8" s="122">
        <f t="shared" ref="BI8" si="184">+BI7/BM7-1</f>
        <v>-0.21144318363432968</v>
      </c>
      <c r="BJ8" s="122">
        <f t="shared" ref="BJ8" si="185">+BJ7/BN7-1</f>
        <v>-0.16631714792708507</v>
      </c>
      <c r="BK8" s="122">
        <f t="shared" ref="BK8" si="186">+BK7/BO7-1</f>
        <v>-0.10385005065856134</v>
      </c>
      <c r="BL8" s="122">
        <f t="shared" ref="BL8" si="187">+BL7/BP7-1</f>
        <v>0.1546942291128337</v>
      </c>
      <c r="BM8" s="122">
        <f t="shared" ref="BM8" si="188">+BM7/BQ7-1</f>
        <v>0.13825723121702738</v>
      </c>
      <c r="BN8" s="122">
        <f t="shared" ref="BN8" si="189">+BN7/BR7-1</f>
        <v>0.24552943540285321</v>
      </c>
      <c r="BO8" s="122">
        <f t="shared" ref="BO8" si="190">+BO7/BS7-1</f>
        <v>0.11148648648648662</v>
      </c>
      <c r="BP8" s="122" t="e">
        <f>+BP7/BT7-1</f>
        <v>#DIV/0!</v>
      </c>
      <c r="BQ8" s="122" t="e">
        <f>+BQ7/BU7-1</f>
        <v>#DIV/0!</v>
      </c>
      <c r="BR8" s="122" t="e">
        <f>+BR7/BV7-1</f>
        <v>#DIV/0!</v>
      </c>
      <c r="BS8" s="122" t="e">
        <f>+BS7/BW7-1</f>
        <v>#DIV/0!</v>
      </c>
    </row>
    <row r="9" spans="1:100" ht="18.75" customHeight="1" thickBot="1" x14ac:dyDescent="0.35">
      <c r="A9" s="278" t="s">
        <v>29</v>
      </c>
      <c r="B9" s="236" t="s">
        <v>75</v>
      </c>
      <c r="C9" s="227" t="s">
        <v>0</v>
      </c>
      <c r="D9" s="88"/>
      <c r="E9" s="88"/>
      <c r="F9" s="88"/>
      <c r="G9" s="88"/>
      <c r="H9" s="88">
        <f t="shared" ref="H9" si="191">H3/I3-1</f>
        <v>1.9089926761916232E-2</v>
      </c>
      <c r="I9" s="88">
        <f t="shared" ref="I9" si="192">I3/J3-1</f>
        <v>3.3730875798096971E-3</v>
      </c>
      <c r="J9" s="88">
        <f t="shared" ref="J9" si="193">J3/K3-1</f>
        <v>-2.6504045971619594E-2</v>
      </c>
      <c r="K9" s="88">
        <f t="shared" ref="K9" si="194">K3/L3-1</f>
        <v>-3.8018953068591932E-2</v>
      </c>
      <c r="L9" s="88">
        <f t="shared" ref="L9" si="195">L3/M3-1</f>
        <v>3.1417267861298503E-2</v>
      </c>
      <c r="M9" s="88">
        <f t="shared" ref="M9" si="196">M3/N3-1</f>
        <v>3.3056857795408012E-2</v>
      </c>
      <c r="N9" s="88">
        <f t="shared" ref="N9" si="197">N3/O3-1</f>
        <v>-9.6428571428571752E-3</v>
      </c>
      <c r="O9" s="88">
        <f t="shared" ref="O9" si="198">O3/P3-1</f>
        <v>-4.4585987261146598E-2</v>
      </c>
      <c r="P9" s="88">
        <f t="shared" ref="P9" si="199">P3/Q3-1</f>
        <v>-6.4414058085658921E-3</v>
      </c>
      <c r="Q9" s="88">
        <f t="shared" ref="Q9" si="200">Q3/R3-1</f>
        <v>2.9791690911206814E-2</v>
      </c>
      <c r="R9" s="88">
        <f t="shared" ref="R9" si="201">R3/S3-1</f>
        <v>2.3341669643920371E-2</v>
      </c>
      <c r="S9" s="88">
        <f t="shared" ref="S9" si="202">S3/T3-1</f>
        <v>-2.3036649214659644E-2</v>
      </c>
      <c r="T9" s="88">
        <f t="shared" ref="T9" si="203">T3/U3-1</f>
        <v>-1.1045909561615441E-2</v>
      </c>
      <c r="U9" s="88">
        <f t="shared" ref="U9" si="204">U3/V3-1</f>
        <v>-2.1173555580583314E-2</v>
      </c>
      <c r="V9" s="88">
        <f t="shared" ref="V9" si="205">V3/W3-1</f>
        <v>1.6718195350967635E-2</v>
      </c>
      <c r="W9" s="88">
        <f t="shared" ref="W9" si="206">W3/X3-1</f>
        <v>5.6113193856572652E-2</v>
      </c>
      <c r="X9" s="88">
        <f t="shared" ref="X9" si="207">X3/Y3-1</f>
        <v>2.1116325018523119E-2</v>
      </c>
      <c r="Y9" s="88">
        <f t="shared" ref="Y9" si="208">Y3/Z3-1</f>
        <v>-3.2728141423793655E-2</v>
      </c>
      <c r="Z9" s="88">
        <f t="shared" ref="Z9" si="209">Z3/AA3-1</f>
        <v>4.129353233830857E-2</v>
      </c>
      <c r="AA9" s="88">
        <f t="shared" ref="AA9" si="210">AA3/AB3-1</f>
        <v>-7.4074074074074181E-3</v>
      </c>
      <c r="AB9" s="88">
        <f t="shared" ref="AB9" si="211">AB3/AC3-1</f>
        <v>8.2308925708177494E-2</v>
      </c>
      <c r="AC9" s="88">
        <f t="shared" ref="AC9" si="212">AC3/AD3-1</f>
        <v>-0.11682794430021237</v>
      </c>
      <c r="AD9" s="88">
        <f t="shared" ref="AD9" si="213">AD3/AE3-1</f>
        <v>2.4419729206963225E-2</v>
      </c>
      <c r="AE9" s="88">
        <f t="shared" ref="AE9" si="214">AE3/AF3-1</f>
        <v>-1.8160237388723965E-2</v>
      </c>
      <c r="AF9" s="88">
        <f t="shared" ref="AF9" si="215">AF3/AG3-1</f>
        <v>5.489915264351275E-3</v>
      </c>
      <c r="AG9" s="88">
        <f t="shared" ref="AG9" si="216">AG3/AH3-1</f>
        <v>-1.3306641544983622E-2</v>
      </c>
      <c r="AH9" s="88">
        <f t="shared" ref="AH9" si="217">AH3/AI3-1</f>
        <v>8.1921263855268212E-2</v>
      </c>
      <c r="AI9" s="88">
        <f t="shared" ref="AI9" si="218">AI3/AJ3-1</f>
        <v>-3.0389129092032174E-2</v>
      </c>
      <c r="AJ9" s="88">
        <f t="shared" ref="AJ9" si="219">AJ3/AK3-1</f>
        <v>-7.4791564492397988E-3</v>
      </c>
      <c r="AK9" s="88">
        <f t="shared" ref="AK9" si="220">AK3/AL3-1</f>
        <v>-2.1945077347403696E-2</v>
      </c>
      <c r="AL9" s="88">
        <f t="shared" ref="AL9" si="221">AL3/AM3-1</f>
        <v>6.4870386923764567E-2</v>
      </c>
      <c r="AM9" s="88">
        <f t="shared" ref="AM9" si="222">AM3/AN3-1</f>
        <v>-2.3322524320279259E-2</v>
      </c>
      <c r="AN9" s="88">
        <f t="shared" ref="AN9" si="223">AN3/AO3-1</f>
        <v>3.6185060739209129E-2</v>
      </c>
      <c r="AO9" s="88">
        <f t="shared" ref="AO9" si="224">AO3/AP3-1</f>
        <v>-2.6421741318570668E-2</v>
      </c>
      <c r="AP9" s="88">
        <f t="shared" ref="AP9" si="225">AP3/AQ3-1</f>
        <v>4.4140830267997755E-2</v>
      </c>
      <c r="AQ9" s="88">
        <f t="shared" ref="AQ9" si="226">AQ3/AR3-1</f>
        <v>2.215657311669128E-2</v>
      </c>
      <c r="AR9" s="88">
        <f t="shared" ref="AR9" si="227">AR3/AS3-1</f>
        <v>1.1133740665308922E-2</v>
      </c>
      <c r="AS9" s="88">
        <f t="shared" ref="AS9" si="228">AS3/AT3-1</f>
        <v>-1.034668099973135E-2</v>
      </c>
      <c r="AT9" s="88">
        <f t="shared" ref="AT9" si="229">AT3/AU3-1</f>
        <v>5.6501987507098228E-2</v>
      </c>
      <c r="AU9" s="88">
        <f t="shared" ref="AU9" si="230">AU3/AV3-1</f>
        <v>-3.7967768369298049E-2</v>
      </c>
      <c r="AV9" s="88">
        <f t="shared" ref="AV9" si="231">AV3/AW3-1</f>
        <v>3.8387715930903177E-3</v>
      </c>
      <c r="AW9" s="88">
        <f t="shared" ref="AW9" si="232">AW3/AX3-1</f>
        <v>1.9426974143955222E-2</v>
      </c>
      <c r="AX9" s="88">
        <f t="shared" ref="AX9" si="233">AX3/AY3-1</f>
        <v>7.6263537906137158E-2</v>
      </c>
      <c r="AY9" s="88">
        <f t="shared" ref="AY9" si="234">AY3/AZ3-1</f>
        <v>-1.8165706690296934E-2</v>
      </c>
      <c r="AZ9" s="88">
        <f t="shared" ref="AZ9" si="235">AZ3/BA3-1</f>
        <v>2.2202486678508659E-3</v>
      </c>
      <c r="BA9" s="88">
        <f t="shared" ref="BA9" si="236">BA3/BB3-1</f>
        <v>2.5034137460173023E-2</v>
      </c>
      <c r="BB9" s="88">
        <f t="shared" ref="BB9" si="237">BB3/BC3-1</f>
        <v>-2.3700192564064637E-2</v>
      </c>
      <c r="BC9" s="88">
        <f t="shared" ref="BC9" si="238">BC3/BD3-1</f>
        <v>0.10835659169266121</v>
      </c>
      <c r="BD9" s="88">
        <f t="shared" ref="BD9" si="239">BD3/BE3-1</f>
        <v>-6.1334566188935069E-2</v>
      </c>
      <c r="BE9" s="88">
        <f t="shared" ref="BE9" si="240">BE3/BF3-1</f>
        <v>-5.0343919215571464E-2</v>
      </c>
      <c r="BF9" s="88">
        <f t="shared" ref="BF9" si="241">BF3/BG3-1</f>
        <v>8.6845872435183491E-2</v>
      </c>
      <c r="BG9" s="88">
        <f t="shared" ref="BG9" si="242">BG3/BH3-1</f>
        <v>-1.8729514593413432E-2</v>
      </c>
      <c r="BH9" s="88">
        <f t="shared" ref="BH9" si="243">BH3/BI3-1</f>
        <v>1.5533365034078317E-2</v>
      </c>
      <c r="BI9" s="88">
        <f t="shared" ref="BI9" si="244">BI3/BJ3-1</f>
        <v>-3.2361963190184029E-2</v>
      </c>
      <c r="BJ9" s="88">
        <f t="shared" ref="BJ9" si="245">BJ3/BK3-1</f>
        <v>3.5413689058281683E-2</v>
      </c>
      <c r="BK9" s="88">
        <f t="shared" ref="BK9" si="246">BK3/BL3-1</f>
        <v>-0.11109542631281755</v>
      </c>
      <c r="BL9" s="88">
        <f t="shared" ref="BL9" si="247">BL3/BM3-1</f>
        <v>4.7928994082840237E-2</v>
      </c>
      <c r="BM9" s="88">
        <f t="shared" ref="BM9" si="248">BM3/BN3-1</f>
        <v>1.9146690788481857E-2</v>
      </c>
      <c r="BN9" s="88">
        <f t="shared" ref="BN9" si="249">BN3/BO3-1</f>
        <v>8.4709730171708797E-2</v>
      </c>
      <c r="BO9" s="88">
        <f t="shared" ref="BO9" si="250">BO3/BP3-1</f>
        <v>-8.3070925176188304E-2</v>
      </c>
      <c r="BP9" s="88">
        <f t="shared" ref="BP9" si="251">BP3/BQ3-1</f>
        <v>5.5221518987341733E-2</v>
      </c>
      <c r="BQ9" s="88">
        <f t="shared" ref="BQ9" si="252">BQ3/BR3-1</f>
        <v>8.1266039349871644E-2</v>
      </c>
      <c r="BR9" s="88">
        <f t="shared" ref="BR9" si="253">BR3/BS3-1</f>
        <v>7.4112375043087209E-3</v>
      </c>
      <c r="BS9" s="88" t="e">
        <f>BS3/BT3-1</f>
        <v>#DIV/0!</v>
      </c>
    </row>
    <row r="10" spans="1:100" ht="19.5" customHeight="1" thickBot="1" x14ac:dyDescent="0.35">
      <c r="A10" s="279"/>
      <c r="C10" s="239" t="s">
        <v>1</v>
      </c>
      <c r="D10" s="89"/>
      <c r="E10" s="89"/>
      <c r="F10" s="89"/>
      <c r="G10" s="89"/>
      <c r="H10" s="89">
        <f t="shared" ref="H10" si="254">H5/I5-1</f>
        <v>1.9311502938706981E-2</v>
      </c>
      <c r="I10" s="89">
        <f t="shared" ref="I10" si="255">I5/J5-1</f>
        <v>4.8936888288895197E-3</v>
      </c>
      <c r="J10" s="89">
        <f t="shared" ref="J10" si="256">J5/K5-1</f>
        <v>-2.2354202755093588E-2</v>
      </c>
      <c r="K10" s="89">
        <f t="shared" ref="K10" si="257">K5/L5-1</f>
        <v>-4.2643923240938131E-2</v>
      </c>
      <c r="L10" s="89">
        <f t="shared" ref="L10" si="258">L5/M5-1</f>
        <v>3.312392918332363E-2</v>
      </c>
      <c r="M10" s="89">
        <f t="shared" ref="M10" si="259">M5/N5-1</f>
        <v>3.855278766310799E-2</v>
      </c>
      <c r="N10" s="89">
        <f t="shared" ref="N10" si="260">N5/O5-1</f>
        <v>-1.6917611233293606E-3</v>
      </c>
      <c r="O10" s="89">
        <f t="shared" ref="O10" si="261">O5/P5-1</f>
        <v>-4.6997178557033448E-2</v>
      </c>
      <c r="P10" s="89">
        <f t="shared" ref="P10" si="262">P5/Q5-1</f>
        <v>-5.611222444889763E-3</v>
      </c>
      <c r="Q10" s="89">
        <f t="shared" ref="Q10" si="263">Q5/R5-1</f>
        <v>3.6301711247715529E-2</v>
      </c>
      <c r="R10" s="89">
        <f t="shared" ref="R10" si="264">R5/S5-1</f>
        <v>3.8474810213940502E-2</v>
      </c>
      <c r="S10" s="89">
        <f t="shared" ref="S10" si="265">S5/T5-1</f>
        <v>-4.7222460719498205E-3</v>
      </c>
      <c r="T10" s="89">
        <f t="shared" ref="T10" si="266">T5/U5-1</f>
        <v>-2.2656708903247447E-2</v>
      </c>
      <c r="U10" s="89">
        <f t="shared" ref="U10" si="267">U5/V5-1</f>
        <v>-2.4715606841803739E-2</v>
      </c>
      <c r="V10" s="89">
        <f t="shared" ref="V10" si="268">V5/W5-1</f>
        <v>3.305715251944541E-2</v>
      </c>
      <c r="W10" s="89">
        <f t="shared" ref="W10" si="269">W5/X5-1</f>
        <v>5.7960644007155615E-2</v>
      </c>
      <c r="X10" s="89">
        <f t="shared" ref="X10" si="270">X5/Y5-1</f>
        <v>1.0119262739429091E-2</v>
      </c>
      <c r="Y10" s="89">
        <f t="shared" ref="Y10" si="271">Y5/Z5-1</f>
        <v>-3.0398598335523497E-2</v>
      </c>
      <c r="Z10" s="89">
        <f t="shared" ref="Z10" si="272">Z5/AA5-1</f>
        <v>4.2941982640475107E-2</v>
      </c>
      <c r="AA10" s="89">
        <f t="shared" ref="AA10" si="273">AA5/AB5-1</f>
        <v>-2.0055510788790532E-2</v>
      </c>
      <c r="AB10" s="89">
        <f t="shared" ref="AB10" si="274">AB5/AC5-1</f>
        <v>4.5394983152377444E-2</v>
      </c>
      <c r="AC10" s="89">
        <f t="shared" ref="AC10" si="275">AC5/AD5-1</f>
        <v>-3.4432896520560252E-2</v>
      </c>
      <c r="AD10" s="89">
        <f t="shared" ref="AD10" si="276">AD5/AE5-1</f>
        <v>3.711688068235075E-2</v>
      </c>
      <c r="AE10" s="89">
        <f t="shared" ref="AE10" si="277">AE5/AF5-1</f>
        <v>-2.5127923976608235E-2</v>
      </c>
      <c r="AF10" s="89">
        <f t="shared" ref="AF10" si="278">AF5/AG5-1</f>
        <v>1.4554556410494079E-2</v>
      </c>
      <c r="AG10" s="89">
        <f t="shared" ref="AG10" si="279">AG5/AH5-1</f>
        <v>-9.4582185491276505E-3</v>
      </c>
      <c r="AH10" s="89">
        <f t="shared" ref="AH10" si="280">AH5/AI5-1</f>
        <v>8.8782243551289719E-2</v>
      </c>
      <c r="AI10" s="89">
        <f t="shared" ref="AI10" si="281">AI5/AJ5-1</f>
        <v>-5.6859971711456847E-2</v>
      </c>
      <c r="AJ10" s="89">
        <f t="shared" ref="AJ10" si="282">AJ5/AK5-1</f>
        <v>9.6153846153845812E-3</v>
      </c>
      <c r="AK10" s="89">
        <f t="shared" ref="AK10" si="283">AK5/AL5-1</f>
        <v>-1.6847622613253455E-2</v>
      </c>
      <c r="AL10" s="89">
        <f t="shared" ref="AL10" si="284">AL5/AM5-1</f>
        <v>5.1885399232056706E-2</v>
      </c>
      <c r="AM10" s="89">
        <f t="shared" ref="AM10" si="285">AM5/AN5-1</f>
        <v>-4.6380621537883693E-2</v>
      </c>
      <c r="AN10" s="89">
        <f t="shared" ref="AN10" si="286">AN5/AO5-1</f>
        <v>5.9590131317150741E-2</v>
      </c>
      <c r="AO10" s="89">
        <f t="shared" ref="AO10" si="287">AO5/AP5-1</f>
        <v>-5.5401662049860967E-3</v>
      </c>
      <c r="AP10" s="89">
        <f t="shared" ref="AP10" si="288">AP5/AQ5-1</f>
        <v>2.9747351263243571E-2</v>
      </c>
      <c r="AQ10" s="89">
        <f t="shared" ref="AQ10" si="289">AQ5/AR5-1</f>
        <v>6.7692307692308606E-3</v>
      </c>
      <c r="AR10" s="89">
        <f t="shared" ref="AR10" si="290">AR5/AS5-1</f>
        <v>2.934966216216206E-2</v>
      </c>
      <c r="AS10" s="89">
        <f t="shared" ref="AS10" si="291">AS5/AT5-1</f>
        <v>-3.0799140489102483E-2</v>
      </c>
      <c r="AT10" s="89">
        <f t="shared" ref="AT10" si="292">AT5/AU5-1</f>
        <v>9.9448756890538892E-2</v>
      </c>
      <c r="AU10" s="89">
        <f t="shared" ref="AU10" si="293">AU5/AV5-1</f>
        <v>-5.9265530743994099E-2</v>
      </c>
      <c r="AV10" s="89">
        <f t="shared" ref="AV10" si="294">AV5/AW5-1</f>
        <v>-2.4065275769469152E-2</v>
      </c>
      <c r="AW10" s="89">
        <f t="shared" ref="AW10" si="295">AW5/AX5-1</f>
        <v>2.8031429178169587E-2</v>
      </c>
      <c r="AX10" s="89">
        <f t="shared" ref="AX10" si="296">AX5/AY5-1</f>
        <v>0.11087520641660764</v>
      </c>
      <c r="AY10" s="89">
        <f t="shared" ref="AY10" si="297">AY5/AZ5-1</f>
        <v>-4.4517074270258084E-2</v>
      </c>
      <c r="AZ10" s="89">
        <f t="shared" ref="AZ10" si="298">AZ5/BA5-1</f>
        <v>1.5565983747281464E-2</v>
      </c>
      <c r="BA10" s="89">
        <f t="shared" ref="BA10" si="299">BA5/BB5-1</f>
        <v>1.6049524246246616E-3</v>
      </c>
      <c r="BB10" s="89">
        <f t="shared" ref="BB10" si="300">BB5/BC5-1</f>
        <v>4.1427889207258817E-2</v>
      </c>
      <c r="BC10" s="89">
        <f t="shared" ref="BC10" si="301">BC5/BD5-1</f>
        <v>0.1170978927714057</v>
      </c>
      <c r="BD10" s="89">
        <f t="shared" ref="BD10" si="302">BD5/BE5-1</f>
        <v>-5.7211115302401638E-2</v>
      </c>
      <c r="BE10" s="89">
        <f t="shared" ref="BE10" si="303">BE5/BF5-1</f>
        <v>-4.0651387213510359E-2</v>
      </c>
      <c r="BF10" s="89">
        <f t="shared" ref="BF10" si="304">BF5/BG5-1</f>
        <v>8.4227046821867546E-2</v>
      </c>
      <c r="BG10" s="89">
        <f t="shared" ref="BG10" si="305">BG5/BH5-1</f>
        <v>-2.6150627615051381E-4</v>
      </c>
      <c r="BH10" s="89">
        <f t="shared" ref="BH10" si="306">BH5/BI5-1</f>
        <v>5.9573288999722918E-2</v>
      </c>
      <c r="BI10" s="89">
        <f t="shared" ref="BI10" si="307">BI5/BJ5-1</f>
        <v>-2.6436471540329132E-2</v>
      </c>
      <c r="BJ10" s="89">
        <f t="shared" ref="BJ10" si="308">BJ5/BK5-1</f>
        <v>6.6762589928057503E-2</v>
      </c>
      <c r="BK10" s="89">
        <f t="shared" ref="BK10" si="309">BK5/BL5-1</f>
        <v>-5.2488070892978911E-2</v>
      </c>
      <c r="BL10" s="89">
        <f t="shared" ref="BL10" si="310">BL5/BM5-1</f>
        <v>3.440981525877862E-2</v>
      </c>
      <c r="BM10" s="89">
        <f t="shared" ref="BM10" si="311">BM5/BN5-1</f>
        <v>2.5155414196906145E-2</v>
      </c>
      <c r="BN10" s="89">
        <f t="shared" ref="BN10" si="312">BN5/BO5-1</f>
        <v>0.10796091622617343</v>
      </c>
      <c r="BO10" s="89">
        <f t="shared" ref="BO10" si="313">BO5/BP5-1</f>
        <v>-0.13723051409618581</v>
      </c>
      <c r="BP10" s="89">
        <f t="shared" ref="BP10" si="314">BP5/BQ5-1</f>
        <v>5.5118110236220597E-2</v>
      </c>
      <c r="BQ10" s="89">
        <f t="shared" ref="BQ10" si="315">BQ5/BR5-1</f>
        <v>6.95570804741108E-2</v>
      </c>
      <c r="BR10" s="89">
        <f t="shared" ref="BR10" si="316">BR5/BS5-1</f>
        <v>4.9083769633507801E-2</v>
      </c>
      <c r="BS10" s="89" t="e">
        <f>BS5/BT5-1</f>
        <v>#DIV/0!</v>
      </c>
    </row>
    <row r="11" spans="1:100" ht="19.5" customHeight="1" thickBot="1" x14ac:dyDescent="0.35">
      <c r="A11" s="279"/>
      <c r="C11" s="240" t="s">
        <v>34</v>
      </c>
      <c r="D11" s="90"/>
      <c r="E11" s="90"/>
      <c r="F11" s="90"/>
      <c r="G11" s="90"/>
      <c r="H11" s="90">
        <f t="shared" ref="H11" si="317">H7/I7-1</f>
        <v>1.9534616489514267E-2</v>
      </c>
      <c r="I11" s="90">
        <f t="shared" ref="I11" si="318">I7/J7-1</f>
        <v>-2.2929206076238717E-3</v>
      </c>
      <c r="J11" s="90">
        <f t="shared" ref="J11" si="319">J7/K7-1</f>
        <v>-4.3847629487530848E-2</v>
      </c>
      <c r="K11" s="90">
        <f t="shared" ref="K11" si="320">K7/L7-1</f>
        <v>-1.0843046896177877E-2</v>
      </c>
      <c r="L11" s="90">
        <f t="shared" ref="L11" si="321">L7/M7-1</f>
        <v>2.5006946373992811E-2</v>
      </c>
      <c r="M11" s="90">
        <f t="shared" ref="M11" si="322">M7/N7-1</f>
        <v>8.6883408071747326E-3</v>
      </c>
      <c r="N11" s="90">
        <f t="shared" ref="N11" si="323">N7/O7-1</f>
        <v>-4.2661658170109917E-2</v>
      </c>
      <c r="O11" s="90">
        <f t="shared" ref="O11" si="324">O7/P7-1</f>
        <v>-2.9679770892996671E-2</v>
      </c>
      <c r="P11" s="90">
        <f t="shared" ref="P11" si="325">P7/Q7-1</f>
        <v>-8.5183273102734658E-3</v>
      </c>
      <c r="Q11" s="90">
        <f t="shared" ref="Q11" si="326">Q7/R7-1</f>
        <v>4.9286640726329267E-3</v>
      </c>
      <c r="R11" s="90">
        <f t="shared" ref="R11" si="327">R7/S7-1</f>
        <v>-3.5285285285285295E-2</v>
      </c>
      <c r="S11" s="90">
        <f t="shared" ref="S11" si="328">S7/T7-1</f>
        <v>-8.8711516533637402E-2</v>
      </c>
      <c r="T11" s="90">
        <f t="shared" ref="T11" si="329">T7/U7-1</f>
        <v>3.664302600472813E-2</v>
      </c>
      <c r="U11" s="90">
        <f t="shared" ref="U11" si="330">U7/V7-1</f>
        <v>-5.6417489421720646E-3</v>
      </c>
      <c r="V11" s="90">
        <f t="shared" ref="V11" si="331">V7/W7-1</f>
        <v>-4.1676053165127236E-2</v>
      </c>
      <c r="W11" s="90">
        <f t="shared" ref="W11" si="332">W7/X7-1</f>
        <v>5.1397441970630009E-2</v>
      </c>
      <c r="X11" s="90">
        <f t="shared" ref="X11" si="333">X7/Y7-1</f>
        <v>6.5623422513881868E-2</v>
      </c>
      <c r="Y11" s="90">
        <f t="shared" ref="Y11" si="334">Y7/Z7-1</f>
        <v>-3.974793989335923E-2</v>
      </c>
      <c r="Z11" s="90">
        <f t="shared" ref="Z11" si="335">Z7/AA7-1</f>
        <v>3.6943955767780867E-2</v>
      </c>
      <c r="AA11" s="90">
        <f t="shared" ref="AA11" si="336">AA7/AB7-1</f>
        <v>4.7105263157894761E-2</v>
      </c>
      <c r="AB11" s="90">
        <f t="shared" ref="AB11" si="337">AB7/AC7-1</f>
        <v>0.26962913464751082</v>
      </c>
      <c r="AC11" s="90">
        <f t="shared" ref="AC11" si="338">AC7/AD7-1</f>
        <v>-0.38020294056740522</v>
      </c>
      <c r="AD11" s="90">
        <f t="shared" ref="AD11" si="339">AD7/AE7-1</f>
        <v>-1.2676344305868059E-2</v>
      </c>
      <c r="AE11" s="90">
        <f t="shared" ref="AE11" si="340">AE7/AF7-1</f>
        <v>4.9311690980069489E-3</v>
      </c>
      <c r="AF11" s="90">
        <f t="shared" ref="AF11" si="341">AF7/AG7-1</f>
        <v>-2.0527269068222997E-2</v>
      </c>
      <c r="AG11" s="90">
        <f t="shared" ref="AG11" si="342">AG7/AH7-1</f>
        <v>-2.358027117311845E-2</v>
      </c>
      <c r="AH11" s="90">
        <f t="shared" ref="AH11" si="343">AH7/AI7-1</f>
        <v>6.2421711899791177E-2</v>
      </c>
      <c r="AI11" s="90">
        <f t="shared" ref="AI11" si="344">AI7/AJ7-1</f>
        <v>5.9265811587793094E-2</v>
      </c>
      <c r="AJ11" s="90">
        <f t="shared" ref="AJ11" si="345">AJ7/AK7-1</f>
        <v>-5.889698231009366E-2</v>
      </c>
      <c r="AK11" s="90">
        <f t="shared" ref="AK11" si="346">AK7/AL7-1</f>
        <v>-3.5914927768860294E-2</v>
      </c>
      <c r="AL11" s="90">
        <f t="shared" ref="AL11" si="347">AL7/AM7-1</f>
        <v>0.10952804986642928</v>
      </c>
      <c r="AM11" s="90">
        <f t="shared" ref="AM11" si="348">AM7/AN7-1</f>
        <v>6.1185920151193063E-2</v>
      </c>
      <c r="AN11" s="90">
        <f t="shared" ref="AN11" si="349">AN7/AO7-1</f>
        <v>-3.8828337874659336E-2</v>
      </c>
      <c r="AO11" s="90">
        <f t="shared" ref="AO11" si="350">AO7/AP7-1</f>
        <v>-8.7821043910522034E-2</v>
      </c>
      <c r="AP11" s="90">
        <f t="shared" ref="AP11" si="351">AP7/AQ7-1</f>
        <v>9.1813658977838219E-2</v>
      </c>
      <c r="AQ11" s="90">
        <f t="shared" ref="AQ11" si="352">AQ7/AR7-1</f>
        <v>7.7485380116959046E-2</v>
      </c>
      <c r="AR11" s="90">
        <f t="shared" ref="AR11" si="353">AR7/AS7-1</f>
        <v>-4.535938590369859E-2</v>
      </c>
      <c r="AS11" s="90">
        <f t="shared" ref="AS11" si="354">AS7/AT7-1</f>
        <v>6.2530894710825402E-2</v>
      </c>
      <c r="AT11" s="90">
        <f t="shared" ref="AT11" si="355">AT7/AU7-1</f>
        <v>-6.8814729574223188E-2</v>
      </c>
      <c r="AU11" s="90">
        <f t="shared" ref="AU11" si="356">AU7/AV7-1</f>
        <v>3.3048026628625715E-2</v>
      </c>
      <c r="AV11" s="90">
        <f t="shared" ref="AV11" si="357">AV7/AW7-1</f>
        <v>0.11122853368560115</v>
      </c>
      <c r="AW11" s="90">
        <f t="shared" ref="AW11" si="358">AW7/AX7-1</f>
        <v>-8.9028541503011205E-3</v>
      </c>
      <c r="AX11" s="90">
        <f t="shared" ref="AX11" si="359">AX7/AY7-1</f>
        <v>-3.2184490623416218E-2</v>
      </c>
      <c r="AY11" s="90">
        <f t="shared" ref="AY11" si="360">AY7/AZ7-1</f>
        <v>7.8436731347362842E-2</v>
      </c>
      <c r="AZ11" s="90">
        <f t="shared" ref="AZ11" si="361">AZ7/BA7-1</f>
        <v>-4.0388145816942167E-2</v>
      </c>
      <c r="BA11" s="90">
        <f t="shared" ref="BA11" si="362">BA7/BB7-1</f>
        <v>0.11589113257243211</v>
      </c>
      <c r="BB11" s="90">
        <f t="shared" ref="BB11" si="363">BB7/BC7-1</f>
        <v>-0.20994219653179191</v>
      </c>
      <c r="BC11" s="90">
        <f t="shared" ref="BC11" si="364">BC7/BD7-1</f>
        <v>8.6956521739130599E-2</v>
      </c>
      <c r="BD11" s="90">
        <f t="shared" ref="BD11" si="365">BD7/BE7-1</f>
        <v>-7.2061567164179219E-2</v>
      </c>
      <c r="BE11" s="90">
        <f t="shared" ref="BE11" si="366">BE7/BF7-1</f>
        <v>-7.6061193708252595E-2</v>
      </c>
      <c r="BF11" s="90">
        <f t="shared" ref="BF11" si="367">BF7/BG7-1</f>
        <v>9.4833687190375215E-2</v>
      </c>
      <c r="BG11" s="90">
        <f t="shared" ref="BG11" si="368">BG7/BH7-1</f>
        <v>-6.5270121278941606E-2</v>
      </c>
      <c r="BH11" s="90">
        <f t="shared" ref="BH11" si="369">BH7/BI7-1</f>
        <v>-8.0867450344548009E-2</v>
      </c>
      <c r="BI11" s="90">
        <f t="shared" ref="BI11" si="370">BI7/BJ7-1</f>
        <v>-4.5278637770897801E-2</v>
      </c>
      <c r="BJ11" s="90">
        <f t="shared" ref="BJ11" si="371">BJ7/BK7-1</f>
        <v>-2.6191822121726216E-2</v>
      </c>
      <c r="BK11" s="90">
        <f t="shared" ref="BK11" si="372">BK7/BL7-1</f>
        <v>-0.20826495598985517</v>
      </c>
      <c r="BL11" s="90">
        <f t="shared" ref="BL11" si="373">BL7/BM7-1</f>
        <v>7.1280166213840257E-2</v>
      </c>
      <c r="BM11" s="90">
        <f t="shared" ref="BM11" si="374">BM7/BN7-1</f>
        <v>9.3563477980320719E-3</v>
      </c>
      <c r="BN11" s="90">
        <f t="shared" ref="BN11" si="375">BN7/BO7-1</f>
        <v>4.6774738264099947E-2</v>
      </c>
      <c r="BO11" s="90">
        <f t="shared" ref="BO11" si="376">BO7/BP7-1</f>
        <v>2.0155038759690047E-2</v>
      </c>
      <c r="BP11" s="90">
        <f t="shared" ref="BP11" si="377">BP7/BQ7-1</f>
        <v>5.603056212479518E-2</v>
      </c>
      <c r="BQ11" s="90">
        <f t="shared" ref="BQ11" si="378">BQ7/BR7-1</f>
        <v>0.10448061080972493</v>
      </c>
      <c r="BR11" s="90">
        <f t="shared" ref="BR11" si="379">BR7/BS7-1</f>
        <v>-6.5878378378378288E-2</v>
      </c>
      <c r="BS11" s="90" t="e">
        <f>BS7/BT7-1</f>
        <v>#DIV/0!</v>
      </c>
    </row>
    <row r="12" spans="1:100" x14ac:dyDescent="0.3">
      <c r="A12" s="274"/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74"/>
      <c r="BC12" s="274"/>
      <c r="BD12" s="274"/>
      <c r="BE12" s="274"/>
      <c r="BF12" s="274"/>
      <c r="BG12" s="274"/>
      <c r="BH12" s="274"/>
      <c r="BI12" s="274"/>
      <c r="BJ12" s="274"/>
      <c r="BK12" s="274"/>
      <c r="BL12" s="274"/>
      <c r="BM12" s="274"/>
      <c r="BN12" s="274"/>
      <c r="BO12" s="274"/>
      <c r="BP12" s="274"/>
      <c r="BQ12" s="274"/>
      <c r="BR12" s="274"/>
      <c r="BS12" s="274"/>
      <c r="BT12" s="274"/>
      <c r="BU12" s="274"/>
      <c r="BV12" s="274"/>
      <c r="BW12" s="274"/>
      <c r="BX12" s="274"/>
      <c r="BY12" s="274"/>
      <c r="BZ12" s="274"/>
      <c r="CA12" s="274"/>
      <c r="CB12" s="274"/>
      <c r="CC12" s="274"/>
      <c r="CD12" s="274"/>
      <c r="CE12" s="274"/>
      <c r="CF12" s="274"/>
      <c r="CG12" s="274"/>
      <c r="CH12" s="274"/>
      <c r="CI12" s="274"/>
      <c r="CJ12" s="274"/>
      <c r="CK12" s="274"/>
      <c r="CL12" s="274"/>
      <c r="CM12" s="274"/>
      <c r="CN12" s="274"/>
      <c r="CO12" s="274"/>
      <c r="CP12" s="274"/>
      <c r="CQ12" s="274"/>
      <c r="CR12" s="274"/>
      <c r="CS12" s="274"/>
      <c r="CT12" s="274"/>
      <c r="CU12" s="274"/>
      <c r="CV12" s="274"/>
    </row>
    <row r="13" spans="1:100" x14ac:dyDescent="0.3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4"/>
      <c r="BA13" s="274"/>
      <c r="BB13" s="274"/>
      <c r="BC13" s="274"/>
      <c r="BD13" s="274"/>
      <c r="BE13" s="274"/>
      <c r="BF13" s="274"/>
      <c r="BG13" s="274"/>
      <c r="BH13" s="274"/>
      <c r="BI13" s="274"/>
      <c r="BJ13" s="274"/>
      <c r="BK13" s="274"/>
      <c r="BL13" s="274"/>
      <c r="BM13" s="274"/>
      <c r="BN13" s="274"/>
      <c r="BO13" s="274"/>
      <c r="BP13" s="274"/>
      <c r="BQ13" s="274"/>
      <c r="BR13" s="274"/>
      <c r="BS13" s="274"/>
      <c r="BT13" s="274"/>
      <c r="BU13" s="274"/>
      <c r="BV13" s="274"/>
      <c r="BW13" s="274"/>
      <c r="BX13" s="274"/>
      <c r="BY13" s="274"/>
      <c r="BZ13" s="274"/>
      <c r="CA13" s="274"/>
      <c r="CB13" s="274"/>
      <c r="CC13" s="274"/>
      <c r="CD13" s="274"/>
      <c r="CE13" s="274"/>
      <c r="CF13" s="274"/>
      <c r="CG13" s="274"/>
      <c r="CH13" s="274"/>
      <c r="CI13" s="274"/>
      <c r="CJ13" s="274"/>
      <c r="CK13" s="274"/>
      <c r="CL13" s="274"/>
      <c r="CM13" s="274"/>
      <c r="CN13" s="274"/>
      <c r="CO13" s="274"/>
      <c r="CP13" s="274"/>
      <c r="CQ13" s="274"/>
      <c r="CR13" s="274"/>
      <c r="CS13" s="274"/>
      <c r="CT13" s="274"/>
      <c r="CU13" s="274"/>
      <c r="CV13" s="274"/>
    </row>
    <row r="14" spans="1:100" x14ac:dyDescent="0.3">
      <c r="A14" s="274"/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4"/>
      <c r="BB14" s="274"/>
      <c r="BC14" s="274"/>
      <c r="BD14" s="274"/>
      <c r="BE14" s="274"/>
      <c r="BF14" s="274"/>
      <c r="BG14" s="274"/>
      <c r="BH14" s="274"/>
      <c r="BI14" s="274"/>
      <c r="BJ14" s="274"/>
      <c r="BK14" s="274"/>
      <c r="BL14" s="274"/>
      <c r="BM14" s="274"/>
      <c r="BN14" s="274"/>
      <c r="BO14" s="274"/>
      <c r="BP14" s="274"/>
      <c r="BQ14" s="274"/>
      <c r="BR14" s="274"/>
      <c r="BS14" s="274"/>
      <c r="BT14" s="274"/>
      <c r="BU14" s="274"/>
      <c r="BV14" s="274"/>
      <c r="BW14" s="274"/>
      <c r="BX14" s="274"/>
      <c r="BY14" s="274"/>
      <c r="BZ14" s="274"/>
      <c r="CA14" s="274"/>
      <c r="CB14" s="274"/>
      <c r="CC14" s="274"/>
      <c r="CD14" s="274"/>
      <c r="CE14" s="274"/>
      <c r="CF14" s="274"/>
      <c r="CG14" s="274"/>
      <c r="CH14" s="274"/>
      <c r="CI14" s="274"/>
      <c r="CJ14" s="274"/>
      <c r="CK14" s="274"/>
      <c r="CL14" s="274"/>
      <c r="CM14" s="274"/>
      <c r="CN14" s="274"/>
      <c r="CO14" s="274"/>
      <c r="CP14" s="274"/>
      <c r="CQ14" s="274"/>
      <c r="CR14" s="274"/>
      <c r="CS14" s="274"/>
      <c r="CT14" s="274"/>
      <c r="CU14" s="274"/>
      <c r="CV14" s="274"/>
    </row>
    <row r="15" spans="1:100" x14ac:dyDescent="0.3">
      <c r="A15" s="274"/>
      <c r="B15" s="274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274"/>
      <c r="AW15" s="274"/>
      <c r="AX15" s="274"/>
      <c r="AY15" s="274"/>
      <c r="AZ15" s="274"/>
      <c r="BA15" s="274"/>
      <c r="BB15" s="274"/>
      <c r="BC15" s="274"/>
      <c r="BD15" s="274"/>
      <c r="BE15" s="274"/>
      <c r="BF15" s="274"/>
      <c r="BG15" s="274"/>
      <c r="BH15" s="274"/>
      <c r="BI15" s="274"/>
      <c r="BJ15" s="274"/>
      <c r="BK15" s="274"/>
      <c r="BL15" s="274"/>
      <c r="BM15" s="274"/>
      <c r="BN15" s="274"/>
      <c r="BO15" s="274"/>
      <c r="BP15" s="274"/>
      <c r="BQ15" s="274"/>
      <c r="BR15" s="274"/>
      <c r="BS15" s="274"/>
      <c r="BT15" s="274"/>
      <c r="BU15" s="274"/>
      <c r="BV15" s="274"/>
      <c r="BW15" s="274"/>
      <c r="BX15" s="274"/>
      <c r="BY15" s="274"/>
      <c r="BZ15" s="274"/>
      <c r="CA15" s="274"/>
      <c r="CB15" s="274"/>
      <c r="CC15" s="274"/>
      <c r="CD15" s="274"/>
      <c r="CE15" s="274"/>
      <c r="CF15" s="274"/>
      <c r="CG15" s="274"/>
      <c r="CH15" s="274"/>
      <c r="CI15" s="274"/>
      <c r="CJ15" s="274"/>
      <c r="CK15" s="274"/>
      <c r="CL15" s="274"/>
      <c r="CM15" s="274"/>
      <c r="CN15" s="274"/>
      <c r="CO15" s="274"/>
      <c r="CP15" s="274"/>
      <c r="CQ15" s="274"/>
      <c r="CR15" s="274"/>
      <c r="CS15" s="274"/>
      <c r="CT15" s="274"/>
      <c r="CU15" s="274"/>
      <c r="CV15" s="274"/>
    </row>
    <row r="16" spans="1:100" x14ac:dyDescent="0.3">
      <c r="A16" s="274"/>
      <c r="B16" s="274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274"/>
      <c r="BM16" s="274"/>
      <c r="BN16" s="274"/>
      <c r="BO16" s="274"/>
      <c r="BP16" s="274"/>
      <c r="BQ16" s="274"/>
      <c r="BR16" s="274"/>
      <c r="BS16" s="274"/>
      <c r="BT16" s="274"/>
      <c r="BU16" s="274"/>
      <c r="BV16" s="274"/>
      <c r="BW16" s="274"/>
      <c r="BX16" s="274"/>
      <c r="BY16" s="274"/>
      <c r="BZ16" s="274"/>
      <c r="CA16" s="274"/>
      <c r="CB16" s="274"/>
      <c r="CC16" s="274"/>
      <c r="CD16" s="274"/>
      <c r="CE16" s="274"/>
      <c r="CF16" s="274"/>
      <c r="CG16" s="274"/>
      <c r="CH16" s="274"/>
      <c r="CI16" s="274"/>
      <c r="CJ16" s="274"/>
      <c r="CK16" s="274"/>
      <c r="CL16" s="274"/>
      <c r="CM16" s="274"/>
      <c r="CN16" s="274"/>
      <c r="CO16" s="274"/>
      <c r="CP16" s="274"/>
      <c r="CQ16" s="274"/>
      <c r="CR16" s="274"/>
      <c r="CS16" s="274"/>
      <c r="CT16" s="274"/>
      <c r="CU16" s="274"/>
      <c r="CV16" s="274"/>
    </row>
    <row r="17" spans="1:100" x14ac:dyDescent="0.3">
      <c r="A17" s="274"/>
      <c r="B17" s="274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274"/>
      <c r="BB17" s="274"/>
      <c r="BC17" s="274"/>
      <c r="BD17" s="274"/>
      <c r="BE17" s="274"/>
      <c r="BF17" s="274"/>
      <c r="BG17" s="274"/>
      <c r="BH17" s="274"/>
      <c r="BI17" s="274"/>
      <c r="BJ17" s="274"/>
      <c r="BK17" s="274"/>
      <c r="BL17" s="274"/>
      <c r="BM17" s="274"/>
      <c r="BN17" s="274"/>
      <c r="BO17" s="274"/>
      <c r="BP17" s="274"/>
      <c r="BQ17" s="274"/>
      <c r="BR17" s="274"/>
      <c r="BS17" s="274"/>
      <c r="BT17" s="274"/>
      <c r="BU17" s="274"/>
      <c r="BV17" s="274"/>
      <c r="BW17" s="274"/>
      <c r="BX17" s="274"/>
      <c r="BY17" s="274"/>
      <c r="BZ17" s="274"/>
      <c r="CA17" s="274"/>
      <c r="CB17" s="274"/>
      <c r="CC17" s="274"/>
      <c r="CD17" s="274"/>
      <c r="CE17" s="274"/>
      <c r="CF17" s="274"/>
      <c r="CG17" s="274"/>
      <c r="CH17" s="274"/>
      <c r="CI17" s="274"/>
      <c r="CJ17" s="274"/>
      <c r="CK17" s="274"/>
      <c r="CL17" s="274"/>
      <c r="CM17" s="274"/>
      <c r="CN17" s="274"/>
      <c r="CO17" s="274"/>
      <c r="CP17" s="274"/>
      <c r="CQ17" s="274"/>
      <c r="CR17" s="274"/>
      <c r="CS17" s="274"/>
      <c r="CT17" s="274"/>
      <c r="CU17" s="274"/>
      <c r="CV17" s="274"/>
    </row>
    <row r="18" spans="1:100" x14ac:dyDescent="0.3">
      <c r="A18" s="274"/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74"/>
      <c r="AY18" s="274"/>
      <c r="AZ18" s="274"/>
      <c r="BA18" s="274"/>
      <c r="BB18" s="274"/>
      <c r="BC18" s="274"/>
      <c r="BD18" s="274"/>
      <c r="BE18" s="274"/>
      <c r="BF18" s="274"/>
      <c r="BG18" s="274"/>
      <c r="BH18" s="274"/>
      <c r="BI18" s="274"/>
      <c r="BJ18" s="274"/>
      <c r="BK18" s="274"/>
      <c r="BL18" s="274"/>
      <c r="BM18" s="274"/>
      <c r="BN18" s="274"/>
      <c r="BO18" s="274"/>
      <c r="BP18" s="274"/>
      <c r="BQ18" s="274"/>
      <c r="BR18" s="274"/>
      <c r="BS18" s="274"/>
      <c r="BT18" s="274"/>
      <c r="BU18" s="274"/>
      <c r="BV18" s="274"/>
      <c r="BW18" s="274"/>
      <c r="BX18" s="274"/>
      <c r="BY18" s="274"/>
      <c r="BZ18" s="274"/>
      <c r="CA18" s="274"/>
      <c r="CB18" s="274"/>
      <c r="CC18" s="274"/>
      <c r="CD18" s="274"/>
      <c r="CE18" s="274"/>
      <c r="CF18" s="274"/>
      <c r="CG18" s="274"/>
      <c r="CH18" s="274"/>
      <c r="CI18" s="274"/>
      <c r="CJ18" s="274"/>
      <c r="CK18" s="274"/>
      <c r="CL18" s="274"/>
      <c r="CM18" s="274"/>
      <c r="CN18" s="274"/>
      <c r="CO18" s="274"/>
      <c r="CP18" s="274"/>
      <c r="CQ18" s="274"/>
      <c r="CR18" s="274"/>
      <c r="CS18" s="274"/>
      <c r="CT18" s="274"/>
      <c r="CU18" s="274"/>
      <c r="CV18" s="274"/>
    </row>
    <row r="19" spans="1:100" x14ac:dyDescent="0.3">
      <c r="A19" s="274"/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4"/>
      <c r="BB19" s="274"/>
      <c r="BC19" s="274"/>
      <c r="BD19" s="274"/>
      <c r="BE19" s="274"/>
      <c r="BF19" s="274"/>
      <c r="BG19" s="274"/>
      <c r="BH19" s="274"/>
      <c r="BI19" s="274"/>
      <c r="BJ19" s="274"/>
      <c r="BK19" s="274"/>
      <c r="BL19" s="274"/>
      <c r="BM19" s="274"/>
      <c r="BN19" s="274"/>
      <c r="BO19" s="274"/>
      <c r="BP19" s="274"/>
      <c r="BQ19" s="274"/>
      <c r="BR19" s="274"/>
      <c r="BS19" s="274"/>
      <c r="BT19" s="274"/>
      <c r="BU19" s="274"/>
      <c r="BV19" s="274"/>
      <c r="BW19" s="274"/>
      <c r="BX19" s="274"/>
      <c r="BY19" s="274"/>
      <c r="BZ19" s="274"/>
      <c r="CA19" s="274"/>
      <c r="CB19" s="274"/>
      <c r="CC19" s="274"/>
      <c r="CD19" s="274"/>
      <c r="CE19" s="274"/>
      <c r="CF19" s="274"/>
      <c r="CG19" s="274"/>
      <c r="CH19" s="274"/>
      <c r="CI19" s="274"/>
      <c r="CJ19" s="274"/>
      <c r="CK19" s="274"/>
      <c r="CL19" s="274"/>
      <c r="CM19" s="274"/>
      <c r="CN19" s="274"/>
      <c r="CO19" s="274"/>
      <c r="CP19" s="274"/>
      <c r="CQ19" s="274"/>
      <c r="CR19" s="274"/>
      <c r="CS19" s="274"/>
      <c r="CT19" s="274"/>
      <c r="CU19" s="274"/>
      <c r="CV19" s="274"/>
    </row>
    <row r="20" spans="1:100" x14ac:dyDescent="0.3">
      <c r="A20" s="274"/>
      <c r="B20" s="274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74"/>
      <c r="BC20" s="274"/>
      <c r="BD20" s="274"/>
      <c r="BE20" s="274"/>
      <c r="BF20" s="274"/>
      <c r="BG20" s="274"/>
      <c r="BH20" s="274"/>
      <c r="BI20" s="274"/>
      <c r="BJ20" s="274"/>
      <c r="BK20" s="274"/>
      <c r="BL20" s="274"/>
      <c r="BM20" s="274"/>
      <c r="BN20" s="274"/>
      <c r="BO20" s="274"/>
      <c r="BP20" s="274"/>
      <c r="BQ20" s="274"/>
      <c r="BR20" s="274"/>
      <c r="BS20" s="274"/>
      <c r="BT20" s="274"/>
      <c r="BU20" s="274"/>
      <c r="BV20" s="274"/>
      <c r="BW20" s="274"/>
      <c r="BX20" s="274"/>
      <c r="BY20" s="274"/>
      <c r="BZ20" s="274"/>
      <c r="CA20" s="274"/>
      <c r="CB20" s="274"/>
      <c r="CC20" s="274"/>
      <c r="CD20" s="274"/>
      <c r="CE20" s="274"/>
      <c r="CF20" s="274"/>
      <c r="CG20" s="274"/>
      <c r="CH20" s="274"/>
      <c r="CI20" s="274"/>
      <c r="CJ20" s="274"/>
      <c r="CK20" s="274"/>
      <c r="CL20" s="274"/>
      <c r="CM20" s="274"/>
      <c r="CN20" s="274"/>
      <c r="CO20" s="274"/>
      <c r="CP20" s="274"/>
      <c r="CQ20" s="274"/>
      <c r="CR20" s="274"/>
      <c r="CS20" s="274"/>
      <c r="CT20" s="274"/>
      <c r="CU20" s="274"/>
      <c r="CV20" s="274"/>
    </row>
    <row r="21" spans="1:100" x14ac:dyDescent="0.3">
      <c r="A21" s="274"/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274"/>
      <c r="BJ21" s="274"/>
      <c r="BK21" s="274"/>
      <c r="BL21" s="274"/>
      <c r="BM21" s="274"/>
      <c r="BN21" s="274"/>
      <c r="BO21" s="274"/>
      <c r="BP21" s="274"/>
      <c r="BQ21" s="274"/>
      <c r="BR21" s="274"/>
      <c r="BS21" s="274"/>
      <c r="BT21" s="274"/>
      <c r="BU21" s="274"/>
      <c r="BV21" s="274"/>
      <c r="BW21" s="274"/>
      <c r="BX21" s="274"/>
      <c r="BY21" s="274"/>
      <c r="BZ21" s="274"/>
      <c r="CA21" s="274"/>
      <c r="CB21" s="274"/>
      <c r="CC21" s="274"/>
      <c r="CD21" s="274"/>
      <c r="CE21" s="274"/>
      <c r="CF21" s="274"/>
      <c r="CG21" s="274"/>
      <c r="CH21" s="274"/>
      <c r="CI21" s="274"/>
      <c r="CJ21" s="274"/>
      <c r="CK21" s="274"/>
      <c r="CL21" s="274"/>
      <c r="CM21" s="274"/>
      <c r="CN21" s="274"/>
      <c r="CO21" s="274"/>
      <c r="CP21" s="274"/>
      <c r="CQ21" s="274"/>
      <c r="CR21" s="274"/>
      <c r="CS21" s="274"/>
      <c r="CT21" s="274"/>
      <c r="CU21" s="274"/>
      <c r="CV21" s="274"/>
    </row>
    <row r="22" spans="1:100" x14ac:dyDescent="0.3">
      <c r="A22" s="274"/>
      <c r="B22" s="274"/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274"/>
      <c r="BJ22" s="274"/>
      <c r="BK22" s="274"/>
      <c r="BL22" s="274"/>
      <c r="BM22" s="274"/>
      <c r="BN22" s="274"/>
      <c r="BO22" s="274"/>
      <c r="BP22" s="274"/>
      <c r="BQ22" s="274"/>
      <c r="BR22" s="274"/>
      <c r="BS22" s="274"/>
      <c r="BT22" s="274"/>
      <c r="BU22" s="274"/>
      <c r="BV22" s="274"/>
      <c r="BW22" s="274"/>
      <c r="BX22" s="274"/>
      <c r="BY22" s="274"/>
      <c r="BZ22" s="274"/>
      <c r="CA22" s="274"/>
      <c r="CB22" s="274"/>
      <c r="CC22" s="274"/>
      <c r="CD22" s="274"/>
      <c r="CE22" s="274"/>
      <c r="CF22" s="274"/>
      <c r="CG22" s="274"/>
      <c r="CH22" s="274"/>
      <c r="CI22" s="274"/>
      <c r="CJ22" s="274"/>
      <c r="CK22" s="274"/>
      <c r="CL22" s="274"/>
      <c r="CM22" s="274"/>
      <c r="CN22" s="274"/>
      <c r="CO22" s="274"/>
      <c r="CP22" s="274"/>
      <c r="CQ22" s="274"/>
      <c r="CR22" s="274"/>
      <c r="CS22" s="274"/>
      <c r="CT22" s="274"/>
      <c r="CU22" s="274"/>
      <c r="CV22" s="274"/>
    </row>
    <row r="23" spans="1:100" x14ac:dyDescent="0.3">
      <c r="A23" s="274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4"/>
      <c r="BB23" s="274"/>
      <c r="BC23" s="274"/>
      <c r="BD23" s="274"/>
      <c r="BE23" s="274"/>
      <c r="BF23" s="274"/>
      <c r="BG23" s="274"/>
      <c r="BH23" s="274"/>
      <c r="BI23" s="274"/>
      <c r="BJ23" s="274"/>
      <c r="BK23" s="274"/>
      <c r="BL23" s="274"/>
      <c r="BM23" s="274"/>
      <c r="BN23" s="274"/>
      <c r="BO23" s="274"/>
      <c r="BP23" s="274"/>
      <c r="BQ23" s="274"/>
      <c r="BR23" s="274"/>
      <c r="BS23" s="274"/>
      <c r="BT23" s="274"/>
      <c r="BU23" s="274"/>
      <c r="BV23" s="274"/>
      <c r="BW23" s="274"/>
      <c r="BX23" s="274"/>
      <c r="BY23" s="274"/>
      <c r="BZ23" s="274"/>
      <c r="CA23" s="274"/>
      <c r="CB23" s="274"/>
      <c r="CC23" s="274"/>
      <c r="CD23" s="274"/>
      <c r="CE23" s="274"/>
      <c r="CF23" s="274"/>
      <c r="CG23" s="274"/>
      <c r="CH23" s="274"/>
      <c r="CI23" s="274"/>
      <c r="CJ23" s="274"/>
      <c r="CK23" s="274"/>
      <c r="CL23" s="274"/>
      <c r="CM23" s="274"/>
      <c r="CN23" s="274"/>
      <c r="CO23" s="274"/>
      <c r="CP23" s="274"/>
      <c r="CQ23" s="274"/>
      <c r="CR23" s="274"/>
      <c r="CS23" s="274"/>
      <c r="CT23" s="274"/>
      <c r="CU23" s="274"/>
      <c r="CV23" s="274"/>
    </row>
    <row r="24" spans="1:100" x14ac:dyDescent="0.3">
      <c r="A24" s="274"/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74"/>
      <c r="AY24" s="274"/>
      <c r="AZ24" s="274"/>
      <c r="BA24" s="274"/>
      <c r="BB24" s="274"/>
      <c r="BC24" s="274"/>
      <c r="BD24" s="274"/>
      <c r="BE24" s="274"/>
      <c r="BF24" s="274"/>
      <c r="BG24" s="274"/>
      <c r="BH24" s="274"/>
      <c r="BI24" s="274"/>
      <c r="BJ24" s="274"/>
      <c r="BK24" s="274"/>
      <c r="BL24" s="274"/>
      <c r="BM24" s="274"/>
      <c r="BN24" s="274"/>
      <c r="BO24" s="274"/>
      <c r="BP24" s="274"/>
      <c r="BQ24" s="274"/>
      <c r="BR24" s="274"/>
      <c r="BS24" s="274"/>
      <c r="BT24" s="274"/>
      <c r="BU24" s="274"/>
      <c r="BV24" s="274"/>
      <c r="BW24" s="274"/>
      <c r="BX24" s="274"/>
      <c r="BY24" s="274"/>
      <c r="BZ24" s="274"/>
      <c r="CA24" s="274"/>
      <c r="CB24" s="274"/>
      <c r="CC24" s="274"/>
      <c r="CD24" s="274"/>
      <c r="CE24" s="274"/>
      <c r="CF24" s="274"/>
      <c r="CG24" s="274"/>
      <c r="CH24" s="274"/>
      <c r="CI24" s="274"/>
      <c r="CJ24" s="274"/>
      <c r="CK24" s="274"/>
      <c r="CL24" s="274"/>
      <c r="CM24" s="274"/>
      <c r="CN24" s="274"/>
      <c r="CO24" s="274"/>
      <c r="CP24" s="274"/>
      <c r="CQ24" s="274"/>
      <c r="CR24" s="274"/>
      <c r="CS24" s="274"/>
      <c r="CT24" s="274"/>
      <c r="CU24" s="274"/>
      <c r="CV24" s="274"/>
    </row>
    <row r="25" spans="1:100" x14ac:dyDescent="0.3">
      <c r="A25" s="274"/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74"/>
      <c r="AY25" s="274"/>
      <c r="AZ25" s="274"/>
      <c r="BA25" s="274"/>
      <c r="BB25" s="274"/>
      <c r="BC25" s="274"/>
      <c r="BD25" s="274"/>
      <c r="BE25" s="274"/>
      <c r="BF25" s="274"/>
      <c r="BG25" s="274"/>
      <c r="BH25" s="274"/>
      <c r="BI25" s="274"/>
      <c r="BJ25" s="274"/>
      <c r="BK25" s="274"/>
      <c r="BL25" s="274"/>
      <c r="BM25" s="274"/>
      <c r="BN25" s="274"/>
      <c r="BO25" s="274"/>
      <c r="BP25" s="274"/>
      <c r="BQ25" s="274"/>
      <c r="BR25" s="274"/>
      <c r="BS25" s="274"/>
      <c r="BT25" s="274"/>
      <c r="BU25" s="274"/>
      <c r="BV25" s="274"/>
      <c r="BW25" s="274"/>
      <c r="BX25" s="274"/>
      <c r="BY25" s="274"/>
      <c r="BZ25" s="274"/>
      <c r="CA25" s="274"/>
      <c r="CB25" s="274"/>
      <c r="CC25" s="274"/>
      <c r="CD25" s="274"/>
      <c r="CE25" s="274"/>
      <c r="CF25" s="274"/>
      <c r="CG25" s="274"/>
      <c r="CH25" s="274"/>
      <c r="CI25" s="274"/>
      <c r="CJ25" s="274"/>
      <c r="CK25" s="274"/>
      <c r="CL25" s="274"/>
      <c r="CM25" s="274"/>
      <c r="CN25" s="274"/>
      <c r="CO25" s="274"/>
      <c r="CP25" s="274"/>
      <c r="CQ25" s="274"/>
      <c r="CR25" s="274"/>
      <c r="CS25" s="274"/>
      <c r="CT25" s="274"/>
      <c r="CU25" s="274"/>
      <c r="CV25" s="274"/>
    </row>
    <row r="26" spans="1:100" x14ac:dyDescent="0.3">
      <c r="A26" s="274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74"/>
      <c r="AY26" s="274"/>
      <c r="AZ26" s="274"/>
      <c r="BA26" s="274"/>
      <c r="BB26" s="274"/>
      <c r="BC26" s="274"/>
      <c r="BD26" s="274"/>
      <c r="BE26" s="274"/>
      <c r="BF26" s="274"/>
      <c r="BG26" s="274"/>
      <c r="BH26" s="274"/>
      <c r="BI26" s="274"/>
      <c r="BJ26" s="274"/>
      <c r="BK26" s="274"/>
      <c r="BL26" s="274"/>
      <c r="BM26" s="274"/>
      <c r="BN26" s="274"/>
      <c r="BO26" s="274"/>
      <c r="BP26" s="274"/>
      <c r="BQ26" s="274"/>
      <c r="BR26" s="274"/>
      <c r="BS26" s="274"/>
      <c r="BT26" s="274"/>
      <c r="BU26" s="274"/>
      <c r="BV26" s="274"/>
      <c r="BW26" s="274"/>
      <c r="BX26" s="274"/>
      <c r="BY26" s="274"/>
      <c r="BZ26" s="274"/>
      <c r="CA26" s="274"/>
      <c r="CB26" s="274"/>
      <c r="CC26" s="274"/>
      <c r="CD26" s="274"/>
      <c r="CE26" s="274"/>
      <c r="CF26" s="274"/>
      <c r="CG26" s="274"/>
      <c r="CH26" s="274"/>
      <c r="CI26" s="274"/>
      <c r="CJ26" s="274"/>
      <c r="CK26" s="274"/>
      <c r="CL26" s="274"/>
      <c r="CM26" s="274"/>
      <c r="CN26" s="274"/>
      <c r="CO26" s="274"/>
      <c r="CP26" s="274"/>
      <c r="CQ26" s="274"/>
      <c r="CR26" s="274"/>
      <c r="CS26" s="274"/>
      <c r="CT26" s="274"/>
      <c r="CU26" s="274"/>
      <c r="CV26" s="274"/>
    </row>
    <row r="27" spans="1:100" x14ac:dyDescent="0.3">
      <c r="A27" s="274"/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74"/>
      <c r="AW27" s="274"/>
      <c r="AX27" s="274"/>
      <c r="AY27" s="274"/>
      <c r="AZ27" s="274"/>
      <c r="BA27" s="274"/>
      <c r="BB27" s="274"/>
      <c r="BC27" s="274"/>
      <c r="BD27" s="274"/>
      <c r="BE27" s="274"/>
      <c r="BF27" s="274"/>
      <c r="BG27" s="274"/>
      <c r="BH27" s="274"/>
      <c r="BI27" s="274"/>
      <c r="BJ27" s="274"/>
      <c r="BK27" s="274"/>
      <c r="BL27" s="274"/>
      <c r="BM27" s="274"/>
      <c r="BN27" s="274"/>
      <c r="BO27" s="274"/>
      <c r="BP27" s="274"/>
      <c r="BQ27" s="274"/>
      <c r="BR27" s="274"/>
      <c r="BS27" s="274"/>
      <c r="BT27" s="274"/>
      <c r="BU27" s="274"/>
      <c r="BV27" s="274"/>
      <c r="BW27" s="274"/>
      <c r="BX27" s="274"/>
      <c r="BY27" s="274"/>
      <c r="BZ27" s="274"/>
      <c r="CA27" s="274"/>
      <c r="CB27" s="274"/>
      <c r="CC27" s="274"/>
      <c r="CD27" s="274"/>
      <c r="CE27" s="274"/>
      <c r="CF27" s="274"/>
      <c r="CG27" s="274"/>
      <c r="CH27" s="274"/>
      <c r="CI27" s="274"/>
      <c r="CJ27" s="274"/>
      <c r="CK27" s="274"/>
      <c r="CL27" s="274"/>
      <c r="CM27" s="274"/>
      <c r="CN27" s="274"/>
      <c r="CO27" s="274"/>
      <c r="CP27" s="274"/>
      <c r="CQ27" s="274"/>
      <c r="CR27" s="274"/>
      <c r="CS27" s="274"/>
      <c r="CT27" s="274"/>
      <c r="CU27" s="274"/>
      <c r="CV27" s="274"/>
    </row>
    <row r="28" spans="1:100" x14ac:dyDescent="0.3">
      <c r="A28" s="274"/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74"/>
      <c r="AY28" s="274"/>
      <c r="AZ28" s="274"/>
      <c r="BA28" s="274"/>
      <c r="BB28" s="274"/>
      <c r="BC28" s="274"/>
      <c r="BD28" s="274"/>
      <c r="BE28" s="274"/>
      <c r="BF28" s="274"/>
      <c r="BG28" s="274"/>
      <c r="BH28" s="274"/>
      <c r="BI28" s="274"/>
      <c r="BJ28" s="274"/>
      <c r="BK28" s="274"/>
      <c r="BL28" s="274"/>
      <c r="BM28" s="274"/>
      <c r="BN28" s="274"/>
      <c r="BO28" s="274"/>
      <c r="BP28" s="274"/>
      <c r="BQ28" s="274"/>
      <c r="BR28" s="274"/>
      <c r="BS28" s="274"/>
      <c r="BT28" s="274"/>
      <c r="BU28" s="274"/>
      <c r="BV28" s="274"/>
      <c r="BW28" s="274"/>
      <c r="BX28" s="274"/>
      <c r="BY28" s="274"/>
      <c r="BZ28" s="274"/>
      <c r="CA28" s="274"/>
      <c r="CB28" s="274"/>
      <c r="CC28" s="274"/>
      <c r="CD28" s="274"/>
      <c r="CE28" s="274"/>
      <c r="CF28" s="274"/>
      <c r="CG28" s="274"/>
      <c r="CH28" s="274"/>
      <c r="CI28" s="274"/>
      <c r="CJ28" s="274"/>
      <c r="CK28" s="274"/>
      <c r="CL28" s="274"/>
      <c r="CM28" s="274"/>
      <c r="CN28" s="274"/>
      <c r="CO28" s="274"/>
      <c r="CP28" s="274"/>
      <c r="CQ28" s="274"/>
      <c r="CR28" s="274"/>
      <c r="CS28" s="274"/>
      <c r="CT28" s="274"/>
      <c r="CU28" s="274"/>
      <c r="CV28" s="274"/>
    </row>
    <row r="29" spans="1:100" x14ac:dyDescent="0.3">
      <c r="A29" s="274"/>
      <c r="B29" s="274"/>
      <c r="C29" s="274"/>
      <c r="D29" s="274"/>
      <c r="E29" s="274"/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4"/>
      <c r="BA29" s="274"/>
      <c r="BB29" s="274"/>
      <c r="BC29" s="274"/>
      <c r="BD29" s="274"/>
      <c r="BE29" s="274"/>
      <c r="BF29" s="274"/>
      <c r="BG29" s="274"/>
      <c r="BH29" s="274"/>
      <c r="BI29" s="274"/>
      <c r="BJ29" s="274"/>
      <c r="BK29" s="274"/>
      <c r="BL29" s="274"/>
      <c r="BM29" s="274"/>
      <c r="BN29" s="274"/>
      <c r="BO29" s="274"/>
      <c r="BP29" s="274"/>
      <c r="BQ29" s="274"/>
      <c r="BR29" s="274"/>
      <c r="BS29" s="274"/>
      <c r="BT29" s="274"/>
      <c r="BU29" s="274"/>
      <c r="BV29" s="274"/>
      <c r="BW29" s="274"/>
      <c r="BX29" s="274"/>
      <c r="BY29" s="274"/>
      <c r="BZ29" s="274"/>
      <c r="CA29" s="274"/>
      <c r="CB29" s="274"/>
      <c r="CC29" s="274"/>
      <c r="CD29" s="274"/>
      <c r="CE29" s="274"/>
      <c r="CF29" s="274"/>
      <c r="CG29" s="274"/>
      <c r="CH29" s="274"/>
      <c r="CI29" s="274"/>
      <c r="CJ29" s="274"/>
      <c r="CK29" s="274"/>
      <c r="CL29" s="274"/>
      <c r="CM29" s="274"/>
      <c r="CN29" s="274"/>
      <c r="CO29" s="274"/>
      <c r="CP29" s="274"/>
      <c r="CQ29" s="274"/>
      <c r="CR29" s="274"/>
      <c r="CS29" s="274"/>
      <c r="CT29" s="274"/>
      <c r="CU29" s="274"/>
      <c r="CV29" s="274"/>
    </row>
    <row r="30" spans="1:100" x14ac:dyDescent="0.3">
      <c r="A30" s="274"/>
      <c r="B30" s="274"/>
      <c r="C30" s="274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74"/>
      <c r="AY30" s="274"/>
      <c r="AZ30" s="274"/>
      <c r="BA30" s="274"/>
      <c r="BB30" s="274"/>
      <c r="BC30" s="274"/>
      <c r="BD30" s="274"/>
      <c r="BE30" s="274"/>
      <c r="BF30" s="274"/>
      <c r="BG30" s="274"/>
      <c r="BH30" s="274"/>
      <c r="BI30" s="274"/>
      <c r="BJ30" s="274"/>
      <c r="BK30" s="274"/>
      <c r="BL30" s="274"/>
      <c r="BM30" s="274"/>
      <c r="BN30" s="274"/>
      <c r="BO30" s="274"/>
      <c r="BP30" s="274"/>
      <c r="BQ30" s="274"/>
      <c r="BR30" s="274"/>
      <c r="BS30" s="274"/>
      <c r="BT30" s="274"/>
      <c r="BU30" s="274"/>
      <c r="BV30" s="274"/>
      <c r="BW30" s="274"/>
      <c r="BX30" s="274"/>
      <c r="BY30" s="274"/>
      <c r="BZ30" s="274"/>
      <c r="CA30" s="274"/>
      <c r="CB30" s="274"/>
      <c r="CC30" s="274"/>
      <c r="CD30" s="274"/>
      <c r="CE30" s="274"/>
      <c r="CF30" s="274"/>
      <c r="CG30" s="274"/>
      <c r="CH30" s="274"/>
      <c r="CI30" s="274"/>
      <c r="CJ30" s="274"/>
      <c r="CK30" s="274"/>
      <c r="CL30" s="274"/>
      <c r="CM30" s="274"/>
      <c r="CN30" s="274"/>
      <c r="CO30" s="274"/>
      <c r="CP30" s="274"/>
      <c r="CQ30" s="274"/>
      <c r="CR30" s="274"/>
      <c r="CS30" s="274"/>
      <c r="CT30" s="274"/>
      <c r="CU30" s="274"/>
      <c r="CV30" s="274"/>
    </row>
    <row r="31" spans="1:100" x14ac:dyDescent="0.3">
      <c r="A31" s="274"/>
      <c r="B31" s="274"/>
      <c r="C31" s="274"/>
      <c r="D31" s="274"/>
      <c r="E31" s="274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74"/>
      <c r="AY31" s="274"/>
      <c r="AZ31" s="274"/>
      <c r="BA31" s="274"/>
      <c r="BB31" s="274"/>
      <c r="BC31" s="274"/>
      <c r="BD31" s="274"/>
      <c r="BE31" s="274"/>
      <c r="BF31" s="274"/>
      <c r="BG31" s="274"/>
      <c r="BH31" s="274"/>
      <c r="BI31" s="274"/>
      <c r="BJ31" s="274"/>
      <c r="BK31" s="274"/>
      <c r="BL31" s="274"/>
      <c r="BM31" s="274"/>
      <c r="BN31" s="274"/>
      <c r="BO31" s="274"/>
      <c r="BP31" s="274"/>
      <c r="BQ31" s="274"/>
      <c r="BR31" s="274"/>
      <c r="BS31" s="274"/>
      <c r="BT31" s="274"/>
      <c r="BU31" s="274"/>
      <c r="BV31" s="274"/>
      <c r="BW31" s="274"/>
      <c r="BX31" s="274"/>
      <c r="BY31" s="274"/>
      <c r="BZ31" s="274"/>
      <c r="CA31" s="274"/>
      <c r="CB31" s="274"/>
      <c r="CC31" s="274"/>
      <c r="CD31" s="274"/>
      <c r="CE31" s="274"/>
      <c r="CF31" s="274"/>
      <c r="CG31" s="274"/>
      <c r="CH31" s="274"/>
      <c r="CI31" s="274"/>
      <c r="CJ31" s="274"/>
      <c r="CK31" s="274"/>
      <c r="CL31" s="274"/>
      <c r="CM31" s="274"/>
      <c r="CN31" s="274"/>
      <c r="CO31" s="274"/>
      <c r="CP31" s="274"/>
      <c r="CQ31" s="274"/>
      <c r="CR31" s="274"/>
      <c r="CS31" s="274"/>
      <c r="CT31" s="274"/>
      <c r="CU31" s="274"/>
      <c r="CV31" s="274"/>
    </row>
    <row r="32" spans="1:100" x14ac:dyDescent="0.3">
      <c r="A32" s="274"/>
      <c r="B32" s="274"/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5"/>
      <c r="AT32" s="275"/>
      <c r="AU32" s="275"/>
      <c r="AV32" s="275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275"/>
      <c r="BK32" s="275"/>
      <c r="BL32" s="275"/>
      <c r="BM32" s="275"/>
      <c r="BN32" s="275"/>
      <c r="BO32" s="275"/>
      <c r="BP32" s="275"/>
      <c r="BQ32" s="275"/>
      <c r="BR32" s="275"/>
      <c r="BS32" s="275"/>
      <c r="BT32" s="274"/>
      <c r="BU32" s="274"/>
      <c r="BV32" s="274"/>
      <c r="BW32" s="274"/>
      <c r="BX32" s="274"/>
      <c r="BY32" s="274"/>
      <c r="BZ32" s="274"/>
      <c r="CA32" s="274"/>
      <c r="CB32" s="274"/>
      <c r="CC32" s="274"/>
      <c r="CD32" s="274"/>
      <c r="CE32" s="274"/>
      <c r="CF32" s="274"/>
      <c r="CG32" s="274"/>
      <c r="CH32" s="274"/>
      <c r="CI32" s="274"/>
      <c r="CJ32" s="274"/>
      <c r="CK32" s="274"/>
      <c r="CL32" s="274"/>
      <c r="CM32" s="274"/>
      <c r="CN32" s="274"/>
      <c r="CO32" s="274"/>
      <c r="CP32" s="274"/>
      <c r="CQ32" s="274"/>
      <c r="CR32" s="274"/>
      <c r="CS32" s="274"/>
      <c r="CT32" s="274"/>
      <c r="CU32" s="274"/>
      <c r="CV32" s="274"/>
    </row>
    <row r="33" spans="1:100" x14ac:dyDescent="0.3">
      <c r="A33" s="274"/>
      <c r="B33" s="274"/>
      <c r="C33" s="274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5"/>
      <c r="AT33" s="275"/>
      <c r="AU33" s="275"/>
      <c r="AV33" s="275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75"/>
      <c r="BP33" s="275"/>
      <c r="BQ33" s="275"/>
      <c r="BR33" s="275"/>
      <c r="BS33" s="275"/>
      <c r="BT33" s="274"/>
      <c r="BU33" s="274"/>
      <c r="BV33" s="274"/>
      <c r="BW33" s="274"/>
      <c r="BX33" s="274"/>
      <c r="BY33" s="274"/>
      <c r="BZ33" s="274"/>
      <c r="CA33" s="274"/>
      <c r="CB33" s="274"/>
      <c r="CC33" s="274"/>
      <c r="CD33" s="274"/>
      <c r="CE33" s="274"/>
      <c r="CF33" s="274"/>
      <c r="CG33" s="274"/>
      <c r="CH33" s="274"/>
      <c r="CI33" s="274"/>
      <c r="CJ33" s="274"/>
      <c r="CK33" s="274"/>
      <c r="CL33" s="274"/>
      <c r="CM33" s="274"/>
      <c r="CN33" s="274"/>
      <c r="CO33" s="274"/>
      <c r="CP33" s="274"/>
      <c r="CQ33" s="274"/>
      <c r="CR33" s="274"/>
      <c r="CS33" s="274"/>
      <c r="CT33" s="274"/>
      <c r="CU33" s="274"/>
      <c r="CV33" s="274"/>
    </row>
    <row r="34" spans="1:100" x14ac:dyDescent="0.3">
      <c r="A34" s="274"/>
      <c r="B34" s="274"/>
      <c r="C34" s="274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  <c r="AE34" s="275"/>
      <c r="AF34" s="275"/>
      <c r="AG34" s="275"/>
      <c r="AH34" s="275"/>
      <c r="AI34" s="275"/>
      <c r="AJ34" s="275"/>
      <c r="AK34" s="275"/>
      <c r="AL34" s="275"/>
      <c r="AM34" s="275"/>
      <c r="AN34" s="275"/>
      <c r="AO34" s="275"/>
      <c r="AP34" s="275"/>
      <c r="AQ34" s="275"/>
      <c r="AR34" s="275"/>
      <c r="AS34" s="275"/>
      <c r="AT34" s="275"/>
      <c r="AU34" s="275"/>
      <c r="AV34" s="275"/>
      <c r="AW34" s="275"/>
      <c r="AX34" s="275"/>
      <c r="AY34" s="275"/>
      <c r="AZ34" s="275"/>
      <c r="BA34" s="275"/>
      <c r="BB34" s="275"/>
      <c r="BC34" s="275"/>
      <c r="BD34" s="275"/>
      <c r="BE34" s="275"/>
      <c r="BF34" s="275"/>
      <c r="BG34" s="275"/>
      <c r="BH34" s="275"/>
      <c r="BI34" s="275"/>
      <c r="BJ34" s="275"/>
      <c r="BK34" s="275"/>
      <c r="BL34" s="275"/>
      <c r="BM34" s="275"/>
      <c r="BN34" s="275"/>
      <c r="BO34" s="275"/>
      <c r="BP34" s="275"/>
      <c r="BQ34" s="275"/>
      <c r="BR34" s="275"/>
      <c r="BS34" s="275"/>
      <c r="BT34" s="274"/>
      <c r="BU34" s="274"/>
      <c r="BV34" s="274"/>
      <c r="BW34" s="274"/>
      <c r="BX34" s="274"/>
      <c r="BY34" s="274"/>
      <c r="BZ34" s="274"/>
      <c r="CA34" s="274"/>
      <c r="CB34" s="274"/>
      <c r="CC34" s="274"/>
      <c r="CD34" s="274"/>
      <c r="CE34" s="274"/>
      <c r="CF34" s="274"/>
      <c r="CG34" s="274"/>
      <c r="CH34" s="274"/>
      <c r="CI34" s="274"/>
      <c r="CJ34" s="274"/>
      <c r="CK34" s="274"/>
      <c r="CL34" s="274"/>
      <c r="CM34" s="274"/>
      <c r="CN34" s="274"/>
      <c r="CO34" s="274"/>
      <c r="CP34" s="274"/>
      <c r="CQ34" s="274"/>
      <c r="CR34" s="274"/>
      <c r="CS34" s="274"/>
      <c r="CT34" s="274"/>
      <c r="CU34" s="274"/>
      <c r="CV34" s="274"/>
    </row>
    <row r="35" spans="1:100" x14ac:dyDescent="0.3">
      <c r="A35" s="274"/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  <c r="AQ35" s="274"/>
      <c r="AR35" s="274"/>
      <c r="AS35" s="274"/>
      <c r="AT35" s="274"/>
      <c r="AU35" s="274"/>
      <c r="AV35" s="274"/>
      <c r="AW35" s="274"/>
      <c r="AX35" s="274"/>
      <c r="AY35" s="274"/>
      <c r="AZ35" s="274"/>
      <c r="BA35" s="274"/>
      <c r="BB35" s="274"/>
      <c r="BC35" s="274"/>
      <c r="BD35" s="274"/>
      <c r="BE35" s="274"/>
      <c r="BF35" s="274"/>
      <c r="BG35" s="274"/>
      <c r="BH35" s="274"/>
      <c r="BI35" s="274"/>
      <c r="BJ35" s="274"/>
      <c r="BK35" s="274"/>
      <c r="BL35" s="274"/>
      <c r="BM35" s="274"/>
      <c r="BN35" s="274"/>
      <c r="BO35" s="274"/>
      <c r="BP35" s="274"/>
      <c r="BQ35" s="274"/>
      <c r="BR35" s="274"/>
      <c r="BS35" s="274"/>
      <c r="BT35" s="274"/>
      <c r="BU35" s="274"/>
      <c r="BV35" s="274"/>
      <c r="BW35" s="274"/>
      <c r="BX35" s="274"/>
      <c r="BY35" s="274"/>
      <c r="BZ35" s="274"/>
      <c r="CA35" s="274"/>
      <c r="CB35" s="274"/>
      <c r="CC35" s="274"/>
      <c r="CD35" s="274"/>
      <c r="CE35" s="274"/>
      <c r="CF35" s="274"/>
      <c r="CG35" s="274"/>
      <c r="CH35" s="274"/>
      <c r="CI35" s="274"/>
      <c r="CJ35" s="274"/>
      <c r="CK35" s="274"/>
      <c r="CL35" s="274"/>
      <c r="CM35" s="274"/>
      <c r="CN35" s="274"/>
      <c r="CO35" s="274"/>
      <c r="CP35" s="274"/>
      <c r="CQ35" s="274"/>
      <c r="CR35" s="274"/>
      <c r="CS35" s="274"/>
      <c r="CT35" s="274"/>
      <c r="CU35" s="274"/>
      <c r="CV35" s="274"/>
    </row>
    <row r="36" spans="1:100" x14ac:dyDescent="0.3">
      <c r="A36" s="274"/>
      <c r="B36" s="274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274"/>
      <c r="AW36" s="274"/>
      <c r="AX36" s="274"/>
      <c r="AY36" s="274"/>
      <c r="AZ36" s="274"/>
      <c r="BA36" s="274"/>
      <c r="BB36" s="274"/>
      <c r="BC36" s="274"/>
      <c r="BD36" s="274"/>
      <c r="BE36" s="274"/>
      <c r="BF36" s="274"/>
      <c r="BG36" s="274"/>
      <c r="BH36" s="274"/>
      <c r="BI36" s="274"/>
      <c r="BJ36" s="274"/>
      <c r="BK36" s="274"/>
      <c r="BL36" s="274"/>
      <c r="BM36" s="274"/>
      <c r="BN36" s="274"/>
      <c r="BO36" s="274"/>
      <c r="BP36" s="274"/>
      <c r="BQ36" s="274"/>
      <c r="BR36" s="274"/>
      <c r="BS36" s="274"/>
      <c r="BT36" s="274"/>
      <c r="BU36" s="274"/>
      <c r="BV36" s="274"/>
      <c r="BW36" s="274"/>
      <c r="BX36" s="274"/>
      <c r="BY36" s="274"/>
      <c r="BZ36" s="274"/>
      <c r="CA36" s="274"/>
      <c r="CB36" s="274"/>
      <c r="CC36" s="274"/>
      <c r="CD36" s="274"/>
      <c r="CE36" s="274"/>
      <c r="CF36" s="274"/>
      <c r="CG36" s="274"/>
      <c r="CH36" s="274"/>
      <c r="CI36" s="274"/>
      <c r="CJ36" s="274"/>
      <c r="CK36" s="274"/>
      <c r="CL36" s="274"/>
      <c r="CM36" s="274"/>
      <c r="CN36" s="274"/>
      <c r="CO36" s="274"/>
      <c r="CP36" s="274"/>
      <c r="CQ36" s="274"/>
      <c r="CR36" s="274"/>
      <c r="CS36" s="274"/>
      <c r="CT36" s="274"/>
      <c r="CU36" s="274"/>
      <c r="CV36" s="274"/>
    </row>
    <row r="37" spans="1:100" x14ac:dyDescent="0.3">
      <c r="A37" s="274"/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  <c r="AM37" s="274"/>
      <c r="AN37" s="274"/>
      <c r="AO37" s="274"/>
      <c r="AP37" s="274"/>
      <c r="AQ37" s="274"/>
      <c r="AR37" s="274"/>
      <c r="AS37" s="274"/>
      <c r="AT37" s="274"/>
      <c r="AU37" s="274"/>
      <c r="AV37" s="274"/>
      <c r="AW37" s="274"/>
      <c r="AX37" s="274"/>
      <c r="AY37" s="274"/>
      <c r="AZ37" s="274"/>
      <c r="BA37" s="274"/>
      <c r="BB37" s="274"/>
      <c r="BC37" s="274"/>
      <c r="BD37" s="274"/>
      <c r="BE37" s="274"/>
      <c r="BF37" s="274"/>
      <c r="BG37" s="274"/>
      <c r="BH37" s="274"/>
      <c r="BI37" s="274"/>
      <c r="BJ37" s="274"/>
      <c r="BK37" s="274"/>
      <c r="BL37" s="274"/>
      <c r="BM37" s="274"/>
      <c r="BN37" s="274"/>
      <c r="BO37" s="274"/>
      <c r="BP37" s="274"/>
      <c r="BQ37" s="274"/>
      <c r="BR37" s="274"/>
      <c r="BS37" s="274"/>
      <c r="BT37" s="274"/>
      <c r="BU37" s="274"/>
      <c r="BV37" s="274"/>
      <c r="BW37" s="274"/>
      <c r="BX37" s="274"/>
      <c r="BY37" s="274"/>
      <c r="BZ37" s="274"/>
      <c r="CA37" s="274"/>
      <c r="CB37" s="274"/>
      <c r="CC37" s="274"/>
      <c r="CD37" s="274"/>
      <c r="CE37" s="274"/>
      <c r="CF37" s="274"/>
      <c r="CG37" s="274"/>
      <c r="CH37" s="274"/>
      <c r="CI37" s="274"/>
      <c r="CJ37" s="274"/>
      <c r="CK37" s="274"/>
      <c r="CL37" s="274"/>
      <c r="CM37" s="274"/>
      <c r="CN37" s="274"/>
      <c r="CO37" s="274"/>
      <c r="CP37" s="274"/>
      <c r="CQ37" s="274"/>
      <c r="CR37" s="274"/>
      <c r="CS37" s="274"/>
      <c r="CT37" s="274"/>
      <c r="CU37" s="274"/>
      <c r="CV37" s="274"/>
    </row>
    <row r="38" spans="1:100" x14ac:dyDescent="0.3">
      <c r="A38" s="274"/>
      <c r="B38" s="274"/>
      <c r="C38" s="274"/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  <c r="AM38" s="274"/>
      <c r="AN38" s="274"/>
      <c r="AO38" s="274"/>
      <c r="AP38" s="274"/>
      <c r="AQ38" s="274"/>
      <c r="AR38" s="274"/>
      <c r="AS38" s="274"/>
      <c r="AT38" s="274"/>
      <c r="AU38" s="274"/>
      <c r="AV38" s="274"/>
      <c r="AW38" s="274"/>
      <c r="AX38" s="274"/>
      <c r="AY38" s="274"/>
      <c r="AZ38" s="274"/>
      <c r="BA38" s="274"/>
      <c r="BB38" s="274"/>
      <c r="BC38" s="274"/>
      <c r="BD38" s="274"/>
      <c r="BE38" s="274"/>
      <c r="BF38" s="274"/>
      <c r="BG38" s="274"/>
      <c r="BH38" s="274"/>
      <c r="BI38" s="274"/>
      <c r="BJ38" s="274"/>
      <c r="BK38" s="274"/>
      <c r="BL38" s="274"/>
      <c r="BM38" s="274"/>
      <c r="BN38" s="274"/>
      <c r="BO38" s="274"/>
      <c r="BP38" s="274"/>
      <c r="BQ38" s="274"/>
      <c r="BR38" s="274"/>
      <c r="BS38" s="274"/>
      <c r="BT38" s="274"/>
      <c r="BU38" s="274"/>
      <c r="BV38" s="274"/>
      <c r="BW38" s="274"/>
      <c r="BX38" s="274"/>
      <c r="BY38" s="274"/>
      <c r="BZ38" s="274"/>
      <c r="CA38" s="274"/>
      <c r="CB38" s="274"/>
      <c r="CC38" s="274"/>
      <c r="CD38" s="274"/>
      <c r="CE38" s="274"/>
      <c r="CF38" s="274"/>
      <c r="CG38" s="274"/>
      <c r="CH38" s="274"/>
      <c r="CI38" s="274"/>
      <c r="CJ38" s="274"/>
      <c r="CK38" s="274"/>
      <c r="CL38" s="274"/>
      <c r="CM38" s="274"/>
      <c r="CN38" s="274"/>
      <c r="CO38" s="274"/>
      <c r="CP38" s="274"/>
      <c r="CQ38" s="274"/>
      <c r="CR38" s="274"/>
      <c r="CS38" s="274"/>
      <c r="CT38" s="274"/>
      <c r="CU38" s="274"/>
      <c r="CV38" s="274"/>
    </row>
    <row r="39" spans="1:100" x14ac:dyDescent="0.3">
      <c r="A39" s="274"/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  <c r="AM39" s="274"/>
      <c r="AN39" s="274"/>
      <c r="AO39" s="274"/>
      <c r="AP39" s="274"/>
      <c r="AQ39" s="274"/>
      <c r="AR39" s="274"/>
      <c r="AS39" s="274"/>
      <c r="AT39" s="274"/>
      <c r="AU39" s="274"/>
      <c r="AV39" s="274"/>
      <c r="AW39" s="274"/>
      <c r="AX39" s="274"/>
      <c r="AY39" s="274"/>
      <c r="AZ39" s="274"/>
      <c r="BA39" s="274"/>
      <c r="BB39" s="274"/>
      <c r="BC39" s="274"/>
      <c r="BD39" s="274"/>
      <c r="BE39" s="274"/>
      <c r="BF39" s="274"/>
      <c r="BG39" s="274"/>
      <c r="BH39" s="274"/>
      <c r="BI39" s="274"/>
      <c r="BJ39" s="274"/>
      <c r="BK39" s="274"/>
      <c r="BL39" s="274"/>
      <c r="BM39" s="274"/>
      <c r="BN39" s="274"/>
      <c r="BO39" s="274"/>
      <c r="BP39" s="274"/>
      <c r="BQ39" s="274"/>
      <c r="BR39" s="274"/>
      <c r="BS39" s="274"/>
      <c r="BT39" s="274"/>
      <c r="BU39" s="274"/>
      <c r="BV39" s="274"/>
      <c r="BW39" s="274"/>
      <c r="BX39" s="274"/>
      <c r="BY39" s="274"/>
      <c r="BZ39" s="274"/>
      <c r="CA39" s="274"/>
      <c r="CB39" s="274"/>
      <c r="CC39" s="274"/>
      <c r="CD39" s="274"/>
      <c r="CE39" s="274"/>
      <c r="CF39" s="274"/>
      <c r="CG39" s="274"/>
      <c r="CH39" s="274"/>
      <c r="CI39" s="274"/>
      <c r="CJ39" s="274"/>
      <c r="CK39" s="274"/>
      <c r="CL39" s="274"/>
      <c r="CM39" s="274"/>
      <c r="CN39" s="274"/>
      <c r="CO39" s="274"/>
      <c r="CP39" s="274"/>
      <c r="CQ39" s="274"/>
      <c r="CR39" s="274"/>
      <c r="CS39" s="274"/>
      <c r="CT39" s="274"/>
      <c r="CU39" s="274"/>
      <c r="CV39" s="274"/>
    </row>
    <row r="40" spans="1:100" x14ac:dyDescent="0.3">
      <c r="A40" s="274"/>
      <c r="B40" s="274"/>
      <c r="C40" s="274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4"/>
      <c r="AM40" s="274"/>
      <c r="AN40" s="274"/>
      <c r="AO40" s="274"/>
      <c r="AP40" s="274"/>
      <c r="AQ40" s="274"/>
      <c r="AR40" s="274"/>
      <c r="AS40" s="274"/>
      <c r="AT40" s="274"/>
      <c r="AU40" s="274"/>
      <c r="AV40" s="274"/>
      <c r="AW40" s="274"/>
      <c r="AX40" s="274"/>
      <c r="AY40" s="274"/>
      <c r="AZ40" s="274"/>
      <c r="BA40" s="274"/>
      <c r="BB40" s="274"/>
      <c r="BC40" s="274"/>
      <c r="BD40" s="274"/>
      <c r="BE40" s="274"/>
      <c r="BF40" s="274"/>
      <c r="BG40" s="274"/>
      <c r="BH40" s="274"/>
      <c r="BI40" s="274"/>
      <c r="BJ40" s="274"/>
      <c r="BK40" s="274"/>
      <c r="BL40" s="274"/>
      <c r="BM40" s="274"/>
      <c r="BN40" s="274"/>
      <c r="BO40" s="274"/>
      <c r="BP40" s="274"/>
      <c r="BQ40" s="274"/>
      <c r="BR40" s="274"/>
      <c r="BS40" s="274"/>
      <c r="BT40" s="274"/>
      <c r="BU40" s="274"/>
      <c r="BV40" s="274"/>
      <c r="BW40" s="274"/>
      <c r="BX40" s="274"/>
      <c r="BY40" s="274"/>
      <c r="BZ40" s="274"/>
      <c r="CA40" s="274"/>
      <c r="CB40" s="274"/>
      <c r="CC40" s="274"/>
      <c r="CD40" s="274"/>
      <c r="CE40" s="274"/>
      <c r="CF40" s="274"/>
      <c r="CG40" s="274"/>
      <c r="CH40" s="274"/>
      <c r="CI40" s="274"/>
      <c r="CJ40" s="274"/>
      <c r="CK40" s="274"/>
      <c r="CL40" s="274"/>
      <c r="CM40" s="274"/>
      <c r="CN40" s="274"/>
      <c r="CO40" s="274"/>
      <c r="CP40" s="274"/>
      <c r="CQ40" s="274"/>
      <c r="CR40" s="274"/>
      <c r="CS40" s="274"/>
      <c r="CT40" s="274"/>
      <c r="CU40" s="274"/>
      <c r="CV40" s="274"/>
    </row>
    <row r="41" spans="1:100" x14ac:dyDescent="0.3">
      <c r="A41" s="274"/>
      <c r="B41" s="274"/>
      <c r="C41" s="274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  <c r="AM41" s="274"/>
      <c r="AN41" s="274"/>
      <c r="AO41" s="274"/>
      <c r="AP41" s="274"/>
      <c r="AQ41" s="274"/>
      <c r="AR41" s="274"/>
      <c r="AS41" s="274"/>
      <c r="AT41" s="274"/>
      <c r="AU41" s="274"/>
      <c r="AV41" s="274"/>
      <c r="AW41" s="274"/>
      <c r="AX41" s="274"/>
      <c r="AY41" s="274"/>
      <c r="AZ41" s="274"/>
      <c r="BA41" s="274"/>
      <c r="BB41" s="274"/>
      <c r="BC41" s="274"/>
      <c r="BD41" s="274"/>
      <c r="BE41" s="274"/>
      <c r="BF41" s="274"/>
      <c r="BG41" s="274"/>
      <c r="BH41" s="274"/>
      <c r="BI41" s="274"/>
      <c r="BJ41" s="274"/>
      <c r="BK41" s="274"/>
      <c r="BL41" s="274"/>
      <c r="BM41" s="274"/>
      <c r="BN41" s="274"/>
      <c r="BO41" s="274"/>
      <c r="BP41" s="274"/>
      <c r="BQ41" s="274"/>
      <c r="BR41" s="274"/>
      <c r="BS41" s="274"/>
      <c r="BT41" s="274"/>
      <c r="BU41" s="274"/>
      <c r="BV41" s="274"/>
      <c r="BW41" s="274"/>
      <c r="BX41" s="274"/>
      <c r="BY41" s="274"/>
      <c r="BZ41" s="274"/>
      <c r="CA41" s="274"/>
      <c r="CB41" s="274"/>
      <c r="CC41" s="274"/>
      <c r="CD41" s="274"/>
      <c r="CE41" s="274"/>
      <c r="CF41" s="274"/>
      <c r="CG41" s="274"/>
      <c r="CH41" s="274"/>
      <c r="CI41" s="274"/>
      <c r="CJ41" s="274"/>
      <c r="CK41" s="274"/>
      <c r="CL41" s="274"/>
      <c r="CM41" s="274"/>
      <c r="CN41" s="274"/>
      <c r="CO41" s="274"/>
      <c r="CP41" s="274"/>
      <c r="CQ41" s="274"/>
      <c r="CR41" s="274"/>
      <c r="CS41" s="274"/>
      <c r="CT41" s="274"/>
      <c r="CU41" s="274"/>
      <c r="CV41" s="274"/>
    </row>
    <row r="42" spans="1:100" x14ac:dyDescent="0.3">
      <c r="A42" s="274"/>
      <c r="B42" s="274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274"/>
      <c r="AS42" s="274"/>
      <c r="AT42" s="274"/>
      <c r="AU42" s="274"/>
      <c r="AV42" s="274"/>
      <c r="AW42" s="274"/>
      <c r="AX42" s="274"/>
      <c r="AY42" s="274"/>
      <c r="AZ42" s="274"/>
      <c r="BA42" s="274"/>
      <c r="BB42" s="274"/>
      <c r="BC42" s="274"/>
      <c r="BD42" s="274"/>
      <c r="BE42" s="274"/>
      <c r="BF42" s="274"/>
      <c r="BG42" s="274"/>
      <c r="BH42" s="274"/>
      <c r="BI42" s="274"/>
      <c r="BJ42" s="274"/>
      <c r="BK42" s="274"/>
      <c r="BL42" s="274"/>
      <c r="BM42" s="274"/>
      <c r="BN42" s="274"/>
      <c r="BO42" s="274"/>
      <c r="BP42" s="274"/>
      <c r="BQ42" s="274"/>
      <c r="BR42" s="274"/>
      <c r="BS42" s="274"/>
      <c r="BT42" s="274"/>
      <c r="BU42" s="274"/>
      <c r="BV42" s="274"/>
      <c r="BW42" s="274"/>
      <c r="BX42" s="274"/>
      <c r="BY42" s="274"/>
      <c r="BZ42" s="274"/>
      <c r="CA42" s="274"/>
      <c r="CB42" s="274"/>
      <c r="CC42" s="274"/>
      <c r="CD42" s="274"/>
      <c r="CE42" s="274"/>
      <c r="CF42" s="274"/>
      <c r="CG42" s="274"/>
      <c r="CH42" s="274"/>
      <c r="CI42" s="274"/>
      <c r="CJ42" s="274"/>
      <c r="CK42" s="274"/>
      <c r="CL42" s="274"/>
      <c r="CM42" s="274"/>
      <c r="CN42" s="274"/>
      <c r="CO42" s="274"/>
      <c r="CP42" s="274"/>
      <c r="CQ42" s="274"/>
      <c r="CR42" s="274"/>
      <c r="CS42" s="274"/>
      <c r="CT42" s="274"/>
      <c r="CU42" s="274"/>
      <c r="CV42" s="274"/>
    </row>
    <row r="43" spans="1:100" x14ac:dyDescent="0.3">
      <c r="A43" s="274"/>
      <c r="B43" s="274"/>
      <c r="C43" s="274"/>
      <c r="D43" s="274"/>
      <c r="E43" s="274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  <c r="AQ43" s="274"/>
      <c r="AR43" s="274"/>
      <c r="AS43" s="274"/>
      <c r="AT43" s="274"/>
      <c r="AU43" s="274"/>
      <c r="AV43" s="274"/>
      <c r="AW43" s="274"/>
      <c r="AX43" s="274"/>
      <c r="AY43" s="274"/>
      <c r="AZ43" s="274"/>
      <c r="BA43" s="274"/>
      <c r="BB43" s="274"/>
      <c r="BC43" s="274"/>
      <c r="BD43" s="274"/>
      <c r="BE43" s="274"/>
      <c r="BF43" s="274"/>
      <c r="BG43" s="274"/>
      <c r="BH43" s="274"/>
      <c r="BI43" s="274"/>
      <c r="BJ43" s="274"/>
      <c r="BK43" s="274"/>
      <c r="BL43" s="274"/>
      <c r="BM43" s="274"/>
      <c r="BN43" s="274"/>
      <c r="BO43" s="274"/>
      <c r="BP43" s="274"/>
      <c r="BQ43" s="274"/>
      <c r="BR43" s="274"/>
      <c r="BS43" s="274"/>
      <c r="BT43" s="274"/>
      <c r="BU43" s="274"/>
      <c r="BV43" s="274"/>
      <c r="BW43" s="274"/>
      <c r="BX43" s="274"/>
      <c r="BY43" s="274"/>
      <c r="BZ43" s="274"/>
      <c r="CA43" s="274"/>
      <c r="CB43" s="274"/>
      <c r="CC43" s="274"/>
      <c r="CD43" s="274"/>
      <c r="CE43" s="274"/>
      <c r="CF43" s="274"/>
      <c r="CG43" s="274"/>
      <c r="CH43" s="274"/>
      <c r="CI43" s="274"/>
      <c r="CJ43" s="274"/>
      <c r="CK43" s="274"/>
      <c r="CL43" s="274"/>
      <c r="CM43" s="274"/>
      <c r="CN43" s="274"/>
      <c r="CO43" s="274"/>
      <c r="CP43" s="274"/>
      <c r="CQ43" s="274"/>
      <c r="CR43" s="274"/>
      <c r="CS43" s="274"/>
      <c r="CT43" s="274"/>
      <c r="CU43" s="274"/>
      <c r="CV43" s="274"/>
    </row>
    <row r="44" spans="1:100" x14ac:dyDescent="0.3">
      <c r="A44" s="274"/>
      <c r="B44" s="274"/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4"/>
      <c r="AO44" s="274"/>
      <c r="AP44" s="274"/>
      <c r="AQ44" s="274"/>
      <c r="AR44" s="274"/>
      <c r="AS44" s="274"/>
      <c r="AT44" s="274"/>
      <c r="AU44" s="274"/>
      <c r="AV44" s="274"/>
      <c r="AW44" s="274"/>
      <c r="AX44" s="274"/>
      <c r="AY44" s="274"/>
      <c r="AZ44" s="274"/>
      <c r="BA44" s="274"/>
      <c r="BB44" s="274"/>
      <c r="BC44" s="274"/>
      <c r="BD44" s="274"/>
      <c r="BE44" s="274"/>
      <c r="BF44" s="274"/>
      <c r="BG44" s="274"/>
      <c r="BH44" s="274"/>
      <c r="BI44" s="274"/>
      <c r="BJ44" s="274"/>
      <c r="BK44" s="274"/>
      <c r="BL44" s="274"/>
      <c r="BM44" s="274"/>
      <c r="BN44" s="274"/>
      <c r="BO44" s="274"/>
      <c r="BP44" s="274"/>
      <c r="BQ44" s="274"/>
      <c r="BR44" s="274"/>
      <c r="BS44" s="274"/>
      <c r="BT44" s="274"/>
      <c r="BU44" s="274"/>
      <c r="BV44" s="274"/>
      <c r="BW44" s="274"/>
      <c r="BX44" s="274"/>
      <c r="BY44" s="274"/>
      <c r="BZ44" s="274"/>
      <c r="CA44" s="274"/>
      <c r="CB44" s="274"/>
      <c r="CC44" s="274"/>
      <c r="CD44" s="274"/>
      <c r="CE44" s="274"/>
      <c r="CF44" s="274"/>
      <c r="CG44" s="274"/>
      <c r="CH44" s="274"/>
      <c r="CI44" s="274"/>
      <c r="CJ44" s="274"/>
      <c r="CK44" s="274"/>
      <c r="CL44" s="274"/>
      <c r="CM44" s="274"/>
      <c r="CN44" s="274"/>
      <c r="CO44" s="274"/>
      <c r="CP44" s="274"/>
      <c r="CQ44" s="274"/>
      <c r="CR44" s="274"/>
      <c r="CS44" s="274"/>
      <c r="CT44" s="274"/>
      <c r="CU44" s="274"/>
      <c r="CV44" s="274"/>
    </row>
    <row r="45" spans="1:100" x14ac:dyDescent="0.3">
      <c r="A45" s="274"/>
      <c r="B45" s="274"/>
      <c r="C45" s="274"/>
      <c r="D45" s="274"/>
      <c r="E45" s="274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  <c r="AK45" s="274"/>
      <c r="AL45" s="274"/>
      <c r="AM45" s="274"/>
      <c r="AN45" s="274"/>
      <c r="AO45" s="274"/>
      <c r="AP45" s="274"/>
      <c r="AQ45" s="274"/>
      <c r="AR45" s="274"/>
      <c r="AS45" s="274"/>
      <c r="AT45" s="274"/>
      <c r="AU45" s="274"/>
      <c r="AV45" s="274"/>
      <c r="AW45" s="274"/>
      <c r="AX45" s="274"/>
      <c r="AY45" s="274"/>
      <c r="AZ45" s="274"/>
      <c r="BA45" s="274"/>
      <c r="BB45" s="274"/>
      <c r="BC45" s="274"/>
      <c r="BD45" s="274"/>
      <c r="BE45" s="274"/>
      <c r="BF45" s="274"/>
      <c r="BG45" s="274"/>
      <c r="BH45" s="274"/>
      <c r="BI45" s="274"/>
      <c r="BJ45" s="274"/>
      <c r="BK45" s="274"/>
      <c r="BL45" s="274"/>
      <c r="BM45" s="274"/>
      <c r="BN45" s="274"/>
      <c r="BO45" s="274"/>
      <c r="BP45" s="274"/>
      <c r="BQ45" s="274"/>
      <c r="BR45" s="274"/>
      <c r="BS45" s="274"/>
      <c r="BT45" s="274"/>
      <c r="BU45" s="274"/>
      <c r="BV45" s="274"/>
      <c r="BW45" s="274"/>
      <c r="BX45" s="274"/>
      <c r="BY45" s="274"/>
      <c r="BZ45" s="274"/>
      <c r="CA45" s="274"/>
      <c r="CB45" s="274"/>
      <c r="CC45" s="274"/>
      <c r="CD45" s="274"/>
      <c r="CE45" s="274"/>
      <c r="CF45" s="274"/>
      <c r="CG45" s="274"/>
      <c r="CH45" s="274"/>
      <c r="CI45" s="274"/>
      <c r="CJ45" s="274"/>
      <c r="CK45" s="274"/>
      <c r="CL45" s="274"/>
      <c r="CM45" s="274"/>
      <c r="CN45" s="274"/>
      <c r="CO45" s="274"/>
      <c r="CP45" s="274"/>
      <c r="CQ45" s="274"/>
      <c r="CR45" s="274"/>
      <c r="CS45" s="274"/>
      <c r="CT45" s="274"/>
      <c r="CU45" s="274"/>
      <c r="CV45" s="274"/>
    </row>
    <row r="46" spans="1:100" x14ac:dyDescent="0.3">
      <c r="A46" s="274"/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4"/>
      <c r="AX46" s="274"/>
      <c r="AY46" s="274"/>
      <c r="AZ46" s="274"/>
      <c r="BA46" s="274"/>
      <c r="BB46" s="274"/>
      <c r="BC46" s="274"/>
      <c r="BD46" s="274"/>
      <c r="BE46" s="274"/>
      <c r="BF46" s="274"/>
      <c r="BG46" s="274"/>
      <c r="BH46" s="274"/>
      <c r="BI46" s="274"/>
      <c r="BJ46" s="274"/>
      <c r="BK46" s="274"/>
      <c r="BL46" s="274"/>
      <c r="BM46" s="274"/>
      <c r="BN46" s="274"/>
      <c r="BO46" s="274"/>
      <c r="BP46" s="274"/>
      <c r="BQ46" s="274"/>
      <c r="BR46" s="274"/>
      <c r="BS46" s="274"/>
      <c r="BT46" s="274"/>
      <c r="BU46" s="274"/>
      <c r="BV46" s="274"/>
      <c r="BW46" s="274"/>
      <c r="BX46" s="274"/>
      <c r="BY46" s="274"/>
      <c r="BZ46" s="274"/>
      <c r="CA46" s="274"/>
      <c r="CB46" s="274"/>
      <c r="CC46" s="274"/>
      <c r="CD46" s="274"/>
      <c r="CE46" s="274"/>
      <c r="CF46" s="274"/>
      <c r="CG46" s="274"/>
      <c r="CH46" s="274"/>
      <c r="CI46" s="274"/>
      <c r="CJ46" s="274"/>
      <c r="CK46" s="274"/>
      <c r="CL46" s="274"/>
      <c r="CM46" s="274"/>
      <c r="CN46" s="274"/>
      <c r="CO46" s="274"/>
      <c r="CP46" s="274"/>
      <c r="CQ46" s="274"/>
      <c r="CR46" s="274"/>
      <c r="CS46" s="274"/>
      <c r="CT46" s="274"/>
      <c r="CU46" s="274"/>
      <c r="CV46" s="274"/>
    </row>
    <row r="47" spans="1:100" x14ac:dyDescent="0.3">
      <c r="A47" s="274"/>
      <c r="B47" s="274"/>
      <c r="C47" s="274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4"/>
      <c r="U47" s="274"/>
      <c r="V47" s="274"/>
      <c r="W47" s="274"/>
      <c r="X47" s="274"/>
      <c r="Y47" s="274"/>
      <c r="Z47" s="274"/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  <c r="AM47" s="274"/>
      <c r="AN47" s="274"/>
      <c r="AO47" s="274"/>
      <c r="AP47" s="274"/>
      <c r="AQ47" s="274"/>
      <c r="AR47" s="274"/>
      <c r="AS47" s="274"/>
      <c r="AT47" s="274"/>
      <c r="AU47" s="274"/>
      <c r="AV47" s="274"/>
      <c r="AW47" s="274"/>
      <c r="AX47" s="274"/>
      <c r="AY47" s="274"/>
      <c r="AZ47" s="274"/>
      <c r="BA47" s="274"/>
      <c r="BB47" s="274"/>
      <c r="BC47" s="274"/>
      <c r="BD47" s="274"/>
      <c r="BE47" s="274"/>
      <c r="BF47" s="274"/>
      <c r="BG47" s="274"/>
      <c r="BH47" s="274"/>
      <c r="BI47" s="274"/>
      <c r="BJ47" s="274"/>
      <c r="BK47" s="274"/>
      <c r="BL47" s="274"/>
      <c r="BM47" s="274"/>
      <c r="BN47" s="274"/>
      <c r="BO47" s="274"/>
      <c r="BP47" s="274"/>
      <c r="BQ47" s="274"/>
      <c r="BR47" s="274"/>
      <c r="BS47" s="274"/>
      <c r="BT47" s="274"/>
      <c r="BU47" s="274"/>
      <c r="BV47" s="274"/>
      <c r="BW47" s="274"/>
      <c r="BX47" s="274"/>
      <c r="BY47" s="274"/>
      <c r="BZ47" s="274"/>
      <c r="CA47" s="274"/>
      <c r="CB47" s="274"/>
      <c r="CC47" s="274"/>
      <c r="CD47" s="274"/>
      <c r="CE47" s="274"/>
      <c r="CF47" s="274"/>
      <c r="CG47" s="274"/>
      <c r="CH47" s="274"/>
      <c r="CI47" s="274"/>
      <c r="CJ47" s="274"/>
      <c r="CK47" s="274"/>
      <c r="CL47" s="274"/>
      <c r="CM47" s="274"/>
      <c r="CN47" s="274"/>
      <c r="CO47" s="274"/>
      <c r="CP47" s="274"/>
      <c r="CQ47" s="274"/>
      <c r="CR47" s="274"/>
      <c r="CS47" s="274"/>
      <c r="CT47" s="274"/>
      <c r="CU47" s="274"/>
      <c r="CV47" s="274"/>
    </row>
    <row r="48" spans="1:100" x14ac:dyDescent="0.3">
      <c r="A48" s="274"/>
      <c r="B48" s="274"/>
      <c r="C48" s="274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4"/>
      <c r="Z48" s="274"/>
      <c r="AA48" s="274"/>
      <c r="AB48" s="274"/>
      <c r="AC48" s="274"/>
      <c r="AD48" s="274"/>
      <c r="AE48" s="274"/>
      <c r="AF48" s="274"/>
      <c r="AG48" s="274"/>
      <c r="AH48" s="274"/>
      <c r="AI48" s="274"/>
      <c r="AJ48" s="274"/>
      <c r="AK48" s="274"/>
      <c r="AL48" s="274"/>
      <c r="AM48" s="274"/>
      <c r="AN48" s="274"/>
      <c r="AO48" s="274"/>
      <c r="AP48" s="274"/>
      <c r="AQ48" s="274"/>
      <c r="AR48" s="274"/>
      <c r="AS48" s="274"/>
      <c r="AT48" s="274"/>
      <c r="AU48" s="274"/>
      <c r="AV48" s="274"/>
      <c r="AW48" s="274"/>
      <c r="AX48" s="274"/>
      <c r="AY48" s="274"/>
      <c r="AZ48" s="274"/>
      <c r="BA48" s="274"/>
      <c r="BB48" s="274"/>
      <c r="BC48" s="274"/>
      <c r="BD48" s="274"/>
      <c r="BE48" s="274"/>
      <c r="BF48" s="274"/>
      <c r="BG48" s="274"/>
      <c r="BH48" s="274"/>
      <c r="BI48" s="274"/>
      <c r="BJ48" s="274"/>
      <c r="BK48" s="274"/>
      <c r="BL48" s="274"/>
      <c r="BM48" s="274"/>
      <c r="BN48" s="274"/>
      <c r="BO48" s="274"/>
      <c r="BP48" s="274"/>
      <c r="BQ48" s="274"/>
      <c r="BR48" s="274"/>
      <c r="BS48" s="274"/>
      <c r="BT48" s="274"/>
      <c r="BU48" s="274"/>
      <c r="BV48" s="274"/>
      <c r="BW48" s="274"/>
      <c r="BX48" s="274"/>
      <c r="BY48" s="274"/>
      <c r="BZ48" s="274"/>
      <c r="CA48" s="274"/>
      <c r="CB48" s="274"/>
      <c r="CC48" s="274"/>
      <c r="CD48" s="274"/>
      <c r="CE48" s="274"/>
      <c r="CF48" s="274"/>
      <c r="CG48" s="274"/>
      <c r="CH48" s="274"/>
      <c r="CI48" s="274"/>
      <c r="CJ48" s="274"/>
      <c r="CK48" s="274"/>
      <c r="CL48" s="274"/>
      <c r="CM48" s="274"/>
      <c r="CN48" s="274"/>
      <c r="CO48" s="274"/>
      <c r="CP48" s="274"/>
      <c r="CQ48" s="274"/>
      <c r="CR48" s="274"/>
      <c r="CS48" s="274"/>
      <c r="CT48" s="274"/>
      <c r="CU48" s="274"/>
      <c r="CV48" s="274"/>
    </row>
    <row r="49" spans="1:100" x14ac:dyDescent="0.3">
      <c r="A49" s="274"/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  <c r="AM49" s="274"/>
      <c r="AN49" s="274"/>
      <c r="AO49" s="274"/>
      <c r="AP49" s="274"/>
      <c r="AQ49" s="274"/>
      <c r="AR49" s="274"/>
      <c r="AS49" s="274"/>
      <c r="AT49" s="274"/>
      <c r="AU49" s="274"/>
      <c r="AV49" s="274"/>
      <c r="AW49" s="274"/>
      <c r="AX49" s="274"/>
      <c r="AY49" s="274"/>
      <c r="AZ49" s="274"/>
      <c r="BA49" s="274"/>
      <c r="BB49" s="274"/>
      <c r="BC49" s="274"/>
      <c r="BD49" s="274"/>
      <c r="BE49" s="274"/>
      <c r="BF49" s="274"/>
      <c r="BG49" s="274"/>
      <c r="BH49" s="274"/>
      <c r="BI49" s="274"/>
      <c r="BJ49" s="274"/>
      <c r="BK49" s="274"/>
      <c r="BL49" s="274"/>
      <c r="BM49" s="274"/>
      <c r="BN49" s="274"/>
      <c r="BO49" s="274"/>
      <c r="BP49" s="274"/>
      <c r="BQ49" s="274"/>
      <c r="BR49" s="274"/>
      <c r="BS49" s="274"/>
      <c r="BT49" s="274"/>
      <c r="BU49" s="274"/>
      <c r="BV49" s="274"/>
      <c r="BW49" s="274"/>
      <c r="BX49" s="274"/>
      <c r="BY49" s="274"/>
      <c r="BZ49" s="274"/>
      <c r="CA49" s="274"/>
      <c r="CB49" s="274"/>
      <c r="CC49" s="274"/>
      <c r="CD49" s="274"/>
      <c r="CE49" s="274"/>
      <c r="CF49" s="274"/>
      <c r="CG49" s="274"/>
      <c r="CH49" s="274"/>
      <c r="CI49" s="274"/>
      <c r="CJ49" s="274"/>
      <c r="CK49" s="274"/>
      <c r="CL49" s="274"/>
      <c r="CM49" s="274"/>
      <c r="CN49" s="274"/>
      <c r="CO49" s="274"/>
      <c r="CP49" s="274"/>
      <c r="CQ49" s="274"/>
      <c r="CR49" s="274"/>
      <c r="CS49" s="274"/>
      <c r="CT49" s="274"/>
      <c r="CU49" s="274"/>
      <c r="CV49" s="274"/>
    </row>
    <row r="50" spans="1:100" x14ac:dyDescent="0.3">
      <c r="A50" s="274"/>
      <c r="B50" s="274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  <c r="AK50" s="274"/>
      <c r="AL50" s="274"/>
      <c r="AM50" s="274"/>
      <c r="AN50" s="274"/>
      <c r="AO50" s="274"/>
      <c r="AP50" s="274"/>
      <c r="AQ50" s="274"/>
      <c r="AR50" s="274"/>
      <c r="AS50" s="274"/>
      <c r="AT50" s="274"/>
      <c r="AU50" s="274"/>
      <c r="AV50" s="274"/>
      <c r="AW50" s="274"/>
      <c r="AX50" s="274"/>
      <c r="AY50" s="274"/>
      <c r="AZ50" s="274"/>
      <c r="BA50" s="274"/>
      <c r="BB50" s="274"/>
      <c r="BC50" s="274"/>
      <c r="BD50" s="274"/>
      <c r="BE50" s="274"/>
      <c r="BF50" s="274"/>
      <c r="BG50" s="274"/>
      <c r="BH50" s="274"/>
      <c r="BI50" s="274"/>
      <c r="BJ50" s="274"/>
      <c r="BK50" s="274"/>
      <c r="BL50" s="274"/>
      <c r="BM50" s="274"/>
      <c r="BN50" s="274"/>
      <c r="BO50" s="274"/>
      <c r="BP50" s="274"/>
      <c r="BQ50" s="274"/>
      <c r="BR50" s="274"/>
      <c r="BS50" s="274"/>
      <c r="BT50" s="274"/>
      <c r="BU50" s="274"/>
      <c r="BV50" s="274"/>
      <c r="BW50" s="274"/>
      <c r="BX50" s="274"/>
      <c r="BY50" s="274"/>
      <c r="BZ50" s="274"/>
      <c r="CA50" s="274"/>
      <c r="CB50" s="274"/>
      <c r="CC50" s="274"/>
      <c r="CD50" s="274"/>
      <c r="CE50" s="274"/>
      <c r="CF50" s="274"/>
      <c r="CG50" s="274"/>
      <c r="CH50" s="274"/>
      <c r="CI50" s="274"/>
      <c r="CJ50" s="274"/>
      <c r="CK50" s="274"/>
      <c r="CL50" s="274"/>
      <c r="CM50" s="274"/>
      <c r="CN50" s="274"/>
      <c r="CO50" s="274"/>
      <c r="CP50" s="274"/>
      <c r="CQ50" s="274"/>
      <c r="CR50" s="274"/>
      <c r="CS50" s="274"/>
      <c r="CT50" s="274"/>
      <c r="CU50" s="274"/>
      <c r="CV50" s="274"/>
    </row>
    <row r="51" spans="1:100" x14ac:dyDescent="0.3">
      <c r="A51" s="274"/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  <c r="AM51" s="274"/>
      <c r="AN51" s="274"/>
      <c r="AO51" s="274"/>
      <c r="AP51" s="274"/>
      <c r="AQ51" s="274"/>
      <c r="AR51" s="274"/>
      <c r="AS51" s="274"/>
      <c r="AT51" s="274"/>
      <c r="AU51" s="274"/>
      <c r="AV51" s="274"/>
      <c r="AW51" s="274"/>
      <c r="AX51" s="274"/>
      <c r="AY51" s="274"/>
      <c r="AZ51" s="274"/>
      <c r="BA51" s="274"/>
      <c r="BB51" s="274"/>
      <c r="BC51" s="274"/>
      <c r="BD51" s="274"/>
      <c r="BE51" s="274"/>
      <c r="BF51" s="274"/>
      <c r="BG51" s="274"/>
      <c r="BH51" s="274"/>
      <c r="BI51" s="274"/>
      <c r="BJ51" s="274"/>
      <c r="BK51" s="274"/>
      <c r="BL51" s="274"/>
      <c r="BM51" s="274"/>
      <c r="BN51" s="274"/>
      <c r="BO51" s="274"/>
      <c r="BP51" s="274"/>
      <c r="BQ51" s="274"/>
      <c r="BR51" s="274"/>
      <c r="BS51" s="274"/>
      <c r="BT51" s="274"/>
      <c r="BU51" s="274"/>
      <c r="BV51" s="274"/>
      <c r="BW51" s="274"/>
      <c r="BX51" s="274"/>
      <c r="BY51" s="274"/>
      <c r="BZ51" s="274"/>
      <c r="CA51" s="274"/>
      <c r="CB51" s="274"/>
      <c r="CC51" s="274"/>
      <c r="CD51" s="274"/>
      <c r="CE51" s="274"/>
      <c r="CF51" s="274"/>
      <c r="CG51" s="274"/>
      <c r="CH51" s="274"/>
      <c r="CI51" s="274"/>
      <c r="CJ51" s="274"/>
      <c r="CK51" s="274"/>
      <c r="CL51" s="274"/>
      <c r="CM51" s="274"/>
      <c r="CN51" s="274"/>
      <c r="CO51" s="274"/>
      <c r="CP51" s="274"/>
      <c r="CQ51" s="274"/>
      <c r="CR51" s="274"/>
      <c r="CS51" s="274"/>
      <c r="CT51" s="274"/>
      <c r="CU51" s="274"/>
      <c r="CV51" s="274"/>
    </row>
    <row r="52" spans="1:100" x14ac:dyDescent="0.3">
      <c r="A52" s="274"/>
      <c r="B52" s="274"/>
      <c r="C52" s="274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  <c r="AM52" s="274"/>
      <c r="AN52" s="274"/>
      <c r="AO52" s="274"/>
      <c r="AP52" s="274"/>
      <c r="AQ52" s="274"/>
      <c r="AR52" s="274"/>
      <c r="AS52" s="274"/>
      <c r="AT52" s="274"/>
      <c r="AU52" s="274"/>
      <c r="AV52" s="274"/>
      <c r="AW52" s="274"/>
      <c r="AX52" s="274"/>
      <c r="AY52" s="274"/>
      <c r="AZ52" s="274"/>
      <c r="BA52" s="274"/>
      <c r="BB52" s="274"/>
      <c r="BC52" s="274"/>
      <c r="BD52" s="274"/>
      <c r="BE52" s="274"/>
      <c r="BF52" s="274"/>
      <c r="BG52" s="274"/>
      <c r="BH52" s="274"/>
      <c r="BI52" s="274"/>
      <c r="BJ52" s="274"/>
      <c r="BK52" s="274"/>
      <c r="BL52" s="274"/>
      <c r="BM52" s="274"/>
      <c r="BN52" s="274"/>
      <c r="BO52" s="274"/>
      <c r="BP52" s="274"/>
      <c r="BQ52" s="274"/>
      <c r="BR52" s="274"/>
      <c r="BS52" s="274"/>
      <c r="BT52" s="274"/>
      <c r="BU52" s="274"/>
      <c r="BV52" s="274"/>
      <c r="BW52" s="274"/>
      <c r="BX52" s="274"/>
      <c r="BY52" s="274"/>
      <c r="BZ52" s="274"/>
      <c r="CA52" s="274"/>
      <c r="CB52" s="274"/>
      <c r="CC52" s="274"/>
      <c r="CD52" s="274"/>
      <c r="CE52" s="274"/>
      <c r="CF52" s="274"/>
      <c r="CG52" s="274"/>
      <c r="CH52" s="274"/>
      <c r="CI52" s="274"/>
      <c r="CJ52" s="274"/>
      <c r="CK52" s="274"/>
      <c r="CL52" s="274"/>
      <c r="CM52" s="274"/>
      <c r="CN52" s="274"/>
      <c r="CO52" s="274"/>
      <c r="CP52" s="274"/>
      <c r="CQ52" s="274"/>
      <c r="CR52" s="274"/>
      <c r="CS52" s="274"/>
      <c r="CT52" s="274"/>
      <c r="CU52" s="274"/>
      <c r="CV52" s="274"/>
    </row>
    <row r="53" spans="1:100" x14ac:dyDescent="0.3">
      <c r="A53" s="274"/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  <c r="AA53" s="274"/>
      <c r="AB53" s="274"/>
      <c r="AC53" s="274"/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4"/>
      <c r="AO53" s="274"/>
      <c r="AP53" s="274"/>
      <c r="AQ53" s="274"/>
      <c r="AR53" s="274"/>
      <c r="AS53" s="274"/>
      <c r="AT53" s="274"/>
      <c r="AU53" s="274"/>
      <c r="AV53" s="274"/>
      <c r="AW53" s="274"/>
      <c r="AX53" s="274"/>
      <c r="AY53" s="274"/>
      <c r="AZ53" s="274"/>
      <c r="BA53" s="274"/>
      <c r="BB53" s="274"/>
      <c r="BC53" s="274"/>
      <c r="BD53" s="274"/>
      <c r="BE53" s="274"/>
      <c r="BF53" s="274"/>
      <c r="BG53" s="274"/>
      <c r="BH53" s="274"/>
      <c r="BI53" s="274"/>
      <c r="BJ53" s="274"/>
      <c r="BK53" s="274"/>
      <c r="BL53" s="274"/>
      <c r="BM53" s="274"/>
      <c r="BN53" s="274"/>
      <c r="BO53" s="274"/>
      <c r="BP53" s="274"/>
      <c r="BQ53" s="274"/>
      <c r="BR53" s="274"/>
      <c r="BS53" s="274"/>
      <c r="BT53" s="274"/>
      <c r="BU53" s="274"/>
      <c r="BV53" s="274"/>
      <c r="BW53" s="274"/>
      <c r="BX53" s="274"/>
      <c r="BY53" s="274"/>
      <c r="BZ53" s="274"/>
      <c r="CA53" s="274"/>
      <c r="CB53" s="274"/>
      <c r="CC53" s="274"/>
      <c r="CD53" s="274"/>
      <c r="CE53" s="274"/>
      <c r="CF53" s="274"/>
      <c r="CG53" s="274"/>
      <c r="CH53" s="274"/>
      <c r="CI53" s="274"/>
      <c r="CJ53" s="274"/>
      <c r="CK53" s="274"/>
      <c r="CL53" s="274"/>
      <c r="CM53" s="274"/>
      <c r="CN53" s="274"/>
      <c r="CO53" s="274"/>
      <c r="CP53" s="274"/>
      <c r="CQ53" s="274"/>
      <c r="CR53" s="274"/>
      <c r="CS53" s="274"/>
      <c r="CT53" s="274"/>
      <c r="CU53" s="274"/>
      <c r="CV53" s="274"/>
    </row>
    <row r="54" spans="1:100" x14ac:dyDescent="0.3">
      <c r="A54" s="274"/>
      <c r="B54" s="274"/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  <c r="AM54" s="274"/>
      <c r="AN54" s="274"/>
      <c r="AO54" s="274"/>
      <c r="AP54" s="274"/>
      <c r="AQ54" s="274"/>
      <c r="AR54" s="274"/>
      <c r="AS54" s="274"/>
      <c r="AT54" s="274"/>
      <c r="AU54" s="274"/>
      <c r="AV54" s="274"/>
      <c r="AW54" s="274"/>
      <c r="AX54" s="274"/>
      <c r="AY54" s="274"/>
      <c r="AZ54" s="274"/>
      <c r="BA54" s="274"/>
      <c r="BB54" s="274"/>
      <c r="BC54" s="274"/>
      <c r="BD54" s="274"/>
      <c r="BE54" s="274"/>
      <c r="BF54" s="274"/>
      <c r="BG54" s="274"/>
      <c r="BH54" s="274"/>
      <c r="BI54" s="274"/>
      <c r="BJ54" s="274"/>
      <c r="BK54" s="274"/>
      <c r="BL54" s="274"/>
      <c r="BM54" s="274"/>
      <c r="BN54" s="274"/>
      <c r="BO54" s="274"/>
      <c r="BP54" s="274"/>
      <c r="BQ54" s="274"/>
      <c r="BR54" s="274"/>
      <c r="BS54" s="274"/>
      <c r="BT54" s="274"/>
      <c r="BU54" s="274"/>
      <c r="BV54" s="274"/>
      <c r="BW54" s="274"/>
      <c r="BX54" s="274"/>
      <c r="BY54" s="274"/>
      <c r="BZ54" s="274"/>
      <c r="CA54" s="274"/>
      <c r="CB54" s="274"/>
      <c r="CC54" s="274"/>
      <c r="CD54" s="274"/>
      <c r="CE54" s="274"/>
      <c r="CF54" s="274"/>
      <c r="CG54" s="274"/>
      <c r="CH54" s="274"/>
      <c r="CI54" s="274"/>
      <c r="CJ54" s="274"/>
      <c r="CK54" s="274"/>
      <c r="CL54" s="274"/>
      <c r="CM54" s="274"/>
      <c r="CN54" s="274"/>
      <c r="CO54" s="274"/>
      <c r="CP54" s="274"/>
      <c r="CQ54" s="274"/>
      <c r="CR54" s="274"/>
      <c r="CS54" s="274"/>
      <c r="CT54" s="274"/>
      <c r="CU54" s="274"/>
      <c r="CV54" s="274"/>
    </row>
    <row r="55" spans="1:100" x14ac:dyDescent="0.3">
      <c r="A55" s="274"/>
      <c r="B55" s="274"/>
      <c r="C55" s="274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4"/>
      <c r="Z55" s="274"/>
      <c r="AA55" s="274"/>
      <c r="AB55" s="274"/>
      <c r="AC55" s="274"/>
      <c r="AD55" s="274"/>
      <c r="AE55" s="274"/>
      <c r="AF55" s="274"/>
      <c r="AG55" s="274"/>
      <c r="AH55" s="274"/>
      <c r="AI55" s="274"/>
      <c r="AJ55" s="274"/>
      <c r="AK55" s="274"/>
      <c r="AL55" s="274"/>
      <c r="AM55" s="274"/>
      <c r="AN55" s="274"/>
      <c r="AO55" s="274"/>
      <c r="AP55" s="274"/>
      <c r="AQ55" s="274"/>
      <c r="AR55" s="274"/>
      <c r="AS55" s="274"/>
      <c r="AT55" s="274"/>
      <c r="AU55" s="274"/>
      <c r="AV55" s="274"/>
      <c r="AW55" s="274"/>
      <c r="AX55" s="274"/>
      <c r="AY55" s="274"/>
      <c r="AZ55" s="274"/>
      <c r="BA55" s="274"/>
      <c r="BB55" s="274"/>
      <c r="BC55" s="274"/>
      <c r="BD55" s="274"/>
      <c r="BE55" s="274"/>
      <c r="BF55" s="274"/>
      <c r="BG55" s="274"/>
      <c r="BH55" s="274"/>
      <c r="BI55" s="274"/>
      <c r="BJ55" s="274"/>
      <c r="BK55" s="274"/>
      <c r="BL55" s="274"/>
      <c r="BM55" s="274"/>
      <c r="BN55" s="274"/>
      <c r="BO55" s="274"/>
      <c r="BP55" s="274"/>
      <c r="BQ55" s="274"/>
      <c r="BR55" s="274"/>
      <c r="BS55" s="274"/>
      <c r="BT55" s="274"/>
      <c r="BU55" s="274"/>
      <c r="BV55" s="274"/>
      <c r="BW55" s="274"/>
      <c r="BX55" s="274"/>
      <c r="BY55" s="274"/>
      <c r="BZ55" s="274"/>
      <c r="CA55" s="274"/>
      <c r="CB55" s="274"/>
      <c r="CC55" s="274"/>
      <c r="CD55" s="274"/>
      <c r="CE55" s="274"/>
      <c r="CF55" s="274"/>
      <c r="CG55" s="274"/>
      <c r="CH55" s="274"/>
      <c r="CI55" s="274"/>
      <c r="CJ55" s="274"/>
      <c r="CK55" s="274"/>
      <c r="CL55" s="274"/>
      <c r="CM55" s="274"/>
      <c r="CN55" s="274"/>
      <c r="CO55" s="274"/>
      <c r="CP55" s="274"/>
      <c r="CQ55" s="274"/>
      <c r="CR55" s="274"/>
      <c r="CS55" s="274"/>
      <c r="CT55" s="274"/>
      <c r="CU55" s="274"/>
      <c r="CV55" s="274"/>
    </row>
    <row r="56" spans="1:100" x14ac:dyDescent="0.3">
      <c r="A56" s="274"/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  <c r="AM56" s="274"/>
      <c r="AN56" s="274"/>
      <c r="AO56" s="274"/>
      <c r="AP56" s="274"/>
      <c r="AQ56" s="274"/>
      <c r="AR56" s="274"/>
      <c r="AS56" s="274"/>
      <c r="AT56" s="274"/>
      <c r="AU56" s="274"/>
      <c r="AV56" s="274"/>
      <c r="AW56" s="274"/>
      <c r="AX56" s="274"/>
      <c r="AY56" s="274"/>
      <c r="AZ56" s="274"/>
      <c r="BA56" s="274"/>
      <c r="BB56" s="274"/>
      <c r="BC56" s="274"/>
      <c r="BD56" s="274"/>
      <c r="BE56" s="274"/>
      <c r="BF56" s="274"/>
      <c r="BG56" s="274"/>
      <c r="BH56" s="274"/>
      <c r="BI56" s="274"/>
      <c r="BJ56" s="274"/>
      <c r="BK56" s="274"/>
      <c r="BL56" s="274"/>
      <c r="BM56" s="274"/>
      <c r="BN56" s="274"/>
      <c r="BO56" s="274"/>
      <c r="BP56" s="274"/>
      <c r="BQ56" s="274"/>
      <c r="BR56" s="274"/>
      <c r="BS56" s="274"/>
      <c r="BT56" s="274"/>
      <c r="BU56" s="274"/>
      <c r="BV56" s="274"/>
      <c r="BW56" s="274"/>
      <c r="BX56" s="274"/>
      <c r="BY56" s="274"/>
      <c r="BZ56" s="274"/>
      <c r="CA56" s="274"/>
      <c r="CB56" s="274"/>
      <c r="CC56" s="274"/>
      <c r="CD56" s="274"/>
      <c r="CE56" s="274"/>
      <c r="CF56" s="274"/>
      <c r="CG56" s="274"/>
      <c r="CH56" s="274"/>
      <c r="CI56" s="274"/>
      <c r="CJ56" s="274"/>
      <c r="CK56" s="274"/>
      <c r="CL56" s="274"/>
      <c r="CM56" s="274"/>
      <c r="CN56" s="274"/>
      <c r="CO56" s="274"/>
      <c r="CP56" s="274"/>
      <c r="CQ56" s="274"/>
      <c r="CR56" s="274"/>
      <c r="CS56" s="274"/>
      <c r="CT56" s="274"/>
      <c r="CU56" s="274"/>
      <c r="CV56" s="274"/>
    </row>
    <row r="57" spans="1:100" x14ac:dyDescent="0.3">
      <c r="A57" s="274"/>
      <c r="B57" s="274"/>
      <c r="C57" s="274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4"/>
      <c r="Z57" s="274"/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  <c r="AK57" s="274"/>
      <c r="AL57" s="274"/>
      <c r="AM57" s="274"/>
      <c r="AN57" s="274"/>
      <c r="AO57" s="274"/>
      <c r="AP57" s="274"/>
      <c r="AQ57" s="274"/>
      <c r="AR57" s="274"/>
      <c r="AS57" s="274"/>
      <c r="AT57" s="274"/>
      <c r="AU57" s="274"/>
      <c r="AV57" s="274"/>
      <c r="AW57" s="274"/>
      <c r="AX57" s="274"/>
      <c r="AY57" s="274"/>
      <c r="AZ57" s="274"/>
      <c r="BA57" s="274"/>
      <c r="BB57" s="274"/>
      <c r="BC57" s="274"/>
      <c r="BD57" s="274"/>
      <c r="BE57" s="274"/>
      <c r="BF57" s="274"/>
      <c r="BG57" s="274"/>
      <c r="BH57" s="274"/>
      <c r="BI57" s="274"/>
      <c r="BJ57" s="274"/>
      <c r="BK57" s="274"/>
      <c r="BL57" s="274"/>
      <c r="BM57" s="274"/>
      <c r="BN57" s="274"/>
      <c r="BO57" s="274"/>
      <c r="BP57" s="274"/>
      <c r="BQ57" s="274"/>
      <c r="BR57" s="274"/>
      <c r="BS57" s="274"/>
      <c r="BT57" s="274"/>
      <c r="BU57" s="274"/>
      <c r="BV57" s="274"/>
      <c r="BW57" s="274"/>
      <c r="BX57" s="274"/>
      <c r="BY57" s="274"/>
      <c r="BZ57" s="274"/>
      <c r="CA57" s="274"/>
      <c r="CB57" s="274"/>
      <c r="CC57" s="274"/>
      <c r="CD57" s="274"/>
      <c r="CE57" s="274"/>
      <c r="CF57" s="274"/>
      <c r="CG57" s="274"/>
      <c r="CH57" s="274"/>
      <c r="CI57" s="274"/>
      <c r="CJ57" s="274"/>
      <c r="CK57" s="274"/>
      <c r="CL57" s="274"/>
      <c r="CM57" s="274"/>
      <c r="CN57" s="274"/>
      <c r="CO57" s="274"/>
      <c r="CP57" s="274"/>
      <c r="CQ57" s="274"/>
      <c r="CR57" s="274"/>
      <c r="CS57" s="274"/>
      <c r="CT57" s="274"/>
      <c r="CU57" s="274"/>
      <c r="CV57" s="274"/>
    </row>
    <row r="58" spans="1:100" x14ac:dyDescent="0.3">
      <c r="A58" s="274"/>
      <c r="B58" s="274"/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  <c r="AI58" s="274"/>
      <c r="AJ58" s="274"/>
      <c r="AK58" s="274"/>
      <c r="AL58" s="274"/>
      <c r="AM58" s="274"/>
      <c r="AN58" s="274"/>
      <c r="AO58" s="274"/>
      <c r="AP58" s="274"/>
      <c r="AQ58" s="274"/>
      <c r="AR58" s="274"/>
      <c r="AS58" s="274"/>
      <c r="AT58" s="274"/>
      <c r="AU58" s="274"/>
      <c r="AV58" s="274"/>
      <c r="AW58" s="274"/>
      <c r="AX58" s="274"/>
      <c r="AY58" s="274"/>
      <c r="AZ58" s="274"/>
      <c r="BA58" s="274"/>
      <c r="BB58" s="274"/>
      <c r="BC58" s="274"/>
      <c r="BD58" s="274"/>
      <c r="BE58" s="274"/>
      <c r="BF58" s="274"/>
      <c r="BG58" s="274"/>
      <c r="BH58" s="274"/>
      <c r="BI58" s="274"/>
      <c r="BJ58" s="274"/>
      <c r="BK58" s="274"/>
      <c r="BL58" s="274"/>
      <c r="BM58" s="274"/>
      <c r="BN58" s="274"/>
      <c r="BO58" s="274"/>
      <c r="BP58" s="274"/>
      <c r="BQ58" s="274"/>
      <c r="BR58" s="274"/>
      <c r="BS58" s="274"/>
      <c r="BT58" s="274"/>
      <c r="BU58" s="274"/>
      <c r="BV58" s="274"/>
      <c r="BW58" s="274"/>
      <c r="BX58" s="274"/>
      <c r="BY58" s="274"/>
      <c r="BZ58" s="274"/>
      <c r="CA58" s="274"/>
      <c r="CB58" s="274"/>
      <c r="CC58" s="274"/>
      <c r="CD58" s="274"/>
      <c r="CE58" s="274"/>
      <c r="CF58" s="274"/>
      <c r="CG58" s="274"/>
      <c r="CH58" s="274"/>
      <c r="CI58" s="274"/>
      <c r="CJ58" s="274"/>
      <c r="CK58" s="274"/>
      <c r="CL58" s="274"/>
      <c r="CM58" s="274"/>
      <c r="CN58" s="274"/>
      <c r="CO58" s="274"/>
      <c r="CP58" s="274"/>
      <c r="CQ58" s="274"/>
      <c r="CR58" s="274"/>
      <c r="CS58" s="274"/>
      <c r="CT58" s="274"/>
      <c r="CU58" s="274"/>
      <c r="CV58" s="274"/>
    </row>
    <row r="59" spans="1:100" x14ac:dyDescent="0.3">
      <c r="A59" s="274"/>
      <c r="B59" s="274"/>
      <c r="C59" s="274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274"/>
      <c r="AW59" s="274"/>
      <c r="AX59" s="274"/>
      <c r="AY59" s="274"/>
      <c r="AZ59" s="274"/>
      <c r="BA59" s="274"/>
      <c r="BB59" s="274"/>
      <c r="BC59" s="274"/>
      <c r="BD59" s="274"/>
      <c r="BE59" s="274"/>
      <c r="BF59" s="274"/>
      <c r="BG59" s="274"/>
      <c r="BH59" s="274"/>
      <c r="BI59" s="274"/>
      <c r="BJ59" s="274"/>
      <c r="BK59" s="274"/>
      <c r="BL59" s="274"/>
      <c r="BM59" s="274"/>
      <c r="BN59" s="274"/>
      <c r="BO59" s="274"/>
      <c r="BP59" s="274"/>
      <c r="BQ59" s="274"/>
      <c r="BR59" s="274"/>
      <c r="BS59" s="274"/>
      <c r="BT59" s="274"/>
      <c r="BU59" s="274"/>
      <c r="BV59" s="274"/>
      <c r="BW59" s="274"/>
      <c r="BX59" s="274"/>
      <c r="BY59" s="274"/>
      <c r="BZ59" s="274"/>
      <c r="CA59" s="274"/>
      <c r="CB59" s="274"/>
      <c r="CC59" s="274"/>
      <c r="CD59" s="274"/>
      <c r="CE59" s="274"/>
      <c r="CF59" s="274"/>
      <c r="CG59" s="274"/>
      <c r="CH59" s="274"/>
      <c r="CI59" s="274"/>
      <c r="CJ59" s="274"/>
      <c r="CK59" s="274"/>
      <c r="CL59" s="274"/>
      <c r="CM59" s="274"/>
      <c r="CN59" s="274"/>
      <c r="CO59" s="274"/>
      <c r="CP59" s="274"/>
      <c r="CQ59" s="274"/>
      <c r="CR59" s="274"/>
      <c r="CS59" s="274"/>
      <c r="CT59" s="274"/>
      <c r="CU59" s="274"/>
      <c r="CV59" s="274"/>
    </row>
    <row r="60" spans="1:100" x14ac:dyDescent="0.3">
      <c r="A60" s="274"/>
      <c r="B60" s="274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4"/>
      <c r="AN60" s="274"/>
      <c r="AO60" s="274"/>
      <c r="AP60" s="274"/>
      <c r="AQ60" s="274"/>
      <c r="AR60" s="274"/>
      <c r="AS60" s="274"/>
      <c r="AT60" s="274"/>
      <c r="AU60" s="274"/>
      <c r="AV60" s="274"/>
      <c r="AW60" s="274"/>
      <c r="AX60" s="274"/>
      <c r="AY60" s="274"/>
      <c r="AZ60" s="274"/>
      <c r="BA60" s="274"/>
      <c r="BB60" s="274"/>
      <c r="BC60" s="274"/>
      <c r="BD60" s="274"/>
      <c r="BE60" s="274"/>
      <c r="BF60" s="274"/>
      <c r="BG60" s="274"/>
      <c r="BH60" s="274"/>
      <c r="BI60" s="274"/>
      <c r="BJ60" s="274"/>
      <c r="BK60" s="274"/>
      <c r="BL60" s="274"/>
      <c r="BM60" s="274"/>
      <c r="BN60" s="274"/>
      <c r="BO60" s="274"/>
      <c r="BP60" s="274"/>
      <c r="BQ60" s="274"/>
      <c r="BR60" s="274"/>
      <c r="BS60" s="274"/>
      <c r="BT60" s="274"/>
      <c r="BU60" s="274"/>
      <c r="BV60" s="274"/>
      <c r="BW60" s="274"/>
      <c r="BX60" s="274"/>
      <c r="BY60" s="274"/>
      <c r="BZ60" s="274"/>
      <c r="CA60" s="274"/>
      <c r="CB60" s="274"/>
      <c r="CC60" s="274"/>
      <c r="CD60" s="274"/>
      <c r="CE60" s="274"/>
      <c r="CF60" s="274"/>
      <c r="CG60" s="274"/>
      <c r="CH60" s="274"/>
      <c r="CI60" s="274"/>
      <c r="CJ60" s="274"/>
      <c r="CK60" s="274"/>
      <c r="CL60" s="274"/>
      <c r="CM60" s="274"/>
      <c r="CN60" s="274"/>
      <c r="CO60" s="274"/>
      <c r="CP60" s="274"/>
      <c r="CQ60" s="274"/>
      <c r="CR60" s="274"/>
      <c r="CS60" s="274"/>
      <c r="CT60" s="274"/>
      <c r="CU60" s="274"/>
      <c r="CV60" s="274"/>
    </row>
    <row r="61" spans="1:100" x14ac:dyDescent="0.3">
      <c r="A61" s="274"/>
      <c r="B61" s="274"/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  <c r="U61" s="274"/>
      <c r="V61" s="274"/>
      <c r="W61" s="274"/>
      <c r="X61" s="274"/>
      <c r="Y61" s="274"/>
      <c r="Z61" s="274"/>
      <c r="AA61" s="274"/>
      <c r="AB61" s="274"/>
      <c r="AC61" s="274"/>
      <c r="AD61" s="274"/>
      <c r="AE61" s="274"/>
      <c r="AF61" s="274"/>
      <c r="AG61" s="274"/>
      <c r="AH61" s="274"/>
      <c r="AI61" s="274"/>
      <c r="AJ61" s="274"/>
      <c r="AK61" s="274"/>
      <c r="AL61" s="274"/>
      <c r="AM61" s="274"/>
      <c r="AN61" s="274"/>
      <c r="AO61" s="274"/>
      <c r="AP61" s="274"/>
      <c r="AQ61" s="274"/>
      <c r="AR61" s="274"/>
      <c r="AS61" s="274"/>
      <c r="AT61" s="274"/>
      <c r="AU61" s="274"/>
      <c r="AV61" s="274"/>
      <c r="AW61" s="274"/>
      <c r="AX61" s="274"/>
      <c r="AY61" s="274"/>
      <c r="AZ61" s="274"/>
      <c r="BA61" s="274"/>
      <c r="BB61" s="274"/>
      <c r="BC61" s="274"/>
      <c r="BD61" s="274"/>
      <c r="BE61" s="274"/>
      <c r="BF61" s="274"/>
      <c r="BG61" s="274"/>
      <c r="BH61" s="274"/>
      <c r="BI61" s="274"/>
      <c r="BJ61" s="274"/>
      <c r="BK61" s="274"/>
      <c r="BL61" s="274"/>
      <c r="BM61" s="274"/>
      <c r="BN61" s="274"/>
      <c r="BO61" s="274"/>
      <c r="BP61" s="274"/>
      <c r="BQ61" s="274"/>
      <c r="BR61" s="274"/>
      <c r="BS61" s="274"/>
      <c r="BT61" s="274"/>
      <c r="BU61" s="274"/>
      <c r="BV61" s="274"/>
      <c r="BW61" s="274"/>
      <c r="BX61" s="274"/>
      <c r="BY61" s="274"/>
      <c r="BZ61" s="274"/>
      <c r="CA61" s="274"/>
      <c r="CB61" s="274"/>
      <c r="CC61" s="274"/>
      <c r="CD61" s="274"/>
      <c r="CE61" s="274"/>
      <c r="CF61" s="274"/>
      <c r="CG61" s="274"/>
      <c r="CH61" s="274"/>
      <c r="CI61" s="274"/>
      <c r="CJ61" s="274"/>
      <c r="CK61" s="274"/>
      <c r="CL61" s="274"/>
      <c r="CM61" s="274"/>
      <c r="CN61" s="274"/>
      <c r="CO61" s="274"/>
      <c r="CP61" s="274"/>
      <c r="CQ61" s="274"/>
      <c r="CR61" s="274"/>
      <c r="CS61" s="274"/>
      <c r="CT61" s="274"/>
      <c r="CU61" s="274"/>
      <c r="CV61" s="274"/>
    </row>
    <row r="62" spans="1:100" x14ac:dyDescent="0.3">
      <c r="A62" s="274"/>
      <c r="B62" s="274"/>
      <c r="C62" s="274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4"/>
      <c r="AA62" s="274"/>
      <c r="AB62" s="274"/>
      <c r="AC62" s="274"/>
      <c r="AD62" s="274"/>
      <c r="AE62" s="274"/>
      <c r="AF62" s="274"/>
      <c r="AG62" s="274"/>
      <c r="AH62" s="274"/>
      <c r="AI62" s="274"/>
      <c r="AJ62" s="274"/>
      <c r="AK62" s="274"/>
      <c r="AL62" s="274"/>
      <c r="AM62" s="274"/>
      <c r="AN62" s="274"/>
      <c r="AO62" s="274"/>
      <c r="AP62" s="274"/>
      <c r="AQ62" s="274"/>
      <c r="AR62" s="274"/>
      <c r="AS62" s="274"/>
      <c r="AT62" s="274"/>
      <c r="AU62" s="274"/>
      <c r="AV62" s="274"/>
      <c r="AW62" s="274"/>
      <c r="AX62" s="274"/>
      <c r="AY62" s="274"/>
      <c r="AZ62" s="274"/>
      <c r="BA62" s="274"/>
      <c r="BB62" s="274"/>
      <c r="BC62" s="274"/>
      <c r="BD62" s="274"/>
      <c r="BE62" s="274"/>
      <c r="BF62" s="274"/>
      <c r="BG62" s="274"/>
      <c r="BH62" s="274"/>
      <c r="BI62" s="274"/>
      <c r="BJ62" s="274"/>
      <c r="BK62" s="274"/>
      <c r="BL62" s="274"/>
      <c r="BM62" s="274"/>
      <c r="BN62" s="274"/>
      <c r="BO62" s="274"/>
      <c r="BP62" s="274"/>
      <c r="BQ62" s="274"/>
      <c r="BR62" s="274"/>
      <c r="BS62" s="274"/>
      <c r="BT62" s="274"/>
      <c r="BU62" s="274"/>
      <c r="BV62" s="274"/>
      <c r="BW62" s="274"/>
      <c r="BX62" s="274"/>
      <c r="BY62" s="274"/>
      <c r="BZ62" s="274"/>
      <c r="CA62" s="274"/>
      <c r="CB62" s="274"/>
      <c r="CC62" s="274"/>
      <c r="CD62" s="274"/>
      <c r="CE62" s="274"/>
      <c r="CF62" s="274"/>
      <c r="CG62" s="274"/>
      <c r="CH62" s="274"/>
      <c r="CI62" s="274"/>
      <c r="CJ62" s="274"/>
      <c r="CK62" s="274"/>
      <c r="CL62" s="274"/>
      <c r="CM62" s="274"/>
      <c r="CN62" s="274"/>
      <c r="CO62" s="274"/>
      <c r="CP62" s="274"/>
      <c r="CQ62" s="274"/>
      <c r="CR62" s="274"/>
      <c r="CS62" s="274"/>
      <c r="CT62" s="274"/>
      <c r="CU62" s="274"/>
      <c r="CV62" s="274"/>
    </row>
    <row r="63" spans="1:100" x14ac:dyDescent="0.3">
      <c r="A63" s="274"/>
      <c r="B63" s="274"/>
      <c r="C63" s="274"/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  <c r="S63" s="274"/>
      <c r="T63" s="274"/>
      <c r="U63" s="274"/>
      <c r="V63" s="274"/>
      <c r="W63" s="274"/>
      <c r="X63" s="274"/>
      <c r="Y63" s="274"/>
      <c r="Z63" s="274"/>
      <c r="AA63" s="274"/>
      <c r="AB63" s="274"/>
      <c r="AC63" s="274"/>
      <c r="AD63" s="274"/>
      <c r="AE63" s="274"/>
      <c r="AF63" s="274"/>
      <c r="AG63" s="274"/>
      <c r="AH63" s="274"/>
      <c r="AI63" s="274"/>
      <c r="AJ63" s="274"/>
      <c r="AK63" s="274"/>
      <c r="AL63" s="274"/>
      <c r="AM63" s="274"/>
      <c r="AN63" s="274"/>
      <c r="AO63" s="274"/>
      <c r="AP63" s="274"/>
      <c r="AQ63" s="274"/>
      <c r="AR63" s="274"/>
      <c r="AS63" s="274"/>
      <c r="AT63" s="274"/>
      <c r="AU63" s="274"/>
      <c r="AV63" s="274"/>
      <c r="AW63" s="274"/>
      <c r="AX63" s="274"/>
      <c r="AY63" s="274"/>
      <c r="AZ63" s="274"/>
      <c r="BA63" s="274"/>
      <c r="BB63" s="274"/>
      <c r="BC63" s="274"/>
      <c r="BD63" s="274"/>
      <c r="BE63" s="274"/>
      <c r="BF63" s="274"/>
      <c r="BG63" s="274"/>
      <c r="BH63" s="274"/>
      <c r="BI63" s="274"/>
      <c r="BJ63" s="274"/>
      <c r="BK63" s="274"/>
      <c r="BL63" s="274"/>
      <c r="BM63" s="274"/>
      <c r="BN63" s="274"/>
      <c r="BO63" s="274"/>
      <c r="BP63" s="274"/>
      <c r="BQ63" s="274"/>
      <c r="BR63" s="274"/>
      <c r="BS63" s="274"/>
      <c r="BT63" s="274"/>
      <c r="BU63" s="274"/>
      <c r="BV63" s="274"/>
      <c r="BW63" s="274"/>
      <c r="BX63" s="274"/>
      <c r="BY63" s="274"/>
      <c r="BZ63" s="274"/>
      <c r="CA63" s="274"/>
      <c r="CB63" s="274"/>
      <c r="CC63" s="274"/>
      <c r="CD63" s="274"/>
      <c r="CE63" s="274"/>
      <c r="CF63" s="274"/>
      <c r="CG63" s="274"/>
      <c r="CH63" s="274"/>
      <c r="CI63" s="274"/>
      <c r="CJ63" s="274"/>
      <c r="CK63" s="274"/>
      <c r="CL63" s="274"/>
      <c r="CM63" s="274"/>
      <c r="CN63" s="274"/>
      <c r="CO63" s="274"/>
      <c r="CP63" s="274"/>
      <c r="CQ63" s="274"/>
      <c r="CR63" s="274"/>
      <c r="CS63" s="274"/>
      <c r="CT63" s="274"/>
      <c r="CU63" s="274"/>
      <c r="CV63" s="274"/>
    </row>
    <row r="64" spans="1:100" x14ac:dyDescent="0.3">
      <c r="A64" s="274"/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4"/>
      <c r="V64" s="274"/>
      <c r="W64" s="274"/>
      <c r="X64" s="274"/>
      <c r="Y64" s="274"/>
      <c r="Z64" s="274"/>
      <c r="AA64" s="274"/>
      <c r="AB64" s="274"/>
      <c r="AC64" s="274"/>
      <c r="AD64" s="274"/>
      <c r="AE64" s="274"/>
      <c r="AF64" s="274"/>
      <c r="AG64" s="274"/>
      <c r="AH64" s="274"/>
      <c r="AI64" s="274"/>
      <c r="AJ64" s="274"/>
      <c r="AK64" s="274"/>
      <c r="AL64" s="274"/>
      <c r="AM64" s="274"/>
      <c r="AN64" s="274"/>
      <c r="AO64" s="274"/>
      <c r="AP64" s="274"/>
      <c r="AQ64" s="274"/>
      <c r="AR64" s="274"/>
      <c r="AS64" s="274"/>
      <c r="AT64" s="274"/>
      <c r="AU64" s="274"/>
      <c r="AV64" s="274"/>
      <c r="AW64" s="274"/>
      <c r="AX64" s="274"/>
      <c r="AY64" s="274"/>
      <c r="AZ64" s="274"/>
      <c r="BA64" s="274"/>
      <c r="BB64" s="274"/>
      <c r="BC64" s="274"/>
      <c r="BD64" s="274"/>
      <c r="BE64" s="274"/>
      <c r="BF64" s="274"/>
      <c r="BG64" s="274"/>
      <c r="BH64" s="274"/>
      <c r="BI64" s="274"/>
      <c r="BJ64" s="274"/>
      <c r="BK64" s="274"/>
      <c r="BL64" s="274"/>
      <c r="BM64" s="274"/>
      <c r="BN64" s="274"/>
      <c r="BO64" s="274"/>
      <c r="BP64" s="274"/>
      <c r="BQ64" s="274"/>
      <c r="BR64" s="274"/>
      <c r="BS64" s="274"/>
      <c r="BT64" s="274"/>
      <c r="BU64" s="274"/>
      <c r="BV64" s="274"/>
      <c r="BW64" s="274"/>
      <c r="BX64" s="274"/>
      <c r="BY64" s="274"/>
      <c r="BZ64" s="274"/>
      <c r="CA64" s="274"/>
      <c r="CB64" s="274"/>
      <c r="CC64" s="274"/>
      <c r="CD64" s="274"/>
      <c r="CE64" s="274"/>
      <c r="CF64" s="274"/>
      <c r="CG64" s="274"/>
      <c r="CH64" s="274"/>
      <c r="CI64" s="274"/>
      <c r="CJ64" s="274"/>
      <c r="CK64" s="274"/>
      <c r="CL64" s="274"/>
      <c r="CM64" s="274"/>
      <c r="CN64" s="274"/>
      <c r="CO64" s="274"/>
      <c r="CP64" s="274"/>
      <c r="CQ64" s="274"/>
      <c r="CR64" s="274"/>
      <c r="CS64" s="274"/>
      <c r="CT64" s="274"/>
      <c r="CU64" s="274"/>
      <c r="CV64" s="274"/>
    </row>
    <row r="65" spans="1:100" x14ac:dyDescent="0.3">
      <c r="A65" s="274"/>
      <c r="B65" s="274"/>
      <c r="C65" s="274"/>
      <c r="D65" s="274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4"/>
      <c r="Y65" s="274"/>
      <c r="Z65" s="274"/>
      <c r="AA65" s="274"/>
      <c r="AB65" s="274"/>
      <c r="AC65" s="274"/>
      <c r="AD65" s="274"/>
      <c r="AE65" s="274"/>
      <c r="AF65" s="274"/>
      <c r="AG65" s="274"/>
      <c r="AH65" s="274"/>
      <c r="AI65" s="274"/>
      <c r="AJ65" s="274"/>
      <c r="AK65" s="274"/>
      <c r="AL65" s="274"/>
      <c r="AM65" s="274"/>
      <c r="AN65" s="274"/>
      <c r="AO65" s="274"/>
      <c r="AP65" s="274"/>
      <c r="AQ65" s="274"/>
      <c r="AR65" s="274"/>
      <c r="AS65" s="274"/>
      <c r="AT65" s="274"/>
      <c r="AU65" s="274"/>
      <c r="AV65" s="274"/>
      <c r="AW65" s="274"/>
      <c r="AX65" s="274"/>
      <c r="AY65" s="274"/>
      <c r="AZ65" s="274"/>
      <c r="BA65" s="274"/>
      <c r="BB65" s="274"/>
      <c r="BC65" s="274"/>
      <c r="BD65" s="274"/>
      <c r="BE65" s="274"/>
      <c r="BF65" s="274"/>
      <c r="BG65" s="274"/>
      <c r="BH65" s="274"/>
      <c r="BI65" s="274"/>
      <c r="BJ65" s="274"/>
      <c r="BK65" s="274"/>
      <c r="BL65" s="274"/>
      <c r="BM65" s="274"/>
      <c r="BN65" s="274"/>
      <c r="BO65" s="274"/>
      <c r="BP65" s="274"/>
      <c r="BQ65" s="274"/>
      <c r="BR65" s="274"/>
      <c r="BS65" s="274"/>
      <c r="BT65" s="274"/>
      <c r="BU65" s="274"/>
      <c r="BV65" s="274"/>
      <c r="BW65" s="274"/>
      <c r="BX65" s="274"/>
      <c r="BY65" s="274"/>
      <c r="BZ65" s="274"/>
      <c r="CA65" s="274"/>
      <c r="CB65" s="274"/>
      <c r="CC65" s="274"/>
      <c r="CD65" s="274"/>
      <c r="CE65" s="274"/>
      <c r="CF65" s="274"/>
      <c r="CG65" s="274"/>
      <c r="CH65" s="274"/>
      <c r="CI65" s="274"/>
      <c r="CJ65" s="274"/>
      <c r="CK65" s="274"/>
      <c r="CL65" s="274"/>
      <c r="CM65" s="274"/>
      <c r="CN65" s="274"/>
      <c r="CO65" s="274"/>
      <c r="CP65" s="274"/>
      <c r="CQ65" s="274"/>
      <c r="CR65" s="274"/>
      <c r="CS65" s="274"/>
      <c r="CT65" s="274"/>
      <c r="CU65" s="274"/>
      <c r="CV65" s="274"/>
    </row>
    <row r="66" spans="1:100" x14ac:dyDescent="0.3">
      <c r="A66" s="274"/>
      <c r="B66" s="274"/>
      <c r="C66" s="274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4"/>
      <c r="S66" s="274"/>
      <c r="T66" s="274"/>
      <c r="U66" s="274"/>
      <c r="V66" s="274"/>
      <c r="W66" s="274"/>
      <c r="X66" s="274"/>
      <c r="Y66" s="274"/>
      <c r="Z66" s="274"/>
      <c r="AA66" s="274"/>
      <c r="AB66" s="274"/>
      <c r="AC66" s="274"/>
      <c r="AD66" s="274"/>
      <c r="AE66" s="274"/>
      <c r="AF66" s="274"/>
      <c r="AG66" s="274"/>
      <c r="AH66" s="274"/>
      <c r="AI66" s="274"/>
      <c r="AJ66" s="274"/>
      <c r="AK66" s="274"/>
      <c r="AL66" s="274"/>
      <c r="AM66" s="274"/>
      <c r="AN66" s="274"/>
      <c r="AO66" s="274"/>
      <c r="AP66" s="274"/>
      <c r="AQ66" s="274"/>
      <c r="AR66" s="274"/>
      <c r="AS66" s="274"/>
      <c r="AT66" s="274"/>
      <c r="AU66" s="274"/>
      <c r="AV66" s="274"/>
      <c r="AW66" s="274"/>
      <c r="AX66" s="274"/>
      <c r="AY66" s="274"/>
      <c r="AZ66" s="274"/>
      <c r="BA66" s="274"/>
      <c r="BB66" s="274"/>
      <c r="BC66" s="274"/>
      <c r="BD66" s="274"/>
      <c r="BE66" s="274"/>
      <c r="BF66" s="274"/>
      <c r="BG66" s="274"/>
      <c r="BH66" s="274"/>
      <c r="BI66" s="274"/>
      <c r="BJ66" s="274"/>
      <c r="BK66" s="274"/>
      <c r="BL66" s="274"/>
      <c r="BM66" s="274"/>
      <c r="BN66" s="274"/>
      <c r="BO66" s="274"/>
      <c r="BP66" s="274"/>
      <c r="BQ66" s="274"/>
      <c r="BR66" s="274"/>
      <c r="BS66" s="274"/>
      <c r="BT66" s="274"/>
      <c r="BU66" s="274"/>
      <c r="BV66" s="274"/>
      <c r="BW66" s="274"/>
      <c r="BX66" s="274"/>
      <c r="BY66" s="274"/>
      <c r="BZ66" s="274"/>
      <c r="CA66" s="274"/>
      <c r="CB66" s="274"/>
      <c r="CC66" s="274"/>
      <c r="CD66" s="274"/>
      <c r="CE66" s="274"/>
      <c r="CF66" s="274"/>
      <c r="CG66" s="274"/>
      <c r="CH66" s="274"/>
      <c r="CI66" s="274"/>
      <c r="CJ66" s="274"/>
      <c r="CK66" s="274"/>
      <c r="CL66" s="274"/>
      <c r="CM66" s="274"/>
      <c r="CN66" s="274"/>
      <c r="CO66" s="274"/>
      <c r="CP66" s="274"/>
      <c r="CQ66" s="274"/>
      <c r="CR66" s="274"/>
      <c r="CS66" s="274"/>
      <c r="CT66" s="274"/>
      <c r="CU66" s="274"/>
      <c r="CV66" s="274"/>
    </row>
    <row r="67" spans="1:100" x14ac:dyDescent="0.3">
      <c r="A67" s="274"/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  <c r="AA67" s="274"/>
      <c r="AB67" s="274"/>
      <c r="AC67" s="274"/>
      <c r="AD67" s="274"/>
      <c r="AE67" s="274"/>
      <c r="AF67" s="274"/>
      <c r="AG67" s="274"/>
      <c r="AH67" s="274"/>
      <c r="AI67" s="274"/>
      <c r="AJ67" s="274"/>
      <c r="AK67" s="274"/>
      <c r="AL67" s="274"/>
      <c r="AM67" s="274"/>
      <c r="AN67" s="274"/>
      <c r="AO67" s="274"/>
      <c r="AP67" s="274"/>
      <c r="AQ67" s="274"/>
      <c r="AR67" s="274"/>
      <c r="AS67" s="274"/>
      <c r="AT67" s="274"/>
      <c r="AU67" s="274"/>
      <c r="AV67" s="274"/>
      <c r="AW67" s="274"/>
      <c r="AX67" s="274"/>
      <c r="AY67" s="274"/>
      <c r="AZ67" s="274"/>
      <c r="BA67" s="274"/>
      <c r="BB67" s="274"/>
      <c r="BC67" s="274"/>
      <c r="BD67" s="274"/>
      <c r="BE67" s="274"/>
      <c r="BF67" s="274"/>
      <c r="BG67" s="274"/>
      <c r="BH67" s="274"/>
      <c r="BI67" s="274"/>
      <c r="BJ67" s="274"/>
      <c r="BK67" s="274"/>
      <c r="BL67" s="274"/>
      <c r="BM67" s="274"/>
      <c r="BN67" s="274"/>
      <c r="BO67" s="274"/>
      <c r="BP67" s="274"/>
      <c r="BQ67" s="274"/>
      <c r="BR67" s="274"/>
      <c r="BS67" s="274"/>
      <c r="BT67" s="274"/>
      <c r="BU67" s="274"/>
      <c r="BV67" s="274"/>
      <c r="BW67" s="274"/>
      <c r="BX67" s="274"/>
      <c r="BY67" s="274"/>
      <c r="BZ67" s="274"/>
      <c r="CA67" s="274"/>
      <c r="CB67" s="274"/>
      <c r="CC67" s="274"/>
      <c r="CD67" s="274"/>
      <c r="CE67" s="274"/>
      <c r="CF67" s="274"/>
      <c r="CG67" s="274"/>
      <c r="CH67" s="274"/>
      <c r="CI67" s="274"/>
      <c r="CJ67" s="274"/>
      <c r="CK67" s="274"/>
      <c r="CL67" s="274"/>
      <c r="CM67" s="274"/>
      <c r="CN67" s="274"/>
      <c r="CO67" s="274"/>
      <c r="CP67" s="274"/>
      <c r="CQ67" s="274"/>
      <c r="CR67" s="274"/>
      <c r="CS67" s="274"/>
      <c r="CT67" s="274"/>
      <c r="CU67" s="274"/>
      <c r="CV67" s="274"/>
    </row>
    <row r="68" spans="1:100" x14ac:dyDescent="0.3">
      <c r="A68" s="274"/>
      <c r="B68" s="274"/>
      <c r="C68" s="274"/>
      <c r="D68" s="274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  <c r="AA68" s="274"/>
      <c r="AB68" s="274"/>
      <c r="AC68" s="274"/>
      <c r="AD68" s="274"/>
      <c r="AE68" s="274"/>
      <c r="AF68" s="274"/>
      <c r="AG68" s="274"/>
      <c r="AH68" s="274"/>
      <c r="AI68" s="274"/>
      <c r="AJ68" s="274"/>
      <c r="AK68" s="274"/>
      <c r="AL68" s="274"/>
      <c r="AM68" s="274"/>
      <c r="AN68" s="274"/>
      <c r="AO68" s="274"/>
      <c r="AP68" s="274"/>
      <c r="AQ68" s="274"/>
      <c r="AR68" s="274"/>
      <c r="AS68" s="274"/>
      <c r="AT68" s="274"/>
      <c r="AU68" s="274"/>
      <c r="AV68" s="274"/>
      <c r="AW68" s="274"/>
      <c r="AX68" s="274"/>
      <c r="AY68" s="274"/>
      <c r="AZ68" s="274"/>
      <c r="BA68" s="274"/>
      <c r="BB68" s="274"/>
      <c r="BC68" s="274"/>
      <c r="BD68" s="274"/>
      <c r="BE68" s="274"/>
      <c r="BF68" s="274"/>
      <c r="BG68" s="274"/>
      <c r="BH68" s="274"/>
      <c r="BI68" s="274"/>
      <c r="BJ68" s="274"/>
      <c r="BK68" s="274"/>
      <c r="BL68" s="274"/>
      <c r="BM68" s="274"/>
      <c r="BN68" s="274"/>
      <c r="BO68" s="274"/>
      <c r="BP68" s="274"/>
      <c r="BQ68" s="274"/>
      <c r="BR68" s="274"/>
      <c r="BS68" s="274"/>
      <c r="BT68" s="274"/>
      <c r="BU68" s="274"/>
      <c r="BV68" s="274"/>
      <c r="BW68" s="274"/>
      <c r="BX68" s="274"/>
      <c r="BY68" s="274"/>
      <c r="BZ68" s="274"/>
      <c r="CA68" s="274"/>
      <c r="CB68" s="274"/>
      <c r="CC68" s="274"/>
      <c r="CD68" s="274"/>
      <c r="CE68" s="274"/>
      <c r="CF68" s="274"/>
      <c r="CG68" s="274"/>
      <c r="CH68" s="274"/>
      <c r="CI68" s="274"/>
      <c r="CJ68" s="274"/>
      <c r="CK68" s="274"/>
      <c r="CL68" s="274"/>
      <c r="CM68" s="274"/>
      <c r="CN68" s="274"/>
      <c r="CO68" s="274"/>
      <c r="CP68" s="274"/>
      <c r="CQ68" s="274"/>
      <c r="CR68" s="274"/>
      <c r="CS68" s="274"/>
      <c r="CT68" s="274"/>
      <c r="CU68" s="274"/>
      <c r="CV68" s="274"/>
    </row>
    <row r="69" spans="1:100" x14ac:dyDescent="0.3">
      <c r="A69" s="274"/>
      <c r="B69" s="274"/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  <c r="AA69" s="274"/>
      <c r="AB69" s="274"/>
      <c r="AC69" s="274"/>
      <c r="AD69" s="274"/>
      <c r="AE69" s="274"/>
      <c r="AF69" s="274"/>
      <c r="AG69" s="274"/>
      <c r="AH69" s="274"/>
      <c r="AI69" s="274"/>
      <c r="AJ69" s="274"/>
      <c r="AK69" s="274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274"/>
      <c r="AW69" s="274"/>
      <c r="AX69" s="274"/>
      <c r="AY69" s="274"/>
      <c r="AZ69" s="274"/>
      <c r="BA69" s="274"/>
      <c r="BB69" s="274"/>
      <c r="BC69" s="274"/>
      <c r="BD69" s="274"/>
      <c r="BE69" s="274"/>
      <c r="BF69" s="274"/>
      <c r="BG69" s="274"/>
      <c r="BH69" s="274"/>
      <c r="BI69" s="274"/>
      <c r="BJ69" s="274"/>
      <c r="BK69" s="274"/>
      <c r="BL69" s="274"/>
      <c r="BM69" s="274"/>
      <c r="BN69" s="274"/>
      <c r="BO69" s="274"/>
      <c r="BP69" s="274"/>
      <c r="BQ69" s="274"/>
      <c r="BR69" s="274"/>
      <c r="BS69" s="274"/>
      <c r="BT69" s="274"/>
      <c r="BU69" s="274"/>
      <c r="BV69" s="274"/>
      <c r="BW69" s="274"/>
      <c r="BX69" s="274"/>
      <c r="BY69" s="274"/>
      <c r="BZ69" s="274"/>
      <c r="CA69" s="274"/>
      <c r="CB69" s="274"/>
      <c r="CC69" s="274"/>
      <c r="CD69" s="274"/>
      <c r="CE69" s="274"/>
      <c r="CF69" s="274"/>
      <c r="CG69" s="274"/>
      <c r="CH69" s="274"/>
      <c r="CI69" s="274"/>
      <c r="CJ69" s="274"/>
      <c r="CK69" s="274"/>
      <c r="CL69" s="274"/>
      <c r="CM69" s="274"/>
      <c r="CN69" s="274"/>
      <c r="CO69" s="274"/>
      <c r="CP69" s="274"/>
      <c r="CQ69" s="274"/>
      <c r="CR69" s="274"/>
      <c r="CS69" s="274"/>
      <c r="CT69" s="274"/>
      <c r="CU69" s="274"/>
      <c r="CV69" s="274"/>
    </row>
    <row r="70" spans="1:100" x14ac:dyDescent="0.3">
      <c r="A70" s="274"/>
      <c r="B70" s="274"/>
      <c r="C70" s="274"/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  <c r="AA70" s="274"/>
      <c r="AB70" s="274"/>
      <c r="AC70" s="274"/>
      <c r="AD70" s="274"/>
      <c r="AE70" s="274"/>
      <c r="AF70" s="274"/>
      <c r="AG70" s="274"/>
      <c r="AH70" s="274"/>
      <c r="AI70" s="274"/>
      <c r="AJ70" s="274"/>
      <c r="AK70" s="274"/>
      <c r="AL70" s="274"/>
      <c r="AM70" s="274"/>
      <c r="AN70" s="274"/>
      <c r="AO70" s="274"/>
      <c r="AP70" s="274"/>
      <c r="AQ70" s="274"/>
      <c r="AR70" s="274"/>
      <c r="AS70" s="274"/>
      <c r="AT70" s="274"/>
      <c r="AU70" s="274"/>
      <c r="AV70" s="274"/>
      <c r="AW70" s="274"/>
      <c r="AX70" s="274"/>
      <c r="AY70" s="274"/>
      <c r="AZ70" s="274"/>
      <c r="BA70" s="274"/>
      <c r="BB70" s="274"/>
      <c r="BC70" s="274"/>
      <c r="BD70" s="274"/>
      <c r="BE70" s="274"/>
      <c r="BF70" s="274"/>
      <c r="BG70" s="274"/>
      <c r="BH70" s="274"/>
      <c r="BI70" s="274"/>
      <c r="BJ70" s="274"/>
      <c r="BK70" s="274"/>
      <c r="BL70" s="274"/>
      <c r="BM70" s="274"/>
      <c r="BN70" s="274"/>
      <c r="BO70" s="274"/>
      <c r="BP70" s="274"/>
      <c r="BQ70" s="274"/>
      <c r="BR70" s="274"/>
      <c r="BS70" s="274"/>
      <c r="BT70" s="274"/>
      <c r="BU70" s="274"/>
      <c r="BV70" s="274"/>
      <c r="BW70" s="274"/>
      <c r="BX70" s="274"/>
      <c r="BY70" s="274"/>
      <c r="BZ70" s="274"/>
      <c r="CA70" s="274"/>
      <c r="CB70" s="274"/>
      <c r="CC70" s="274"/>
      <c r="CD70" s="274"/>
      <c r="CE70" s="274"/>
      <c r="CF70" s="274"/>
      <c r="CG70" s="274"/>
      <c r="CH70" s="274"/>
      <c r="CI70" s="274"/>
      <c r="CJ70" s="274"/>
      <c r="CK70" s="274"/>
      <c r="CL70" s="274"/>
      <c r="CM70" s="274"/>
      <c r="CN70" s="274"/>
      <c r="CO70" s="274"/>
      <c r="CP70" s="274"/>
      <c r="CQ70" s="274"/>
      <c r="CR70" s="274"/>
      <c r="CS70" s="274"/>
      <c r="CT70" s="274"/>
      <c r="CU70" s="274"/>
      <c r="CV70" s="274"/>
    </row>
    <row r="71" spans="1:100" x14ac:dyDescent="0.3">
      <c r="A71" s="274"/>
      <c r="B71" s="274"/>
      <c r="C71" s="274"/>
      <c r="D71" s="274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4"/>
      <c r="S71" s="274"/>
      <c r="T71" s="274"/>
      <c r="U71" s="274"/>
      <c r="V71" s="274"/>
      <c r="W71" s="274"/>
      <c r="X71" s="274"/>
      <c r="Y71" s="274"/>
      <c r="Z71" s="274"/>
      <c r="AA71" s="274"/>
      <c r="AB71" s="274"/>
      <c r="AC71" s="274"/>
      <c r="AD71" s="274"/>
      <c r="AE71" s="274"/>
      <c r="AF71" s="274"/>
      <c r="AG71" s="274"/>
      <c r="AH71" s="274"/>
      <c r="AI71" s="274"/>
      <c r="AJ71" s="274"/>
      <c r="AK71" s="274"/>
      <c r="AL71" s="274"/>
      <c r="AM71" s="274"/>
      <c r="AN71" s="274"/>
      <c r="AO71" s="274"/>
      <c r="AP71" s="274"/>
      <c r="AQ71" s="274"/>
      <c r="AR71" s="274"/>
      <c r="AS71" s="274"/>
      <c r="AT71" s="274"/>
      <c r="AU71" s="274"/>
      <c r="AV71" s="274"/>
      <c r="AW71" s="274"/>
      <c r="AX71" s="274"/>
      <c r="AY71" s="274"/>
      <c r="AZ71" s="274"/>
      <c r="BA71" s="274"/>
      <c r="BB71" s="274"/>
      <c r="BC71" s="274"/>
      <c r="BD71" s="274"/>
      <c r="BE71" s="274"/>
      <c r="BF71" s="274"/>
      <c r="BG71" s="274"/>
      <c r="BH71" s="274"/>
      <c r="BI71" s="274"/>
      <c r="BJ71" s="274"/>
      <c r="BK71" s="274"/>
      <c r="BL71" s="274"/>
      <c r="BM71" s="274"/>
      <c r="BN71" s="274"/>
      <c r="BO71" s="274"/>
      <c r="BP71" s="274"/>
      <c r="BQ71" s="274"/>
      <c r="BR71" s="274"/>
      <c r="BS71" s="274"/>
      <c r="BT71" s="274"/>
      <c r="BU71" s="274"/>
      <c r="BV71" s="274"/>
      <c r="BW71" s="274"/>
      <c r="BX71" s="274"/>
      <c r="BY71" s="274"/>
      <c r="BZ71" s="274"/>
      <c r="CA71" s="274"/>
      <c r="CB71" s="274"/>
      <c r="CC71" s="274"/>
      <c r="CD71" s="274"/>
      <c r="CE71" s="274"/>
      <c r="CF71" s="274"/>
      <c r="CG71" s="274"/>
      <c r="CH71" s="274"/>
      <c r="CI71" s="274"/>
      <c r="CJ71" s="274"/>
      <c r="CK71" s="274"/>
      <c r="CL71" s="274"/>
      <c r="CM71" s="274"/>
      <c r="CN71" s="274"/>
      <c r="CO71" s="274"/>
      <c r="CP71" s="274"/>
      <c r="CQ71" s="274"/>
      <c r="CR71" s="274"/>
      <c r="CS71" s="274"/>
      <c r="CT71" s="274"/>
      <c r="CU71" s="274"/>
      <c r="CV71" s="274"/>
    </row>
    <row r="72" spans="1:100" x14ac:dyDescent="0.3">
      <c r="A72" s="274"/>
      <c r="B72" s="274"/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  <c r="AA72" s="274"/>
      <c r="AB72" s="274"/>
      <c r="AC72" s="274"/>
      <c r="AD72" s="274"/>
      <c r="AE72" s="274"/>
      <c r="AF72" s="274"/>
      <c r="AG72" s="274"/>
      <c r="AH72" s="274"/>
      <c r="AI72" s="274"/>
      <c r="AJ72" s="274"/>
      <c r="AK72" s="274"/>
      <c r="AL72" s="274"/>
      <c r="AM72" s="274"/>
      <c r="AN72" s="274"/>
      <c r="AO72" s="274"/>
      <c r="AP72" s="274"/>
      <c r="AQ72" s="274"/>
      <c r="AR72" s="274"/>
      <c r="AS72" s="274"/>
      <c r="AT72" s="274"/>
      <c r="AU72" s="274"/>
      <c r="AV72" s="274"/>
      <c r="AW72" s="274"/>
      <c r="AX72" s="274"/>
      <c r="AY72" s="274"/>
      <c r="AZ72" s="274"/>
      <c r="BA72" s="274"/>
      <c r="BB72" s="274"/>
      <c r="BC72" s="274"/>
      <c r="BD72" s="274"/>
      <c r="BE72" s="274"/>
      <c r="BF72" s="274"/>
      <c r="BG72" s="274"/>
      <c r="BH72" s="274"/>
      <c r="BI72" s="274"/>
      <c r="BJ72" s="274"/>
      <c r="BK72" s="274"/>
      <c r="BL72" s="274"/>
      <c r="BM72" s="274"/>
      <c r="BN72" s="274"/>
      <c r="BO72" s="274"/>
      <c r="BP72" s="274"/>
      <c r="BQ72" s="274"/>
      <c r="BR72" s="274"/>
      <c r="BS72" s="274"/>
      <c r="BT72" s="274"/>
      <c r="BU72" s="274"/>
      <c r="BV72" s="274"/>
      <c r="BW72" s="274"/>
      <c r="BX72" s="274"/>
      <c r="BY72" s="274"/>
      <c r="BZ72" s="274"/>
      <c r="CA72" s="274"/>
      <c r="CB72" s="274"/>
      <c r="CC72" s="274"/>
      <c r="CD72" s="274"/>
      <c r="CE72" s="274"/>
      <c r="CF72" s="274"/>
      <c r="CG72" s="274"/>
      <c r="CH72" s="274"/>
      <c r="CI72" s="274"/>
      <c r="CJ72" s="274"/>
      <c r="CK72" s="274"/>
      <c r="CL72" s="274"/>
      <c r="CM72" s="274"/>
      <c r="CN72" s="274"/>
      <c r="CO72" s="274"/>
      <c r="CP72" s="274"/>
      <c r="CQ72" s="274"/>
      <c r="CR72" s="274"/>
      <c r="CS72" s="274"/>
      <c r="CT72" s="274"/>
      <c r="CU72" s="274"/>
      <c r="CV72" s="274"/>
    </row>
    <row r="73" spans="1:100" x14ac:dyDescent="0.3">
      <c r="A73" s="274"/>
      <c r="B73" s="274"/>
      <c r="C73" s="274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  <c r="T73" s="274"/>
      <c r="U73" s="274"/>
      <c r="V73" s="274"/>
      <c r="W73" s="274"/>
      <c r="X73" s="274"/>
      <c r="Y73" s="274"/>
      <c r="Z73" s="274"/>
      <c r="AA73" s="274"/>
      <c r="AB73" s="274"/>
      <c r="AC73" s="274"/>
      <c r="AD73" s="274"/>
      <c r="AE73" s="274"/>
      <c r="AF73" s="274"/>
      <c r="AG73" s="274"/>
      <c r="AH73" s="274"/>
      <c r="AI73" s="274"/>
      <c r="AJ73" s="274"/>
      <c r="AK73" s="274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274"/>
      <c r="AW73" s="274"/>
      <c r="AX73" s="274"/>
      <c r="AY73" s="274"/>
      <c r="AZ73" s="274"/>
      <c r="BA73" s="274"/>
      <c r="BB73" s="274"/>
      <c r="BC73" s="274"/>
      <c r="BD73" s="274"/>
      <c r="BE73" s="274"/>
      <c r="BF73" s="274"/>
      <c r="BG73" s="274"/>
      <c r="BH73" s="274"/>
      <c r="BI73" s="274"/>
      <c r="BJ73" s="274"/>
      <c r="BK73" s="274"/>
      <c r="BL73" s="274"/>
      <c r="BM73" s="274"/>
      <c r="BN73" s="274"/>
      <c r="BO73" s="274"/>
      <c r="BP73" s="274"/>
      <c r="BQ73" s="274"/>
      <c r="BR73" s="274"/>
      <c r="BS73" s="274"/>
      <c r="BT73" s="274"/>
      <c r="BU73" s="274"/>
      <c r="BV73" s="274"/>
      <c r="BW73" s="274"/>
      <c r="BX73" s="274"/>
      <c r="BY73" s="274"/>
      <c r="BZ73" s="274"/>
      <c r="CA73" s="274"/>
      <c r="CB73" s="274"/>
      <c r="CC73" s="274"/>
      <c r="CD73" s="274"/>
      <c r="CE73" s="274"/>
      <c r="CF73" s="274"/>
      <c r="CG73" s="274"/>
      <c r="CH73" s="274"/>
      <c r="CI73" s="274"/>
      <c r="CJ73" s="274"/>
      <c r="CK73" s="274"/>
      <c r="CL73" s="274"/>
      <c r="CM73" s="274"/>
      <c r="CN73" s="274"/>
      <c r="CO73" s="274"/>
      <c r="CP73" s="274"/>
      <c r="CQ73" s="274"/>
      <c r="CR73" s="274"/>
      <c r="CS73" s="274"/>
      <c r="CT73" s="274"/>
      <c r="CU73" s="274"/>
      <c r="CV73" s="274"/>
    </row>
    <row r="74" spans="1:100" x14ac:dyDescent="0.3">
      <c r="A74" s="274"/>
      <c r="B74" s="274"/>
      <c r="C74" s="274"/>
      <c r="D74" s="274"/>
      <c r="E74" s="274"/>
      <c r="F74" s="274"/>
      <c r="G74" s="274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  <c r="AA74" s="274"/>
      <c r="AB74" s="274"/>
      <c r="AC74" s="274"/>
      <c r="AD74" s="274"/>
      <c r="AE74" s="274"/>
      <c r="AF74" s="274"/>
      <c r="AG74" s="274"/>
      <c r="AH74" s="274"/>
      <c r="AI74" s="274"/>
      <c r="AJ74" s="274"/>
      <c r="AK74" s="274"/>
      <c r="AL74" s="274"/>
      <c r="AM74" s="274"/>
      <c r="AN74" s="274"/>
      <c r="AO74" s="274"/>
      <c r="AP74" s="274"/>
      <c r="AQ74" s="274"/>
      <c r="AR74" s="274"/>
      <c r="AS74" s="274"/>
      <c r="AT74" s="274"/>
      <c r="AU74" s="274"/>
      <c r="AV74" s="274"/>
      <c r="AW74" s="274"/>
      <c r="AX74" s="274"/>
      <c r="AY74" s="274"/>
      <c r="AZ74" s="274"/>
      <c r="BA74" s="274"/>
      <c r="BB74" s="274"/>
      <c r="BC74" s="274"/>
      <c r="BD74" s="274"/>
      <c r="BE74" s="274"/>
      <c r="BF74" s="274"/>
      <c r="BG74" s="274"/>
      <c r="BH74" s="274"/>
      <c r="BI74" s="274"/>
      <c r="BJ74" s="274"/>
      <c r="BK74" s="274"/>
      <c r="BL74" s="274"/>
      <c r="BM74" s="274"/>
      <c r="BN74" s="274"/>
      <c r="BO74" s="274"/>
      <c r="BP74" s="274"/>
      <c r="BQ74" s="274"/>
      <c r="BR74" s="274"/>
      <c r="BS74" s="274"/>
      <c r="BT74" s="274"/>
      <c r="BU74" s="274"/>
      <c r="BV74" s="274"/>
      <c r="BW74" s="274"/>
      <c r="BX74" s="274"/>
      <c r="BY74" s="274"/>
      <c r="BZ74" s="274"/>
      <c r="CA74" s="274"/>
      <c r="CB74" s="274"/>
      <c r="CC74" s="274"/>
      <c r="CD74" s="274"/>
      <c r="CE74" s="274"/>
      <c r="CF74" s="274"/>
      <c r="CG74" s="274"/>
      <c r="CH74" s="274"/>
      <c r="CI74" s="274"/>
      <c r="CJ74" s="274"/>
      <c r="CK74" s="274"/>
      <c r="CL74" s="274"/>
      <c r="CM74" s="274"/>
      <c r="CN74" s="274"/>
      <c r="CO74" s="274"/>
      <c r="CP74" s="274"/>
      <c r="CQ74" s="274"/>
      <c r="CR74" s="274"/>
      <c r="CS74" s="274"/>
      <c r="CT74" s="274"/>
      <c r="CU74" s="274"/>
      <c r="CV74" s="274"/>
    </row>
    <row r="75" spans="1:100" x14ac:dyDescent="0.3">
      <c r="A75" s="274"/>
      <c r="B75" s="274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274"/>
      <c r="AH75" s="274"/>
      <c r="AI75" s="274"/>
      <c r="AJ75" s="274"/>
      <c r="AK75" s="274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274"/>
      <c r="AW75" s="274"/>
      <c r="AX75" s="274"/>
      <c r="AY75" s="274"/>
      <c r="AZ75" s="274"/>
      <c r="BA75" s="274"/>
      <c r="BB75" s="274"/>
      <c r="BC75" s="274"/>
      <c r="BD75" s="274"/>
      <c r="BE75" s="274"/>
      <c r="BF75" s="274"/>
      <c r="BG75" s="274"/>
      <c r="BH75" s="274"/>
      <c r="BI75" s="274"/>
      <c r="BJ75" s="274"/>
      <c r="BK75" s="274"/>
      <c r="BL75" s="274"/>
      <c r="BM75" s="274"/>
      <c r="BN75" s="274"/>
      <c r="BO75" s="274"/>
      <c r="BP75" s="274"/>
      <c r="BQ75" s="274"/>
      <c r="BR75" s="274"/>
      <c r="BS75" s="274"/>
      <c r="BT75" s="274"/>
      <c r="BU75" s="274"/>
      <c r="BV75" s="274"/>
      <c r="BW75" s="274"/>
      <c r="BX75" s="274"/>
      <c r="BY75" s="274"/>
      <c r="BZ75" s="274"/>
      <c r="CA75" s="274"/>
      <c r="CB75" s="274"/>
      <c r="CC75" s="274"/>
      <c r="CD75" s="274"/>
      <c r="CE75" s="274"/>
      <c r="CF75" s="274"/>
      <c r="CG75" s="274"/>
      <c r="CH75" s="274"/>
      <c r="CI75" s="274"/>
      <c r="CJ75" s="274"/>
      <c r="CK75" s="274"/>
      <c r="CL75" s="274"/>
      <c r="CM75" s="274"/>
      <c r="CN75" s="274"/>
      <c r="CO75" s="274"/>
      <c r="CP75" s="274"/>
      <c r="CQ75" s="274"/>
      <c r="CR75" s="274"/>
      <c r="CS75" s="274"/>
      <c r="CT75" s="274"/>
      <c r="CU75" s="274"/>
      <c r="CV75" s="274"/>
    </row>
    <row r="76" spans="1:100" x14ac:dyDescent="0.3">
      <c r="A76" s="274"/>
      <c r="B76" s="274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/>
      <c r="BQ76" s="274"/>
      <c r="BR76" s="274"/>
      <c r="BS76" s="274"/>
      <c r="BT76" s="274"/>
      <c r="BU76" s="274"/>
      <c r="BV76" s="274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4"/>
      <c r="CI76" s="274"/>
      <c r="CJ76" s="274"/>
      <c r="CK76" s="274"/>
      <c r="CL76" s="274"/>
      <c r="CM76" s="274"/>
      <c r="CN76" s="274"/>
      <c r="CO76" s="274"/>
      <c r="CP76" s="274"/>
      <c r="CQ76" s="274"/>
      <c r="CR76" s="274"/>
      <c r="CS76" s="274"/>
      <c r="CT76" s="274"/>
      <c r="CU76" s="274"/>
      <c r="CV76" s="274"/>
    </row>
    <row r="77" spans="1:100" x14ac:dyDescent="0.3">
      <c r="A77" s="274"/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  <c r="AA77" s="274"/>
      <c r="AB77" s="274"/>
      <c r="AC77" s="274"/>
      <c r="AD77" s="274"/>
      <c r="AE77" s="274"/>
      <c r="AF77" s="274"/>
      <c r="AG77" s="274"/>
      <c r="AH77" s="274"/>
      <c r="AI77" s="274"/>
      <c r="AJ77" s="274"/>
      <c r="AK77" s="274"/>
      <c r="AL77" s="274"/>
      <c r="AM77" s="274"/>
      <c r="AN77" s="274"/>
      <c r="AO77" s="274"/>
      <c r="AP77" s="274"/>
      <c r="AQ77" s="274"/>
      <c r="AR77" s="274"/>
      <c r="AS77" s="274"/>
      <c r="AT77" s="274"/>
      <c r="AU77" s="274"/>
      <c r="AV77" s="274"/>
      <c r="AW77" s="274"/>
      <c r="AX77" s="274"/>
      <c r="AY77" s="274"/>
      <c r="AZ77" s="274"/>
      <c r="BA77" s="274"/>
      <c r="BB77" s="274"/>
      <c r="BC77" s="274"/>
      <c r="BD77" s="274"/>
      <c r="BE77" s="274"/>
      <c r="BF77" s="274"/>
      <c r="BG77" s="274"/>
      <c r="BH77" s="274"/>
      <c r="BI77" s="274"/>
      <c r="BJ77" s="274"/>
      <c r="BK77" s="274"/>
      <c r="BL77" s="274"/>
      <c r="BM77" s="274"/>
      <c r="BN77" s="274"/>
      <c r="BO77" s="274"/>
      <c r="BP77" s="274"/>
      <c r="BQ77" s="274"/>
      <c r="BR77" s="274"/>
      <c r="BS77" s="274"/>
      <c r="BT77" s="274"/>
      <c r="BU77" s="274"/>
      <c r="BV77" s="274"/>
      <c r="BW77" s="274"/>
      <c r="BX77" s="274"/>
      <c r="BY77" s="274"/>
      <c r="BZ77" s="274"/>
      <c r="CA77" s="274"/>
      <c r="CB77" s="274"/>
      <c r="CC77" s="274"/>
      <c r="CD77" s="274"/>
      <c r="CE77" s="274"/>
      <c r="CF77" s="274"/>
      <c r="CG77" s="274"/>
      <c r="CH77" s="274"/>
      <c r="CI77" s="274"/>
      <c r="CJ77" s="274"/>
      <c r="CK77" s="274"/>
      <c r="CL77" s="274"/>
      <c r="CM77" s="274"/>
      <c r="CN77" s="274"/>
      <c r="CO77" s="274"/>
      <c r="CP77" s="274"/>
      <c r="CQ77" s="274"/>
      <c r="CR77" s="274"/>
      <c r="CS77" s="274"/>
      <c r="CT77" s="274"/>
      <c r="CU77" s="274"/>
      <c r="CV77" s="274"/>
    </row>
    <row r="78" spans="1:100" x14ac:dyDescent="0.3">
      <c r="A78" s="274"/>
      <c r="B78" s="274"/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4"/>
      <c r="U78" s="274"/>
      <c r="V78" s="274"/>
      <c r="W78" s="274"/>
      <c r="X78" s="274"/>
      <c r="Y78" s="274"/>
      <c r="Z78" s="274"/>
      <c r="AA78" s="274"/>
      <c r="AB78" s="274"/>
      <c r="AC78" s="274"/>
      <c r="AD78" s="274"/>
      <c r="AE78" s="274"/>
      <c r="AF78" s="274"/>
      <c r="AG78" s="274"/>
      <c r="AH78" s="274"/>
      <c r="AI78" s="274"/>
      <c r="AJ78" s="274"/>
      <c r="AK78" s="274"/>
      <c r="AL78" s="274"/>
      <c r="AM78" s="274"/>
      <c r="AN78" s="274"/>
      <c r="AO78" s="274"/>
      <c r="AP78" s="274"/>
      <c r="AQ78" s="274"/>
      <c r="AR78" s="274"/>
      <c r="AS78" s="274"/>
      <c r="AT78" s="274"/>
      <c r="AU78" s="274"/>
      <c r="AV78" s="274"/>
      <c r="AW78" s="274"/>
      <c r="AX78" s="274"/>
      <c r="AY78" s="274"/>
      <c r="AZ78" s="274"/>
      <c r="BA78" s="274"/>
      <c r="BB78" s="274"/>
      <c r="BC78" s="274"/>
      <c r="BD78" s="274"/>
      <c r="BE78" s="274"/>
      <c r="BF78" s="274"/>
      <c r="BG78" s="274"/>
      <c r="BH78" s="274"/>
      <c r="BI78" s="274"/>
      <c r="BJ78" s="274"/>
      <c r="BK78" s="274"/>
      <c r="BL78" s="274"/>
      <c r="BM78" s="274"/>
      <c r="BN78" s="274"/>
      <c r="BO78" s="274"/>
      <c r="BP78" s="274"/>
      <c r="BQ78" s="274"/>
      <c r="BR78" s="274"/>
      <c r="BS78" s="274"/>
      <c r="BT78" s="274"/>
      <c r="BU78" s="274"/>
      <c r="BV78" s="274"/>
      <c r="BW78" s="274"/>
      <c r="BX78" s="274"/>
      <c r="BY78" s="274"/>
      <c r="BZ78" s="274"/>
      <c r="CA78" s="274"/>
      <c r="CB78" s="274"/>
      <c r="CC78" s="274"/>
      <c r="CD78" s="274"/>
      <c r="CE78" s="274"/>
      <c r="CF78" s="274"/>
      <c r="CG78" s="274"/>
      <c r="CH78" s="274"/>
      <c r="CI78" s="274"/>
      <c r="CJ78" s="274"/>
      <c r="CK78" s="274"/>
      <c r="CL78" s="274"/>
      <c r="CM78" s="274"/>
      <c r="CN78" s="274"/>
      <c r="CO78" s="274"/>
      <c r="CP78" s="274"/>
      <c r="CQ78" s="274"/>
      <c r="CR78" s="274"/>
      <c r="CS78" s="274"/>
      <c r="CT78" s="274"/>
      <c r="CU78" s="274"/>
      <c r="CV78" s="274"/>
    </row>
    <row r="79" spans="1:100" x14ac:dyDescent="0.3">
      <c r="A79" s="274"/>
      <c r="B79" s="274"/>
      <c r="C79" s="274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  <c r="S79" s="274"/>
      <c r="T79" s="274"/>
      <c r="U79" s="274"/>
      <c r="V79" s="274"/>
      <c r="W79" s="274"/>
      <c r="X79" s="274"/>
      <c r="Y79" s="274"/>
      <c r="Z79" s="274"/>
      <c r="AA79" s="274"/>
      <c r="AB79" s="274"/>
      <c r="AC79" s="274"/>
      <c r="AD79" s="274"/>
      <c r="AE79" s="274"/>
      <c r="AF79" s="274"/>
      <c r="AG79" s="274"/>
      <c r="AH79" s="274"/>
      <c r="AI79" s="274"/>
      <c r="AJ79" s="274"/>
      <c r="AK79" s="274"/>
      <c r="AL79" s="274"/>
      <c r="AM79" s="274"/>
      <c r="AN79" s="274"/>
      <c r="AO79" s="274"/>
      <c r="AP79" s="274"/>
      <c r="AQ79" s="274"/>
      <c r="AR79" s="274"/>
      <c r="AS79" s="274"/>
      <c r="AT79" s="274"/>
      <c r="AU79" s="274"/>
      <c r="AV79" s="274"/>
      <c r="AW79" s="274"/>
      <c r="AX79" s="274"/>
      <c r="AY79" s="274"/>
      <c r="AZ79" s="274"/>
      <c r="BA79" s="274"/>
      <c r="BB79" s="274"/>
      <c r="BC79" s="274"/>
      <c r="BD79" s="274"/>
      <c r="BE79" s="274"/>
      <c r="BF79" s="274"/>
      <c r="BG79" s="274"/>
      <c r="BH79" s="274"/>
      <c r="BI79" s="274"/>
      <c r="BJ79" s="274"/>
      <c r="BK79" s="274"/>
      <c r="BL79" s="274"/>
      <c r="BM79" s="274"/>
      <c r="BN79" s="274"/>
      <c r="BO79" s="274"/>
      <c r="BP79" s="274"/>
      <c r="BQ79" s="274"/>
      <c r="BR79" s="274"/>
      <c r="BS79" s="274"/>
      <c r="BT79" s="274"/>
      <c r="BU79" s="274"/>
      <c r="BV79" s="274"/>
      <c r="BW79" s="274"/>
      <c r="BX79" s="274"/>
      <c r="BY79" s="274"/>
      <c r="BZ79" s="274"/>
      <c r="CA79" s="274"/>
      <c r="CB79" s="274"/>
      <c r="CC79" s="274"/>
      <c r="CD79" s="274"/>
      <c r="CE79" s="274"/>
      <c r="CF79" s="274"/>
      <c r="CG79" s="274"/>
      <c r="CH79" s="274"/>
      <c r="CI79" s="274"/>
      <c r="CJ79" s="274"/>
      <c r="CK79" s="274"/>
      <c r="CL79" s="274"/>
      <c r="CM79" s="274"/>
      <c r="CN79" s="274"/>
      <c r="CO79" s="274"/>
      <c r="CP79" s="274"/>
      <c r="CQ79" s="274"/>
      <c r="CR79" s="274"/>
      <c r="CS79" s="274"/>
      <c r="CT79" s="274"/>
      <c r="CU79" s="274"/>
      <c r="CV79" s="274"/>
    </row>
    <row r="80" spans="1:100" x14ac:dyDescent="0.3">
      <c r="A80" s="274"/>
      <c r="B80" s="274"/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  <c r="AA80" s="274"/>
      <c r="AB80" s="274"/>
      <c r="AC80" s="274"/>
      <c r="AD80" s="274"/>
      <c r="AE80" s="274"/>
      <c r="AF80" s="274"/>
      <c r="AG80" s="274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4"/>
      <c r="AS80" s="274"/>
      <c r="AT80" s="274"/>
      <c r="AU80" s="274"/>
      <c r="AV80" s="274"/>
      <c r="AW80" s="274"/>
      <c r="AX80" s="274"/>
      <c r="AY80" s="274"/>
      <c r="AZ80" s="274"/>
      <c r="BA80" s="274"/>
      <c r="BB80" s="274"/>
      <c r="BC80" s="274"/>
      <c r="BD80" s="274"/>
      <c r="BE80" s="274"/>
      <c r="BF80" s="274"/>
      <c r="BG80" s="274"/>
      <c r="BH80" s="274"/>
      <c r="BI80" s="274"/>
      <c r="BJ80" s="274"/>
      <c r="BK80" s="274"/>
      <c r="BL80" s="274"/>
      <c r="BM80" s="274"/>
      <c r="BN80" s="274"/>
      <c r="BO80" s="274"/>
      <c r="BP80" s="274"/>
      <c r="BQ80" s="274"/>
      <c r="BR80" s="274"/>
      <c r="BS80" s="274"/>
      <c r="BT80" s="274"/>
      <c r="BU80" s="274"/>
      <c r="BV80" s="274"/>
      <c r="BW80" s="274"/>
      <c r="BX80" s="274"/>
      <c r="BY80" s="274"/>
      <c r="BZ80" s="274"/>
      <c r="CA80" s="274"/>
      <c r="CB80" s="274"/>
      <c r="CC80" s="274"/>
      <c r="CD80" s="274"/>
      <c r="CE80" s="274"/>
      <c r="CF80" s="274"/>
      <c r="CG80" s="274"/>
      <c r="CH80" s="274"/>
      <c r="CI80" s="274"/>
      <c r="CJ80" s="274"/>
      <c r="CK80" s="274"/>
      <c r="CL80" s="274"/>
      <c r="CM80" s="274"/>
      <c r="CN80" s="274"/>
      <c r="CO80" s="274"/>
      <c r="CP80" s="274"/>
      <c r="CQ80" s="274"/>
      <c r="CR80" s="274"/>
      <c r="CS80" s="274"/>
      <c r="CT80" s="274"/>
      <c r="CU80" s="274"/>
      <c r="CV80" s="274"/>
    </row>
    <row r="81" spans="1:100" x14ac:dyDescent="0.3">
      <c r="A81" s="274"/>
      <c r="B81" s="274"/>
      <c r="C81" s="274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  <c r="AA81" s="274"/>
      <c r="AB81" s="274"/>
      <c r="AC81" s="274"/>
      <c r="AD81" s="274"/>
      <c r="AE81" s="274"/>
      <c r="AF81" s="274"/>
      <c r="AG81" s="274"/>
      <c r="AH81" s="274"/>
      <c r="AI81" s="274"/>
      <c r="AJ81" s="274"/>
      <c r="AK81" s="274"/>
      <c r="AL81" s="274"/>
      <c r="AM81" s="274"/>
      <c r="AN81" s="274"/>
      <c r="AO81" s="274"/>
      <c r="AP81" s="274"/>
      <c r="AQ81" s="274"/>
      <c r="AR81" s="274"/>
      <c r="AS81" s="274"/>
      <c r="AT81" s="274"/>
      <c r="AU81" s="274"/>
      <c r="AV81" s="274"/>
      <c r="AW81" s="274"/>
      <c r="AX81" s="274"/>
      <c r="AY81" s="274"/>
      <c r="AZ81" s="274"/>
      <c r="BA81" s="274"/>
      <c r="BB81" s="274"/>
      <c r="BC81" s="274"/>
      <c r="BD81" s="274"/>
      <c r="BE81" s="274"/>
      <c r="BF81" s="274"/>
      <c r="BG81" s="274"/>
      <c r="BH81" s="274"/>
      <c r="BI81" s="274"/>
      <c r="BJ81" s="274"/>
      <c r="BK81" s="274"/>
      <c r="BL81" s="274"/>
      <c r="BM81" s="274"/>
      <c r="BN81" s="274"/>
      <c r="BO81" s="274"/>
      <c r="BP81" s="274"/>
      <c r="BQ81" s="274"/>
      <c r="BR81" s="274"/>
      <c r="BS81" s="274"/>
      <c r="BT81" s="274"/>
      <c r="BU81" s="274"/>
      <c r="BV81" s="274"/>
      <c r="BW81" s="274"/>
      <c r="BX81" s="274"/>
      <c r="BY81" s="274"/>
      <c r="BZ81" s="274"/>
      <c r="CA81" s="274"/>
      <c r="CB81" s="274"/>
      <c r="CC81" s="274"/>
      <c r="CD81" s="274"/>
      <c r="CE81" s="274"/>
      <c r="CF81" s="274"/>
      <c r="CG81" s="274"/>
      <c r="CH81" s="274"/>
      <c r="CI81" s="274"/>
      <c r="CJ81" s="274"/>
      <c r="CK81" s="274"/>
      <c r="CL81" s="274"/>
      <c r="CM81" s="274"/>
      <c r="CN81" s="274"/>
      <c r="CO81" s="274"/>
      <c r="CP81" s="274"/>
      <c r="CQ81" s="274"/>
      <c r="CR81" s="274"/>
      <c r="CS81" s="274"/>
      <c r="CT81" s="274"/>
      <c r="CU81" s="274"/>
      <c r="CV81" s="274"/>
    </row>
    <row r="82" spans="1:100" x14ac:dyDescent="0.3">
      <c r="A82" s="274"/>
      <c r="B82" s="274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  <c r="S82" s="274"/>
      <c r="T82" s="274"/>
      <c r="U82" s="274"/>
      <c r="V82" s="274"/>
      <c r="W82" s="274"/>
      <c r="X82" s="274"/>
      <c r="Y82" s="274"/>
      <c r="Z82" s="274"/>
      <c r="AA82" s="274"/>
      <c r="AB82" s="274"/>
      <c r="AC82" s="274"/>
      <c r="AD82" s="274"/>
      <c r="AE82" s="274"/>
      <c r="AF82" s="274"/>
      <c r="AG82" s="274"/>
      <c r="AH82" s="274"/>
      <c r="AI82" s="274"/>
      <c r="AJ82" s="274"/>
      <c r="AK82" s="274"/>
      <c r="AL82" s="274"/>
      <c r="AM82" s="274"/>
      <c r="AN82" s="274"/>
      <c r="AO82" s="274"/>
      <c r="AP82" s="274"/>
      <c r="AQ82" s="274"/>
      <c r="AR82" s="274"/>
      <c r="AS82" s="274"/>
      <c r="AT82" s="274"/>
      <c r="AU82" s="274"/>
      <c r="AV82" s="274"/>
      <c r="AW82" s="274"/>
      <c r="AX82" s="274"/>
      <c r="AY82" s="274"/>
      <c r="AZ82" s="274"/>
      <c r="BA82" s="274"/>
      <c r="BB82" s="274"/>
      <c r="BC82" s="274"/>
      <c r="BD82" s="274"/>
      <c r="BE82" s="274"/>
      <c r="BF82" s="274"/>
      <c r="BG82" s="274"/>
      <c r="BH82" s="274"/>
      <c r="BI82" s="274"/>
      <c r="BJ82" s="274"/>
      <c r="BK82" s="274"/>
      <c r="BL82" s="274"/>
      <c r="BM82" s="274"/>
      <c r="BN82" s="274"/>
      <c r="BO82" s="274"/>
      <c r="BP82" s="274"/>
      <c r="BQ82" s="274"/>
      <c r="BR82" s="274"/>
      <c r="BS82" s="274"/>
      <c r="BT82" s="274"/>
      <c r="BU82" s="274"/>
      <c r="BV82" s="274"/>
      <c r="BW82" s="274"/>
      <c r="BX82" s="274"/>
      <c r="BY82" s="274"/>
      <c r="BZ82" s="274"/>
      <c r="CA82" s="274"/>
      <c r="CB82" s="274"/>
      <c r="CC82" s="274"/>
      <c r="CD82" s="274"/>
      <c r="CE82" s="274"/>
      <c r="CF82" s="274"/>
      <c r="CG82" s="274"/>
      <c r="CH82" s="274"/>
      <c r="CI82" s="274"/>
      <c r="CJ82" s="274"/>
      <c r="CK82" s="274"/>
      <c r="CL82" s="274"/>
      <c r="CM82" s="274"/>
      <c r="CN82" s="274"/>
      <c r="CO82" s="274"/>
      <c r="CP82" s="274"/>
      <c r="CQ82" s="274"/>
      <c r="CR82" s="274"/>
      <c r="CS82" s="274"/>
      <c r="CT82" s="274"/>
      <c r="CU82" s="274"/>
      <c r="CV82" s="274"/>
    </row>
    <row r="83" spans="1:100" x14ac:dyDescent="0.3">
      <c r="A83" s="274"/>
      <c r="B83" s="274"/>
      <c r="C83" s="274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274"/>
      <c r="T83" s="274"/>
      <c r="U83" s="274"/>
      <c r="V83" s="274"/>
      <c r="W83" s="274"/>
      <c r="X83" s="274"/>
      <c r="Y83" s="274"/>
      <c r="Z83" s="274"/>
      <c r="AA83" s="274"/>
      <c r="AB83" s="274"/>
      <c r="AC83" s="274"/>
      <c r="AD83" s="274"/>
      <c r="AE83" s="274"/>
      <c r="AF83" s="274"/>
      <c r="AG83" s="274"/>
      <c r="AH83" s="274"/>
      <c r="AI83" s="274"/>
      <c r="AJ83" s="274"/>
      <c r="AK83" s="274"/>
      <c r="AL83" s="274"/>
      <c r="AM83" s="274"/>
      <c r="AN83" s="274"/>
      <c r="AO83" s="274"/>
      <c r="AP83" s="274"/>
      <c r="AQ83" s="274"/>
      <c r="AR83" s="274"/>
      <c r="AS83" s="274"/>
      <c r="AT83" s="274"/>
      <c r="AU83" s="274"/>
      <c r="AV83" s="274"/>
      <c r="AW83" s="274"/>
      <c r="AX83" s="274"/>
      <c r="AY83" s="274"/>
      <c r="AZ83" s="274"/>
      <c r="BA83" s="274"/>
      <c r="BB83" s="274"/>
      <c r="BC83" s="274"/>
      <c r="BD83" s="274"/>
      <c r="BE83" s="274"/>
      <c r="BF83" s="274"/>
      <c r="BG83" s="274"/>
      <c r="BH83" s="274"/>
      <c r="BI83" s="274"/>
      <c r="BJ83" s="274"/>
      <c r="BK83" s="274"/>
      <c r="BL83" s="274"/>
      <c r="BM83" s="274"/>
      <c r="BN83" s="274"/>
      <c r="BO83" s="274"/>
      <c r="BP83" s="274"/>
      <c r="BQ83" s="274"/>
      <c r="BR83" s="274"/>
      <c r="BS83" s="274"/>
      <c r="BT83" s="274"/>
      <c r="BU83" s="274"/>
      <c r="BV83" s="274"/>
      <c r="BW83" s="274"/>
      <c r="BX83" s="274"/>
      <c r="BY83" s="274"/>
      <c r="BZ83" s="274"/>
      <c r="CA83" s="274"/>
      <c r="CB83" s="274"/>
      <c r="CC83" s="274"/>
      <c r="CD83" s="274"/>
      <c r="CE83" s="274"/>
      <c r="CF83" s="274"/>
      <c r="CG83" s="274"/>
      <c r="CH83" s="274"/>
      <c r="CI83" s="274"/>
      <c r="CJ83" s="274"/>
      <c r="CK83" s="274"/>
      <c r="CL83" s="274"/>
      <c r="CM83" s="274"/>
      <c r="CN83" s="274"/>
      <c r="CO83" s="274"/>
      <c r="CP83" s="274"/>
      <c r="CQ83" s="274"/>
      <c r="CR83" s="274"/>
      <c r="CS83" s="274"/>
      <c r="CT83" s="274"/>
      <c r="CU83" s="274"/>
      <c r="CV83" s="274"/>
    </row>
    <row r="84" spans="1:100" x14ac:dyDescent="0.3">
      <c r="A84" s="274"/>
      <c r="B84" s="274"/>
      <c r="C84" s="274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4"/>
      <c r="S84" s="274"/>
      <c r="T84" s="274"/>
      <c r="U84" s="274"/>
      <c r="V84" s="274"/>
      <c r="W84" s="274"/>
      <c r="X84" s="274"/>
      <c r="Y84" s="274"/>
      <c r="Z84" s="274"/>
      <c r="AA84" s="274"/>
      <c r="AB84" s="274"/>
      <c r="AC84" s="274"/>
      <c r="AD84" s="274"/>
      <c r="AE84" s="274"/>
      <c r="AF84" s="274"/>
      <c r="AG84" s="274"/>
      <c r="AH84" s="274"/>
      <c r="AI84" s="274"/>
      <c r="AJ84" s="274"/>
      <c r="AK84" s="274"/>
      <c r="AL84" s="274"/>
      <c r="AM84" s="274"/>
      <c r="AN84" s="274"/>
      <c r="AO84" s="274"/>
      <c r="AP84" s="274"/>
      <c r="AQ84" s="274"/>
      <c r="AR84" s="274"/>
      <c r="AS84" s="274"/>
      <c r="AT84" s="274"/>
      <c r="AU84" s="274"/>
      <c r="AV84" s="274"/>
      <c r="AW84" s="274"/>
      <c r="AX84" s="274"/>
      <c r="AY84" s="274"/>
      <c r="AZ84" s="274"/>
      <c r="BA84" s="274"/>
      <c r="BB84" s="274"/>
      <c r="BC84" s="274"/>
      <c r="BD84" s="274"/>
      <c r="BE84" s="274"/>
      <c r="BF84" s="274"/>
      <c r="BG84" s="274"/>
      <c r="BH84" s="274"/>
      <c r="BI84" s="274"/>
      <c r="BJ84" s="274"/>
      <c r="BK84" s="274"/>
      <c r="BL84" s="274"/>
      <c r="BM84" s="274"/>
      <c r="BN84" s="274"/>
      <c r="BO84" s="274"/>
      <c r="BP84" s="274"/>
      <c r="BQ84" s="274"/>
      <c r="BR84" s="274"/>
      <c r="BS84" s="274"/>
      <c r="BT84" s="274"/>
      <c r="BU84" s="274"/>
      <c r="BV84" s="274"/>
      <c r="BW84" s="274"/>
      <c r="BX84" s="274"/>
      <c r="BY84" s="274"/>
      <c r="BZ84" s="274"/>
      <c r="CA84" s="274"/>
      <c r="CB84" s="274"/>
      <c r="CC84" s="274"/>
      <c r="CD84" s="274"/>
      <c r="CE84" s="274"/>
      <c r="CF84" s="274"/>
      <c r="CG84" s="274"/>
      <c r="CH84" s="274"/>
      <c r="CI84" s="274"/>
      <c r="CJ84" s="274"/>
      <c r="CK84" s="274"/>
      <c r="CL84" s="274"/>
      <c r="CM84" s="274"/>
      <c r="CN84" s="274"/>
      <c r="CO84" s="274"/>
      <c r="CP84" s="274"/>
      <c r="CQ84" s="274"/>
      <c r="CR84" s="274"/>
      <c r="CS84" s="274"/>
      <c r="CT84" s="274"/>
      <c r="CU84" s="274"/>
      <c r="CV84" s="274"/>
    </row>
    <row r="85" spans="1:100" x14ac:dyDescent="0.3">
      <c r="A85" s="274"/>
      <c r="B85" s="274"/>
      <c r="C85" s="274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4"/>
      <c r="S85" s="274"/>
      <c r="T85" s="274"/>
      <c r="U85" s="274"/>
      <c r="V85" s="274"/>
      <c r="W85" s="274"/>
      <c r="X85" s="274"/>
      <c r="Y85" s="274"/>
      <c r="Z85" s="274"/>
      <c r="AA85" s="274"/>
      <c r="AB85" s="274"/>
      <c r="AC85" s="274"/>
      <c r="AD85" s="274"/>
      <c r="AE85" s="274"/>
      <c r="AF85" s="274"/>
      <c r="AG85" s="274"/>
      <c r="AH85" s="274"/>
      <c r="AI85" s="274"/>
      <c r="AJ85" s="274"/>
      <c r="AK85" s="274"/>
      <c r="AL85" s="274"/>
      <c r="AM85" s="274"/>
      <c r="AN85" s="274"/>
      <c r="AO85" s="274"/>
      <c r="AP85" s="274"/>
      <c r="AQ85" s="274"/>
      <c r="AR85" s="274"/>
      <c r="AS85" s="274"/>
      <c r="AT85" s="274"/>
      <c r="AU85" s="274"/>
      <c r="AV85" s="274"/>
      <c r="AW85" s="274"/>
      <c r="AX85" s="274"/>
      <c r="AY85" s="274"/>
      <c r="AZ85" s="274"/>
      <c r="BA85" s="274"/>
      <c r="BB85" s="274"/>
      <c r="BC85" s="274"/>
      <c r="BD85" s="274"/>
      <c r="BE85" s="274"/>
      <c r="BF85" s="274"/>
      <c r="BG85" s="274"/>
      <c r="BH85" s="274"/>
      <c r="BI85" s="274"/>
      <c r="BJ85" s="274"/>
      <c r="BK85" s="274"/>
      <c r="BL85" s="274"/>
      <c r="BM85" s="274"/>
      <c r="BN85" s="274"/>
      <c r="BO85" s="274"/>
      <c r="BP85" s="274"/>
      <c r="BQ85" s="274"/>
      <c r="BR85" s="274"/>
      <c r="BS85" s="274"/>
      <c r="BT85" s="274"/>
      <c r="BU85" s="274"/>
      <c r="BV85" s="274"/>
      <c r="BW85" s="274"/>
      <c r="BX85" s="274"/>
      <c r="BY85" s="274"/>
      <c r="BZ85" s="274"/>
      <c r="CA85" s="274"/>
      <c r="CB85" s="274"/>
      <c r="CC85" s="274"/>
      <c r="CD85" s="274"/>
      <c r="CE85" s="274"/>
      <c r="CF85" s="274"/>
      <c r="CG85" s="274"/>
      <c r="CH85" s="274"/>
      <c r="CI85" s="274"/>
      <c r="CJ85" s="274"/>
      <c r="CK85" s="274"/>
      <c r="CL85" s="274"/>
      <c r="CM85" s="274"/>
      <c r="CN85" s="274"/>
      <c r="CO85" s="274"/>
      <c r="CP85" s="274"/>
      <c r="CQ85" s="274"/>
      <c r="CR85" s="274"/>
      <c r="CS85" s="274"/>
      <c r="CT85" s="274"/>
      <c r="CU85" s="274"/>
      <c r="CV85" s="274"/>
    </row>
    <row r="86" spans="1:100" x14ac:dyDescent="0.3">
      <c r="A86" s="274"/>
      <c r="B86" s="274"/>
      <c r="C86" s="274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4"/>
      <c r="S86" s="274"/>
      <c r="T86" s="274"/>
      <c r="U86" s="274"/>
      <c r="V86" s="274"/>
      <c r="W86" s="274"/>
      <c r="X86" s="274"/>
      <c r="Y86" s="274"/>
      <c r="Z86" s="274"/>
      <c r="AA86" s="274"/>
      <c r="AB86" s="274"/>
      <c r="AC86" s="274"/>
      <c r="AD86" s="274"/>
      <c r="AE86" s="274"/>
      <c r="AF86" s="274"/>
      <c r="AG86" s="274"/>
      <c r="AH86" s="274"/>
      <c r="AI86" s="274"/>
      <c r="AJ86" s="274"/>
      <c r="AK86" s="274"/>
      <c r="AL86" s="274"/>
      <c r="AM86" s="274"/>
      <c r="AN86" s="274"/>
      <c r="AO86" s="274"/>
      <c r="AP86" s="274"/>
      <c r="AQ86" s="274"/>
      <c r="AR86" s="274"/>
      <c r="AS86" s="274"/>
      <c r="AT86" s="274"/>
      <c r="AU86" s="274"/>
      <c r="AV86" s="274"/>
      <c r="AW86" s="274"/>
      <c r="AX86" s="274"/>
      <c r="AY86" s="274"/>
      <c r="AZ86" s="274"/>
      <c r="BA86" s="274"/>
      <c r="BB86" s="274"/>
      <c r="BC86" s="274"/>
      <c r="BD86" s="274"/>
      <c r="BE86" s="274"/>
      <c r="BF86" s="274"/>
      <c r="BG86" s="274"/>
      <c r="BH86" s="274"/>
      <c r="BI86" s="274"/>
      <c r="BJ86" s="274"/>
      <c r="BK86" s="274"/>
      <c r="BL86" s="274"/>
      <c r="BM86" s="274"/>
      <c r="BN86" s="274"/>
      <c r="BO86" s="274"/>
      <c r="BP86" s="274"/>
      <c r="BQ86" s="274"/>
      <c r="BR86" s="274"/>
      <c r="BS86" s="274"/>
      <c r="BT86" s="274"/>
      <c r="BU86" s="274"/>
      <c r="BV86" s="274"/>
      <c r="BW86" s="274"/>
      <c r="BX86" s="274"/>
      <c r="BY86" s="274"/>
      <c r="BZ86" s="274"/>
      <c r="CA86" s="274"/>
      <c r="CB86" s="274"/>
      <c r="CC86" s="274"/>
      <c r="CD86" s="274"/>
      <c r="CE86" s="274"/>
      <c r="CF86" s="274"/>
      <c r="CG86" s="274"/>
      <c r="CH86" s="274"/>
      <c r="CI86" s="274"/>
      <c r="CJ86" s="274"/>
      <c r="CK86" s="274"/>
      <c r="CL86" s="274"/>
      <c r="CM86" s="274"/>
      <c r="CN86" s="274"/>
      <c r="CO86" s="274"/>
      <c r="CP86" s="274"/>
      <c r="CQ86" s="274"/>
      <c r="CR86" s="274"/>
      <c r="CS86" s="274"/>
      <c r="CT86" s="274"/>
      <c r="CU86" s="274"/>
      <c r="CV86" s="274"/>
    </row>
    <row r="87" spans="1:100" x14ac:dyDescent="0.3">
      <c r="A87" s="274"/>
      <c r="B87" s="274"/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  <c r="S87" s="274"/>
      <c r="T87" s="274"/>
      <c r="U87" s="274"/>
      <c r="V87" s="274"/>
      <c r="W87" s="274"/>
      <c r="X87" s="274"/>
      <c r="Y87" s="274"/>
      <c r="Z87" s="274"/>
      <c r="AA87" s="274"/>
      <c r="AB87" s="274"/>
      <c r="AC87" s="274"/>
      <c r="AD87" s="274"/>
      <c r="AE87" s="274"/>
      <c r="AF87" s="274"/>
      <c r="AG87" s="274"/>
      <c r="AH87" s="274"/>
      <c r="AI87" s="274"/>
      <c r="AJ87" s="274"/>
      <c r="AK87" s="274"/>
      <c r="AL87" s="274"/>
      <c r="AM87" s="274"/>
      <c r="AN87" s="274"/>
      <c r="AO87" s="274"/>
      <c r="AP87" s="274"/>
      <c r="AQ87" s="274"/>
      <c r="AR87" s="274"/>
      <c r="AS87" s="274"/>
      <c r="AT87" s="274"/>
      <c r="AU87" s="274"/>
      <c r="AV87" s="274"/>
      <c r="AW87" s="274"/>
      <c r="AX87" s="274"/>
      <c r="AY87" s="274"/>
      <c r="AZ87" s="274"/>
      <c r="BA87" s="274"/>
      <c r="BB87" s="274"/>
      <c r="BC87" s="274"/>
      <c r="BD87" s="274"/>
      <c r="BE87" s="274"/>
      <c r="BF87" s="274"/>
      <c r="BG87" s="274"/>
      <c r="BH87" s="274"/>
      <c r="BI87" s="274"/>
      <c r="BJ87" s="274"/>
      <c r="BK87" s="274"/>
      <c r="BL87" s="274"/>
      <c r="BM87" s="274"/>
      <c r="BN87" s="274"/>
      <c r="BO87" s="274"/>
      <c r="BP87" s="274"/>
      <c r="BQ87" s="274"/>
      <c r="BR87" s="274"/>
      <c r="BS87" s="274"/>
      <c r="BT87" s="274"/>
      <c r="BU87" s="274"/>
      <c r="BV87" s="274"/>
      <c r="BW87" s="274"/>
      <c r="BX87" s="274"/>
      <c r="BY87" s="274"/>
      <c r="BZ87" s="274"/>
      <c r="CA87" s="274"/>
      <c r="CB87" s="274"/>
      <c r="CC87" s="274"/>
      <c r="CD87" s="274"/>
      <c r="CE87" s="274"/>
      <c r="CF87" s="274"/>
      <c r="CG87" s="274"/>
      <c r="CH87" s="274"/>
      <c r="CI87" s="274"/>
      <c r="CJ87" s="274"/>
      <c r="CK87" s="274"/>
      <c r="CL87" s="274"/>
      <c r="CM87" s="274"/>
      <c r="CN87" s="274"/>
      <c r="CO87" s="274"/>
      <c r="CP87" s="274"/>
      <c r="CQ87" s="274"/>
      <c r="CR87" s="274"/>
      <c r="CS87" s="274"/>
      <c r="CT87" s="274"/>
      <c r="CU87" s="274"/>
      <c r="CV87" s="274"/>
    </row>
    <row r="88" spans="1:100" x14ac:dyDescent="0.3">
      <c r="A88" s="274"/>
      <c r="B88" s="274"/>
      <c r="C88" s="274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4"/>
      <c r="S88" s="274"/>
      <c r="T88" s="274"/>
      <c r="U88" s="274"/>
      <c r="V88" s="274"/>
      <c r="W88" s="274"/>
      <c r="X88" s="274"/>
      <c r="Y88" s="274"/>
      <c r="Z88" s="274"/>
      <c r="AA88" s="274"/>
      <c r="AB88" s="274"/>
      <c r="AC88" s="274"/>
      <c r="AD88" s="274"/>
      <c r="AE88" s="274"/>
      <c r="AF88" s="274"/>
      <c r="AG88" s="274"/>
      <c r="AH88" s="274"/>
      <c r="AI88" s="274"/>
      <c r="AJ88" s="274"/>
      <c r="AK88" s="274"/>
      <c r="AL88" s="274"/>
      <c r="AM88" s="274"/>
      <c r="AN88" s="274"/>
      <c r="AO88" s="274"/>
      <c r="AP88" s="274"/>
      <c r="AQ88" s="274"/>
      <c r="AR88" s="274"/>
      <c r="AS88" s="274"/>
      <c r="AT88" s="274"/>
      <c r="AU88" s="274"/>
      <c r="AV88" s="274"/>
      <c r="AW88" s="274"/>
      <c r="AX88" s="274"/>
      <c r="AY88" s="274"/>
      <c r="AZ88" s="274"/>
      <c r="BA88" s="274"/>
      <c r="BB88" s="274"/>
      <c r="BC88" s="274"/>
      <c r="BD88" s="274"/>
      <c r="BE88" s="274"/>
      <c r="BF88" s="274"/>
      <c r="BG88" s="274"/>
      <c r="BH88" s="274"/>
      <c r="BI88" s="274"/>
      <c r="BJ88" s="274"/>
      <c r="BK88" s="274"/>
      <c r="BL88" s="274"/>
      <c r="BM88" s="274"/>
      <c r="BN88" s="274"/>
      <c r="BO88" s="274"/>
      <c r="BP88" s="274"/>
      <c r="BQ88" s="274"/>
      <c r="BR88" s="274"/>
      <c r="BS88" s="274"/>
      <c r="BT88" s="274"/>
      <c r="BU88" s="274"/>
      <c r="BV88" s="274"/>
      <c r="BW88" s="274"/>
      <c r="BX88" s="274"/>
      <c r="BY88" s="274"/>
      <c r="BZ88" s="274"/>
      <c r="CA88" s="274"/>
      <c r="CB88" s="274"/>
      <c r="CC88" s="274"/>
      <c r="CD88" s="274"/>
      <c r="CE88" s="274"/>
      <c r="CF88" s="274"/>
      <c r="CG88" s="274"/>
      <c r="CH88" s="274"/>
      <c r="CI88" s="274"/>
      <c r="CJ88" s="274"/>
      <c r="CK88" s="274"/>
      <c r="CL88" s="274"/>
      <c r="CM88" s="274"/>
      <c r="CN88" s="274"/>
      <c r="CO88" s="274"/>
      <c r="CP88" s="274"/>
      <c r="CQ88" s="274"/>
      <c r="CR88" s="274"/>
      <c r="CS88" s="274"/>
      <c r="CT88" s="274"/>
      <c r="CU88" s="274"/>
      <c r="CV88" s="274"/>
    </row>
    <row r="89" spans="1:100" x14ac:dyDescent="0.3">
      <c r="A89" s="274"/>
      <c r="B89" s="274"/>
      <c r="C89" s="274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4"/>
      <c r="S89" s="274"/>
      <c r="T89" s="274"/>
      <c r="U89" s="274"/>
      <c r="V89" s="274"/>
      <c r="W89" s="274"/>
      <c r="X89" s="274"/>
      <c r="Y89" s="274"/>
      <c r="Z89" s="274"/>
      <c r="AA89" s="274"/>
      <c r="AB89" s="274"/>
      <c r="AC89" s="274"/>
      <c r="AD89" s="274"/>
      <c r="AE89" s="274"/>
      <c r="AF89" s="274"/>
      <c r="AG89" s="274"/>
      <c r="AH89" s="274"/>
      <c r="AI89" s="274"/>
      <c r="AJ89" s="274"/>
      <c r="AK89" s="274"/>
      <c r="AL89" s="274"/>
      <c r="AM89" s="274"/>
      <c r="AN89" s="274"/>
      <c r="AO89" s="274"/>
      <c r="AP89" s="274"/>
      <c r="AQ89" s="274"/>
      <c r="AR89" s="274"/>
      <c r="AS89" s="274"/>
      <c r="AT89" s="274"/>
      <c r="AU89" s="274"/>
      <c r="AV89" s="274"/>
      <c r="AW89" s="274"/>
      <c r="AX89" s="274"/>
      <c r="AY89" s="274"/>
      <c r="AZ89" s="274"/>
      <c r="BA89" s="274"/>
      <c r="BB89" s="274"/>
      <c r="BC89" s="274"/>
      <c r="BD89" s="274"/>
      <c r="BE89" s="274"/>
      <c r="BF89" s="274"/>
      <c r="BG89" s="274"/>
      <c r="BH89" s="274"/>
      <c r="BI89" s="274"/>
      <c r="BJ89" s="274"/>
      <c r="BK89" s="274"/>
      <c r="BL89" s="274"/>
      <c r="BM89" s="274"/>
      <c r="BN89" s="274"/>
      <c r="BO89" s="274"/>
      <c r="BP89" s="274"/>
      <c r="BQ89" s="274"/>
      <c r="BR89" s="274"/>
      <c r="BS89" s="274"/>
      <c r="BT89" s="274"/>
      <c r="BU89" s="274"/>
      <c r="BV89" s="274"/>
      <c r="BW89" s="274"/>
      <c r="BX89" s="274"/>
      <c r="BY89" s="274"/>
      <c r="BZ89" s="274"/>
      <c r="CA89" s="274"/>
      <c r="CB89" s="274"/>
      <c r="CC89" s="274"/>
      <c r="CD89" s="274"/>
      <c r="CE89" s="274"/>
      <c r="CF89" s="274"/>
      <c r="CG89" s="274"/>
      <c r="CH89" s="274"/>
      <c r="CI89" s="274"/>
      <c r="CJ89" s="274"/>
      <c r="CK89" s="274"/>
      <c r="CL89" s="274"/>
      <c r="CM89" s="274"/>
      <c r="CN89" s="274"/>
      <c r="CO89" s="274"/>
      <c r="CP89" s="274"/>
      <c r="CQ89" s="274"/>
      <c r="CR89" s="274"/>
      <c r="CS89" s="274"/>
      <c r="CT89" s="274"/>
      <c r="CU89" s="274"/>
      <c r="CV89" s="274"/>
    </row>
    <row r="90" spans="1:100" x14ac:dyDescent="0.3">
      <c r="A90" s="274"/>
      <c r="B90" s="274"/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  <c r="AA90" s="274"/>
      <c r="AB90" s="274"/>
      <c r="AC90" s="274"/>
      <c r="AD90" s="274"/>
      <c r="AE90" s="274"/>
      <c r="AF90" s="274"/>
      <c r="AG90" s="274"/>
      <c r="AH90" s="274"/>
      <c r="AI90" s="274"/>
      <c r="AJ90" s="274"/>
      <c r="AK90" s="274"/>
      <c r="AL90" s="274"/>
      <c r="AM90" s="274"/>
      <c r="AN90" s="274"/>
      <c r="AO90" s="274"/>
      <c r="AP90" s="274"/>
      <c r="AQ90" s="274"/>
      <c r="AR90" s="274"/>
      <c r="AS90" s="274"/>
      <c r="AT90" s="274"/>
      <c r="AU90" s="274"/>
      <c r="AV90" s="274"/>
      <c r="AW90" s="274"/>
      <c r="AX90" s="274"/>
      <c r="AY90" s="274"/>
      <c r="AZ90" s="274"/>
      <c r="BA90" s="274"/>
      <c r="BB90" s="274"/>
      <c r="BC90" s="274"/>
      <c r="BD90" s="274"/>
      <c r="BE90" s="274"/>
      <c r="BF90" s="274"/>
      <c r="BG90" s="274"/>
      <c r="BH90" s="274"/>
      <c r="BI90" s="274"/>
      <c r="BJ90" s="274"/>
      <c r="BK90" s="274"/>
      <c r="BL90" s="274"/>
      <c r="BM90" s="274"/>
      <c r="BN90" s="274"/>
      <c r="BO90" s="274"/>
      <c r="BP90" s="274"/>
      <c r="BQ90" s="274"/>
      <c r="BR90" s="274"/>
      <c r="BS90" s="274"/>
      <c r="BT90" s="274"/>
      <c r="BU90" s="274"/>
      <c r="BV90" s="274"/>
      <c r="BW90" s="274"/>
      <c r="BX90" s="274"/>
      <c r="BY90" s="274"/>
      <c r="BZ90" s="274"/>
      <c r="CA90" s="274"/>
      <c r="CB90" s="274"/>
      <c r="CC90" s="274"/>
      <c r="CD90" s="274"/>
      <c r="CE90" s="274"/>
      <c r="CF90" s="274"/>
      <c r="CG90" s="274"/>
      <c r="CH90" s="274"/>
      <c r="CI90" s="274"/>
      <c r="CJ90" s="274"/>
      <c r="CK90" s="274"/>
      <c r="CL90" s="274"/>
      <c r="CM90" s="274"/>
      <c r="CN90" s="274"/>
      <c r="CO90" s="274"/>
      <c r="CP90" s="274"/>
      <c r="CQ90" s="274"/>
      <c r="CR90" s="274"/>
      <c r="CS90" s="274"/>
      <c r="CT90" s="274"/>
      <c r="CU90" s="274"/>
      <c r="CV90" s="274"/>
    </row>
    <row r="91" spans="1:100" x14ac:dyDescent="0.3">
      <c r="A91" s="274"/>
      <c r="B91" s="274"/>
      <c r="C91" s="274"/>
      <c r="D91" s="274"/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  <c r="AA91" s="274"/>
      <c r="AB91" s="274"/>
      <c r="AC91" s="274"/>
      <c r="AD91" s="274"/>
      <c r="AE91" s="274"/>
      <c r="AF91" s="274"/>
      <c r="AG91" s="274"/>
      <c r="AH91" s="274"/>
      <c r="AI91" s="274"/>
      <c r="AJ91" s="274"/>
      <c r="AK91" s="274"/>
      <c r="AL91" s="274"/>
      <c r="AM91" s="274"/>
      <c r="AN91" s="274"/>
      <c r="AO91" s="274"/>
      <c r="AP91" s="274"/>
      <c r="AQ91" s="274"/>
      <c r="AR91" s="274"/>
      <c r="AS91" s="274"/>
      <c r="AT91" s="274"/>
      <c r="AU91" s="274"/>
      <c r="AV91" s="274"/>
      <c r="AW91" s="274"/>
      <c r="AX91" s="274"/>
      <c r="AY91" s="274"/>
      <c r="AZ91" s="274"/>
      <c r="BA91" s="274"/>
      <c r="BB91" s="274"/>
      <c r="BC91" s="274"/>
      <c r="BD91" s="274"/>
      <c r="BE91" s="274"/>
      <c r="BF91" s="274"/>
      <c r="BG91" s="274"/>
      <c r="BH91" s="274"/>
      <c r="BI91" s="274"/>
      <c r="BJ91" s="274"/>
      <c r="BK91" s="274"/>
      <c r="BL91" s="274"/>
      <c r="BM91" s="274"/>
      <c r="BN91" s="274"/>
      <c r="BO91" s="274"/>
      <c r="BP91" s="274"/>
      <c r="BQ91" s="274"/>
      <c r="BR91" s="274"/>
      <c r="BS91" s="274"/>
      <c r="BT91" s="274"/>
      <c r="BU91" s="274"/>
      <c r="BV91" s="274"/>
      <c r="BW91" s="274"/>
      <c r="BX91" s="274"/>
      <c r="BY91" s="274"/>
      <c r="BZ91" s="274"/>
      <c r="CA91" s="274"/>
      <c r="CB91" s="274"/>
      <c r="CC91" s="274"/>
      <c r="CD91" s="274"/>
      <c r="CE91" s="274"/>
      <c r="CF91" s="274"/>
      <c r="CG91" s="274"/>
      <c r="CH91" s="274"/>
      <c r="CI91" s="274"/>
      <c r="CJ91" s="274"/>
      <c r="CK91" s="274"/>
      <c r="CL91" s="274"/>
      <c r="CM91" s="274"/>
      <c r="CN91" s="274"/>
      <c r="CO91" s="274"/>
      <c r="CP91" s="274"/>
      <c r="CQ91" s="274"/>
      <c r="CR91" s="274"/>
      <c r="CS91" s="274"/>
      <c r="CT91" s="274"/>
      <c r="CU91" s="274"/>
      <c r="CV91" s="274"/>
    </row>
    <row r="92" spans="1:100" x14ac:dyDescent="0.3">
      <c r="A92" s="274"/>
      <c r="B92" s="274"/>
      <c r="C92" s="274"/>
      <c r="D92" s="274"/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  <c r="S92" s="274"/>
      <c r="T92" s="274"/>
      <c r="U92" s="274"/>
      <c r="V92" s="274"/>
      <c r="W92" s="274"/>
      <c r="X92" s="274"/>
      <c r="Y92" s="274"/>
      <c r="Z92" s="274"/>
      <c r="AA92" s="274"/>
      <c r="AB92" s="274"/>
      <c r="AC92" s="274"/>
      <c r="AD92" s="274"/>
      <c r="AE92" s="274"/>
      <c r="AF92" s="274"/>
      <c r="AG92" s="274"/>
      <c r="AH92" s="274"/>
      <c r="AI92" s="274"/>
      <c r="AJ92" s="274"/>
      <c r="AK92" s="274"/>
      <c r="AL92" s="274"/>
      <c r="AM92" s="274"/>
      <c r="AN92" s="274"/>
      <c r="AO92" s="274"/>
      <c r="AP92" s="274"/>
      <c r="AQ92" s="274"/>
      <c r="AR92" s="274"/>
      <c r="AS92" s="274"/>
      <c r="AT92" s="274"/>
      <c r="AU92" s="274"/>
      <c r="AV92" s="274"/>
      <c r="AW92" s="274"/>
      <c r="AX92" s="274"/>
      <c r="AY92" s="274"/>
      <c r="AZ92" s="274"/>
      <c r="BA92" s="274"/>
      <c r="BB92" s="274"/>
      <c r="BC92" s="274"/>
      <c r="BD92" s="274"/>
      <c r="BE92" s="274"/>
      <c r="BF92" s="274"/>
      <c r="BG92" s="274"/>
      <c r="BH92" s="274"/>
      <c r="BI92" s="274"/>
      <c r="BJ92" s="274"/>
      <c r="BK92" s="274"/>
      <c r="BL92" s="274"/>
      <c r="BM92" s="274"/>
      <c r="BN92" s="274"/>
      <c r="BO92" s="274"/>
      <c r="BP92" s="274"/>
      <c r="BQ92" s="274"/>
      <c r="BR92" s="274"/>
      <c r="BS92" s="274"/>
      <c r="BT92" s="274"/>
      <c r="BU92" s="274"/>
      <c r="BV92" s="274"/>
      <c r="BW92" s="274"/>
      <c r="BX92" s="274"/>
      <c r="BY92" s="274"/>
      <c r="BZ92" s="274"/>
      <c r="CA92" s="274"/>
      <c r="CB92" s="274"/>
      <c r="CC92" s="274"/>
      <c r="CD92" s="274"/>
      <c r="CE92" s="274"/>
      <c r="CF92" s="274"/>
      <c r="CG92" s="274"/>
      <c r="CH92" s="274"/>
      <c r="CI92" s="274"/>
      <c r="CJ92" s="274"/>
      <c r="CK92" s="274"/>
      <c r="CL92" s="274"/>
      <c r="CM92" s="274"/>
      <c r="CN92" s="274"/>
      <c r="CO92" s="274"/>
      <c r="CP92" s="274"/>
      <c r="CQ92" s="274"/>
      <c r="CR92" s="274"/>
      <c r="CS92" s="274"/>
      <c r="CT92" s="274"/>
      <c r="CU92" s="274"/>
      <c r="CV92" s="274"/>
    </row>
    <row r="93" spans="1:100" x14ac:dyDescent="0.3">
      <c r="A93" s="274"/>
      <c r="B93" s="274"/>
      <c r="C93" s="274"/>
      <c r="D93" s="274"/>
      <c r="E93" s="274"/>
      <c r="F93" s="274"/>
      <c r="G93" s="274"/>
      <c r="H93" s="274"/>
      <c r="I93" s="274"/>
      <c r="J93" s="274"/>
      <c r="K93" s="274"/>
      <c r="L93" s="274"/>
      <c r="M93" s="274"/>
      <c r="N93" s="274"/>
      <c r="O93" s="274"/>
      <c r="P93" s="274"/>
      <c r="Q93" s="274"/>
      <c r="R93" s="274"/>
      <c r="S93" s="274"/>
      <c r="T93" s="274"/>
      <c r="U93" s="274"/>
      <c r="V93" s="274"/>
      <c r="W93" s="274"/>
      <c r="X93" s="274"/>
      <c r="Y93" s="274"/>
      <c r="Z93" s="274"/>
      <c r="AA93" s="274"/>
      <c r="AB93" s="274"/>
      <c r="AC93" s="274"/>
      <c r="AD93" s="274"/>
      <c r="AE93" s="274"/>
      <c r="AF93" s="274"/>
      <c r="AG93" s="274"/>
      <c r="AH93" s="274"/>
      <c r="AI93" s="274"/>
      <c r="AJ93" s="274"/>
      <c r="AK93" s="274"/>
      <c r="AL93" s="274"/>
      <c r="AM93" s="274"/>
      <c r="AN93" s="274"/>
      <c r="AO93" s="274"/>
      <c r="AP93" s="274"/>
      <c r="AQ93" s="274"/>
      <c r="AR93" s="274"/>
      <c r="AS93" s="274"/>
      <c r="AT93" s="274"/>
      <c r="AU93" s="274"/>
      <c r="AV93" s="274"/>
      <c r="AW93" s="274"/>
      <c r="AX93" s="274"/>
      <c r="AY93" s="274"/>
      <c r="AZ93" s="274"/>
      <c r="BA93" s="274"/>
      <c r="BB93" s="274"/>
      <c r="BC93" s="274"/>
      <c r="BD93" s="274"/>
      <c r="BE93" s="274"/>
      <c r="BF93" s="274"/>
      <c r="BG93" s="274"/>
      <c r="BH93" s="274"/>
      <c r="BI93" s="274"/>
      <c r="BJ93" s="274"/>
      <c r="BK93" s="274"/>
      <c r="BL93" s="274"/>
      <c r="BM93" s="274"/>
      <c r="BN93" s="274"/>
      <c r="BO93" s="274"/>
      <c r="BP93" s="274"/>
      <c r="BQ93" s="274"/>
      <c r="BR93" s="274"/>
      <c r="BS93" s="274"/>
      <c r="BT93" s="274"/>
      <c r="BU93" s="274"/>
      <c r="BV93" s="274"/>
      <c r="BW93" s="274"/>
      <c r="BX93" s="274"/>
      <c r="BY93" s="274"/>
      <c r="BZ93" s="274"/>
      <c r="CA93" s="274"/>
      <c r="CB93" s="274"/>
      <c r="CC93" s="274"/>
      <c r="CD93" s="274"/>
      <c r="CE93" s="274"/>
      <c r="CF93" s="274"/>
      <c r="CG93" s="274"/>
      <c r="CH93" s="274"/>
      <c r="CI93" s="274"/>
      <c r="CJ93" s="274"/>
      <c r="CK93" s="274"/>
      <c r="CL93" s="274"/>
      <c r="CM93" s="274"/>
      <c r="CN93" s="274"/>
      <c r="CO93" s="274"/>
      <c r="CP93" s="274"/>
      <c r="CQ93" s="274"/>
      <c r="CR93" s="274"/>
      <c r="CS93" s="274"/>
      <c r="CT93" s="274"/>
      <c r="CU93" s="274"/>
      <c r="CV93" s="274"/>
    </row>
    <row r="94" spans="1:100" x14ac:dyDescent="0.3">
      <c r="A94" s="274"/>
      <c r="B94" s="274"/>
      <c r="C94" s="274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  <c r="S94" s="274"/>
      <c r="T94" s="274"/>
      <c r="U94" s="274"/>
      <c r="V94" s="274"/>
      <c r="W94" s="274"/>
      <c r="X94" s="274"/>
      <c r="Y94" s="274"/>
      <c r="Z94" s="274"/>
      <c r="AA94" s="274"/>
      <c r="AB94" s="274"/>
      <c r="AC94" s="274"/>
      <c r="AD94" s="274"/>
      <c r="AE94" s="274"/>
      <c r="AF94" s="274"/>
      <c r="AG94" s="274"/>
      <c r="AH94" s="274"/>
      <c r="AI94" s="274"/>
      <c r="AJ94" s="274"/>
      <c r="AK94" s="274"/>
      <c r="AL94" s="274"/>
      <c r="AM94" s="274"/>
      <c r="AN94" s="274"/>
      <c r="AO94" s="274"/>
      <c r="AP94" s="274"/>
      <c r="AQ94" s="274"/>
      <c r="AR94" s="274"/>
      <c r="AS94" s="274"/>
      <c r="AT94" s="274"/>
      <c r="AU94" s="274"/>
      <c r="AV94" s="274"/>
      <c r="AW94" s="274"/>
      <c r="AX94" s="274"/>
      <c r="AY94" s="274"/>
      <c r="AZ94" s="274"/>
      <c r="BA94" s="274"/>
      <c r="BB94" s="274"/>
      <c r="BC94" s="274"/>
      <c r="BD94" s="274"/>
      <c r="BE94" s="274"/>
      <c r="BF94" s="274"/>
      <c r="BG94" s="274"/>
      <c r="BH94" s="274"/>
      <c r="BI94" s="274"/>
      <c r="BJ94" s="274"/>
      <c r="BK94" s="274"/>
      <c r="BL94" s="274"/>
      <c r="BM94" s="274"/>
      <c r="BN94" s="274"/>
      <c r="BO94" s="274"/>
      <c r="BP94" s="274"/>
      <c r="BQ94" s="274"/>
      <c r="BR94" s="274"/>
      <c r="BS94" s="274"/>
      <c r="BT94" s="274"/>
      <c r="BU94" s="274"/>
      <c r="BV94" s="274"/>
      <c r="BW94" s="274"/>
      <c r="BX94" s="274"/>
      <c r="BY94" s="274"/>
      <c r="BZ94" s="274"/>
      <c r="CA94" s="274"/>
      <c r="CB94" s="274"/>
      <c r="CC94" s="274"/>
      <c r="CD94" s="274"/>
      <c r="CE94" s="274"/>
      <c r="CF94" s="274"/>
      <c r="CG94" s="274"/>
      <c r="CH94" s="274"/>
      <c r="CI94" s="274"/>
      <c r="CJ94" s="274"/>
      <c r="CK94" s="274"/>
      <c r="CL94" s="274"/>
      <c r="CM94" s="274"/>
      <c r="CN94" s="274"/>
      <c r="CO94" s="274"/>
      <c r="CP94" s="274"/>
      <c r="CQ94" s="274"/>
      <c r="CR94" s="274"/>
      <c r="CS94" s="274"/>
      <c r="CT94" s="274"/>
      <c r="CU94" s="274"/>
      <c r="CV94" s="274"/>
    </row>
    <row r="95" spans="1:100" x14ac:dyDescent="0.3">
      <c r="A95" s="274"/>
      <c r="B95" s="274"/>
      <c r="C95" s="274"/>
      <c r="D95" s="274"/>
      <c r="E95" s="274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4"/>
      <c r="S95" s="274"/>
      <c r="T95" s="274"/>
      <c r="U95" s="274"/>
      <c r="V95" s="274"/>
      <c r="W95" s="274"/>
      <c r="X95" s="274"/>
      <c r="Y95" s="274"/>
      <c r="Z95" s="274"/>
      <c r="AA95" s="274"/>
      <c r="AB95" s="274"/>
      <c r="AC95" s="274"/>
      <c r="AD95" s="274"/>
      <c r="AE95" s="274"/>
      <c r="AF95" s="274"/>
      <c r="AG95" s="274"/>
      <c r="AH95" s="274"/>
      <c r="AI95" s="274"/>
      <c r="AJ95" s="274"/>
      <c r="AK95" s="274"/>
      <c r="AL95" s="274"/>
      <c r="AM95" s="274"/>
      <c r="AN95" s="274"/>
      <c r="AO95" s="274"/>
      <c r="AP95" s="274"/>
      <c r="AQ95" s="274"/>
      <c r="AR95" s="274"/>
      <c r="AS95" s="274"/>
      <c r="AT95" s="274"/>
      <c r="AU95" s="274"/>
      <c r="AV95" s="274"/>
      <c r="AW95" s="274"/>
      <c r="AX95" s="274"/>
      <c r="AY95" s="274"/>
      <c r="AZ95" s="274"/>
      <c r="BA95" s="274"/>
      <c r="BB95" s="274"/>
      <c r="BC95" s="274"/>
      <c r="BD95" s="274"/>
      <c r="BE95" s="274"/>
      <c r="BF95" s="274"/>
      <c r="BG95" s="274"/>
      <c r="BH95" s="274"/>
      <c r="BI95" s="274"/>
      <c r="BJ95" s="274"/>
      <c r="BK95" s="274"/>
      <c r="BL95" s="274"/>
      <c r="BM95" s="274"/>
      <c r="BN95" s="274"/>
      <c r="BO95" s="274"/>
      <c r="BP95" s="274"/>
      <c r="BQ95" s="274"/>
      <c r="BR95" s="274"/>
      <c r="BS95" s="274"/>
      <c r="BT95" s="274"/>
      <c r="BU95" s="274"/>
      <c r="BV95" s="274"/>
      <c r="BW95" s="274"/>
      <c r="BX95" s="274"/>
      <c r="BY95" s="274"/>
      <c r="BZ95" s="274"/>
      <c r="CA95" s="274"/>
      <c r="CB95" s="274"/>
      <c r="CC95" s="274"/>
      <c r="CD95" s="274"/>
      <c r="CE95" s="274"/>
      <c r="CF95" s="274"/>
      <c r="CG95" s="274"/>
      <c r="CH95" s="274"/>
      <c r="CI95" s="274"/>
      <c r="CJ95" s="274"/>
      <c r="CK95" s="274"/>
      <c r="CL95" s="274"/>
      <c r="CM95" s="274"/>
      <c r="CN95" s="274"/>
      <c r="CO95" s="274"/>
      <c r="CP95" s="274"/>
      <c r="CQ95" s="274"/>
      <c r="CR95" s="274"/>
      <c r="CS95" s="274"/>
      <c r="CT95" s="274"/>
      <c r="CU95" s="274"/>
      <c r="CV95" s="274"/>
    </row>
    <row r="96" spans="1:100" x14ac:dyDescent="0.3">
      <c r="A96" s="274"/>
      <c r="B96" s="274"/>
      <c r="C96" s="274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4"/>
      <c r="U96" s="274"/>
      <c r="V96" s="274"/>
      <c r="W96" s="274"/>
      <c r="X96" s="274"/>
      <c r="Y96" s="274"/>
      <c r="Z96" s="274"/>
      <c r="AA96" s="274"/>
      <c r="AB96" s="274"/>
      <c r="AC96" s="274"/>
      <c r="AD96" s="274"/>
      <c r="AE96" s="274"/>
      <c r="AF96" s="274"/>
      <c r="AG96" s="274"/>
      <c r="AH96" s="274"/>
      <c r="AI96" s="274"/>
      <c r="AJ96" s="274"/>
      <c r="AK96" s="274"/>
      <c r="AL96" s="274"/>
      <c r="AM96" s="274"/>
      <c r="AN96" s="274"/>
      <c r="AO96" s="274"/>
      <c r="AP96" s="274"/>
      <c r="AQ96" s="274"/>
      <c r="AR96" s="274"/>
      <c r="AS96" s="274"/>
      <c r="AT96" s="274"/>
      <c r="AU96" s="274"/>
      <c r="AV96" s="274"/>
      <c r="AW96" s="274"/>
      <c r="AX96" s="274"/>
      <c r="AY96" s="274"/>
      <c r="AZ96" s="274"/>
      <c r="BA96" s="274"/>
      <c r="BB96" s="274"/>
      <c r="BC96" s="274"/>
      <c r="BD96" s="274"/>
      <c r="BE96" s="274"/>
      <c r="BF96" s="274"/>
      <c r="BG96" s="274"/>
      <c r="BH96" s="274"/>
      <c r="BI96" s="274"/>
      <c r="BJ96" s="274"/>
      <c r="BK96" s="274"/>
      <c r="BL96" s="274"/>
      <c r="BM96" s="274"/>
      <c r="BN96" s="274"/>
      <c r="BO96" s="274"/>
      <c r="BP96" s="274"/>
      <c r="BQ96" s="274"/>
      <c r="BR96" s="274"/>
      <c r="BS96" s="274"/>
      <c r="BT96" s="274"/>
      <c r="BU96" s="274"/>
      <c r="BV96" s="274"/>
      <c r="BW96" s="274"/>
      <c r="BX96" s="274"/>
      <c r="BY96" s="274"/>
      <c r="BZ96" s="274"/>
      <c r="CA96" s="274"/>
      <c r="CB96" s="274"/>
      <c r="CC96" s="274"/>
      <c r="CD96" s="274"/>
      <c r="CE96" s="274"/>
      <c r="CF96" s="274"/>
      <c r="CG96" s="274"/>
      <c r="CH96" s="274"/>
      <c r="CI96" s="274"/>
      <c r="CJ96" s="274"/>
      <c r="CK96" s="274"/>
      <c r="CL96" s="274"/>
      <c r="CM96" s="274"/>
      <c r="CN96" s="274"/>
      <c r="CO96" s="274"/>
      <c r="CP96" s="274"/>
      <c r="CQ96" s="274"/>
      <c r="CR96" s="274"/>
      <c r="CS96" s="274"/>
      <c r="CT96" s="274"/>
      <c r="CU96" s="274"/>
      <c r="CV96" s="274"/>
    </row>
    <row r="97" spans="1:100" x14ac:dyDescent="0.3">
      <c r="A97" s="274"/>
      <c r="B97" s="274"/>
      <c r="C97" s="274"/>
      <c r="D97" s="274"/>
      <c r="E97" s="274"/>
      <c r="F97" s="274"/>
      <c r="G97" s="274"/>
      <c r="H97" s="274"/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4"/>
      <c r="U97" s="274"/>
      <c r="V97" s="274"/>
      <c r="W97" s="274"/>
      <c r="X97" s="274"/>
      <c r="Y97" s="274"/>
      <c r="Z97" s="274"/>
      <c r="AA97" s="274"/>
      <c r="AB97" s="274"/>
      <c r="AC97" s="274"/>
      <c r="AD97" s="274"/>
      <c r="AE97" s="274"/>
      <c r="AF97" s="274"/>
      <c r="AG97" s="274"/>
      <c r="AH97" s="274"/>
      <c r="AI97" s="274"/>
      <c r="AJ97" s="274"/>
      <c r="AK97" s="274"/>
      <c r="AL97" s="274"/>
      <c r="AM97" s="274"/>
      <c r="AN97" s="274"/>
      <c r="AO97" s="274"/>
      <c r="AP97" s="274"/>
      <c r="AQ97" s="274"/>
      <c r="AR97" s="274"/>
      <c r="AS97" s="274"/>
      <c r="AT97" s="274"/>
      <c r="AU97" s="274"/>
      <c r="AV97" s="274"/>
      <c r="AW97" s="274"/>
      <c r="AX97" s="274"/>
      <c r="AY97" s="274"/>
      <c r="AZ97" s="274"/>
      <c r="BA97" s="274"/>
      <c r="BB97" s="274"/>
      <c r="BC97" s="274"/>
      <c r="BD97" s="274"/>
      <c r="BE97" s="274"/>
      <c r="BF97" s="274"/>
      <c r="BG97" s="274"/>
      <c r="BH97" s="274"/>
      <c r="BI97" s="274"/>
      <c r="BJ97" s="274"/>
      <c r="BK97" s="274"/>
      <c r="BL97" s="274"/>
      <c r="BM97" s="274"/>
      <c r="BN97" s="274"/>
      <c r="BO97" s="274"/>
      <c r="BP97" s="274"/>
      <c r="BQ97" s="274"/>
      <c r="BR97" s="274"/>
      <c r="BS97" s="274"/>
      <c r="BT97" s="274"/>
      <c r="BU97" s="274"/>
      <c r="BV97" s="274"/>
      <c r="BW97" s="274"/>
      <c r="BX97" s="274"/>
      <c r="BY97" s="274"/>
      <c r="BZ97" s="274"/>
      <c r="CA97" s="274"/>
      <c r="CB97" s="274"/>
      <c r="CC97" s="274"/>
      <c r="CD97" s="274"/>
      <c r="CE97" s="274"/>
      <c r="CF97" s="274"/>
      <c r="CG97" s="274"/>
      <c r="CH97" s="274"/>
      <c r="CI97" s="274"/>
      <c r="CJ97" s="274"/>
      <c r="CK97" s="274"/>
      <c r="CL97" s="274"/>
      <c r="CM97" s="274"/>
      <c r="CN97" s="274"/>
      <c r="CO97" s="274"/>
      <c r="CP97" s="274"/>
      <c r="CQ97" s="274"/>
      <c r="CR97" s="274"/>
      <c r="CS97" s="274"/>
      <c r="CT97" s="274"/>
      <c r="CU97" s="274"/>
      <c r="CV97" s="274"/>
    </row>
    <row r="98" spans="1:100" x14ac:dyDescent="0.3">
      <c r="A98" s="274"/>
      <c r="B98" s="274"/>
      <c r="C98" s="274"/>
      <c r="D98" s="274"/>
      <c r="E98" s="274"/>
      <c r="F98" s="274"/>
      <c r="G98" s="274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4"/>
      <c r="U98" s="274"/>
      <c r="V98" s="274"/>
      <c r="W98" s="274"/>
      <c r="X98" s="274"/>
      <c r="Y98" s="274"/>
      <c r="Z98" s="274"/>
      <c r="AA98" s="274"/>
      <c r="AB98" s="274"/>
      <c r="AC98" s="274"/>
      <c r="AD98" s="274"/>
      <c r="AE98" s="274"/>
      <c r="AF98" s="274"/>
      <c r="AG98" s="274"/>
      <c r="AH98" s="274"/>
      <c r="AI98" s="274"/>
      <c r="AJ98" s="274"/>
      <c r="AK98" s="274"/>
      <c r="AL98" s="274"/>
      <c r="AM98" s="274"/>
      <c r="AN98" s="274"/>
      <c r="AO98" s="274"/>
      <c r="AP98" s="274"/>
      <c r="AQ98" s="274"/>
      <c r="AR98" s="274"/>
      <c r="AS98" s="274"/>
      <c r="AT98" s="274"/>
      <c r="AU98" s="274"/>
      <c r="AV98" s="274"/>
      <c r="AW98" s="274"/>
      <c r="AX98" s="274"/>
      <c r="AY98" s="274"/>
      <c r="AZ98" s="274"/>
      <c r="BA98" s="274"/>
      <c r="BB98" s="274"/>
      <c r="BC98" s="274"/>
      <c r="BD98" s="274"/>
      <c r="BE98" s="274"/>
      <c r="BF98" s="274"/>
      <c r="BG98" s="274"/>
      <c r="BH98" s="274"/>
      <c r="BI98" s="274"/>
      <c r="BJ98" s="274"/>
      <c r="BK98" s="274"/>
      <c r="BL98" s="274"/>
      <c r="BM98" s="274"/>
      <c r="BN98" s="274"/>
      <c r="BO98" s="274"/>
      <c r="BP98" s="274"/>
      <c r="BQ98" s="274"/>
      <c r="BR98" s="274"/>
      <c r="BS98" s="274"/>
      <c r="BT98" s="274"/>
      <c r="BU98" s="274"/>
      <c r="BV98" s="274"/>
      <c r="BW98" s="274"/>
      <c r="BX98" s="274"/>
      <c r="BY98" s="274"/>
      <c r="BZ98" s="274"/>
      <c r="CA98" s="274"/>
      <c r="CB98" s="274"/>
      <c r="CC98" s="274"/>
      <c r="CD98" s="274"/>
      <c r="CE98" s="274"/>
      <c r="CF98" s="274"/>
      <c r="CG98" s="274"/>
      <c r="CH98" s="274"/>
      <c r="CI98" s="274"/>
      <c r="CJ98" s="274"/>
      <c r="CK98" s="274"/>
      <c r="CL98" s="274"/>
      <c r="CM98" s="274"/>
      <c r="CN98" s="274"/>
      <c r="CO98" s="274"/>
      <c r="CP98" s="274"/>
      <c r="CQ98" s="274"/>
      <c r="CR98" s="274"/>
      <c r="CS98" s="274"/>
      <c r="CT98" s="274"/>
      <c r="CU98" s="274"/>
      <c r="CV98" s="274"/>
    </row>
    <row r="99" spans="1:100" x14ac:dyDescent="0.3">
      <c r="A99" s="274"/>
      <c r="B99" s="274"/>
      <c r="C99" s="274"/>
      <c r="D99" s="274"/>
      <c r="E99" s="274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4"/>
      <c r="V99" s="274"/>
      <c r="W99" s="274"/>
      <c r="X99" s="274"/>
      <c r="Y99" s="274"/>
      <c r="Z99" s="274"/>
      <c r="AA99" s="274"/>
      <c r="AB99" s="274"/>
      <c r="AC99" s="274"/>
      <c r="AD99" s="274"/>
      <c r="AE99" s="274"/>
      <c r="AF99" s="274"/>
      <c r="AG99" s="274"/>
      <c r="AH99" s="274"/>
      <c r="AI99" s="274"/>
      <c r="AJ99" s="274"/>
      <c r="AK99" s="274"/>
      <c r="AL99" s="274"/>
      <c r="AM99" s="274"/>
      <c r="AN99" s="274"/>
      <c r="AO99" s="274"/>
      <c r="AP99" s="274"/>
      <c r="AQ99" s="274"/>
      <c r="AR99" s="274"/>
      <c r="AS99" s="274"/>
      <c r="AT99" s="274"/>
      <c r="AU99" s="274"/>
      <c r="AV99" s="274"/>
      <c r="AW99" s="274"/>
      <c r="AX99" s="274"/>
      <c r="AY99" s="274"/>
      <c r="AZ99" s="274"/>
      <c r="BA99" s="274"/>
      <c r="BB99" s="274"/>
      <c r="BC99" s="274"/>
      <c r="BD99" s="274"/>
      <c r="BE99" s="274"/>
      <c r="BF99" s="274"/>
      <c r="BG99" s="274"/>
      <c r="BH99" s="274"/>
      <c r="BI99" s="274"/>
      <c r="BJ99" s="274"/>
      <c r="BK99" s="274"/>
      <c r="BL99" s="274"/>
      <c r="BM99" s="274"/>
      <c r="BN99" s="274"/>
      <c r="BO99" s="274"/>
      <c r="BP99" s="274"/>
      <c r="BQ99" s="274"/>
      <c r="BR99" s="274"/>
      <c r="BS99" s="274"/>
      <c r="BT99" s="274"/>
      <c r="BU99" s="274"/>
      <c r="BV99" s="274"/>
      <c r="BW99" s="274"/>
      <c r="BX99" s="274"/>
      <c r="BY99" s="274"/>
      <c r="BZ99" s="274"/>
      <c r="CA99" s="274"/>
      <c r="CB99" s="274"/>
      <c r="CC99" s="274"/>
      <c r="CD99" s="274"/>
      <c r="CE99" s="274"/>
      <c r="CF99" s="274"/>
      <c r="CG99" s="274"/>
      <c r="CH99" s="274"/>
      <c r="CI99" s="274"/>
      <c r="CJ99" s="274"/>
      <c r="CK99" s="274"/>
      <c r="CL99" s="274"/>
      <c r="CM99" s="274"/>
      <c r="CN99" s="274"/>
      <c r="CO99" s="274"/>
      <c r="CP99" s="274"/>
      <c r="CQ99" s="274"/>
      <c r="CR99" s="274"/>
      <c r="CS99" s="274"/>
      <c r="CT99" s="274"/>
      <c r="CU99" s="274"/>
      <c r="CV99" s="274"/>
    </row>
    <row r="100" spans="1:100" x14ac:dyDescent="0.3">
      <c r="A100" s="274"/>
      <c r="B100" s="274"/>
      <c r="C100" s="274"/>
      <c r="D100" s="274"/>
      <c r="E100" s="274"/>
      <c r="F100" s="274"/>
      <c r="G100" s="274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4"/>
      <c r="AG100" s="274"/>
      <c r="AH100" s="274"/>
      <c r="AI100" s="274"/>
      <c r="AJ100" s="274"/>
      <c r="AK100" s="274"/>
      <c r="AL100" s="274"/>
      <c r="AM100" s="274"/>
      <c r="AN100" s="274"/>
      <c r="AO100" s="274"/>
      <c r="AP100" s="274"/>
      <c r="AQ100" s="274"/>
      <c r="AR100" s="274"/>
      <c r="AS100" s="274"/>
      <c r="AT100" s="274"/>
      <c r="AU100" s="274"/>
      <c r="AV100" s="274"/>
      <c r="AW100" s="274"/>
      <c r="AX100" s="274"/>
      <c r="AY100" s="274"/>
      <c r="AZ100" s="274"/>
      <c r="BA100" s="274"/>
      <c r="BB100" s="274"/>
      <c r="BC100" s="274"/>
      <c r="BD100" s="274"/>
      <c r="BE100" s="274"/>
      <c r="BF100" s="274"/>
      <c r="BG100" s="274"/>
      <c r="BH100" s="274"/>
      <c r="BI100" s="274"/>
      <c r="BJ100" s="274"/>
      <c r="BK100" s="274"/>
      <c r="BL100" s="274"/>
      <c r="BM100" s="274"/>
      <c r="BN100" s="274"/>
      <c r="BO100" s="274"/>
      <c r="BP100" s="274"/>
      <c r="BQ100" s="274"/>
      <c r="BR100" s="274"/>
      <c r="BS100" s="274"/>
      <c r="BT100" s="274"/>
      <c r="BU100" s="274"/>
      <c r="BV100" s="274"/>
      <c r="BW100" s="274"/>
      <c r="BX100" s="274"/>
      <c r="BY100" s="274"/>
      <c r="BZ100" s="274"/>
      <c r="CA100" s="274"/>
      <c r="CB100" s="274"/>
      <c r="CC100" s="274"/>
      <c r="CD100" s="274"/>
      <c r="CE100" s="274"/>
      <c r="CF100" s="274"/>
      <c r="CG100" s="274"/>
      <c r="CH100" s="274"/>
      <c r="CI100" s="274"/>
      <c r="CJ100" s="274"/>
      <c r="CK100" s="274"/>
      <c r="CL100" s="274"/>
      <c r="CM100" s="274"/>
      <c r="CN100" s="274"/>
      <c r="CO100" s="274"/>
      <c r="CP100" s="274"/>
      <c r="CQ100" s="274"/>
      <c r="CR100" s="274"/>
      <c r="CS100" s="274"/>
      <c r="CT100" s="274"/>
      <c r="CU100" s="274"/>
      <c r="CV100" s="274"/>
    </row>
    <row r="101" spans="1:100" x14ac:dyDescent="0.3">
      <c r="A101" s="274"/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4"/>
      <c r="AB101" s="274"/>
      <c r="AC101" s="274"/>
      <c r="AD101" s="274"/>
      <c r="AE101" s="274"/>
      <c r="AF101" s="274"/>
      <c r="AG101" s="274"/>
      <c r="AH101" s="274"/>
      <c r="AI101" s="274"/>
      <c r="AJ101" s="274"/>
      <c r="AK101" s="274"/>
      <c r="AL101" s="274"/>
      <c r="AM101" s="274"/>
      <c r="AN101" s="274"/>
      <c r="AO101" s="274"/>
      <c r="AP101" s="274"/>
      <c r="AQ101" s="274"/>
      <c r="AR101" s="274"/>
      <c r="AS101" s="274"/>
      <c r="AT101" s="274"/>
      <c r="AU101" s="274"/>
      <c r="AV101" s="274"/>
      <c r="AW101" s="274"/>
      <c r="AX101" s="274"/>
      <c r="AY101" s="274"/>
      <c r="AZ101" s="274"/>
      <c r="BA101" s="274"/>
      <c r="BB101" s="274"/>
      <c r="BC101" s="274"/>
      <c r="BD101" s="274"/>
      <c r="BE101" s="274"/>
      <c r="BF101" s="274"/>
      <c r="BG101" s="274"/>
      <c r="BH101" s="274"/>
      <c r="BI101" s="274"/>
      <c r="BJ101" s="274"/>
      <c r="BK101" s="274"/>
      <c r="BL101" s="274"/>
      <c r="BM101" s="274"/>
      <c r="BN101" s="274"/>
      <c r="BO101" s="274"/>
      <c r="BP101" s="274"/>
      <c r="BQ101" s="274"/>
      <c r="BR101" s="274"/>
      <c r="BS101" s="274"/>
      <c r="BT101" s="274"/>
      <c r="BU101" s="274"/>
      <c r="BV101" s="274"/>
      <c r="BW101" s="274"/>
      <c r="BX101" s="274"/>
      <c r="BY101" s="274"/>
      <c r="BZ101" s="274"/>
      <c r="CA101" s="274"/>
      <c r="CB101" s="274"/>
      <c r="CC101" s="274"/>
      <c r="CD101" s="274"/>
      <c r="CE101" s="274"/>
      <c r="CF101" s="274"/>
      <c r="CG101" s="274"/>
      <c r="CH101" s="274"/>
      <c r="CI101" s="274"/>
      <c r="CJ101" s="274"/>
      <c r="CK101" s="274"/>
      <c r="CL101" s="274"/>
      <c r="CM101" s="274"/>
      <c r="CN101" s="274"/>
      <c r="CO101" s="274"/>
      <c r="CP101" s="274"/>
      <c r="CQ101" s="274"/>
      <c r="CR101" s="274"/>
      <c r="CS101" s="274"/>
      <c r="CT101" s="274"/>
      <c r="CU101" s="274"/>
      <c r="CV101" s="274"/>
    </row>
    <row r="102" spans="1:100" x14ac:dyDescent="0.3">
      <c r="A102" s="274"/>
      <c r="B102" s="274"/>
      <c r="C102" s="274"/>
      <c r="D102" s="274"/>
      <c r="E102" s="274"/>
      <c r="F102" s="274"/>
      <c r="G102" s="274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  <c r="AA102" s="274"/>
      <c r="AB102" s="274"/>
      <c r="AC102" s="274"/>
      <c r="AD102" s="274"/>
      <c r="AE102" s="274"/>
      <c r="AF102" s="274"/>
      <c r="AG102" s="274"/>
      <c r="AH102" s="274"/>
      <c r="AI102" s="274"/>
      <c r="AJ102" s="274"/>
      <c r="AK102" s="274"/>
      <c r="AL102" s="274"/>
      <c r="AM102" s="274"/>
      <c r="AN102" s="274"/>
      <c r="AO102" s="274"/>
      <c r="AP102" s="274"/>
      <c r="AQ102" s="274"/>
      <c r="AR102" s="274"/>
      <c r="AS102" s="274"/>
      <c r="AT102" s="274"/>
      <c r="AU102" s="274"/>
      <c r="AV102" s="274"/>
      <c r="AW102" s="274"/>
      <c r="AX102" s="274"/>
      <c r="AY102" s="274"/>
      <c r="AZ102" s="274"/>
      <c r="BA102" s="274"/>
      <c r="BB102" s="274"/>
      <c r="BC102" s="274"/>
      <c r="BD102" s="274"/>
      <c r="BE102" s="274"/>
      <c r="BF102" s="274"/>
      <c r="BG102" s="274"/>
      <c r="BH102" s="274"/>
      <c r="BI102" s="274"/>
      <c r="BJ102" s="274"/>
      <c r="BK102" s="274"/>
      <c r="BL102" s="274"/>
      <c r="BM102" s="274"/>
      <c r="BN102" s="274"/>
      <c r="BO102" s="274"/>
      <c r="BP102" s="274"/>
      <c r="BQ102" s="274"/>
      <c r="BR102" s="274"/>
      <c r="BS102" s="274"/>
      <c r="BT102" s="274"/>
      <c r="BU102" s="274"/>
      <c r="BV102" s="274"/>
      <c r="BW102" s="274"/>
      <c r="BX102" s="274"/>
      <c r="BY102" s="274"/>
      <c r="BZ102" s="274"/>
      <c r="CA102" s="274"/>
      <c r="CB102" s="274"/>
      <c r="CC102" s="274"/>
      <c r="CD102" s="274"/>
      <c r="CE102" s="274"/>
      <c r="CF102" s="274"/>
      <c r="CG102" s="274"/>
      <c r="CH102" s="274"/>
      <c r="CI102" s="274"/>
      <c r="CJ102" s="274"/>
      <c r="CK102" s="274"/>
      <c r="CL102" s="274"/>
      <c r="CM102" s="274"/>
      <c r="CN102" s="274"/>
      <c r="CO102" s="274"/>
      <c r="CP102" s="274"/>
      <c r="CQ102" s="274"/>
      <c r="CR102" s="274"/>
      <c r="CS102" s="274"/>
      <c r="CT102" s="274"/>
      <c r="CU102" s="274"/>
      <c r="CV102" s="274"/>
    </row>
    <row r="103" spans="1:100" x14ac:dyDescent="0.3">
      <c r="A103" s="274"/>
      <c r="B103" s="274"/>
      <c r="C103" s="274"/>
      <c r="D103" s="274"/>
      <c r="E103" s="274"/>
      <c r="F103" s="274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4"/>
      <c r="T103" s="274"/>
      <c r="U103" s="274"/>
      <c r="V103" s="274"/>
      <c r="W103" s="274"/>
      <c r="X103" s="274"/>
      <c r="Y103" s="274"/>
      <c r="Z103" s="274"/>
      <c r="AA103" s="274"/>
      <c r="AB103" s="274"/>
      <c r="AC103" s="274"/>
      <c r="AD103" s="274"/>
      <c r="AE103" s="274"/>
      <c r="AF103" s="274"/>
      <c r="AG103" s="274"/>
      <c r="AH103" s="274"/>
      <c r="AI103" s="274"/>
      <c r="AJ103" s="274"/>
      <c r="AK103" s="274"/>
      <c r="AL103" s="274"/>
      <c r="AM103" s="274"/>
      <c r="AN103" s="274"/>
      <c r="AO103" s="274"/>
      <c r="AP103" s="274"/>
      <c r="AQ103" s="274"/>
      <c r="AR103" s="274"/>
      <c r="AS103" s="274"/>
      <c r="AT103" s="274"/>
      <c r="AU103" s="274"/>
      <c r="AV103" s="274"/>
      <c r="AW103" s="274"/>
      <c r="AX103" s="274"/>
      <c r="AY103" s="274"/>
      <c r="AZ103" s="274"/>
      <c r="BA103" s="274"/>
      <c r="BB103" s="274"/>
      <c r="BC103" s="274"/>
      <c r="BD103" s="274"/>
      <c r="BE103" s="274"/>
      <c r="BF103" s="274"/>
      <c r="BG103" s="274"/>
      <c r="BH103" s="274"/>
      <c r="BI103" s="274"/>
      <c r="BJ103" s="274"/>
      <c r="BK103" s="274"/>
      <c r="BL103" s="274"/>
      <c r="BM103" s="274"/>
      <c r="BN103" s="274"/>
      <c r="BO103" s="274"/>
      <c r="BP103" s="274"/>
      <c r="BQ103" s="274"/>
      <c r="BR103" s="274"/>
      <c r="BS103" s="274"/>
      <c r="BT103" s="274"/>
      <c r="BU103" s="274"/>
      <c r="BV103" s="274"/>
      <c r="BW103" s="274"/>
      <c r="BX103" s="274"/>
      <c r="BY103" s="274"/>
      <c r="BZ103" s="274"/>
      <c r="CA103" s="274"/>
      <c r="CB103" s="274"/>
      <c r="CC103" s="274"/>
      <c r="CD103" s="274"/>
      <c r="CE103" s="274"/>
      <c r="CF103" s="274"/>
      <c r="CG103" s="274"/>
      <c r="CH103" s="274"/>
      <c r="CI103" s="274"/>
      <c r="CJ103" s="274"/>
      <c r="CK103" s="274"/>
      <c r="CL103" s="274"/>
      <c r="CM103" s="274"/>
      <c r="CN103" s="274"/>
      <c r="CO103" s="274"/>
      <c r="CP103" s="274"/>
      <c r="CQ103" s="274"/>
      <c r="CR103" s="274"/>
      <c r="CS103" s="274"/>
      <c r="CT103" s="274"/>
      <c r="CU103" s="274"/>
      <c r="CV103" s="274"/>
    </row>
    <row r="104" spans="1:100" x14ac:dyDescent="0.3">
      <c r="A104" s="274"/>
      <c r="B104" s="274"/>
      <c r="C104" s="274"/>
      <c r="D104" s="274"/>
      <c r="E104" s="274"/>
      <c r="F104" s="274"/>
      <c r="G104" s="274"/>
      <c r="H104" s="274"/>
      <c r="I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  <c r="BJ104" s="274"/>
      <c r="BK104" s="274"/>
      <c r="BL104" s="274"/>
      <c r="BM104" s="274"/>
      <c r="BN104" s="274"/>
      <c r="BO104" s="274"/>
      <c r="BP104" s="274"/>
      <c r="BQ104" s="274"/>
      <c r="BR104" s="274"/>
      <c r="BS104" s="274"/>
      <c r="BT104" s="274"/>
      <c r="BU104" s="274"/>
      <c r="BV104" s="274"/>
      <c r="BW104" s="274"/>
      <c r="BX104" s="274"/>
      <c r="BY104" s="274"/>
      <c r="BZ104" s="274"/>
      <c r="CA104" s="274"/>
      <c r="CB104" s="274"/>
      <c r="CC104" s="274"/>
      <c r="CD104" s="274"/>
      <c r="CE104" s="274"/>
      <c r="CF104" s="274"/>
      <c r="CG104" s="274"/>
      <c r="CH104" s="274"/>
      <c r="CI104" s="274"/>
      <c r="CJ104" s="274"/>
      <c r="CK104" s="274"/>
      <c r="CL104" s="274"/>
      <c r="CM104" s="274"/>
      <c r="CN104" s="274"/>
      <c r="CO104" s="274"/>
      <c r="CP104" s="274"/>
      <c r="CQ104" s="274"/>
      <c r="CR104" s="274"/>
      <c r="CS104" s="274"/>
      <c r="CT104" s="274"/>
      <c r="CU104" s="274"/>
      <c r="CV104" s="274"/>
    </row>
    <row r="105" spans="1:100" x14ac:dyDescent="0.3">
      <c r="A105" s="274"/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  <c r="BJ105" s="274"/>
      <c r="BK105" s="274"/>
      <c r="BL105" s="274"/>
      <c r="BM105" s="274"/>
      <c r="BN105" s="274"/>
      <c r="BO105" s="274"/>
      <c r="BP105" s="274"/>
      <c r="BQ105" s="274"/>
      <c r="BR105" s="274"/>
      <c r="BS105" s="274"/>
      <c r="BT105" s="274"/>
      <c r="BU105" s="274"/>
      <c r="BV105" s="274"/>
      <c r="BW105" s="274"/>
      <c r="BX105" s="274"/>
      <c r="BY105" s="274"/>
      <c r="BZ105" s="274"/>
      <c r="CA105" s="274"/>
      <c r="CB105" s="274"/>
      <c r="CC105" s="274"/>
      <c r="CD105" s="274"/>
      <c r="CE105" s="274"/>
      <c r="CF105" s="274"/>
      <c r="CG105" s="274"/>
      <c r="CH105" s="274"/>
      <c r="CI105" s="274"/>
      <c r="CJ105" s="274"/>
      <c r="CK105" s="274"/>
      <c r="CL105" s="274"/>
      <c r="CM105" s="274"/>
      <c r="CN105" s="274"/>
      <c r="CO105" s="274"/>
      <c r="CP105" s="274"/>
      <c r="CQ105" s="274"/>
      <c r="CR105" s="274"/>
      <c r="CS105" s="274"/>
      <c r="CT105" s="274"/>
      <c r="CU105" s="274"/>
      <c r="CV105" s="274"/>
    </row>
    <row r="106" spans="1:100" x14ac:dyDescent="0.3">
      <c r="A106" s="274"/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  <c r="BJ106" s="274"/>
      <c r="BK106" s="274"/>
      <c r="BL106" s="274"/>
      <c r="BM106" s="274"/>
      <c r="BN106" s="274"/>
      <c r="BO106" s="274"/>
      <c r="BP106" s="274"/>
      <c r="BQ106" s="274"/>
      <c r="BR106" s="274"/>
      <c r="BS106" s="274"/>
      <c r="BT106" s="274"/>
      <c r="BU106" s="274"/>
      <c r="BV106" s="274"/>
      <c r="BW106" s="274"/>
      <c r="BX106" s="274"/>
      <c r="BY106" s="274"/>
      <c r="BZ106" s="274"/>
      <c r="CA106" s="274"/>
      <c r="CB106" s="274"/>
      <c r="CC106" s="274"/>
      <c r="CD106" s="274"/>
      <c r="CE106" s="274"/>
      <c r="CF106" s="274"/>
      <c r="CG106" s="274"/>
      <c r="CH106" s="274"/>
      <c r="CI106" s="274"/>
      <c r="CJ106" s="274"/>
      <c r="CK106" s="274"/>
      <c r="CL106" s="274"/>
      <c r="CM106" s="274"/>
      <c r="CN106" s="274"/>
      <c r="CO106" s="274"/>
      <c r="CP106" s="274"/>
      <c r="CQ106" s="274"/>
      <c r="CR106" s="274"/>
      <c r="CS106" s="274"/>
      <c r="CT106" s="274"/>
      <c r="CU106" s="274"/>
      <c r="CV106" s="274"/>
    </row>
    <row r="107" spans="1:100" x14ac:dyDescent="0.3">
      <c r="A107" s="274"/>
      <c r="B107" s="274"/>
      <c r="C107" s="274"/>
      <c r="D107" s="274"/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  <c r="BJ107" s="274"/>
      <c r="BK107" s="274"/>
      <c r="BL107" s="274"/>
      <c r="BM107" s="274"/>
      <c r="BN107" s="274"/>
      <c r="BO107" s="274"/>
      <c r="BP107" s="274"/>
      <c r="BQ107" s="274"/>
      <c r="BR107" s="274"/>
      <c r="BS107" s="274"/>
      <c r="BT107" s="274"/>
      <c r="BU107" s="274"/>
      <c r="BV107" s="274"/>
      <c r="BW107" s="274"/>
      <c r="BX107" s="274"/>
      <c r="BY107" s="274"/>
      <c r="BZ107" s="274"/>
      <c r="CA107" s="274"/>
      <c r="CB107" s="274"/>
      <c r="CC107" s="274"/>
      <c r="CD107" s="274"/>
      <c r="CE107" s="274"/>
      <c r="CF107" s="274"/>
      <c r="CG107" s="274"/>
      <c r="CH107" s="274"/>
      <c r="CI107" s="274"/>
      <c r="CJ107" s="274"/>
      <c r="CK107" s="274"/>
      <c r="CL107" s="274"/>
      <c r="CM107" s="274"/>
      <c r="CN107" s="274"/>
      <c r="CO107" s="274"/>
      <c r="CP107" s="274"/>
      <c r="CQ107" s="274"/>
      <c r="CR107" s="274"/>
      <c r="CS107" s="274"/>
      <c r="CT107" s="274"/>
      <c r="CU107" s="274"/>
      <c r="CV107" s="274"/>
    </row>
    <row r="108" spans="1:100" x14ac:dyDescent="0.3">
      <c r="A108" s="274"/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  <c r="BJ108" s="274"/>
      <c r="BK108" s="274"/>
      <c r="BL108" s="274"/>
      <c r="BM108" s="274"/>
      <c r="BN108" s="274"/>
      <c r="BO108" s="274"/>
      <c r="BP108" s="274"/>
      <c r="BQ108" s="274"/>
      <c r="BR108" s="274"/>
      <c r="BS108" s="274"/>
      <c r="BT108" s="274"/>
      <c r="BU108" s="274"/>
      <c r="BV108" s="274"/>
      <c r="BW108" s="274"/>
      <c r="BX108" s="274"/>
      <c r="BY108" s="274"/>
      <c r="BZ108" s="274"/>
      <c r="CA108" s="274"/>
      <c r="CB108" s="274"/>
      <c r="CC108" s="274"/>
      <c r="CD108" s="274"/>
      <c r="CE108" s="274"/>
      <c r="CF108" s="274"/>
      <c r="CG108" s="274"/>
      <c r="CH108" s="274"/>
      <c r="CI108" s="274"/>
      <c r="CJ108" s="274"/>
      <c r="CK108" s="274"/>
      <c r="CL108" s="274"/>
      <c r="CM108" s="274"/>
      <c r="CN108" s="274"/>
      <c r="CO108" s="274"/>
      <c r="CP108" s="274"/>
      <c r="CQ108" s="274"/>
      <c r="CR108" s="274"/>
      <c r="CS108" s="274"/>
      <c r="CT108" s="274"/>
      <c r="CU108" s="274"/>
      <c r="CV108" s="274"/>
    </row>
    <row r="109" spans="1:100" x14ac:dyDescent="0.3">
      <c r="A109" s="274"/>
      <c r="B109" s="274"/>
      <c r="C109" s="274"/>
      <c r="D109" s="274"/>
      <c r="E109" s="274"/>
      <c r="F109" s="274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  <c r="BJ109" s="274"/>
      <c r="BK109" s="274"/>
      <c r="BL109" s="274"/>
      <c r="BM109" s="274"/>
      <c r="BN109" s="274"/>
      <c r="BO109" s="274"/>
      <c r="BP109" s="274"/>
      <c r="BQ109" s="274"/>
      <c r="BR109" s="274"/>
      <c r="BS109" s="274"/>
      <c r="BT109" s="274"/>
      <c r="BU109" s="274"/>
      <c r="BV109" s="274"/>
      <c r="BW109" s="274"/>
      <c r="BX109" s="274"/>
      <c r="BY109" s="274"/>
      <c r="BZ109" s="274"/>
      <c r="CA109" s="274"/>
      <c r="CB109" s="274"/>
      <c r="CC109" s="274"/>
      <c r="CD109" s="274"/>
      <c r="CE109" s="274"/>
      <c r="CF109" s="274"/>
      <c r="CG109" s="274"/>
      <c r="CH109" s="274"/>
      <c r="CI109" s="274"/>
      <c r="CJ109" s="274"/>
      <c r="CK109" s="274"/>
      <c r="CL109" s="274"/>
      <c r="CM109" s="274"/>
      <c r="CN109" s="274"/>
      <c r="CO109" s="274"/>
      <c r="CP109" s="274"/>
      <c r="CQ109" s="274"/>
      <c r="CR109" s="274"/>
      <c r="CS109" s="274"/>
      <c r="CT109" s="274"/>
      <c r="CU109" s="274"/>
      <c r="CV109" s="274"/>
    </row>
    <row r="110" spans="1:100" x14ac:dyDescent="0.3">
      <c r="A110" s="274"/>
      <c r="B110" s="274"/>
      <c r="C110" s="274"/>
      <c r="D110" s="274"/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  <c r="BQ110" s="274"/>
      <c r="BR110" s="274"/>
      <c r="BS110" s="274"/>
      <c r="BT110" s="274"/>
      <c r="BU110" s="274"/>
      <c r="BV110" s="274"/>
      <c r="BW110" s="274"/>
      <c r="BX110" s="274"/>
      <c r="BY110" s="274"/>
      <c r="BZ110" s="274"/>
      <c r="CA110" s="274"/>
      <c r="CB110" s="274"/>
      <c r="CC110" s="274"/>
      <c r="CD110" s="274"/>
      <c r="CE110" s="274"/>
      <c r="CF110" s="274"/>
      <c r="CG110" s="274"/>
      <c r="CH110" s="274"/>
      <c r="CI110" s="274"/>
      <c r="CJ110" s="274"/>
      <c r="CK110" s="274"/>
      <c r="CL110" s="274"/>
      <c r="CM110" s="274"/>
      <c r="CN110" s="274"/>
      <c r="CO110" s="274"/>
      <c r="CP110" s="274"/>
      <c r="CQ110" s="274"/>
      <c r="CR110" s="274"/>
      <c r="CS110" s="274"/>
      <c r="CT110" s="274"/>
      <c r="CU110" s="274"/>
      <c r="CV110" s="274"/>
    </row>
    <row r="111" spans="1:100" x14ac:dyDescent="0.3">
      <c r="A111" s="274"/>
      <c r="B111" s="274"/>
      <c r="C111" s="274"/>
      <c r="D111" s="274"/>
      <c r="E111" s="274"/>
      <c r="F111" s="274"/>
      <c r="G111" s="274"/>
      <c r="H111" s="274"/>
      <c r="I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  <c r="AA111" s="274"/>
      <c r="AB111" s="274"/>
      <c r="AC111" s="274"/>
      <c r="AD111" s="274"/>
      <c r="AE111" s="274"/>
      <c r="AF111" s="274"/>
      <c r="AG111" s="274"/>
      <c r="AH111" s="274"/>
      <c r="AI111" s="274"/>
      <c r="AJ111" s="274"/>
      <c r="AK111" s="274"/>
      <c r="AL111" s="274"/>
      <c r="AM111" s="274"/>
      <c r="AN111" s="274"/>
      <c r="AO111" s="274"/>
      <c r="AP111" s="274"/>
      <c r="AQ111" s="274"/>
      <c r="AR111" s="274"/>
      <c r="AS111" s="274"/>
      <c r="AT111" s="274"/>
      <c r="AU111" s="274"/>
      <c r="AV111" s="274"/>
      <c r="AW111" s="274"/>
      <c r="AX111" s="274"/>
      <c r="AY111" s="274"/>
      <c r="AZ111" s="274"/>
      <c r="BA111" s="274"/>
      <c r="BB111" s="274"/>
      <c r="BC111" s="274"/>
      <c r="BD111" s="274"/>
      <c r="BE111" s="274"/>
      <c r="BF111" s="274"/>
      <c r="BG111" s="274"/>
      <c r="BH111" s="274"/>
      <c r="BI111" s="274"/>
      <c r="BJ111" s="274"/>
      <c r="BK111" s="274"/>
      <c r="BL111" s="274"/>
      <c r="BM111" s="274"/>
      <c r="BN111" s="274"/>
      <c r="BO111" s="274"/>
      <c r="BP111" s="274"/>
      <c r="BQ111" s="274"/>
      <c r="BR111" s="274"/>
      <c r="BS111" s="274"/>
      <c r="BT111" s="274"/>
      <c r="BU111" s="274"/>
      <c r="BV111" s="274"/>
      <c r="BW111" s="274"/>
      <c r="BX111" s="274"/>
      <c r="BY111" s="274"/>
      <c r="BZ111" s="274"/>
      <c r="CA111" s="274"/>
      <c r="CB111" s="274"/>
      <c r="CC111" s="274"/>
      <c r="CD111" s="274"/>
      <c r="CE111" s="274"/>
      <c r="CF111" s="274"/>
      <c r="CG111" s="274"/>
      <c r="CH111" s="274"/>
      <c r="CI111" s="274"/>
      <c r="CJ111" s="274"/>
      <c r="CK111" s="274"/>
      <c r="CL111" s="274"/>
      <c r="CM111" s="274"/>
      <c r="CN111" s="274"/>
      <c r="CO111" s="274"/>
      <c r="CP111" s="274"/>
      <c r="CQ111" s="274"/>
      <c r="CR111" s="274"/>
      <c r="CS111" s="274"/>
      <c r="CT111" s="274"/>
      <c r="CU111" s="274"/>
      <c r="CV111" s="274"/>
    </row>
    <row r="112" spans="1:100" x14ac:dyDescent="0.3">
      <c r="A112" s="274"/>
      <c r="B112" s="274"/>
      <c r="C112" s="274"/>
      <c r="D112" s="274"/>
      <c r="E112" s="274"/>
      <c r="F112" s="274"/>
      <c r="G112" s="274"/>
      <c r="H112" s="274"/>
      <c r="I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4"/>
      <c r="T112" s="274"/>
      <c r="U112" s="274"/>
      <c r="V112" s="274"/>
      <c r="W112" s="274"/>
      <c r="X112" s="274"/>
      <c r="Y112" s="274"/>
      <c r="Z112" s="274"/>
      <c r="AA112" s="274"/>
      <c r="AB112" s="274"/>
      <c r="AC112" s="274"/>
      <c r="AD112" s="274"/>
      <c r="AE112" s="274"/>
      <c r="AF112" s="274"/>
      <c r="AG112" s="274"/>
      <c r="AH112" s="274"/>
      <c r="AI112" s="274"/>
      <c r="AJ112" s="274"/>
      <c r="AK112" s="274"/>
      <c r="AL112" s="274"/>
      <c r="AM112" s="274"/>
      <c r="AN112" s="274"/>
      <c r="AO112" s="274"/>
      <c r="AP112" s="274"/>
      <c r="AQ112" s="274"/>
      <c r="AR112" s="274"/>
      <c r="AS112" s="274"/>
      <c r="AT112" s="274"/>
      <c r="AU112" s="274"/>
      <c r="AV112" s="274"/>
      <c r="AW112" s="274"/>
      <c r="AX112" s="274"/>
      <c r="AY112" s="274"/>
      <c r="AZ112" s="274"/>
      <c r="BA112" s="274"/>
      <c r="BB112" s="274"/>
      <c r="BC112" s="274"/>
      <c r="BD112" s="274"/>
      <c r="BE112" s="274"/>
      <c r="BF112" s="274"/>
      <c r="BG112" s="274"/>
      <c r="BH112" s="274"/>
      <c r="BI112" s="274"/>
      <c r="BJ112" s="274"/>
      <c r="BK112" s="274"/>
      <c r="BL112" s="274"/>
      <c r="BM112" s="274"/>
      <c r="BN112" s="274"/>
      <c r="BO112" s="274"/>
      <c r="BP112" s="274"/>
      <c r="BQ112" s="274"/>
      <c r="BR112" s="274"/>
      <c r="BS112" s="274"/>
      <c r="BT112" s="274"/>
      <c r="BU112" s="274"/>
      <c r="BV112" s="274"/>
      <c r="BW112" s="274"/>
      <c r="BX112" s="274"/>
      <c r="BY112" s="274"/>
      <c r="BZ112" s="274"/>
      <c r="CA112" s="274"/>
      <c r="CB112" s="274"/>
      <c r="CC112" s="274"/>
      <c r="CD112" s="274"/>
      <c r="CE112" s="274"/>
      <c r="CF112" s="274"/>
      <c r="CG112" s="274"/>
      <c r="CH112" s="274"/>
      <c r="CI112" s="274"/>
      <c r="CJ112" s="274"/>
      <c r="CK112" s="274"/>
      <c r="CL112" s="274"/>
      <c r="CM112" s="274"/>
      <c r="CN112" s="274"/>
      <c r="CO112" s="274"/>
      <c r="CP112" s="274"/>
      <c r="CQ112" s="274"/>
      <c r="CR112" s="274"/>
      <c r="CS112" s="274"/>
      <c r="CT112" s="274"/>
      <c r="CU112" s="274"/>
      <c r="CV112" s="274"/>
    </row>
    <row r="113" spans="1:100" x14ac:dyDescent="0.3">
      <c r="A113" s="274"/>
      <c r="B113" s="274"/>
      <c r="C113" s="274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4"/>
      <c r="AB113" s="274"/>
      <c r="AC113" s="274"/>
      <c r="AD113" s="274"/>
      <c r="AE113" s="274"/>
      <c r="AF113" s="274"/>
      <c r="AG113" s="274"/>
      <c r="AH113" s="274"/>
      <c r="AI113" s="274"/>
      <c r="AJ113" s="274"/>
      <c r="AK113" s="274"/>
      <c r="AL113" s="274"/>
      <c r="AM113" s="274"/>
      <c r="AN113" s="274"/>
      <c r="AO113" s="274"/>
      <c r="AP113" s="274"/>
      <c r="AQ113" s="274"/>
      <c r="AR113" s="274"/>
      <c r="AS113" s="274"/>
      <c r="AT113" s="274"/>
      <c r="AU113" s="274"/>
      <c r="AV113" s="274"/>
      <c r="AW113" s="274"/>
      <c r="AX113" s="274"/>
      <c r="AY113" s="274"/>
      <c r="AZ113" s="274"/>
      <c r="BA113" s="274"/>
      <c r="BB113" s="274"/>
      <c r="BC113" s="274"/>
      <c r="BD113" s="274"/>
      <c r="BE113" s="274"/>
      <c r="BF113" s="274"/>
      <c r="BG113" s="274"/>
      <c r="BH113" s="274"/>
      <c r="BI113" s="274"/>
      <c r="BJ113" s="274"/>
      <c r="BK113" s="274"/>
      <c r="BL113" s="274"/>
      <c r="BM113" s="274"/>
      <c r="BN113" s="274"/>
      <c r="BO113" s="274"/>
      <c r="BP113" s="274"/>
      <c r="BQ113" s="274"/>
      <c r="BR113" s="274"/>
      <c r="BS113" s="274"/>
      <c r="BT113" s="274"/>
      <c r="BU113" s="274"/>
      <c r="BV113" s="274"/>
      <c r="BW113" s="274"/>
      <c r="BX113" s="274"/>
      <c r="BY113" s="274"/>
      <c r="BZ113" s="274"/>
      <c r="CA113" s="274"/>
      <c r="CB113" s="274"/>
      <c r="CC113" s="274"/>
      <c r="CD113" s="274"/>
      <c r="CE113" s="274"/>
      <c r="CF113" s="274"/>
      <c r="CG113" s="274"/>
      <c r="CH113" s="274"/>
      <c r="CI113" s="274"/>
      <c r="CJ113" s="274"/>
      <c r="CK113" s="274"/>
      <c r="CL113" s="274"/>
      <c r="CM113" s="274"/>
      <c r="CN113" s="274"/>
      <c r="CO113" s="274"/>
      <c r="CP113" s="274"/>
      <c r="CQ113" s="274"/>
      <c r="CR113" s="274"/>
      <c r="CS113" s="274"/>
      <c r="CT113" s="274"/>
      <c r="CU113" s="274"/>
      <c r="CV113" s="274"/>
    </row>
    <row r="114" spans="1:100" x14ac:dyDescent="0.3">
      <c r="A114" s="274"/>
      <c r="B114" s="274"/>
      <c r="C114" s="274"/>
      <c r="D114" s="274"/>
      <c r="E114" s="274"/>
      <c r="F114" s="274"/>
      <c r="G114" s="274"/>
      <c r="H114" s="274"/>
      <c r="I114" s="274"/>
      <c r="J114" s="274"/>
      <c r="K114" s="274"/>
      <c r="L114" s="274"/>
      <c r="M114" s="274"/>
      <c r="N114" s="274"/>
      <c r="O114" s="274"/>
      <c r="P114" s="274"/>
      <c r="Q114" s="274"/>
      <c r="R114" s="274"/>
      <c r="S114" s="274"/>
      <c r="T114" s="274"/>
      <c r="U114" s="274"/>
      <c r="V114" s="274"/>
      <c r="W114" s="274"/>
      <c r="X114" s="274"/>
      <c r="Y114" s="274"/>
      <c r="Z114" s="274"/>
      <c r="AA114" s="274"/>
      <c r="AB114" s="274"/>
      <c r="AC114" s="274"/>
      <c r="AD114" s="274"/>
      <c r="AE114" s="274"/>
      <c r="AF114" s="274"/>
      <c r="AG114" s="274"/>
      <c r="AH114" s="274"/>
      <c r="AI114" s="274"/>
      <c r="AJ114" s="274"/>
      <c r="AK114" s="274"/>
      <c r="AL114" s="274"/>
      <c r="AM114" s="274"/>
      <c r="AN114" s="274"/>
      <c r="AO114" s="274"/>
      <c r="AP114" s="274"/>
      <c r="AQ114" s="274"/>
      <c r="AR114" s="274"/>
      <c r="AS114" s="274"/>
      <c r="AT114" s="274"/>
      <c r="AU114" s="274"/>
      <c r="AV114" s="274"/>
      <c r="AW114" s="274"/>
      <c r="AX114" s="274"/>
      <c r="AY114" s="274"/>
      <c r="AZ114" s="274"/>
      <c r="BA114" s="274"/>
      <c r="BB114" s="274"/>
      <c r="BC114" s="274"/>
      <c r="BD114" s="274"/>
      <c r="BE114" s="274"/>
      <c r="BF114" s="274"/>
      <c r="BG114" s="274"/>
      <c r="BH114" s="274"/>
      <c r="BI114" s="274"/>
      <c r="BJ114" s="274"/>
      <c r="BK114" s="274"/>
      <c r="BL114" s="274"/>
      <c r="BM114" s="274"/>
      <c r="BN114" s="274"/>
      <c r="BO114" s="274"/>
      <c r="BP114" s="274"/>
      <c r="BQ114" s="274"/>
      <c r="BR114" s="274"/>
      <c r="BS114" s="274"/>
      <c r="BT114" s="274"/>
      <c r="BU114" s="274"/>
      <c r="BV114" s="274"/>
      <c r="BW114" s="274"/>
      <c r="BX114" s="274"/>
      <c r="BY114" s="274"/>
      <c r="BZ114" s="274"/>
      <c r="CA114" s="274"/>
      <c r="CB114" s="274"/>
      <c r="CC114" s="274"/>
      <c r="CD114" s="274"/>
      <c r="CE114" s="274"/>
      <c r="CF114" s="274"/>
      <c r="CG114" s="274"/>
      <c r="CH114" s="274"/>
      <c r="CI114" s="274"/>
      <c r="CJ114" s="274"/>
      <c r="CK114" s="274"/>
      <c r="CL114" s="274"/>
      <c r="CM114" s="274"/>
      <c r="CN114" s="274"/>
      <c r="CO114" s="274"/>
      <c r="CP114" s="274"/>
      <c r="CQ114" s="274"/>
      <c r="CR114" s="274"/>
      <c r="CS114" s="274"/>
      <c r="CT114" s="274"/>
      <c r="CU114" s="274"/>
      <c r="CV114" s="274"/>
    </row>
    <row r="115" spans="1:100" x14ac:dyDescent="0.3">
      <c r="A115" s="274"/>
      <c r="B115" s="274"/>
      <c r="C115" s="274"/>
      <c r="D115" s="274"/>
      <c r="E115" s="274"/>
      <c r="F115" s="274"/>
      <c r="G115" s="274"/>
      <c r="H115" s="274"/>
      <c r="I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4"/>
      <c r="T115" s="274"/>
      <c r="U115" s="274"/>
      <c r="V115" s="274"/>
      <c r="W115" s="274"/>
      <c r="X115" s="274"/>
      <c r="Y115" s="274"/>
      <c r="Z115" s="274"/>
      <c r="AA115" s="274"/>
      <c r="AB115" s="274"/>
      <c r="AC115" s="274"/>
      <c r="AD115" s="274"/>
      <c r="AE115" s="274"/>
      <c r="AF115" s="274"/>
      <c r="AG115" s="274"/>
      <c r="AH115" s="274"/>
      <c r="AI115" s="274"/>
      <c r="AJ115" s="274"/>
      <c r="AK115" s="274"/>
      <c r="AL115" s="274"/>
      <c r="AM115" s="274"/>
      <c r="AN115" s="274"/>
      <c r="AO115" s="274"/>
      <c r="AP115" s="274"/>
      <c r="AQ115" s="274"/>
      <c r="AR115" s="274"/>
      <c r="AS115" s="274"/>
      <c r="AT115" s="274"/>
      <c r="AU115" s="274"/>
      <c r="AV115" s="274"/>
      <c r="AW115" s="274"/>
      <c r="AX115" s="274"/>
      <c r="AY115" s="274"/>
      <c r="AZ115" s="274"/>
      <c r="BA115" s="274"/>
      <c r="BB115" s="274"/>
      <c r="BC115" s="274"/>
      <c r="BD115" s="274"/>
      <c r="BE115" s="274"/>
      <c r="BF115" s="274"/>
      <c r="BG115" s="274"/>
      <c r="BH115" s="274"/>
      <c r="BI115" s="274"/>
      <c r="BJ115" s="274"/>
      <c r="BK115" s="274"/>
      <c r="BL115" s="274"/>
      <c r="BM115" s="274"/>
      <c r="BN115" s="274"/>
      <c r="BO115" s="274"/>
      <c r="BP115" s="274"/>
      <c r="BQ115" s="274"/>
      <c r="BR115" s="274"/>
      <c r="BS115" s="274"/>
      <c r="BT115" s="274"/>
      <c r="BU115" s="274"/>
      <c r="BV115" s="274"/>
      <c r="BW115" s="274"/>
      <c r="BX115" s="274"/>
      <c r="BY115" s="274"/>
      <c r="BZ115" s="274"/>
      <c r="CA115" s="274"/>
      <c r="CB115" s="274"/>
      <c r="CC115" s="274"/>
      <c r="CD115" s="274"/>
      <c r="CE115" s="274"/>
      <c r="CF115" s="274"/>
      <c r="CG115" s="274"/>
      <c r="CH115" s="274"/>
      <c r="CI115" s="274"/>
      <c r="CJ115" s="274"/>
      <c r="CK115" s="274"/>
      <c r="CL115" s="274"/>
      <c r="CM115" s="274"/>
      <c r="CN115" s="274"/>
      <c r="CO115" s="274"/>
      <c r="CP115" s="274"/>
      <c r="CQ115" s="274"/>
      <c r="CR115" s="274"/>
      <c r="CS115" s="274"/>
      <c r="CT115" s="274"/>
      <c r="CU115" s="274"/>
      <c r="CV115" s="274"/>
    </row>
    <row r="116" spans="1:100" x14ac:dyDescent="0.3">
      <c r="A116" s="274"/>
      <c r="B116" s="274"/>
      <c r="C116" s="274"/>
      <c r="D116" s="274"/>
      <c r="E116" s="274"/>
      <c r="F116" s="274"/>
      <c r="G116" s="274"/>
      <c r="H116" s="274"/>
      <c r="I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4"/>
      <c r="T116" s="274"/>
      <c r="U116" s="274"/>
      <c r="V116" s="274"/>
      <c r="W116" s="274"/>
      <c r="X116" s="274"/>
      <c r="Y116" s="274"/>
      <c r="Z116" s="274"/>
      <c r="AA116" s="274"/>
      <c r="AB116" s="274"/>
      <c r="AC116" s="274"/>
      <c r="AD116" s="274"/>
      <c r="AE116" s="274"/>
      <c r="AF116" s="274"/>
      <c r="AG116" s="274"/>
      <c r="AH116" s="274"/>
      <c r="AI116" s="274"/>
      <c r="AJ116" s="274"/>
      <c r="AK116" s="274"/>
      <c r="AL116" s="274"/>
      <c r="AM116" s="274"/>
      <c r="AN116" s="274"/>
      <c r="AO116" s="274"/>
      <c r="AP116" s="274"/>
      <c r="AQ116" s="274"/>
      <c r="AR116" s="274"/>
      <c r="AS116" s="274"/>
      <c r="AT116" s="274"/>
      <c r="AU116" s="274"/>
      <c r="AV116" s="274"/>
      <c r="AW116" s="274"/>
      <c r="AX116" s="274"/>
      <c r="AY116" s="274"/>
      <c r="AZ116" s="274"/>
      <c r="BA116" s="274"/>
      <c r="BB116" s="274"/>
      <c r="BC116" s="274"/>
      <c r="BD116" s="274"/>
      <c r="BE116" s="274"/>
      <c r="BF116" s="274"/>
      <c r="BG116" s="274"/>
      <c r="BH116" s="274"/>
      <c r="BI116" s="274"/>
      <c r="BJ116" s="274"/>
      <c r="BK116" s="274"/>
      <c r="BL116" s="274"/>
      <c r="BM116" s="274"/>
      <c r="BN116" s="274"/>
      <c r="BO116" s="274"/>
      <c r="BP116" s="274"/>
      <c r="BQ116" s="274"/>
      <c r="BR116" s="274"/>
      <c r="BS116" s="274"/>
      <c r="BT116" s="274"/>
      <c r="BU116" s="274"/>
      <c r="BV116" s="274"/>
      <c r="BW116" s="274"/>
      <c r="BX116" s="274"/>
      <c r="BY116" s="274"/>
      <c r="BZ116" s="274"/>
      <c r="CA116" s="274"/>
      <c r="CB116" s="274"/>
      <c r="CC116" s="274"/>
      <c r="CD116" s="274"/>
      <c r="CE116" s="274"/>
      <c r="CF116" s="274"/>
      <c r="CG116" s="274"/>
      <c r="CH116" s="274"/>
      <c r="CI116" s="274"/>
      <c r="CJ116" s="274"/>
      <c r="CK116" s="274"/>
      <c r="CL116" s="274"/>
      <c r="CM116" s="274"/>
      <c r="CN116" s="274"/>
      <c r="CO116" s="274"/>
      <c r="CP116" s="274"/>
      <c r="CQ116" s="274"/>
      <c r="CR116" s="274"/>
      <c r="CS116" s="274"/>
      <c r="CT116" s="274"/>
      <c r="CU116" s="274"/>
      <c r="CV116" s="274"/>
    </row>
    <row r="117" spans="1:100" x14ac:dyDescent="0.3">
      <c r="A117" s="274"/>
      <c r="B117" s="274"/>
      <c r="C117" s="274"/>
      <c r="D117" s="274"/>
      <c r="E117" s="274"/>
      <c r="F117" s="274"/>
      <c r="G117" s="274"/>
      <c r="H117" s="274"/>
      <c r="I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4"/>
      <c r="T117" s="274"/>
      <c r="U117" s="274"/>
      <c r="V117" s="274"/>
      <c r="W117" s="274"/>
      <c r="X117" s="274"/>
      <c r="Y117" s="274"/>
      <c r="Z117" s="274"/>
      <c r="AA117" s="274"/>
      <c r="AB117" s="274"/>
      <c r="AC117" s="274"/>
      <c r="AD117" s="274"/>
      <c r="AE117" s="274"/>
      <c r="AF117" s="274"/>
      <c r="AG117" s="274"/>
      <c r="AH117" s="274"/>
      <c r="AI117" s="274"/>
      <c r="AJ117" s="274"/>
      <c r="AK117" s="274"/>
      <c r="AL117" s="274"/>
      <c r="AM117" s="274"/>
      <c r="AN117" s="274"/>
      <c r="AO117" s="274"/>
      <c r="AP117" s="274"/>
      <c r="AQ117" s="274"/>
      <c r="AR117" s="274"/>
      <c r="AS117" s="274"/>
      <c r="AT117" s="274"/>
      <c r="AU117" s="274"/>
      <c r="AV117" s="274"/>
      <c r="AW117" s="274"/>
      <c r="AX117" s="274"/>
      <c r="AY117" s="274"/>
      <c r="AZ117" s="274"/>
      <c r="BA117" s="274"/>
      <c r="BB117" s="274"/>
      <c r="BC117" s="274"/>
      <c r="BD117" s="274"/>
      <c r="BE117" s="274"/>
      <c r="BF117" s="274"/>
      <c r="BG117" s="274"/>
      <c r="BH117" s="274"/>
      <c r="BI117" s="274"/>
      <c r="BJ117" s="274"/>
      <c r="BK117" s="274"/>
      <c r="BL117" s="274"/>
      <c r="BM117" s="274"/>
      <c r="BN117" s="274"/>
      <c r="BO117" s="274"/>
      <c r="BP117" s="274"/>
      <c r="BQ117" s="274"/>
      <c r="BR117" s="274"/>
      <c r="BS117" s="274"/>
      <c r="BT117" s="274"/>
      <c r="BU117" s="274"/>
      <c r="BV117" s="274"/>
      <c r="BW117" s="274"/>
      <c r="BX117" s="274"/>
      <c r="BY117" s="274"/>
      <c r="BZ117" s="274"/>
      <c r="CA117" s="274"/>
      <c r="CB117" s="274"/>
      <c r="CC117" s="274"/>
      <c r="CD117" s="274"/>
      <c r="CE117" s="274"/>
      <c r="CF117" s="274"/>
      <c r="CG117" s="274"/>
      <c r="CH117" s="274"/>
      <c r="CI117" s="274"/>
      <c r="CJ117" s="274"/>
      <c r="CK117" s="274"/>
      <c r="CL117" s="274"/>
      <c r="CM117" s="274"/>
      <c r="CN117" s="274"/>
      <c r="CO117" s="274"/>
      <c r="CP117" s="274"/>
      <c r="CQ117" s="274"/>
      <c r="CR117" s="274"/>
      <c r="CS117" s="274"/>
      <c r="CT117" s="274"/>
      <c r="CU117" s="274"/>
      <c r="CV117" s="274"/>
    </row>
    <row r="118" spans="1:100" x14ac:dyDescent="0.3">
      <c r="A118" s="274"/>
      <c r="B118" s="274"/>
      <c r="C118" s="274"/>
      <c r="D118" s="274"/>
      <c r="E118" s="274"/>
      <c r="F118" s="274"/>
      <c r="G118" s="274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  <c r="AA118" s="274"/>
      <c r="AB118" s="274"/>
      <c r="AC118" s="274"/>
      <c r="AD118" s="274"/>
      <c r="AE118" s="274"/>
      <c r="AF118" s="274"/>
      <c r="AG118" s="274"/>
      <c r="AH118" s="274"/>
      <c r="AI118" s="274"/>
      <c r="AJ118" s="274"/>
      <c r="AK118" s="274"/>
      <c r="AL118" s="274"/>
      <c r="AM118" s="274"/>
      <c r="AN118" s="274"/>
      <c r="AO118" s="274"/>
      <c r="AP118" s="274"/>
      <c r="AQ118" s="274"/>
      <c r="AR118" s="274"/>
      <c r="AS118" s="274"/>
      <c r="AT118" s="274"/>
      <c r="AU118" s="274"/>
      <c r="AV118" s="274"/>
      <c r="AW118" s="274"/>
      <c r="AX118" s="274"/>
      <c r="AY118" s="274"/>
      <c r="AZ118" s="274"/>
      <c r="BA118" s="274"/>
      <c r="BB118" s="274"/>
      <c r="BC118" s="274"/>
      <c r="BD118" s="274"/>
      <c r="BE118" s="274"/>
      <c r="BF118" s="274"/>
      <c r="BG118" s="274"/>
      <c r="BH118" s="274"/>
      <c r="BI118" s="274"/>
      <c r="BJ118" s="274"/>
      <c r="BK118" s="274"/>
      <c r="BL118" s="274"/>
      <c r="BM118" s="274"/>
      <c r="BN118" s="274"/>
      <c r="BO118" s="274"/>
      <c r="BP118" s="274"/>
      <c r="BQ118" s="274"/>
      <c r="BR118" s="274"/>
      <c r="BS118" s="274"/>
      <c r="BT118" s="274"/>
      <c r="BU118" s="274"/>
      <c r="BV118" s="274"/>
      <c r="BW118" s="274"/>
      <c r="BX118" s="274"/>
      <c r="BY118" s="274"/>
      <c r="BZ118" s="274"/>
      <c r="CA118" s="274"/>
      <c r="CB118" s="274"/>
      <c r="CC118" s="274"/>
      <c r="CD118" s="274"/>
      <c r="CE118" s="274"/>
      <c r="CF118" s="274"/>
      <c r="CG118" s="274"/>
      <c r="CH118" s="274"/>
      <c r="CI118" s="274"/>
      <c r="CJ118" s="274"/>
      <c r="CK118" s="274"/>
      <c r="CL118" s="274"/>
      <c r="CM118" s="274"/>
      <c r="CN118" s="274"/>
      <c r="CO118" s="274"/>
      <c r="CP118" s="274"/>
      <c r="CQ118" s="274"/>
      <c r="CR118" s="274"/>
      <c r="CS118" s="274"/>
      <c r="CT118" s="274"/>
      <c r="CU118" s="274"/>
      <c r="CV118" s="274"/>
    </row>
    <row r="119" spans="1:100" x14ac:dyDescent="0.3">
      <c r="A119" s="274"/>
      <c r="B119" s="274"/>
      <c r="C119" s="274"/>
      <c r="D119" s="274"/>
      <c r="E119" s="274"/>
      <c r="F119" s="274"/>
      <c r="G119" s="274"/>
      <c r="H119" s="274"/>
      <c r="I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4"/>
      <c r="T119" s="274"/>
      <c r="U119" s="274"/>
      <c r="V119" s="274"/>
      <c r="W119" s="274"/>
      <c r="X119" s="274"/>
      <c r="Y119" s="274"/>
      <c r="Z119" s="274"/>
      <c r="AA119" s="274"/>
      <c r="AB119" s="274"/>
      <c r="AC119" s="274"/>
      <c r="AD119" s="274"/>
      <c r="AE119" s="274"/>
      <c r="AF119" s="274"/>
      <c r="AG119" s="274"/>
      <c r="AH119" s="274"/>
      <c r="AI119" s="274"/>
      <c r="AJ119" s="274"/>
      <c r="AK119" s="274"/>
      <c r="AL119" s="274"/>
      <c r="AM119" s="274"/>
      <c r="AN119" s="274"/>
      <c r="AO119" s="274"/>
      <c r="AP119" s="274"/>
      <c r="AQ119" s="274"/>
      <c r="AR119" s="274"/>
      <c r="AS119" s="274"/>
      <c r="AT119" s="274"/>
      <c r="AU119" s="274"/>
      <c r="AV119" s="274"/>
      <c r="AW119" s="274"/>
      <c r="AX119" s="274"/>
      <c r="AY119" s="274"/>
      <c r="AZ119" s="274"/>
      <c r="BA119" s="274"/>
      <c r="BB119" s="274"/>
      <c r="BC119" s="274"/>
      <c r="BD119" s="274"/>
      <c r="BE119" s="274"/>
      <c r="BF119" s="274"/>
      <c r="BG119" s="274"/>
      <c r="BH119" s="274"/>
      <c r="BI119" s="274"/>
      <c r="BJ119" s="274"/>
      <c r="BK119" s="274"/>
      <c r="BL119" s="274"/>
      <c r="BM119" s="274"/>
      <c r="BN119" s="274"/>
      <c r="BO119" s="274"/>
      <c r="BP119" s="274"/>
      <c r="BQ119" s="274"/>
      <c r="BR119" s="274"/>
      <c r="BS119" s="274"/>
      <c r="BT119" s="274"/>
      <c r="BU119" s="274"/>
      <c r="BV119" s="274"/>
      <c r="BW119" s="274"/>
      <c r="BX119" s="274"/>
      <c r="BY119" s="274"/>
      <c r="BZ119" s="274"/>
      <c r="CA119" s="274"/>
      <c r="CB119" s="274"/>
      <c r="CC119" s="274"/>
      <c r="CD119" s="274"/>
      <c r="CE119" s="274"/>
      <c r="CF119" s="274"/>
      <c r="CG119" s="274"/>
      <c r="CH119" s="274"/>
      <c r="CI119" s="274"/>
      <c r="CJ119" s="274"/>
      <c r="CK119" s="274"/>
      <c r="CL119" s="274"/>
      <c r="CM119" s="274"/>
      <c r="CN119" s="274"/>
      <c r="CO119" s="274"/>
      <c r="CP119" s="274"/>
      <c r="CQ119" s="274"/>
      <c r="CR119" s="274"/>
      <c r="CS119" s="274"/>
      <c r="CT119" s="274"/>
      <c r="CU119" s="274"/>
      <c r="CV119" s="274"/>
    </row>
    <row r="120" spans="1:100" x14ac:dyDescent="0.3">
      <c r="A120" s="274"/>
      <c r="B120" s="274"/>
      <c r="C120" s="274"/>
      <c r="D120" s="274"/>
      <c r="E120" s="274"/>
      <c r="F120" s="274"/>
      <c r="G120" s="274"/>
      <c r="H120" s="274"/>
      <c r="I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4"/>
      <c r="T120" s="274"/>
      <c r="U120" s="274"/>
      <c r="V120" s="274"/>
      <c r="W120" s="274"/>
      <c r="X120" s="274"/>
      <c r="Y120" s="274"/>
      <c r="Z120" s="274"/>
      <c r="AA120" s="274"/>
      <c r="AB120" s="274"/>
      <c r="AC120" s="274"/>
      <c r="AD120" s="274"/>
      <c r="AE120" s="274"/>
      <c r="AF120" s="274"/>
      <c r="AG120" s="274"/>
      <c r="AH120" s="274"/>
      <c r="AI120" s="274"/>
      <c r="AJ120" s="274"/>
      <c r="AK120" s="274"/>
      <c r="AL120" s="274"/>
      <c r="AM120" s="274"/>
      <c r="AN120" s="274"/>
      <c r="AO120" s="274"/>
      <c r="AP120" s="274"/>
      <c r="AQ120" s="274"/>
      <c r="AR120" s="274"/>
      <c r="AS120" s="274"/>
      <c r="AT120" s="274"/>
      <c r="AU120" s="274"/>
      <c r="AV120" s="274"/>
      <c r="AW120" s="274"/>
      <c r="AX120" s="274"/>
      <c r="AY120" s="274"/>
      <c r="AZ120" s="274"/>
      <c r="BA120" s="274"/>
      <c r="BB120" s="274"/>
      <c r="BC120" s="274"/>
      <c r="BD120" s="274"/>
      <c r="BE120" s="274"/>
      <c r="BF120" s="274"/>
      <c r="BG120" s="274"/>
      <c r="BH120" s="274"/>
      <c r="BI120" s="274"/>
      <c r="BJ120" s="274"/>
      <c r="BK120" s="274"/>
      <c r="BL120" s="274"/>
      <c r="BM120" s="274"/>
      <c r="BN120" s="274"/>
      <c r="BO120" s="274"/>
      <c r="BP120" s="274"/>
      <c r="BQ120" s="274"/>
      <c r="BR120" s="274"/>
      <c r="BS120" s="274"/>
      <c r="BT120" s="274"/>
      <c r="BU120" s="274"/>
      <c r="BV120" s="274"/>
      <c r="BW120" s="274"/>
      <c r="BX120" s="274"/>
      <c r="BY120" s="274"/>
      <c r="BZ120" s="274"/>
      <c r="CA120" s="274"/>
      <c r="CB120" s="274"/>
      <c r="CC120" s="274"/>
      <c r="CD120" s="274"/>
      <c r="CE120" s="274"/>
      <c r="CF120" s="274"/>
      <c r="CG120" s="274"/>
      <c r="CH120" s="274"/>
      <c r="CI120" s="274"/>
      <c r="CJ120" s="274"/>
      <c r="CK120" s="274"/>
      <c r="CL120" s="274"/>
      <c r="CM120" s="274"/>
      <c r="CN120" s="274"/>
      <c r="CO120" s="274"/>
      <c r="CP120" s="274"/>
      <c r="CQ120" s="274"/>
      <c r="CR120" s="274"/>
      <c r="CS120" s="274"/>
      <c r="CT120" s="274"/>
      <c r="CU120" s="274"/>
      <c r="CV120" s="274"/>
    </row>
    <row r="121" spans="1:100" x14ac:dyDescent="0.3">
      <c r="A121" s="274"/>
      <c r="B121" s="274"/>
      <c r="C121" s="274"/>
      <c r="D121" s="274"/>
      <c r="E121" s="274"/>
      <c r="F121" s="274"/>
      <c r="G121" s="274"/>
      <c r="H121" s="274"/>
      <c r="I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4"/>
      <c r="T121" s="274"/>
      <c r="U121" s="274"/>
      <c r="V121" s="274"/>
      <c r="W121" s="274"/>
      <c r="X121" s="274"/>
      <c r="Y121" s="274"/>
      <c r="Z121" s="274"/>
      <c r="AA121" s="274"/>
      <c r="AB121" s="274"/>
      <c r="AC121" s="274"/>
      <c r="AD121" s="274"/>
      <c r="AE121" s="274"/>
      <c r="AF121" s="274"/>
      <c r="AG121" s="274"/>
      <c r="AH121" s="274"/>
      <c r="AI121" s="274"/>
      <c r="AJ121" s="274"/>
      <c r="AK121" s="274"/>
      <c r="AL121" s="274"/>
      <c r="AM121" s="274"/>
      <c r="AN121" s="274"/>
      <c r="AO121" s="274"/>
      <c r="AP121" s="274"/>
      <c r="AQ121" s="274"/>
      <c r="AR121" s="274"/>
      <c r="AS121" s="274"/>
      <c r="AT121" s="274"/>
      <c r="AU121" s="274"/>
      <c r="AV121" s="274"/>
      <c r="AW121" s="274"/>
      <c r="AX121" s="274"/>
      <c r="AY121" s="274"/>
      <c r="AZ121" s="274"/>
      <c r="BA121" s="274"/>
      <c r="BB121" s="274"/>
      <c r="BC121" s="274"/>
      <c r="BD121" s="274"/>
      <c r="BE121" s="274"/>
      <c r="BF121" s="274"/>
      <c r="BG121" s="274"/>
      <c r="BH121" s="274"/>
      <c r="BI121" s="274"/>
      <c r="BJ121" s="274"/>
      <c r="BK121" s="274"/>
      <c r="BL121" s="274"/>
      <c r="BM121" s="274"/>
      <c r="BN121" s="274"/>
      <c r="BO121" s="274"/>
      <c r="BP121" s="274"/>
      <c r="BQ121" s="274"/>
      <c r="BR121" s="274"/>
      <c r="BS121" s="274"/>
      <c r="BT121" s="274"/>
      <c r="BU121" s="274"/>
      <c r="BV121" s="274"/>
      <c r="BW121" s="274"/>
      <c r="BX121" s="274"/>
      <c r="BY121" s="274"/>
      <c r="BZ121" s="274"/>
      <c r="CA121" s="274"/>
      <c r="CB121" s="274"/>
      <c r="CC121" s="274"/>
      <c r="CD121" s="274"/>
      <c r="CE121" s="274"/>
      <c r="CF121" s="274"/>
      <c r="CG121" s="274"/>
      <c r="CH121" s="274"/>
      <c r="CI121" s="274"/>
      <c r="CJ121" s="274"/>
      <c r="CK121" s="274"/>
      <c r="CL121" s="274"/>
      <c r="CM121" s="274"/>
      <c r="CN121" s="274"/>
      <c r="CO121" s="274"/>
      <c r="CP121" s="274"/>
      <c r="CQ121" s="274"/>
      <c r="CR121" s="274"/>
      <c r="CS121" s="274"/>
      <c r="CT121" s="274"/>
      <c r="CU121" s="274"/>
      <c r="CV121" s="274"/>
    </row>
    <row r="122" spans="1:100" x14ac:dyDescent="0.3">
      <c r="A122" s="274"/>
      <c r="B122" s="274"/>
      <c r="C122" s="274"/>
      <c r="D122" s="274"/>
      <c r="E122" s="274"/>
      <c r="F122" s="274"/>
      <c r="G122" s="274"/>
      <c r="H122" s="274"/>
      <c r="I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4"/>
      <c r="T122" s="274"/>
      <c r="U122" s="274"/>
      <c r="V122" s="274"/>
      <c r="W122" s="274"/>
      <c r="X122" s="274"/>
      <c r="Y122" s="274"/>
      <c r="Z122" s="274"/>
      <c r="AA122" s="274"/>
      <c r="AB122" s="274"/>
      <c r="AC122" s="274"/>
      <c r="AD122" s="274"/>
      <c r="AE122" s="274"/>
      <c r="AF122" s="274"/>
      <c r="AG122" s="274"/>
      <c r="AH122" s="274"/>
      <c r="AI122" s="274"/>
      <c r="AJ122" s="274"/>
      <c r="AK122" s="274"/>
      <c r="AL122" s="274"/>
      <c r="AM122" s="274"/>
      <c r="AN122" s="274"/>
      <c r="AO122" s="274"/>
      <c r="AP122" s="274"/>
      <c r="AQ122" s="274"/>
      <c r="AR122" s="274"/>
      <c r="AS122" s="274"/>
      <c r="AT122" s="274"/>
      <c r="AU122" s="274"/>
      <c r="AV122" s="274"/>
      <c r="AW122" s="274"/>
      <c r="AX122" s="274"/>
      <c r="AY122" s="274"/>
      <c r="AZ122" s="274"/>
      <c r="BA122" s="274"/>
      <c r="BB122" s="274"/>
      <c r="BC122" s="274"/>
      <c r="BD122" s="274"/>
      <c r="BE122" s="274"/>
      <c r="BF122" s="274"/>
      <c r="BG122" s="274"/>
      <c r="BH122" s="274"/>
      <c r="BI122" s="274"/>
      <c r="BJ122" s="274"/>
      <c r="BK122" s="274"/>
      <c r="BL122" s="274"/>
      <c r="BM122" s="274"/>
      <c r="BN122" s="274"/>
      <c r="BO122" s="274"/>
      <c r="BP122" s="274"/>
      <c r="BQ122" s="274"/>
      <c r="BR122" s="274"/>
      <c r="BS122" s="274"/>
      <c r="BT122" s="274"/>
      <c r="BU122" s="274"/>
      <c r="BV122" s="274"/>
      <c r="BW122" s="274"/>
      <c r="BX122" s="274"/>
      <c r="BY122" s="274"/>
      <c r="BZ122" s="274"/>
      <c r="CA122" s="274"/>
      <c r="CB122" s="274"/>
      <c r="CC122" s="274"/>
      <c r="CD122" s="274"/>
      <c r="CE122" s="274"/>
      <c r="CF122" s="274"/>
      <c r="CG122" s="274"/>
      <c r="CH122" s="274"/>
      <c r="CI122" s="274"/>
      <c r="CJ122" s="274"/>
      <c r="CK122" s="274"/>
      <c r="CL122" s="274"/>
      <c r="CM122" s="274"/>
      <c r="CN122" s="274"/>
      <c r="CO122" s="274"/>
      <c r="CP122" s="274"/>
      <c r="CQ122" s="274"/>
      <c r="CR122" s="274"/>
      <c r="CS122" s="274"/>
      <c r="CT122" s="274"/>
      <c r="CU122" s="274"/>
      <c r="CV122" s="274"/>
    </row>
    <row r="123" spans="1:100" x14ac:dyDescent="0.3">
      <c r="A123" s="274"/>
      <c r="B123" s="274"/>
      <c r="C123" s="274"/>
      <c r="D123" s="274"/>
      <c r="E123" s="274"/>
      <c r="F123" s="274"/>
      <c r="G123" s="274"/>
      <c r="H123" s="274"/>
      <c r="I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4"/>
      <c r="T123" s="274"/>
      <c r="U123" s="274"/>
      <c r="V123" s="274"/>
      <c r="W123" s="274"/>
      <c r="X123" s="274"/>
      <c r="Y123" s="274"/>
      <c r="Z123" s="274"/>
      <c r="AA123" s="274"/>
      <c r="AB123" s="274"/>
      <c r="AC123" s="274"/>
      <c r="AD123" s="274"/>
      <c r="AE123" s="274"/>
      <c r="AF123" s="274"/>
      <c r="AG123" s="274"/>
      <c r="AH123" s="274"/>
      <c r="AI123" s="274"/>
      <c r="AJ123" s="274"/>
      <c r="AK123" s="274"/>
      <c r="AL123" s="274"/>
      <c r="AM123" s="274"/>
      <c r="AN123" s="274"/>
      <c r="AO123" s="274"/>
      <c r="AP123" s="274"/>
      <c r="AQ123" s="274"/>
      <c r="AR123" s="274"/>
      <c r="AS123" s="274"/>
      <c r="AT123" s="274"/>
      <c r="AU123" s="274"/>
      <c r="AV123" s="274"/>
      <c r="AW123" s="274"/>
      <c r="AX123" s="274"/>
      <c r="AY123" s="274"/>
      <c r="AZ123" s="274"/>
      <c r="BA123" s="274"/>
      <c r="BB123" s="274"/>
      <c r="BC123" s="274"/>
      <c r="BD123" s="274"/>
      <c r="BE123" s="274"/>
      <c r="BF123" s="274"/>
      <c r="BG123" s="274"/>
      <c r="BH123" s="274"/>
      <c r="BI123" s="274"/>
      <c r="BJ123" s="274"/>
      <c r="BK123" s="274"/>
      <c r="BL123" s="274"/>
      <c r="BM123" s="274"/>
      <c r="BN123" s="274"/>
      <c r="BO123" s="274"/>
      <c r="BP123" s="274"/>
      <c r="BQ123" s="274"/>
      <c r="BR123" s="274"/>
      <c r="BS123" s="274"/>
      <c r="BT123" s="274"/>
      <c r="BU123" s="274"/>
      <c r="BV123" s="274"/>
      <c r="BW123" s="274"/>
      <c r="BX123" s="274"/>
      <c r="BY123" s="274"/>
      <c r="BZ123" s="274"/>
      <c r="CA123" s="274"/>
      <c r="CB123" s="274"/>
      <c r="CC123" s="274"/>
      <c r="CD123" s="274"/>
      <c r="CE123" s="274"/>
      <c r="CF123" s="274"/>
      <c r="CG123" s="274"/>
      <c r="CH123" s="274"/>
      <c r="CI123" s="274"/>
      <c r="CJ123" s="274"/>
      <c r="CK123" s="274"/>
      <c r="CL123" s="274"/>
      <c r="CM123" s="274"/>
      <c r="CN123" s="274"/>
      <c r="CO123" s="274"/>
      <c r="CP123" s="274"/>
      <c r="CQ123" s="274"/>
      <c r="CR123" s="274"/>
      <c r="CS123" s="274"/>
      <c r="CT123" s="274"/>
      <c r="CU123" s="274"/>
      <c r="CV123" s="274"/>
    </row>
    <row r="124" spans="1:100" x14ac:dyDescent="0.3">
      <c r="A124" s="274"/>
      <c r="B124" s="274"/>
      <c r="C124" s="274"/>
      <c r="D124" s="274"/>
      <c r="E124" s="274"/>
      <c r="F124" s="274"/>
      <c r="G124" s="274"/>
      <c r="H124" s="274"/>
      <c r="I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4"/>
      <c r="T124" s="274"/>
      <c r="U124" s="274"/>
      <c r="V124" s="274"/>
      <c r="W124" s="274"/>
      <c r="X124" s="274"/>
      <c r="Y124" s="274"/>
      <c r="Z124" s="274"/>
      <c r="AA124" s="274"/>
      <c r="AB124" s="274"/>
      <c r="AC124" s="274"/>
      <c r="AD124" s="274"/>
      <c r="AE124" s="274"/>
      <c r="AF124" s="274"/>
      <c r="AG124" s="274"/>
      <c r="AH124" s="274"/>
      <c r="AI124" s="274"/>
      <c r="AJ124" s="274"/>
      <c r="AK124" s="274"/>
      <c r="AL124" s="274"/>
      <c r="AM124" s="274"/>
      <c r="AN124" s="274"/>
      <c r="AO124" s="274"/>
      <c r="AP124" s="274"/>
      <c r="AQ124" s="274"/>
      <c r="AR124" s="274"/>
      <c r="AS124" s="274"/>
      <c r="AT124" s="274"/>
      <c r="AU124" s="274"/>
      <c r="AV124" s="274"/>
      <c r="AW124" s="274"/>
      <c r="AX124" s="274"/>
      <c r="AY124" s="274"/>
      <c r="AZ124" s="274"/>
      <c r="BA124" s="274"/>
      <c r="BB124" s="274"/>
      <c r="BC124" s="274"/>
      <c r="BD124" s="274"/>
      <c r="BE124" s="274"/>
      <c r="BF124" s="274"/>
      <c r="BG124" s="274"/>
      <c r="BH124" s="274"/>
      <c r="BI124" s="274"/>
      <c r="BJ124" s="274"/>
      <c r="BK124" s="274"/>
      <c r="BL124" s="274"/>
      <c r="BM124" s="274"/>
      <c r="BN124" s="274"/>
      <c r="BO124" s="274"/>
      <c r="BP124" s="274"/>
      <c r="BQ124" s="274"/>
      <c r="BR124" s="274"/>
      <c r="BS124" s="274"/>
      <c r="BT124" s="274"/>
      <c r="BU124" s="274"/>
      <c r="BV124" s="274"/>
      <c r="BW124" s="274"/>
      <c r="BX124" s="274"/>
      <c r="BY124" s="274"/>
      <c r="BZ124" s="274"/>
      <c r="CA124" s="274"/>
      <c r="CB124" s="274"/>
      <c r="CC124" s="274"/>
      <c r="CD124" s="274"/>
      <c r="CE124" s="274"/>
      <c r="CF124" s="274"/>
      <c r="CG124" s="274"/>
      <c r="CH124" s="274"/>
      <c r="CI124" s="274"/>
      <c r="CJ124" s="274"/>
      <c r="CK124" s="274"/>
      <c r="CL124" s="274"/>
      <c r="CM124" s="274"/>
      <c r="CN124" s="274"/>
      <c r="CO124" s="274"/>
      <c r="CP124" s="274"/>
      <c r="CQ124" s="274"/>
      <c r="CR124" s="274"/>
      <c r="CS124" s="274"/>
      <c r="CT124" s="274"/>
      <c r="CU124" s="274"/>
      <c r="CV124" s="274"/>
    </row>
    <row r="125" spans="1:100" x14ac:dyDescent="0.3">
      <c r="A125" s="274"/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  <c r="L125" s="274"/>
      <c r="M125" s="274"/>
      <c r="N125" s="274"/>
      <c r="O125" s="274"/>
      <c r="P125" s="274"/>
      <c r="Q125" s="274"/>
      <c r="R125" s="274"/>
      <c r="S125" s="274"/>
      <c r="T125" s="274"/>
      <c r="U125" s="274"/>
      <c r="V125" s="274"/>
      <c r="W125" s="274"/>
      <c r="X125" s="274"/>
      <c r="Y125" s="274"/>
      <c r="Z125" s="274"/>
      <c r="AA125" s="274"/>
      <c r="AB125" s="274"/>
      <c r="AC125" s="274"/>
      <c r="AD125" s="274"/>
      <c r="AE125" s="274"/>
      <c r="AF125" s="274"/>
      <c r="AG125" s="274"/>
      <c r="AH125" s="274"/>
      <c r="AI125" s="274"/>
      <c r="AJ125" s="274"/>
      <c r="AK125" s="274"/>
      <c r="AL125" s="274"/>
      <c r="AM125" s="274"/>
      <c r="AN125" s="274"/>
      <c r="AO125" s="274"/>
      <c r="AP125" s="274"/>
      <c r="AQ125" s="274"/>
      <c r="AR125" s="274"/>
      <c r="AS125" s="274"/>
      <c r="AT125" s="274"/>
      <c r="AU125" s="274"/>
      <c r="AV125" s="274"/>
      <c r="AW125" s="274"/>
      <c r="AX125" s="274"/>
      <c r="AY125" s="274"/>
      <c r="AZ125" s="274"/>
      <c r="BA125" s="274"/>
      <c r="BB125" s="274"/>
      <c r="BC125" s="274"/>
      <c r="BD125" s="274"/>
      <c r="BE125" s="274"/>
      <c r="BF125" s="274"/>
      <c r="BG125" s="274"/>
      <c r="BH125" s="274"/>
      <c r="BI125" s="274"/>
      <c r="BJ125" s="274"/>
      <c r="BK125" s="274"/>
      <c r="BL125" s="274"/>
      <c r="BM125" s="274"/>
      <c r="BN125" s="274"/>
      <c r="BO125" s="274"/>
      <c r="BP125" s="274"/>
      <c r="BQ125" s="274"/>
      <c r="BR125" s="274"/>
      <c r="BS125" s="274"/>
      <c r="BT125" s="274"/>
      <c r="BU125" s="274"/>
      <c r="BV125" s="274"/>
      <c r="BW125" s="274"/>
      <c r="BX125" s="274"/>
      <c r="BY125" s="274"/>
      <c r="BZ125" s="274"/>
      <c r="CA125" s="274"/>
      <c r="CB125" s="274"/>
      <c r="CC125" s="274"/>
      <c r="CD125" s="274"/>
      <c r="CE125" s="274"/>
      <c r="CF125" s="274"/>
      <c r="CG125" s="274"/>
      <c r="CH125" s="274"/>
      <c r="CI125" s="274"/>
      <c r="CJ125" s="274"/>
      <c r="CK125" s="274"/>
      <c r="CL125" s="274"/>
      <c r="CM125" s="274"/>
      <c r="CN125" s="274"/>
      <c r="CO125" s="274"/>
      <c r="CP125" s="274"/>
      <c r="CQ125" s="274"/>
      <c r="CR125" s="274"/>
      <c r="CS125" s="274"/>
      <c r="CT125" s="274"/>
      <c r="CU125" s="274"/>
      <c r="CV125" s="274"/>
    </row>
    <row r="126" spans="1:100" x14ac:dyDescent="0.3">
      <c r="A126" s="274"/>
      <c r="B126" s="274"/>
      <c r="C126" s="274"/>
      <c r="D126" s="274"/>
      <c r="E126" s="274"/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4"/>
      <c r="T126" s="274"/>
      <c r="U126" s="274"/>
      <c r="V126" s="274"/>
      <c r="W126" s="274"/>
      <c r="X126" s="274"/>
      <c r="Y126" s="274"/>
      <c r="Z126" s="274"/>
      <c r="AA126" s="274"/>
      <c r="AB126" s="274"/>
      <c r="AC126" s="274"/>
      <c r="AD126" s="274"/>
      <c r="AE126" s="274"/>
      <c r="AF126" s="274"/>
      <c r="AG126" s="274"/>
      <c r="AH126" s="274"/>
      <c r="AI126" s="274"/>
      <c r="AJ126" s="274"/>
      <c r="AK126" s="274"/>
      <c r="AL126" s="274"/>
      <c r="AM126" s="274"/>
      <c r="AN126" s="274"/>
      <c r="AO126" s="274"/>
      <c r="AP126" s="274"/>
      <c r="AQ126" s="274"/>
      <c r="AR126" s="274"/>
      <c r="AS126" s="274"/>
      <c r="AT126" s="274"/>
      <c r="AU126" s="274"/>
      <c r="AV126" s="274"/>
      <c r="AW126" s="274"/>
      <c r="AX126" s="274"/>
      <c r="AY126" s="274"/>
      <c r="AZ126" s="274"/>
      <c r="BA126" s="274"/>
      <c r="BB126" s="274"/>
      <c r="BC126" s="274"/>
      <c r="BD126" s="274"/>
      <c r="BE126" s="274"/>
      <c r="BF126" s="274"/>
      <c r="BG126" s="274"/>
      <c r="BH126" s="274"/>
      <c r="BI126" s="274"/>
      <c r="BJ126" s="274"/>
      <c r="BK126" s="274"/>
      <c r="BL126" s="274"/>
      <c r="BM126" s="274"/>
      <c r="BN126" s="274"/>
      <c r="BO126" s="274"/>
      <c r="BP126" s="274"/>
      <c r="BQ126" s="274"/>
      <c r="BR126" s="274"/>
      <c r="BS126" s="274"/>
      <c r="BT126" s="274"/>
      <c r="BU126" s="274"/>
      <c r="BV126" s="274"/>
      <c r="BW126" s="274"/>
      <c r="BX126" s="274"/>
      <c r="BY126" s="274"/>
      <c r="BZ126" s="274"/>
      <c r="CA126" s="274"/>
      <c r="CB126" s="274"/>
      <c r="CC126" s="274"/>
      <c r="CD126" s="274"/>
      <c r="CE126" s="274"/>
      <c r="CF126" s="274"/>
      <c r="CG126" s="274"/>
      <c r="CH126" s="274"/>
      <c r="CI126" s="274"/>
      <c r="CJ126" s="274"/>
      <c r="CK126" s="274"/>
      <c r="CL126" s="274"/>
      <c r="CM126" s="274"/>
      <c r="CN126" s="274"/>
      <c r="CO126" s="274"/>
      <c r="CP126" s="274"/>
      <c r="CQ126" s="274"/>
      <c r="CR126" s="274"/>
      <c r="CS126" s="274"/>
      <c r="CT126" s="274"/>
      <c r="CU126" s="274"/>
      <c r="CV126" s="274"/>
    </row>
    <row r="127" spans="1:100" x14ac:dyDescent="0.3">
      <c r="A127" s="274"/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  <c r="AA127" s="274"/>
      <c r="AB127" s="274"/>
      <c r="AC127" s="274"/>
      <c r="AD127" s="274"/>
      <c r="AE127" s="274"/>
      <c r="AF127" s="274"/>
      <c r="AG127" s="274"/>
      <c r="AH127" s="274"/>
      <c r="AI127" s="274"/>
      <c r="AJ127" s="274"/>
      <c r="AK127" s="274"/>
      <c r="AL127" s="274"/>
      <c r="AM127" s="274"/>
      <c r="AN127" s="274"/>
      <c r="AO127" s="274"/>
      <c r="AP127" s="274"/>
      <c r="AQ127" s="274"/>
      <c r="AR127" s="274"/>
      <c r="AS127" s="274"/>
      <c r="AT127" s="274"/>
      <c r="AU127" s="274"/>
      <c r="AV127" s="274"/>
      <c r="AW127" s="274"/>
      <c r="AX127" s="274"/>
      <c r="AY127" s="274"/>
      <c r="AZ127" s="274"/>
      <c r="BA127" s="274"/>
      <c r="BB127" s="274"/>
      <c r="BC127" s="274"/>
      <c r="BD127" s="274"/>
      <c r="BE127" s="274"/>
      <c r="BF127" s="274"/>
      <c r="BG127" s="274"/>
      <c r="BH127" s="274"/>
      <c r="BI127" s="274"/>
      <c r="BJ127" s="274"/>
      <c r="BK127" s="274"/>
      <c r="BL127" s="274"/>
      <c r="BM127" s="274"/>
      <c r="BN127" s="274"/>
      <c r="BO127" s="274"/>
      <c r="BP127" s="274"/>
      <c r="BQ127" s="274"/>
      <c r="BR127" s="274"/>
      <c r="BS127" s="274"/>
      <c r="BT127" s="274"/>
      <c r="BU127" s="274"/>
      <c r="BV127" s="274"/>
      <c r="BW127" s="274"/>
      <c r="BX127" s="274"/>
      <c r="BY127" s="274"/>
      <c r="BZ127" s="274"/>
      <c r="CA127" s="274"/>
      <c r="CB127" s="274"/>
      <c r="CC127" s="274"/>
      <c r="CD127" s="274"/>
      <c r="CE127" s="274"/>
      <c r="CF127" s="274"/>
      <c r="CG127" s="274"/>
      <c r="CH127" s="274"/>
      <c r="CI127" s="274"/>
      <c r="CJ127" s="274"/>
      <c r="CK127" s="274"/>
      <c r="CL127" s="274"/>
      <c r="CM127" s="274"/>
      <c r="CN127" s="274"/>
      <c r="CO127" s="274"/>
      <c r="CP127" s="274"/>
      <c r="CQ127" s="274"/>
      <c r="CR127" s="274"/>
      <c r="CS127" s="274"/>
      <c r="CT127" s="274"/>
      <c r="CU127" s="274"/>
      <c r="CV127" s="274"/>
    </row>
    <row r="128" spans="1:100" x14ac:dyDescent="0.3">
      <c r="A128" s="274"/>
      <c r="B128" s="274"/>
      <c r="C128" s="274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4"/>
      <c r="T128" s="274"/>
      <c r="U128" s="274"/>
      <c r="V128" s="274"/>
      <c r="W128" s="274"/>
      <c r="X128" s="274"/>
      <c r="Y128" s="274"/>
      <c r="Z128" s="274"/>
      <c r="AA128" s="274"/>
      <c r="AB128" s="274"/>
      <c r="AC128" s="274"/>
      <c r="AD128" s="274"/>
      <c r="AE128" s="274"/>
      <c r="AF128" s="274"/>
      <c r="AG128" s="274"/>
      <c r="AH128" s="274"/>
      <c r="AI128" s="274"/>
      <c r="AJ128" s="274"/>
      <c r="AK128" s="274"/>
      <c r="AL128" s="274"/>
      <c r="AM128" s="274"/>
      <c r="AN128" s="274"/>
      <c r="AO128" s="274"/>
      <c r="AP128" s="274"/>
      <c r="AQ128" s="274"/>
      <c r="AR128" s="274"/>
      <c r="AS128" s="274"/>
      <c r="AT128" s="274"/>
      <c r="AU128" s="274"/>
      <c r="AV128" s="274"/>
      <c r="AW128" s="274"/>
      <c r="AX128" s="274"/>
      <c r="AY128" s="274"/>
      <c r="AZ128" s="274"/>
      <c r="BA128" s="274"/>
      <c r="BB128" s="274"/>
      <c r="BC128" s="274"/>
      <c r="BD128" s="274"/>
      <c r="BE128" s="274"/>
      <c r="BF128" s="274"/>
      <c r="BG128" s="274"/>
      <c r="BH128" s="274"/>
      <c r="BI128" s="274"/>
      <c r="BJ128" s="274"/>
      <c r="BK128" s="274"/>
      <c r="BL128" s="274"/>
      <c r="BM128" s="274"/>
      <c r="BN128" s="274"/>
      <c r="BO128" s="274"/>
      <c r="BP128" s="274"/>
      <c r="BQ128" s="274"/>
      <c r="BR128" s="274"/>
      <c r="BS128" s="274"/>
      <c r="BT128" s="274"/>
      <c r="BU128" s="274"/>
      <c r="BV128" s="274"/>
      <c r="BW128" s="274"/>
      <c r="BX128" s="274"/>
      <c r="BY128" s="274"/>
      <c r="BZ128" s="274"/>
      <c r="CA128" s="274"/>
      <c r="CB128" s="274"/>
      <c r="CC128" s="274"/>
      <c r="CD128" s="274"/>
      <c r="CE128" s="274"/>
      <c r="CF128" s="274"/>
      <c r="CG128" s="274"/>
      <c r="CH128" s="274"/>
      <c r="CI128" s="274"/>
      <c r="CJ128" s="274"/>
      <c r="CK128" s="274"/>
      <c r="CL128" s="274"/>
      <c r="CM128" s="274"/>
      <c r="CN128" s="274"/>
      <c r="CO128" s="274"/>
      <c r="CP128" s="274"/>
      <c r="CQ128" s="274"/>
      <c r="CR128" s="274"/>
      <c r="CS128" s="274"/>
      <c r="CT128" s="274"/>
      <c r="CU128" s="274"/>
      <c r="CV128" s="274"/>
    </row>
    <row r="129" spans="1:100" x14ac:dyDescent="0.3">
      <c r="A129" s="274"/>
      <c r="B129" s="274"/>
      <c r="C129" s="274"/>
      <c r="D129" s="274"/>
      <c r="E129" s="274"/>
      <c r="F129" s="274"/>
      <c r="G129" s="274"/>
      <c r="H129" s="274"/>
      <c r="I129" s="274"/>
      <c r="J129" s="274"/>
      <c r="K129" s="274"/>
      <c r="L129" s="274"/>
      <c r="M129" s="274"/>
      <c r="N129" s="274"/>
      <c r="O129" s="274"/>
      <c r="P129" s="274"/>
      <c r="Q129" s="274"/>
      <c r="R129" s="274"/>
      <c r="S129" s="274"/>
      <c r="T129" s="274"/>
      <c r="U129" s="274"/>
      <c r="V129" s="274"/>
      <c r="W129" s="274"/>
      <c r="X129" s="274"/>
      <c r="Y129" s="274"/>
      <c r="Z129" s="274"/>
      <c r="AA129" s="274"/>
      <c r="AB129" s="274"/>
      <c r="AC129" s="274"/>
      <c r="AD129" s="274"/>
      <c r="AE129" s="274"/>
      <c r="AF129" s="274"/>
      <c r="AG129" s="274"/>
      <c r="AH129" s="274"/>
      <c r="AI129" s="274"/>
      <c r="AJ129" s="274"/>
      <c r="AK129" s="274"/>
      <c r="AL129" s="274"/>
      <c r="AM129" s="274"/>
      <c r="AN129" s="274"/>
      <c r="AO129" s="274"/>
      <c r="AP129" s="274"/>
      <c r="AQ129" s="274"/>
      <c r="AR129" s="274"/>
      <c r="AS129" s="274"/>
      <c r="AT129" s="274"/>
      <c r="AU129" s="274"/>
      <c r="AV129" s="274"/>
      <c r="AW129" s="274"/>
      <c r="AX129" s="274"/>
      <c r="AY129" s="274"/>
      <c r="AZ129" s="274"/>
      <c r="BA129" s="274"/>
      <c r="BB129" s="274"/>
      <c r="BC129" s="274"/>
      <c r="BD129" s="274"/>
      <c r="BE129" s="274"/>
      <c r="BF129" s="274"/>
      <c r="BG129" s="274"/>
      <c r="BH129" s="274"/>
      <c r="BI129" s="274"/>
      <c r="BJ129" s="274"/>
      <c r="BK129" s="274"/>
      <c r="BL129" s="274"/>
      <c r="BM129" s="274"/>
      <c r="BN129" s="274"/>
      <c r="BO129" s="274"/>
      <c r="BP129" s="274"/>
      <c r="BQ129" s="274"/>
      <c r="BR129" s="274"/>
      <c r="BS129" s="274"/>
      <c r="BT129" s="274"/>
      <c r="BU129" s="274"/>
      <c r="BV129" s="274"/>
      <c r="BW129" s="274"/>
      <c r="BX129" s="274"/>
      <c r="BY129" s="274"/>
      <c r="BZ129" s="274"/>
      <c r="CA129" s="274"/>
      <c r="CB129" s="274"/>
      <c r="CC129" s="274"/>
      <c r="CD129" s="274"/>
      <c r="CE129" s="274"/>
      <c r="CF129" s="274"/>
      <c r="CG129" s="274"/>
      <c r="CH129" s="274"/>
      <c r="CI129" s="274"/>
      <c r="CJ129" s="274"/>
      <c r="CK129" s="274"/>
      <c r="CL129" s="274"/>
      <c r="CM129" s="274"/>
      <c r="CN129" s="274"/>
      <c r="CO129" s="274"/>
      <c r="CP129" s="274"/>
      <c r="CQ129" s="274"/>
      <c r="CR129" s="274"/>
      <c r="CS129" s="274"/>
      <c r="CT129" s="274"/>
      <c r="CU129" s="274"/>
      <c r="CV129" s="274"/>
    </row>
    <row r="130" spans="1:100" x14ac:dyDescent="0.3">
      <c r="A130" s="274"/>
      <c r="B130" s="274"/>
      <c r="C130" s="274"/>
      <c r="D130" s="274"/>
      <c r="E130" s="274"/>
      <c r="F130" s="274"/>
      <c r="G130" s="274"/>
      <c r="H130" s="274"/>
      <c r="I130" s="274"/>
      <c r="J130" s="274"/>
      <c r="K130" s="274"/>
      <c r="L130" s="274"/>
      <c r="M130" s="274"/>
      <c r="N130" s="274"/>
      <c r="O130" s="274"/>
      <c r="P130" s="274"/>
      <c r="Q130" s="274"/>
      <c r="R130" s="274"/>
      <c r="S130" s="274"/>
      <c r="T130" s="274"/>
      <c r="U130" s="274"/>
      <c r="V130" s="274"/>
      <c r="W130" s="274"/>
      <c r="X130" s="274"/>
      <c r="Y130" s="274"/>
      <c r="Z130" s="274"/>
      <c r="AA130" s="274"/>
      <c r="AB130" s="274"/>
      <c r="AC130" s="274"/>
      <c r="AD130" s="274"/>
      <c r="AE130" s="274"/>
      <c r="AF130" s="274"/>
      <c r="AG130" s="274"/>
      <c r="AH130" s="274"/>
      <c r="AI130" s="274"/>
      <c r="AJ130" s="274"/>
      <c r="AK130" s="274"/>
      <c r="AL130" s="274"/>
      <c r="AM130" s="274"/>
      <c r="AN130" s="274"/>
      <c r="AO130" s="274"/>
      <c r="AP130" s="274"/>
      <c r="AQ130" s="274"/>
      <c r="AR130" s="274"/>
      <c r="AS130" s="274"/>
      <c r="AT130" s="274"/>
      <c r="AU130" s="274"/>
      <c r="AV130" s="274"/>
      <c r="AW130" s="274"/>
      <c r="AX130" s="274"/>
      <c r="AY130" s="274"/>
      <c r="AZ130" s="274"/>
      <c r="BA130" s="274"/>
      <c r="BB130" s="274"/>
      <c r="BC130" s="274"/>
      <c r="BD130" s="274"/>
      <c r="BE130" s="274"/>
      <c r="BF130" s="274"/>
      <c r="BG130" s="274"/>
      <c r="BH130" s="274"/>
      <c r="BI130" s="274"/>
      <c r="BJ130" s="274"/>
      <c r="BK130" s="274"/>
      <c r="BL130" s="274"/>
      <c r="BM130" s="274"/>
      <c r="BN130" s="274"/>
      <c r="BO130" s="274"/>
      <c r="BP130" s="274"/>
      <c r="BQ130" s="274"/>
      <c r="BR130" s="274"/>
      <c r="BS130" s="274"/>
      <c r="BT130" s="274"/>
      <c r="BU130" s="274"/>
      <c r="BV130" s="274"/>
      <c r="BW130" s="274"/>
      <c r="BX130" s="274"/>
      <c r="BY130" s="274"/>
      <c r="BZ130" s="274"/>
      <c r="CA130" s="274"/>
      <c r="CB130" s="274"/>
      <c r="CC130" s="274"/>
      <c r="CD130" s="274"/>
      <c r="CE130" s="274"/>
      <c r="CF130" s="274"/>
      <c r="CG130" s="274"/>
      <c r="CH130" s="274"/>
      <c r="CI130" s="274"/>
      <c r="CJ130" s="274"/>
      <c r="CK130" s="274"/>
      <c r="CL130" s="274"/>
      <c r="CM130" s="274"/>
      <c r="CN130" s="274"/>
      <c r="CO130" s="274"/>
      <c r="CP130" s="274"/>
      <c r="CQ130" s="274"/>
      <c r="CR130" s="274"/>
      <c r="CS130" s="274"/>
      <c r="CT130" s="274"/>
      <c r="CU130" s="274"/>
      <c r="CV130" s="274"/>
    </row>
    <row r="131" spans="1:100" x14ac:dyDescent="0.3">
      <c r="A131" s="274"/>
      <c r="B131" s="274"/>
      <c r="C131" s="274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  <c r="AA131" s="274"/>
      <c r="AB131" s="274"/>
      <c r="AC131" s="274"/>
      <c r="AD131" s="274"/>
      <c r="AE131" s="274"/>
      <c r="AF131" s="274"/>
      <c r="AG131" s="274"/>
      <c r="AH131" s="274"/>
      <c r="AI131" s="274"/>
      <c r="AJ131" s="274"/>
      <c r="AK131" s="274"/>
      <c r="AL131" s="274"/>
      <c r="AM131" s="274"/>
      <c r="AN131" s="274"/>
      <c r="AO131" s="274"/>
      <c r="AP131" s="274"/>
      <c r="AQ131" s="274"/>
      <c r="AR131" s="274"/>
      <c r="AS131" s="274"/>
      <c r="AT131" s="274"/>
      <c r="AU131" s="274"/>
      <c r="AV131" s="274"/>
      <c r="AW131" s="274"/>
      <c r="AX131" s="274"/>
      <c r="AY131" s="274"/>
      <c r="AZ131" s="274"/>
      <c r="BA131" s="274"/>
      <c r="BB131" s="274"/>
      <c r="BC131" s="274"/>
      <c r="BD131" s="274"/>
      <c r="BE131" s="274"/>
      <c r="BF131" s="274"/>
      <c r="BG131" s="274"/>
      <c r="BH131" s="274"/>
      <c r="BI131" s="274"/>
      <c r="BJ131" s="274"/>
      <c r="BK131" s="274"/>
      <c r="BL131" s="274"/>
      <c r="BM131" s="274"/>
      <c r="BN131" s="274"/>
      <c r="BO131" s="274"/>
      <c r="BP131" s="274"/>
      <c r="BQ131" s="274"/>
      <c r="BR131" s="274"/>
      <c r="BS131" s="274"/>
      <c r="BT131" s="274"/>
      <c r="BU131" s="274"/>
      <c r="BV131" s="274"/>
      <c r="BW131" s="274"/>
      <c r="BX131" s="274"/>
      <c r="BY131" s="274"/>
      <c r="BZ131" s="274"/>
      <c r="CA131" s="274"/>
      <c r="CB131" s="274"/>
      <c r="CC131" s="274"/>
      <c r="CD131" s="274"/>
      <c r="CE131" s="274"/>
      <c r="CF131" s="274"/>
      <c r="CG131" s="274"/>
      <c r="CH131" s="274"/>
      <c r="CI131" s="274"/>
      <c r="CJ131" s="274"/>
      <c r="CK131" s="274"/>
      <c r="CL131" s="274"/>
      <c r="CM131" s="274"/>
      <c r="CN131" s="274"/>
      <c r="CO131" s="274"/>
      <c r="CP131" s="274"/>
      <c r="CQ131" s="274"/>
      <c r="CR131" s="274"/>
      <c r="CS131" s="274"/>
      <c r="CT131" s="274"/>
      <c r="CU131" s="274"/>
      <c r="CV131" s="274"/>
    </row>
    <row r="132" spans="1:100" x14ac:dyDescent="0.3">
      <c r="A132" s="274"/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4"/>
      <c r="AB132" s="274"/>
      <c r="AC132" s="274"/>
      <c r="AD132" s="274"/>
      <c r="AE132" s="274"/>
      <c r="AF132" s="274"/>
      <c r="AG132" s="274"/>
      <c r="AH132" s="274"/>
      <c r="AI132" s="274"/>
      <c r="AJ132" s="274"/>
      <c r="AK132" s="274"/>
      <c r="AL132" s="274"/>
      <c r="AM132" s="274"/>
      <c r="AN132" s="274"/>
      <c r="AO132" s="274"/>
      <c r="AP132" s="274"/>
      <c r="AQ132" s="274"/>
      <c r="AR132" s="274"/>
      <c r="AS132" s="274"/>
      <c r="AT132" s="274"/>
      <c r="AU132" s="274"/>
      <c r="AV132" s="274"/>
      <c r="AW132" s="274"/>
      <c r="AX132" s="274"/>
      <c r="AY132" s="274"/>
      <c r="AZ132" s="274"/>
      <c r="BA132" s="274"/>
      <c r="BB132" s="274"/>
      <c r="BC132" s="274"/>
      <c r="BD132" s="274"/>
      <c r="BE132" s="274"/>
      <c r="BF132" s="274"/>
      <c r="BG132" s="274"/>
      <c r="BH132" s="274"/>
      <c r="BI132" s="274"/>
      <c r="BJ132" s="274"/>
      <c r="BK132" s="274"/>
      <c r="BL132" s="274"/>
      <c r="BM132" s="274"/>
      <c r="BN132" s="274"/>
      <c r="BO132" s="274"/>
      <c r="BP132" s="274"/>
      <c r="BQ132" s="274"/>
      <c r="BR132" s="274"/>
      <c r="BS132" s="274"/>
      <c r="BT132" s="274"/>
      <c r="BU132" s="274"/>
      <c r="BV132" s="274"/>
      <c r="BW132" s="274"/>
      <c r="BX132" s="274"/>
      <c r="BY132" s="274"/>
      <c r="BZ132" s="274"/>
      <c r="CA132" s="274"/>
      <c r="CB132" s="274"/>
      <c r="CC132" s="274"/>
      <c r="CD132" s="274"/>
      <c r="CE132" s="274"/>
      <c r="CF132" s="274"/>
      <c r="CG132" s="274"/>
      <c r="CH132" s="274"/>
      <c r="CI132" s="274"/>
      <c r="CJ132" s="274"/>
      <c r="CK132" s="274"/>
      <c r="CL132" s="274"/>
      <c r="CM132" s="274"/>
      <c r="CN132" s="274"/>
      <c r="CO132" s="274"/>
      <c r="CP132" s="274"/>
      <c r="CQ132" s="274"/>
      <c r="CR132" s="274"/>
      <c r="CS132" s="274"/>
      <c r="CT132" s="274"/>
      <c r="CU132" s="274"/>
      <c r="CV132" s="274"/>
    </row>
    <row r="133" spans="1:100" x14ac:dyDescent="0.3">
      <c r="A133" s="274"/>
      <c r="B133" s="274"/>
      <c r="C133" s="274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  <c r="AA133" s="274"/>
      <c r="AB133" s="274"/>
      <c r="AC133" s="274"/>
      <c r="AD133" s="274"/>
      <c r="AE133" s="274"/>
      <c r="AF133" s="274"/>
      <c r="AG133" s="274"/>
      <c r="AH133" s="274"/>
      <c r="AI133" s="274"/>
      <c r="AJ133" s="274"/>
      <c r="AK133" s="274"/>
      <c r="AL133" s="274"/>
      <c r="AM133" s="274"/>
      <c r="AN133" s="274"/>
      <c r="AO133" s="274"/>
      <c r="AP133" s="274"/>
      <c r="AQ133" s="274"/>
      <c r="AR133" s="274"/>
      <c r="AS133" s="274"/>
      <c r="AT133" s="274"/>
      <c r="AU133" s="274"/>
      <c r="AV133" s="274"/>
      <c r="AW133" s="274"/>
      <c r="AX133" s="274"/>
      <c r="AY133" s="274"/>
      <c r="AZ133" s="274"/>
      <c r="BA133" s="274"/>
      <c r="BB133" s="274"/>
      <c r="BC133" s="274"/>
      <c r="BD133" s="274"/>
      <c r="BE133" s="274"/>
      <c r="BF133" s="274"/>
      <c r="BG133" s="274"/>
      <c r="BH133" s="274"/>
      <c r="BI133" s="274"/>
      <c r="BJ133" s="274"/>
      <c r="BK133" s="274"/>
      <c r="BL133" s="274"/>
      <c r="BM133" s="274"/>
      <c r="BN133" s="274"/>
      <c r="BO133" s="274"/>
      <c r="BP133" s="274"/>
      <c r="BQ133" s="274"/>
      <c r="BR133" s="274"/>
      <c r="BS133" s="274"/>
      <c r="BT133" s="274"/>
      <c r="BU133" s="274"/>
      <c r="BV133" s="274"/>
      <c r="BW133" s="274"/>
      <c r="BX133" s="274"/>
      <c r="BY133" s="274"/>
      <c r="BZ133" s="274"/>
      <c r="CA133" s="274"/>
      <c r="CB133" s="274"/>
      <c r="CC133" s="274"/>
      <c r="CD133" s="274"/>
      <c r="CE133" s="274"/>
      <c r="CF133" s="274"/>
      <c r="CG133" s="274"/>
      <c r="CH133" s="274"/>
      <c r="CI133" s="274"/>
      <c r="CJ133" s="274"/>
      <c r="CK133" s="274"/>
      <c r="CL133" s="274"/>
      <c r="CM133" s="274"/>
      <c r="CN133" s="274"/>
      <c r="CO133" s="274"/>
      <c r="CP133" s="274"/>
      <c r="CQ133" s="274"/>
      <c r="CR133" s="274"/>
      <c r="CS133" s="274"/>
      <c r="CT133" s="274"/>
      <c r="CU133" s="274"/>
      <c r="CV133" s="274"/>
    </row>
    <row r="134" spans="1:100" x14ac:dyDescent="0.3">
      <c r="A134" s="274"/>
      <c r="B134" s="274"/>
      <c r="C134" s="274"/>
      <c r="D134" s="274"/>
      <c r="E134" s="274"/>
      <c r="F134" s="274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4"/>
      <c r="T134" s="274"/>
      <c r="U134" s="274"/>
      <c r="V134" s="274"/>
      <c r="W134" s="274"/>
      <c r="X134" s="274"/>
      <c r="Y134" s="274"/>
      <c r="Z134" s="274"/>
      <c r="AA134" s="274"/>
      <c r="AB134" s="274"/>
      <c r="AC134" s="274"/>
      <c r="AD134" s="274"/>
      <c r="AE134" s="274"/>
      <c r="AF134" s="274"/>
      <c r="AG134" s="274"/>
      <c r="AH134" s="274"/>
      <c r="AI134" s="274"/>
      <c r="AJ134" s="274"/>
      <c r="AK134" s="274"/>
      <c r="AL134" s="274"/>
      <c r="AM134" s="274"/>
      <c r="AN134" s="274"/>
      <c r="AO134" s="274"/>
      <c r="AP134" s="274"/>
      <c r="AQ134" s="274"/>
      <c r="AR134" s="274"/>
      <c r="AS134" s="274"/>
      <c r="AT134" s="274"/>
      <c r="AU134" s="274"/>
      <c r="AV134" s="274"/>
      <c r="AW134" s="274"/>
      <c r="AX134" s="274"/>
      <c r="AY134" s="274"/>
      <c r="AZ134" s="274"/>
      <c r="BA134" s="274"/>
      <c r="BB134" s="274"/>
      <c r="BC134" s="274"/>
      <c r="BD134" s="274"/>
      <c r="BE134" s="274"/>
      <c r="BF134" s="274"/>
      <c r="BG134" s="274"/>
      <c r="BH134" s="274"/>
      <c r="BI134" s="274"/>
      <c r="BJ134" s="274"/>
      <c r="BK134" s="274"/>
      <c r="BL134" s="274"/>
      <c r="BM134" s="274"/>
      <c r="BN134" s="274"/>
      <c r="BO134" s="274"/>
      <c r="BP134" s="274"/>
      <c r="BQ134" s="274"/>
      <c r="BR134" s="274"/>
      <c r="BS134" s="274"/>
      <c r="BT134" s="274"/>
      <c r="BU134" s="274"/>
      <c r="BV134" s="274"/>
      <c r="BW134" s="274"/>
      <c r="BX134" s="274"/>
      <c r="BY134" s="274"/>
      <c r="BZ134" s="274"/>
      <c r="CA134" s="274"/>
      <c r="CB134" s="274"/>
      <c r="CC134" s="274"/>
      <c r="CD134" s="274"/>
      <c r="CE134" s="274"/>
      <c r="CF134" s="274"/>
      <c r="CG134" s="274"/>
      <c r="CH134" s="274"/>
      <c r="CI134" s="274"/>
      <c r="CJ134" s="274"/>
      <c r="CK134" s="274"/>
      <c r="CL134" s="274"/>
      <c r="CM134" s="274"/>
      <c r="CN134" s="274"/>
      <c r="CO134" s="274"/>
      <c r="CP134" s="274"/>
      <c r="CQ134" s="274"/>
      <c r="CR134" s="274"/>
      <c r="CS134" s="274"/>
      <c r="CT134" s="274"/>
      <c r="CU134" s="274"/>
      <c r="CV134" s="274"/>
    </row>
    <row r="135" spans="1:100" x14ac:dyDescent="0.3">
      <c r="A135" s="274"/>
      <c r="B135" s="274"/>
      <c r="C135" s="274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4"/>
      <c r="T135" s="274"/>
      <c r="U135" s="274"/>
      <c r="V135" s="274"/>
      <c r="W135" s="274"/>
      <c r="X135" s="274"/>
      <c r="Y135" s="274"/>
      <c r="Z135" s="274"/>
      <c r="AA135" s="274"/>
      <c r="AB135" s="274"/>
      <c r="AC135" s="274"/>
      <c r="AD135" s="274"/>
      <c r="AE135" s="274"/>
      <c r="AF135" s="274"/>
      <c r="AG135" s="274"/>
      <c r="AH135" s="274"/>
      <c r="AI135" s="274"/>
      <c r="AJ135" s="274"/>
      <c r="AK135" s="274"/>
      <c r="AL135" s="274"/>
      <c r="AM135" s="274"/>
      <c r="AN135" s="274"/>
      <c r="AO135" s="274"/>
      <c r="AP135" s="274"/>
      <c r="AQ135" s="274"/>
      <c r="AR135" s="274"/>
      <c r="AS135" s="274"/>
      <c r="AT135" s="274"/>
      <c r="AU135" s="274"/>
      <c r="AV135" s="274"/>
      <c r="AW135" s="274"/>
      <c r="AX135" s="274"/>
      <c r="AY135" s="274"/>
      <c r="AZ135" s="274"/>
      <c r="BA135" s="274"/>
      <c r="BB135" s="274"/>
      <c r="BC135" s="274"/>
      <c r="BD135" s="274"/>
      <c r="BE135" s="274"/>
      <c r="BF135" s="274"/>
      <c r="BG135" s="274"/>
      <c r="BH135" s="274"/>
      <c r="BI135" s="274"/>
      <c r="BJ135" s="274"/>
      <c r="BK135" s="274"/>
      <c r="BL135" s="274"/>
      <c r="BM135" s="274"/>
      <c r="BN135" s="274"/>
      <c r="BO135" s="274"/>
      <c r="BP135" s="274"/>
      <c r="BQ135" s="274"/>
      <c r="BR135" s="274"/>
      <c r="BS135" s="274"/>
      <c r="BT135" s="274"/>
      <c r="BU135" s="274"/>
      <c r="BV135" s="274"/>
      <c r="BW135" s="274"/>
      <c r="BX135" s="274"/>
      <c r="BY135" s="274"/>
      <c r="BZ135" s="274"/>
      <c r="CA135" s="274"/>
      <c r="CB135" s="274"/>
      <c r="CC135" s="274"/>
      <c r="CD135" s="274"/>
      <c r="CE135" s="274"/>
      <c r="CF135" s="274"/>
      <c r="CG135" s="274"/>
      <c r="CH135" s="274"/>
      <c r="CI135" s="274"/>
      <c r="CJ135" s="274"/>
      <c r="CK135" s="274"/>
      <c r="CL135" s="274"/>
      <c r="CM135" s="274"/>
      <c r="CN135" s="274"/>
      <c r="CO135" s="274"/>
      <c r="CP135" s="274"/>
      <c r="CQ135" s="274"/>
      <c r="CR135" s="274"/>
      <c r="CS135" s="274"/>
      <c r="CT135" s="274"/>
      <c r="CU135" s="274"/>
      <c r="CV135" s="274"/>
    </row>
    <row r="136" spans="1:100" x14ac:dyDescent="0.3">
      <c r="A136" s="274"/>
      <c r="B136" s="274"/>
      <c r="C136" s="274"/>
      <c r="D136" s="274"/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4"/>
      <c r="T136" s="274"/>
      <c r="U136" s="274"/>
      <c r="V136" s="274"/>
      <c r="W136" s="274"/>
      <c r="X136" s="274"/>
      <c r="Y136" s="274"/>
      <c r="Z136" s="274"/>
      <c r="AA136" s="274"/>
      <c r="AB136" s="274"/>
      <c r="AC136" s="274"/>
      <c r="AD136" s="274"/>
      <c r="AE136" s="274"/>
      <c r="AF136" s="274"/>
      <c r="AG136" s="274"/>
      <c r="AH136" s="274"/>
      <c r="AI136" s="274"/>
      <c r="AJ136" s="274"/>
      <c r="AK136" s="274"/>
      <c r="AL136" s="274"/>
      <c r="AM136" s="274"/>
      <c r="AN136" s="274"/>
      <c r="AO136" s="274"/>
      <c r="AP136" s="274"/>
      <c r="AQ136" s="274"/>
      <c r="AR136" s="274"/>
      <c r="AS136" s="274"/>
      <c r="AT136" s="274"/>
      <c r="AU136" s="274"/>
      <c r="AV136" s="274"/>
      <c r="AW136" s="274"/>
      <c r="AX136" s="274"/>
      <c r="AY136" s="274"/>
      <c r="AZ136" s="274"/>
      <c r="BA136" s="274"/>
      <c r="BB136" s="274"/>
      <c r="BC136" s="274"/>
      <c r="BD136" s="274"/>
      <c r="BE136" s="274"/>
      <c r="BF136" s="274"/>
      <c r="BG136" s="274"/>
      <c r="BH136" s="274"/>
      <c r="BI136" s="274"/>
      <c r="BJ136" s="274"/>
      <c r="BK136" s="274"/>
      <c r="BL136" s="274"/>
      <c r="BM136" s="274"/>
      <c r="BN136" s="274"/>
      <c r="BO136" s="274"/>
      <c r="BP136" s="274"/>
      <c r="BQ136" s="274"/>
      <c r="BR136" s="274"/>
      <c r="BS136" s="274"/>
      <c r="BT136" s="274"/>
      <c r="BU136" s="274"/>
      <c r="BV136" s="274"/>
      <c r="BW136" s="274"/>
      <c r="BX136" s="274"/>
      <c r="BY136" s="274"/>
      <c r="BZ136" s="274"/>
      <c r="CA136" s="274"/>
      <c r="CB136" s="274"/>
      <c r="CC136" s="274"/>
      <c r="CD136" s="274"/>
      <c r="CE136" s="274"/>
      <c r="CF136" s="274"/>
      <c r="CG136" s="274"/>
      <c r="CH136" s="274"/>
      <c r="CI136" s="274"/>
      <c r="CJ136" s="274"/>
      <c r="CK136" s="274"/>
      <c r="CL136" s="274"/>
      <c r="CM136" s="274"/>
      <c r="CN136" s="274"/>
      <c r="CO136" s="274"/>
      <c r="CP136" s="274"/>
      <c r="CQ136" s="274"/>
      <c r="CR136" s="274"/>
      <c r="CS136" s="274"/>
      <c r="CT136" s="274"/>
      <c r="CU136" s="274"/>
      <c r="CV136" s="274"/>
    </row>
    <row r="137" spans="1:100" x14ac:dyDescent="0.3">
      <c r="A137" s="274"/>
      <c r="B137" s="274"/>
      <c r="C137" s="274"/>
      <c r="D137" s="274"/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4"/>
      <c r="T137" s="274"/>
      <c r="U137" s="274"/>
      <c r="V137" s="274"/>
      <c r="W137" s="274"/>
      <c r="X137" s="274"/>
      <c r="Y137" s="274"/>
      <c r="Z137" s="274"/>
      <c r="AA137" s="274"/>
      <c r="AB137" s="274"/>
      <c r="AC137" s="274"/>
      <c r="AD137" s="274"/>
      <c r="AE137" s="274"/>
      <c r="AF137" s="274"/>
      <c r="AG137" s="274"/>
      <c r="AH137" s="274"/>
      <c r="AI137" s="274"/>
      <c r="AJ137" s="274"/>
      <c r="AK137" s="274"/>
      <c r="AL137" s="274"/>
      <c r="AM137" s="274"/>
      <c r="AN137" s="274"/>
      <c r="AO137" s="274"/>
      <c r="AP137" s="274"/>
      <c r="AQ137" s="274"/>
      <c r="AR137" s="274"/>
      <c r="AS137" s="274"/>
      <c r="AT137" s="274"/>
      <c r="AU137" s="274"/>
      <c r="AV137" s="274"/>
      <c r="AW137" s="274"/>
      <c r="AX137" s="274"/>
      <c r="AY137" s="274"/>
      <c r="AZ137" s="274"/>
      <c r="BA137" s="274"/>
      <c r="BB137" s="274"/>
      <c r="BC137" s="274"/>
      <c r="BD137" s="274"/>
      <c r="BE137" s="274"/>
      <c r="BF137" s="274"/>
      <c r="BG137" s="274"/>
      <c r="BH137" s="274"/>
      <c r="BI137" s="274"/>
      <c r="BJ137" s="274"/>
      <c r="BK137" s="274"/>
      <c r="BL137" s="274"/>
      <c r="BM137" s="274"/>
      <c r="BN137" s="274"/>
      <c r="BO137" s="274"/>
      <c r="BP137" s="274"/>
      <c r="BQ137" s="274"/>
      <c r="BR137" s="274"/>
      <c r="BS137" s="274"/>
      <c r="BT137" s="274"/>
      <c r="BU137" s="274"/>
      <c r="BV137" s="274"/>
      <c r="BW137" s="274"/>
      <c r="BX137" s="274"/>
      <c r="BY137" s="274"/>
      <c r="BZ137" s="274"/>
      <c r="CA137" s="274"/>
      <c r="CB137" s="274"/>
      <c r="CC137" s="274"/>
      <c r="CD137" s="274"/>
      <c r="CE137" s="274"/>
      <c r="CF137" s="274"/>
      <c r="CG137" s="274"/>
      <c r="CH137" s="274"/>
      <c r="CI137" s="274"/>
      <c r="CJ137" s="274"/>
      <c r="CK137" s="274"/>
      <c r="CL137" s="274"/>
      <c r="CM137" s="274"/>
      <c r="CN137" s="274"/>
      <c r="CO137" s="274"/>
      <c r="CP137" s="274"/>
      <c r="CQ137" s="274"/>
      <c r="CR137" s="274"/>
      <c r="CS137" s="274"/>
      <c r="CT137" s="274"/>
      <c r="CU137" s="274"/>
      <c r="CV137" s="274"/>
    </row>
    <row r="138" spans="1:100" x14ac:dyDescent="0.3">
      <c r="A138" s="274"/>
      <c r="B138" s="274"/>
      <c r="C138" s="274"/>
      <c r="D138" s="274"/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  <c r="AA138" s="274"/>
      <c r="AB138" s="274"/>
      <c r="AC138" s="274"/>
      <c r="AD138" s="274"/>
      <c r="AE138" s="274"/>
      <c r="AF138" s="274"/>
      <c r="AG138" s="274"/>
      <c r="AH138" s="274"/>
      <c r="AI138" s="274"/>
      <c r="AJ138" s="274"/>
      <c r="AK138" s="274"/>
      <c r="AL138" s="274"/>
      <c r="AM138" s="274"/>
      <c r="AN138" s="274"/>
      <c r="AO138" s="274"/>
      <c r="AP138" s="274"/>
      <c r="AQ138" s="274"/>
      <c r="AR138" s="274"/>
      <c r="AS138" s="274"/>
      <c r="AT138" s="274"/>
      <c r="AU138" s="274"/>
      <c r="AV138" s="274"/>
      <c r="AW138" s="274"/>
      <c r="AX138" s="274"/>
      <c r="AY138" s="274"/>
      <c r="AZ138" s="274"/>
      <c r="BA138" s="274"/>
      <c r="BB138" s="274"/>
      <c r="BC138" s="274"/>
      <c r="BD138" s="274"/>
      <c r="BE138" s="274"/>
      <c r="BF138" s="274"/>
      <c r="BG138" s="274"/>
      <c r="BH138" s="274"/>
      <c r="BI138" s="274"/>
      <c r="BJ138" s="274"/>
      <c r="BK138" s="274"/>
      <c r="BL138" s="274"/>
      <c r="BM138" s="274"/>
      <c r="BN138" s="274"/>
      <c r="BO138" s="274"/>
      <c r="BP138" s="274"/>
      <c r="BQ138" s="274"/>
      <c r="BR138" s="274"/>
      <c r="BS138" s="274"/>
      <c r="BT138" s="274"/>
      <c r="BU138" s="274"/>
      <c r="BV138" s="274"/>
      <c r="BW138" s="274"/>
      <c r="BX138" s="274"/>
      <c r="BY138" s="274"/>
      <c r="BZ138" s="274"/>
      <c r="CA138" s="274"/>
      <c r="CB138" s="274"/>
      <c r="CC138" s="274"/>
      <c r="CD138" s="274"/>
      <c r="CE138" s="274"/>
      <c r="CF138" s="274"/>
      <c r="CG138" s="274"/>
      <c r="CH138" s="274"/>
      <c r="CI138" s="274"/>
      <c r="CJ138" s="274"/>
      <c r="CK138" s="274"/>
      <c r="CL138" s="274"/>
      <c r="CM138" s="274"/>
      <c r="CN138" s="274"/>
      <c r="CO138" s="274"/>
      <c r="CP138" s="274"/>
      <c r="CQ138" s="274"/>
      <c r="CR138" s="274"/>
      <c r="CS138" s="274"/>
      <c r="CT138" s="274"/>
      <c r="CU138" s="274"/>
      <c r="CV138" s="274"/>
    </row>
    <row r="139" spans="1:100" x14ac:dyDescent="0.3">
      <c r="A139" s="274"/>
      <c r="B139" s="274"/>
      <c r="C139" s="274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4"/>
      <c r="T139" s="274"/>
      <c r="U139" s="274"/>
      <c r="V139" s="274"/>
      <c r="W139" s="274"/>
      <c r="X139" s="274"/>
      <c r="Y139" s="274"/>
      <c r="Z139" s="274"/>
      <c r="AA139" s="274"/>
      <c r="AB139" s="274"/>
      <c r="AC139" s="274"/>
      <c r="AD139" s="274"/>
      <c r="AE139" s="274"/>
      <c r="AF139" s="274"/>
      <c r="AG139" s="274"/>
      <c r="AH139" s="274"/>
      <c r="AI139" s="274"/>
      <c r="AJ139" s="274"/>
      <c r="AK139" s="274"/>
      <c r="AL139" s="274"/>
      <c r="AM139" s="274"/>
      <c r="AN139" s="274"/>
      <c r="AO139" s="274"/>
      <c r="AP139" s="274"/>
      <c r="AQ139" s="274"/>
      <c r="AR139" s="274"/>
      <c r="AS139" s="274"/>
      <c r="AT139" s="274"/>
      <c r="AU139" s="274"/>
      <c r="AV139" s="274"/>
      <c r="AW139" s="274"/>
      <c r="AX139" s="274"/>
      <c r="AY139" s="274"/>
      <c r="AZ139" s="274"/>
      <c r="BA139" s="274"/>
      <c r="BB139" s="274"/>
      <c r="BC139" s="274"/>
      <c r="BD139" s="274"/>
      <c r="BE139" s="274"/>
      <c r="BF139" s="274"/>
      <c r="BG139" s="274"/>
      <c r="BH139" s="274"/>
      <c r="BI139" s="274"/>
      <c r="BJ139" s="274"/>
      <c r="BK139" s="274"/>
      <c r="BL139" s="274"/>
      <c r="BM139" s="274"/>
      <c r="BN139" s="274"/>
      <c r="BO139" s="274"/>
      <c r="BP139" s="274"/>
      <c r="BQ139" s="274"/>
      <c r="BR139" s="274"/>
      <c r="BS139" s="274"/>
      <c r="BT139" s="274"/>
      <c r="BU139" s="274"/>
      <c r="BV139" s="274"/>
      <c r="BW139" s="274"/>
      <c r="BX139" s="274"/>
      <c r="BY139" s="274"/>
      <c r="BZ139" s="274"/>
      <c r="CA139" s="274"/>
      <c r="CB139" s="274"/>
      <c r="CC139" s="274"/>
      <c r="CD139" s="274"/>
      <c r="CE139" s="274"/>
      <c r="CF139" s="274"/>
      <c r="CG139" s="274"/>
      <c r="CH139" s="274"/>
      <c r="CI139" s="274"/>
      <c r="CJ139" s="274"/>
      <c r="CK139" s="274"/>
      <c r="CL139" s="274"/>
      <c r="CM139" s="274"/>
      <c r="CN139" s="274"/>
      <c r="CO139" s="274"/>
      <c r="CP139" s="274"/>
      <c r="CQ139" s="274"/>
      <c r="CR139" s="274"/>
      <c r="CS139" s="274"/>
      <c r="CT139" s="274"/>
      <c r="CU139" s="274"/>
      <c r="CV139" s="274"/>
    </row>
    <row r="140" spans="1:100" x14ac:dyDescent="0.3">
      <c r="A140" s="274"/>
      <c r="B140" s="274"/>
      <c r="C140" s="274"/>
      <c r="D140" s="274"/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4"/>
      <c r="T140" s="274"/>
      <c r="U140" s="274"/>
      <c r="V140" s="274"/>
      <c r="W140" s="274"/>
      <c r="X140" s="274"/>
      <c r="Y140" s="274"/>
      <c r="Z140" s="274"/>
      <c r="AA140" s="274"/>
      <c r="AB140" s="274"/>
      <c r="AC140" s="274"/>
      <c r="AD140" s="274"/>
      <c r="AE140" s="274"/>
      <c r="AF140" s="274"/>
      <c r="AG140" s="274"/>
      <c r="AH140" s="274"/>
      <c r="AI140" s="274"/>
      <c r="AJ140" s="274"/>
      <c r="AK140" s="274"/>
      <c r="AL140" s="274"/>
      <c r="AM140" s="274"/>
      <c r="AN140" s="274"/>
      <c r="AO140" s="274"/>
      <c r="AP140" s="274"/>
      <c r="AQ140" s="274"/>
      <c r="AR140" s="274"/>
      <c r="AS140" s="274"/>
      <c r="AT140" s="274"/>
      <c r="AU140" s="274"/>
      <c r="AV140" s="274"/>
      <c r="AW140" s="274"/>
      <c r="AX140" s="274"/>
      <c r="AY140" s="274"/>
      <c r="AZ140" s="274"/>
      <c r="BA140" s="274"/>
      <c r="BB140" s="274"/>
      <c r="BC140" s="274"/>
      <c r="BD140" s="274"/>
      <c r="BE140" s="274"/>
      <c r="BF140" s="274"/>
      <c r="BG140" s="274"/>
      <c r="BH140" s="274"/>
      <c r="BI140" s="274"/>
      <c r="BJ140" s="274"/>
      <c r="BK140" s="274"/>
      <c r="BL140" s="274"/>
      <c r="BM140" s="274"/>
      <c r="BN140" s="274"/>
      <c r="BO140" s="274"/>
      <c r="BP140" s="274"/>
      <c r="BQ140" s="274"/>
      <c r="BR140" s="274"/>
      <c r="BS140" s="274"/>
      <c r="BT140" s="274"/>
      <c r="BU140" s="274"/>
      <c r="BV140" s="274"/>
      <c r="BW140" s="274"/>
      <c r="BX140" s="274"/>
      <c r="BY140" s="274"/>
      <c r="BZ140" s="274"/>
      <c r="CA140" s="274"/>
      <c r="CB140" s="274"/>
      <c r="CC140" s="274"/>
      <c r="CD140" s="274"/>
      <c r="CE140" s="274"/>
      <c r="CF140" s="274"/>
      <c r="CG140" s="274"/>
      <c r="CH140" s="274"/>
      <c r="CI140" s="274"/>
      <c r="CJ140" s="274"/>
      <c r="CK140" s="274"/>
      <c r="CL140" s="274"/>
      <c r="CM140" s="274"/>
      <c r="CN140" s="274"/>
      <c r="CO140" s="274"/>
      <c r="CP140" s="274"/>
      <c r="CQ140" s="274"/>
      <c r="CR140" s="274"/>
      <c r="CS140" s="274"/>
      <c r="CT140" s="274"/>
      <c r="CU140" s="274"/>
      <c r="CV140" s="274"/>
    </row>
    <row r="141" spans="1:100" x14ac:dyDescent="0.3">
      <c r="A141" s="274"/>
      <c r="B141" s="274"/>
      <c r="C141" s="274"/>
      <c r="D141" s="274"/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  <c r="AA141" s="274"/>
      <c r="AB141" s="274"/>
      <c r="AC141" s="274"/>
      <c r="AD141" s="274"/>
      <c r="AE141" s="274"/>
      <c r="AF141" s="274"/>
      <c r="AG141" s="274"/>
      <c r="AH141" s="274"/>
      <c r="AI141" s="274"/>
      <c r="AJ141" s="274"/>
      <c r="AK141" s="274"/>
      <c r="AL141" s="274"/>
      <c r="AM141" s="274"/>
      <c r="AN141" s="274"/>
      <c r="AO141" s="274"/>
      <c r="AP141" s="274"/>
      <c r="AQ141" s="274"/>
      <c r="AR141" s="274"/>
      <c r="AS141" s="274"/>
      <c r="AT141" s="274"/>
      <c r="AU141" s="274"/>
      <c r="AV141" s="274"/>
      <c r="AW141" s="274"/>
      <c r="AX141" s="274"/>
      <c r="AY141" s="274"/>
      <c r="AZ141" s="274"/>
      <c r="BA141" s="274"/>
      <c r="BB141" s="274"/>
      <c r="BC141" s="274"/>
      <c r="BD141" s="274"/>
      <c r="BE141" s="274"/>
      <c r="BF141" s="274"/>
      <c r="BG141" s="274"/>
      <c r="BH141" s="274"/>
      <c r="BI141" s="274"/>
      <c r="BJ141" s="274"/>
      <c r="BK141" s="274"/>
      <c r="BL141" s="274"/>
      <c r="BM141" s="274"/>
      <c r="BN141" s="274"/>
      <c r="BO141" s="274"/>
      <c r="BP141" s="274"/>
      <c r="BQ141" s="274"/>
      <c r="BR141" s="274"/>
      <c r="BS141" s="274"/>
      <c r="BT141" s="274"/>
      <c r="BU141" s="274"/>
      <c r="BV141" s="274"/>
      <c r="BW141" s="274"/>
      <c r="BX141" s="274"/>
      <c r="BY141" s="274"/>
      <c r="BZ141" s="274"/>
      <c r="CA141" s="274"/>
      <c r="CB141" s="274"/>
      <c r="CC141" s="274"/>
      <c r="CD141" s="274"/>
      <c r="CE141" s="274"/>
      <c r="CF141" s="274"/>
      <c r="CG141" s="274"/>
      <c r="CH141" s="274"/>
      <c r="CI141" s="274"/>
      <c r="CJ141" s="274"/>
      <c r="CK141" s="274"/>
      <c r="CL141" s="274"/>
      <c r="CM141" s="274"/>
      <c r="CN141" s="274"/>
      <c r="CO141" s="274"/>
      <c r="CP141" s="274"/>
      <c r="CQ141" s="274"/>
      <c r="CR141" s="274"/>
      <c r="CS141" s="274"/>
      <c r="CT141" s="274"/>
      <c r="CU141" s="274"/>
      <c r="CV141" s="274"/>
    </row>
    <row r="142" spans="1:100" x14ac:dyDescent="0.3">
      <c r="A142" s="274"/>
      <c r="B142" s="274"/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4"/>
      <c r="AB142" s="274"/>
      <c r="AC142" s="274"/>
      <c r="AD142" s="274"/>
      <c r="AE142" s="274"/>
      <c r="AF142" s="274"/>
      <c r="AG142" s="274"/>
      <c r="AH142" s="274"/>
      <c r="AI142" s="274"/>
      <c r="AJ142" s="274"/>
      <c r="AK142" s="274"/>
      <c r="AL142" s="274"/>
      <c r="AM142" s="274"/>
      <c r="AN142" s="274"/>
      <c r="AO142" s="274"/>
      <c r="AP142" s="274"/>
      <c r="AQ142" s="274"/>
      <c r="AR142" s="274"/>
      <c r="AS142" s="274"/>
      <c r="AT142" s="274"/>
      <c r="AU142" s="274"/>
      <c r="AV142" s="274"/>
      <c r="AW142" s="274"/>
      <c r="AX142" s="274"/>
      <c r="AY142" s="274"/>
      <c r="AZ142" s="274"/>
      <c r="BA142" s="274"/>
      <c r="BB142" s="274"/>
      <c r="BC142" s="274"/>
      <c r="BD142" s="274"/>
      <c r="BE142" s="274"/>
      <c r="BF142" s="274"/>
      <c r="BG142" s="274"/>
      <c r="BH142" s="274"/>
      <c r="BI142" s="274"/>
      <c r="BJ142" s="274"/>
      <c r="BK142" s="274"/>
      <c r="BL142" s="274"/>
      <c r="BM142" s="274"/>
      <c r="BN142" s="274"/>
      <c r="BO142" s="274"/>
      <c r="BP142" s="274"/>
      <c r="BQ142" s="274"/>
      <c r="BR142" s="274"/>
      <c r="BS142" s="274"/>
      <c r="BT142" s="274"/>
      <c r="BU142" s="274"/>
      <c r="BV142" s="274"/>
      <c r="BW142" s="274"/>
      <c r="BX142" s="274"/>
      <c r="BY142" s="274"/>
      <c r="BZ142" s="274"/>
      <c r="CA142" s="274"/>
      <c r="CB142" s="274"/>
      <c r="CC142" s="274"/>
      <c r="CD142" s="274"/>
      <c r="CE142" s="274"/>
      <c r="CF142" s="274"/>
      <c r="CG142" s="274"/>
      <c r="CH142" s="274"/>
      <c r="CI142" s="274"/>
      <c r="CJ142" s="274"/>
      <c r="CK142" s="274"/>
      <c r="CL142" s="274"/>
      <c r="CM142" s="274"/>
      <c r="CN142" s="274"/>
      <c r="CO142" s="274"/>
      <c r="CP142" s="274"/>
      <c r="CQ142" s="274"/>
      <c r="CR142" s="274"/>
      <c r="CS142" s="274"/>
      <c r="CT142" s="274"/>
      <c r="CU142" s="274"/>
      <c r="CV142" s="274"/>
    </row>
    <row r="143" spans="1:100" x14ac:dyDescent="0.3">
      <c r="A143" s="274"/>
      <c r="B143" s="274"/>
      <c r="C143" s="274"/>
      <c r="D143" s="274"/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  <c r="AA143" s="274"/>
      <c r="AB143" s="274"/>
      <c r="AC143" s="274"/>
      <c r="AD143" s="274"/>
      <c r="AE143" s="274"/>
      <c r="AF143" s="274"/>
      <c r="AG143" s="274"/>
      <c r="AH143" s="274"/>
      <c r="AI143" s="274"/>
      <c r="AJ143" s="274"/>
      <c r="AK143" s="274"/>
      <c r="AL143" s="274"/>
      <c r="AM143" s="274"/>
      <c r="AN143" s="274"/>
      <c r="AO143" s="274"/>
      <c r="AP143" s="274"/>
      <c r="AQ143" s="274"/>
      <c r="AR143" s="274"/>
      <c r="AS143" s="274"/>
      <c r="AT143" s="274"/>
      <c r="AU143" s="274"/>
      <c r="AV143" s="274"/>
      <c r="AW143" s="274"/>
      <c r="AX143" s="274"/>
      <c r="AY143" s="274"/>
      <c r="AZ143" s="274"/>
      <c r="BA143" s="274"/>
      <c r="BB143" s="274"/>
      <c r="BC143" s="274"/>
      <c r="BD143" s="274"/>
      <c r="BE143" s="274"/>
      <c r="BF143" s="274"/>
      <c r="BG143" s="274"/>
      <c r="BH143" s="274"/>
      <c r="BI143" s="274"/>
      <c r="BJ143" s="274"/>
      <c r="BK143" s="274"/>
      <c r="BL143" s="274"/>
      <c r="BM143" s="274"/>
      <c r="BN143" s="274"/>
      <c r="BO143" s="274"/>
      <c r="BP143" s="274"/>
      <c r="BQ143" s="274"/>
      <c r="BR143" s="274"/>
      <c r="BS143" s="274"/>
      <c r="BT143" s="274"/>
      <c r="BU143" s="274"/>
      <c r="BV143" s="274"/>
      <c r="BW143" s="274"/>
      <c r="BX143" s="274"/>
      <c r="BY143" s="274"/>
      <c r="BZ143" s="274"/>
      <c r="CA143" s="274"/>
      <c r="CB143" s="274"/>
      <c r="CC143" s="274"/>
      <c r="CD143" s="274"/>
      <c r="CE143" s="274"/>
      <c r="CF143" s="274"/>
      <c r="CG143" s="274"/>
      <c r="CH143" s="274"/>
      <c r="CI143" s="274"/>
      <c r="CJ143" s="274"/>
      <c r="CK143" s="274"/>
      <c r="CL143" s="274"/>
      <c r="CM143" s="274"/>
      <c r="CN143" s="274"/>
      <c r="CO143" s="274"/>
      <c r="CP143" s="274"/>
      <c r="CQ143" s="274"/>
      <c r="CR143" s="274"/>
      <c r="CS143" s="274"/>
      <c r="CT143" s="274"/>
      <c r="CU143" s="274"/>
      <c r="CV143" s="274"/>
    </row>
    <row r="144" spans="1:100" x14ac:dyDescent="0.3">
      <c r="A144" s="274"/>
      <c r="B144" s="274"/>
      <c r="C144" s="274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4"/>
      <c r="T144" s="274"/>
      <c r="U144" s="274"/>
      <c r="V144" s="274"/>
      <c r="W144" s="274"/>
      <c r="X144" s="274"/>
      <c r="Y144" s="274"/>
      <c r="Z144" s="274"/>
      <c r="AA144" s="274"/>
      <c r="AB144" s="274"/>
      <c r="AC144" s="274"/>
      <c r="AD144" s="274"/>
      <c r="AE144" s="274"/>
      <c r="AF144" s="274"/>
      <c r="AG144" s="274"/>
      <c r="AH144" s="274"/>
      <c r="AI144" s="274"/>
      <c r="AJ144" s="274"/>
      <c r="AK144" s="274"/>
      <c r="AL144" s="274"/>
      <c r="AM144" s="274"/>
      <c r="AN144" s="274"/>
      <c r="AO144" s="274"/>
      <c r="AP144" s="274"/>
      <c r="AQ144" s="274"/>
      <c r="AR144" s="274"/>
      <c r="AS144" s="274"/>
      <c r="AT144" s="274"/>
      <c r="AU144" s="274"/>
      <c r="AV144" s="274"/>
      <c r="AW144" s="274"/>
      <c r="AX144" s="274"/>
      <c r="AY144" s="274"/>
      <c r="AZ144" s="274"/>
      <c r="BA144" s="274"/>
      <c r="BB144" s="274"/>
      <c r="BC144" s="274"/>
      <c r="BD144" s="274"/>
      <c r="BE144" s="274"/>
      <c r="BF144" s="274"/>
      <c r="BG144" s="274"/>
      <c r="BH144" s="274"/>
      <c r="BI144" s="274"/>
      <c r="BJ144" s="274"/>
      <c r="BK144" s="274"/>
      <c r="BL144" s="274"/>
      <c r="BM144" s="274"/>
      <c r="BN144" s="274"/>
      <c r="BO144" s="274"/>
      <c r="BP144" s="274"/>
      <c r="BQ144" s="274"/>
      <c r="BR144" s="274"/>
      <c r="BS144" s="274"/>
      <c r="BT144" s="274"/>
      <c r="BU144" s="274"/>
      <c r="BV144" s="274"/>
      <c r="BW144" s="274"/>
      <c r="BX144" s="274"/>
      <c r="BY144" s="274"/>
      <c r="BZ144" s="274"/>
      <c r="CA144" s="274"/>
      <c r="CB144" s="274"/>
      <c r="CC144" s="274"/>
      <c r="CD144" s="274"/>
      <c r="CE144" s="274"/>
      <c r="CF144" s="274"/>
      <c r="CG144" s="274"/>
      <c r="CH144" s="274"/>
      <c r="CI144" s="274"/>
      <c r="CJ144" s="274"/>
      <c r="CK144" s="274"/>
      <c r="CL144" s="274"/>
      <c r="CM144" s="274"/>
      <c r="CN144" s="274"/>
      <c r="CO144" s="274"/>
      <c r="CP144" s="274"/>
      <c r="CQ144" s="274"/>
      <c r="CR144" s="274"/>
      <c r="CS144" s="274"/>
      <c r="CT144" s="274"/>
      <c r="CU144" s="274"/>
      <c r="CV144" s="274"/>
    </row>
    <row r="145" spans="1:100" x14ac:dyDescent="0.3">
      <c r="A145" s="274"/>
      <c r="B145" s="274"/>
      <c r="C145" s="274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4"/>
      <c r="T145" s="274"/>
      <c r="U145" s="274"/>
      <c r="V145" s="274"/>
      <c r="W145" s="274"/>
      <c r="X145" s="274"/>
      <c r="Y145" s="274"/>
      <c r="Z145" s="274"/>
      <c r="AA145" s="274"/>
      <c r="AB145" s="274"/>
      <c r="AC145" s="274"/>
      <c r="AD145" s="274"/>
      <c r="AE145" s="274"/>
      <c r="AF145" s="274"/>
      <c r="AG145" s="274"/>
      <c r="AH145" s="274"/>
      <c r="AI145" s="274"/>
      <c r="AJ145" s="274"/>
      <c r="AK145" s="274"/>
      <c r="AL145" s="274"/>
      <c r="AM145" s="274"/>
      <c r="AN145" s="274"/>
      <c r="AO145" s="274"/>
      <c r="AP145" s="274"/>
      <c r="AQ145" s="274"/>
      <c r="AR145" s="274"/>
      <c r="AS145" s="274"/>
      <c r="AT145" s="274"/>
      <c r="AU145" s="274"/>
      <c r="AV145" s="274"/>
      <c r="AW145" s="274"/>
      <c r="AX145" s="274"/>
      <c r="AY145" s="274"/>
      <c r="AZ145" s="274"/>
      <c r="BA145" s="274"/>
      <c r="BB145" s="274"/>
      <c r="BC145" s="274"/>
      <c r="BD145" s="274"/>
      <c r="BE145" s="274"/>
      <c r="BF145" s="274"/>
      <c r="BG145" s="274"/>
      <c r="BH145" s="274"/>
      <c r="BI145" s="274"/>
      <c r="BJ145" s="274"/>
      <c r="BK145" s="274"/>
      <c r="BL145" s="274"/>
      <c r="BM145" s="274"/>
      <c r="BN145" s="274"/>
      <c r="BO145" s="274"/>
      <c r="BP145" s="274"/>
      <c r="BQ145" s="274"/>
      <c r="BR145" s="274"/>
      <c r="BS145" s="274"/>
      <c r="BT145" s="274"/>
      <c r="BU145" s="274"/>
      <c r="BV145" s="274"/>
      <c r="BW145" s="274"/>
      <c r="BX145" s="274"/>
      <c r="BY145" s="274"/>
      <c r="BZ145" s="274"/>
      <c r="CA145" s="274"/>
      <c r="CB145" s="274"/>
      <c r="CC145" s="274"/>
      <c r="CD145" s="274"/>
      <c r="CE145" s="274"/>
      <c r="CF145" s="274"/>
      <c r="CG145" s="274"/>
      <c r="CH145" s="274"/>
      <c r="CI145" s="274"/>
      <c r="CJ145" s="274"/>
      <c r="CK145" s="274"/>
      <c r="CL145" s="274"/>
      <c r="CM145" s="274"/>
      <c r="CN145" s="274"/>
      <c r="CO145" s="274"/>
      <c r="CP145" s="274"/>
      <c r="CQ145" s="274"/>
      <c r="CR145" s="274"/>
      <c r="CS145" s="274"/>
      <c r="CT145" s="274"/>
      <c r="CU145" s="274"/>
      <c r="CV145" s="274"/>
    </row>
    <row r="146" spans="1:100" x14ac:dyDescent="0.3">
      <c r="A146" s="274"/>
      <c r="B146" s="274"/>
      <c r="C146" s="274"/>
      <c r="D146" s="274"/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  <c r="Y146" s="274"/>
      <c r="Z146" s="274"/>
      <c r="AA146" s="274"/>
      <c r="AB146" s="274"/>
      <c r="AC146" s="274"/>
      <c r="AD146" s="274"/>
      <c r="AE146" s="274"/>
      <c r="AF146" s="274"/>
      <c r="AG146" s="274"/>
      <c r="AH146" s="274"/>
      <c r="AI146" s="274"/>
      <c r="AJ146" s="274"/>
      <c r="AK146" s="274"/>
      <c r="AL146" s="274"/>
      <c r="AM146" s="274"/>
      <c r="AN146" s="274"/>
      <c r="AO146" s="274"/>
      <c r="AP146" s="274"/>
      <c r="AQ146" s="274"/>
      <c r="AR146" s="274"/>
      <c r="AS146" s="274"/>
      <c r="AT146" s="274"/>
      <c r="AU146" s="274"/>
      <c r="AV146" s="274"/>
      <c r="AW146" s="274"/>
      <c r="AX146" s="274"/>
      <c r="AY146" s="274"/>
      <c r="AZ146" s="274"/>
      <c r="BA146" s="274"/>
      <c r="BB146" s="274"/>
      <c r="BC146" s="274"/>
      <c r="BD146" s="274"/>
      <c r="BE146" s="274"/>
      <c r="BF146" s="274"/>
      <c r="BG146" s="274"/>
      <c r="BH146" s="274"/>
      <c r="BI146" s="274"/>
      <c r="BJ146" s="274"/>
      <c r="BK146" s="274"/>
      <c r="BL146" s="274"/>
      <c r="BM146" s="274"/>
      <c r="BN146" s="274"/>
      <c r="BO146" s="274"/>
      <c r="BP146" s="274"/>
      <c r="BQ146" s="274"/>
      <c r="BR146" s="274"/>
      <c r="BS146" s="274"/>
      <c r="BT146" s="274"/>
      <c r="BU146" s="274"/>
      <c r="BV146" s="274"/>
      <c r="BW146" s="274"/>
      <c r="BX146" s="274"/>
      <c r="BY146" s="274"/>
      <c r="BZ146" s="274"/>
      <c r="CA146" s="274"/>
      <c r="CB146" s="274"/>
      <c r="CC146" s="274"/>
      <c r="CD146" s="274"/>
      <c r="CE146" s="274"/>
      <c r="CF146" s="274"/>
      <c r="CG146" s="274"/>
      <c r="CH146" s="274"/>
      <c r="CI146" s="274"/>
      <c r="CJ146" s="274"/>
      <c r="CK146" s="274"/>
      <c r="CL146" s="274"/>
      <c r="CM146" s="274"/>
      <c r="CN146" s="274"/>
      <c r="CO146" s="274"/>
      <c r="CP146" s="274"/>
      <c r="CQ146" s="274"/>
      <c r="CR146" s="274"/>
      <c r="CS146" s="274"/>
      <c r="CT146" s="274"/>
      <c r="CU146" s="274"/>
      <c r="CV146" s="274"/>
    </row>
    <row r="147" spans="1:100" x14ac:dyDescent="0.3">
      <c r="A147" s="274"/>
      <c r="B147" s="274"/>
      <c r="C147" s="274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  <c r="AA147" s="274"/>
      <c r="AB147" s="274"/>
      <c r="AC147" s="274"/>
      <c r="AD147" s="274"/>
      <c r="AE147" s="274"/>
      <c r="AF147" s="274"/>
      <c r="AG147" s="274"/>
      <c r="AH147" s="274"/>
      <c r="AI147" s="274"/>
      <c r="AJ147" s="274"/>
      <c r="AK147" s="274"/>
      <c r="AL147" s="274"/>
      <c r="AM147" s="274"/>
      <c r="AN147" s="274"/>
      <c r="AO147" s="274"/>
      <c r="AP147" s="274"/>
      <c r="AQ147" s="274"/>
      <c r="AR147" s="274"/>
      <c r="AS147" s="274"/>
      <c r="AT147" s="274"/>
      <c r="AU147" s="274"/>
      <c r="AV147" s="274"/>
      <c r="AW147" s="274"/>
      <c r="AX147" s="274"/>
      <c r="AY147" s="274"/>
      <c r="AZ147" s="274"/>
      <c r="BA147" s="274"/>
      <c r="BB147" s="274"/>
      <c r="BC147" s="274"/>
      <c r="BD147" s="274"/>
      <c r="BE147" s="274"/>
      <c r="BF147" s="274"/>
      <c r="BG147" s="274"/>
      <c r="BH147" s="274"/>
      <c r="BI147" s="274"/>
      <c r="BJ147" s="274"/>
      <c r="BK147" s="274"/>
      <c r="BL147" s="274"/>
      <c r="BM147" s="274"/>
      <c r="BN147" s="274"/>
      <c r="BO147" s="274"/>
      <c r="BP147" s="274"/>
      <c r="BQ147" s="274"/>
      <c r="BR147" s="274"/>
      <c r="BS147" s="274"/>
      <c r="BT147" s="274"/>
      <c r="BU147" s="274"/>
      <c r="BV147" s="274"/>
      <c r="BW147" s="274"/>
      <c r="BX147" s="274"/>
      <c r="BY147" s="274"/>
      <c r="BZ147" s="274"/>
      <c r="CA147" s="274"/>
      <c r="CB147" s="274"/>
      <c r="CC147" s="274"/>
      <c r="CD147" s="274"/>
      <c r="CE147" s="274"/>
      <c r="CF147" s="274"/>
      <c r="CG147" s="274"/>
      <c r="CH147" s="274"/>
      <c r="CI147" s="274"/>
      <c r="CJ147" s="274"/>
      <c r="CK147" s="274"/>
      <c r="CL147" s="274"/>
      <c r="CM147" s="274"/>
      <c r="CN147" s="274"/>
      <c r="CO147" s="274"/>
      <c r="CP147" s="274"/>
      <c r="CQ147" s="274"/>
      <c r="CR147" s="274"/>
      <c r="CS147" s="274"/>
      <c r="CT147" s="274"/>
      <c r="CU147" s="274"/>
      <c r="CV147" s="274"/>
    </row>
    <row r="148" spans="1:100" x14ac:dyDescent="0.3">
      <c r="A148" s="274"/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274"/>
      <c r="AB148" s="274"/>
      <c r="AC148" s="274"/>
      <c r="AD148" s="274"/>
      <c r="AE148" s="274"/>
      <c r="AF148" s="274"/>
      <c r="AG148" s="274"/>
      <c r="AH148" s="274"/>
      <c r="AI148" s="274"/>
      <c r="AJ148" s="274"/>
      <c r="AK148" s="274"/>
      <c r="AL148" s="274"/>
      <c r="AM148" s="274"/>
      <c r="AN148" s="274"/>
      <c r="AO148" s="274"/>
      <c r="AP148" s="274"/>
      <c r="AQ148" s="274"/>
      <c r="AR148" s="274"/>
      <c r="AS148" s="274"/>
      <c r="AT148" s="274"/>
      <c r="AU148" s="274"/>
      <c r="AV148" s="274"/>
      <c r="AW148" s="274"/>
      <c r="AX148" s="274"/>
      <c r="AY148" s="274"/>
      <c r="AZ148" s="274"/>
      <c r="BA148" s="274"/>
      <c r="BB148" s="274"/>
      <c r="BC148" s="274"/>
      <c r="BD148" s="274"/>
      <c r="BE148" s="274"/>
      <c r="BF148" s="274"/>
      <c r="BG148" s="274"/>
      <c r="BH148" s="274"/>
      <c r="BI148" s="274"/>
      <c r="BJ148" s="274"/>
      <c r="BK148" s="274"/>
      <c r="BL148" s="274"/>
      <c r="BM148" s="274"/>
      <c r="BN148" s="274"/>
      <c r="BO148" s="274"/>
      <c r="BP148" s="274"/>
      <c r="BQ148" s="274"/>
      <c r="BR148" s="274"/>
      <c r="BS148" s="274"/>
      <c r="BT148" s="274"/>
      <c r="BU148" s="274"/>
      <c r="BV148" s="274"/>
      <c r="BW148" s="274"/>
      <c r="BX148" s="274"/>
      <c r="BY148" s="274"/>
      <c r="BZ148" s="274"/>
      <c r="CA148" s="274"/>
      <c r="CB148" s="274"/>
      <c r="CC148" s="274"/>
      <c r="CD148" s="274"/>
      <c r="CE148" s="274"/>
      <c r="CF148" s="274"/>
      <c r="CG148" s="274"/>
      <c r="CH148" s="274"/>
      <c r="CI148" s="274"/>
      <c r="CJ148" s="274"/>
      <c r="CK148" s="274"/>
      <c r="CL148" s="274"/>
      <c r="CM148" s="274"/>
      <c r="CN148" s="274"/>
      <c r="CO148" s="274"/>
      <c r="CP148" s="274"/>
      <c r="CQ148" s="274"/>
      <c r="CR148" s="274"/>
      <c r="CS148" s="274"/>
      <c r="CT148" s="274"/>
      <c r="CU148" s="274"/>
      <c r="CV148" s="274"/>
    </row>
    <row r="149" spans="1:100" x14ac:dyDescent="0.3">
      <c r="A149" s="274"/>
      <c r="B149" s="274"/>
      <c r="C149" s="274"/>
      <c r="D149" s="274"/>
      <c r="E149" s="274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4"/>
      <c r="T149" s="274"/>
      <c r="U149" s="274"/>
      <c r="V149" s="274"/>
      <c r="W149" s="274"/>
      <c r="X149" s="274"/>
      <c r="Y149" s="274"/>
      <c r="Z149" s="274"/>
      <c r="AA149" s="274"/>
      <c r="AB149" s="274"/>
      <c r="AC149" s="274"/>
      <c r="AD149" s="274"/>
      <c r="AE149" s="274"/>
      <c r="AF149" s="274"/>
      <c r="AG149" s="274"/>
      <c r="AH149" s="274"/>
      <c r="AI149" s="274"/>
      <c r="AJ149" s="274"/>
      <c r="AK149" s="274"/>
      <c r="AL149" s="274"/>
      <c r="AM149" s="274"/>
      <c r="AN149" s="274"/>
      <c r="AO149" s="274"/>
      <c r="AP149" s="274"/>
      <c r="AQ149" s="274"/>
      <c r="AR149" s="274"/>
      <c r="AS149" s="274"/>
      <c r="AT149" s="274"/>
      <c r="AU149" s="274"/>
      <c r="AV149" s="274"/>
      <c r="AW149" s="274"/>
      <c r="AX149" s="274"/>
      <c r="AY149" s="274"/>
      <c r="AZ149" s="274"/>
      <c r="BA149" s="274"/>
      <c r="BB149" s="274"/>
      <c r="BC149" s="274"/>
      <c r="BD149" s="274"/>
      <c r="BE149" s="274"/>
      <c r="BF149" s="274"/>
      <c r="BG149" s="274"/>
      <c r="BH149" s="274"/>
      <c r="BI149" s="274"/>
      <c r="BJ149" s="274"/>
      <c r="BK149" s="274"/>
      <c r="BL149" s="274"/>
      <c r="BM149" s="274"/>
      <c r="BN149" s="274"/>
      <c r="BO149" s="274"/>
      <c r="BP149" s="274"/>
      <c r="BQ149" s="274"/>
      <c r="BR149" s="274"/>
      <c r="BS149" s="274"/>
      <c r="BT149" s="274"/>
      <c r="BU149" s="274"/>
      <c r="BV149" s="274"/>
      <c r="BW149" s="274"/>
      <c r="BX149" s="274"/>
      <c r="BY149" s="274"/>
      <c r="BZ149" s="274"/>
      <c r="CA149" s="274"/>
      <c r="CB149" s="274"/>
      <c r="CC149" s="274"/>
      <c r="CD149" s="274"/>
      <c r="CE149" s="274"/>
      <c r="CF149" s="274"/>
      <c r="CG149" s="274"/>
      <c r="CH149" s="274"/>
      <c r="CI149" s="274"/>
      <c r="CJ149" s="274"/>
      <c r="CK149" s="274"/>
      <c r="CL149" s="274"/>
      <c r="CM149" s="274"/>
      <c r="CN149" s="274"/>
      <c r="CO149" s="274"/>
      <c r="CP149" s="274"/>
      <c r="CQ149" s="274"/>
      <c r="CR149" s="274"/>
      <c r="CS149" s="274"/>
      <c r="CT149" s="274"/>
      <c r="CU149" s="274"/>
      <c r="CV149" s="274"/>
    </row>
    <row r="150" spans="1:100" x14ac:dyDescent="0.3">
      <c r="A150" s="274"/>
      <c r="B150" s="274"/>
      <c r="C150" s="274"/>
      <c r="D150" s="274"/>
      <c r="E150" s="274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4"/>
      <c r="T150" s="274"/>
      <c r="U150" s="274"/>
      <c r="V150" s="274"/>
      <c r="W150" s="274"/>
      <c r="X150" s="274"/>
      <c r="Y150" s="274"/>
      <c r="Z150" s="274"/>
      <c r="AA150" s="274"/>
      <c r="AB150" s="274"/>
      <c r="AC150" s="274"/>
      <c r="AD150" s="274"/>
      <c r="AE150" s="274"/>
      <c r="AF150" s="274"/>
      <c r="AG150" s="274"/>
      <c r="AH150" s="274"/>
      <c r="AI150" s="274"/>
      <c r="AJ150" s="274"/>
      <c r="AK150" s="274"/>
      <c r="AL150" s="274"/>
      <c r="AM150" s="274"/>
      <c r="AN150" s="274"/>
      <c r="AO150" s="274"/>
      <c r="AP150" s="274"/>
      <c r="AQ150" s="274"/>
      <c r="AR150" s="274"/>
      <c r="AS150" s="274"/>
      <c r="AT150" s="274"/>
      <c r="AU150" s="274"/>
      <c r="AV150" s="274"/>
      <c r="AW150" s="274"/>
      <c r="AX150" s="274"/>
      <c r="AY150" s="274"/>
      <c r="AZ150" s="274"/>
      <c r="BA150" s="274"/>
      <c r="BB150" s="274"/>
      <c r="BC150" s="274"/>
      <c r="BD150" s="274"/>
      <c r="BE150" s="274"/>
      <c r="BF150" s="274"/>
      <c r="BG150" s="274"/>
      <c r="BH150" s="274"/>
      <c r="BI150" s="274"/>
      <c r="BJ150" s="274"/>
      <c r="BK150" s="274"/>
      <c r="BL150" s="274"/>
      <c r="BM150" s="274"/>
      <c r="BN150" s="274"/>
      <c r="BO150" s="274"/>
      <c r="BP150" s="274"/>
      <c r="BQ150" s="274"/>
      <c r="BR150" s="274"/>
      <c r="BS150" s="274"/>
      <c r="BT150" s="274"/>
      <c r="BU150" s="274"/>
      <c r="BV150" s="274"/>
      <c r="BW150" s="274"/>
      <c r="BX150" s="274"/>
      <c r="BY150" s="274"/>
      <c r="BZ150" s="274"/>
      <c r="CA150" s="274"/>
      <c r="CB150" s="274"/>
      <c r="CC150" s="274"/>
      <c r="CD150" s="274"/>
      <c r="CE150" s="274"/>
      <c r="CF150" s="274"/>
      <c r="CG150" s="274"/>
      <c r="CH150" s="274"/>
      <c r="CI150" s="274"/>
      <c r="CJ150" s="274"/>
      <c r="CK150" s="274"/>
      <c r="CL150" s="274"/>
      <c r="CM150" s="274"/>
      <c r="CN150" s="274"/>
      <c r="CO150" s="274"/>
      <c r="CP150" s="274"/>
      <c r="CQ150" s="274"/>
      <c r="CR150" s="274"/>
      <c r="CS150" s="274"/>
      <c r="CT150" s="274"/>
      <c r="CU150" s="274"/>
      <c r="CV150" s="274"/>
    </row>
    <row r="151" spans="1:100" x14ac:dyDescent="0.3">
      <c r="A151" s="274"/>
      <c r="B151" s="274"/>
      <c r="C151" s="274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  <c r="AA151" s="274"/>
      <c r="AB151" s="274"/>
      <c r="AC151" s="274"/>
      <c r="AD151" s="274"/>
      <c r="AE151" s="274"/>
      <c r="AF151" s="274"/>
      <c r="AG151" s="274"/>
      <c r="AH151" s="274"/>
      <c r="AI151" s="274"/>
      <c r="AJ151" s="274"/>
      <c r="AK151" s="274"/>
      <c r="AL151" s="274"/>
      <c r="AM151" s="274"/>
      <c r="AN151" s="274"/>
      <c r="AO151" s="274"/>
      <c r="AP151" s="274"/>
      <c r="AQ151" s="274"/>
      <c r="AR151" s="274"/>
      <c r="AS151" s="274"/>
      <c r="AT151" s="274"/>
      <c r="AU151" s="274"/>
      <c r="AV151" s="274"/>
      <c r="AW151" s="274"/>
      <c r="AX151" s="274"/>
      <c r="AY151" s="274"/>
      <c r="AZ151" s="274"/>
      <c r="BA151" s="274"/>
      <c r="BB151" s="274"/>
      <c r="BC151" s="274"/>
      <c r="BD151" s="274"/>
      <c r="BE151" s="274"/>
      <c r="BF151" s="274"/>
      <c r="BG151" s="274"/>
      <c r="BH151" s="274"/>
      <c r="BI151" s="274"/>
      <c r="BJ151" s="274"/>
      <c r="BK151" s="274"/>
      <c r="BL151" s="274"/>
      <c r="BM151" s="274"/>
      <c r="BN151" s="274"/>
      <c r="BO151" s="274"/>
      <c r="BP151" s="274"/>
      <c r="BQ151" s="274"/>
      <c r="BR151" s="274"/>
      <c r="BS151" s="274"/>
      <c r="BT151" s="274"/>
      <c r="BU151" s="274"/>
      <c r="BV151" s="274"/>
      <c r="BW151" s="274"/>
      <c r="BX151" s="274"/>
      <c r="BY151" s="274"/>
      <c r="BZ151" s="274"/>
      <c r="CA151" s="274"/>
      <c r="CB151" s="274"/>
      <c r="CC151" s="274"/>
      <c r="CD151" s="274"/>
      <c r="CE151" s="274"/>
      <c r="CF151" s="274"/>
      <c r="CG151" s="274"/>
      <c r="CH151" s="274"/>
      <c r="CI151" s="274"/>
      <c r="CJ151" s="274"/>
      <c r="CK151" s="274"/>
      <c r="CL151" s="274"/>
      <c r="CM151" s="274"/>
      <c r="CN151" s="274"/>
      <c r="CO151" s="274"/>
      <c r="CP151" s="274"/>
      <c r="CQ151" s="274"/>
      <c r="CR151" s="274"/>
      <c r="CS151" s="274"/>
      <c r="CT151" s="274"/>
      <c r="CU151" s="274"/>
      <c r="CV151" s="274"/>
    </row>
    <row r="152" spans="1:100" x14ac:dyDescent="0.3">
      <c r="A152" s="274"/>
      <c r="B152" s="274"/>
      <c r="C152" s="274"/>
      <c r="D152" s="274"/>
      <c r="E152" s="274"/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  <c r="AA152" s="274"/>
      <c r="AB152" s="274"/>
      <c r="AC152" s="274"/>
      <c r="AD152" s="274"/>
      <c r="AE152" s="274"/>
      <c r="AF152" s="274"/>
      <c r="AG152" s="274"/>
      <c r="AH152" s="274"/>
      <c r="AI152" s="274"/>
      <c r="AJ152" s="274"/>
      <c r="AK152" s="274"/>
      <c r="AL152" s="274"/>
      <c r="AM152" s="274"/>
      <c r="AN152" s="274"/>
      <c r="AO152" s="274"/>
      <c r="AP152" s="274"/>
      <c r="AQ152" s="274"/>
      <c r="AR152" s="274"/>
      <c r="AS152" s="274"/>
      <c r="AT152" s="274"/>
      <c r="AU152" s="274"/>
      <c r="AV152" s="274"/>
      <c r="AW152" s="274"/>
      <c r="AX152" s="274"/>
      <c r="AY152" s="274"/>
      <c r="AZ152" s="274"/>
      <c r="BA152" s="274"/>
      <c r="BB152" s="274"/>
      <c r="BC152" s="274"/>
      <c r="BD152" s="274"/>
      <c r="BE152" s="274"/>
      <c r="BF152" s="274"/>
      <c r="BG152" s="274"/>
      <c r="BH152" s="274"/>
      <c r="BI152" s="274"/>
      <c r="BJ152" s="274"/>
      <c r="BK152" s="274"/>
      <c r="BL152" s="274"/>
      <c r="BM152" s="274"/>
      <c r="BN152" s="274"/>
      <c r="BO152" s="274"/>
      <c r="BP152" s="274"/>
      <c r="BQ152" s="274"/>
      <c r="BR152" s="274"/>
      <c r="BS152" s="274"/>
      <c r="BT152" s="274"/>
      <c r="BU152" s="274"/>
      <c r="BV152" s="274"/>
      <c r="BW152" s="274"/>
      <c r="BX152" s="274"/>
      <c r="BY152" s="274"/>
      <c r="BZ152" s="274"/>
      <c r="CA152" s="274"/>
      <c r="CB152" s="274"/>
      <c r="CC152" s="274"/>
      <c r="CD152" s="274"/>
      <c r="CE152" s="274"/>
      <c r="CF152" s="274"/>
      <c r="CG152" s="274"/>
      <c r="CH152" s="274"/>
      <c r="CI152" s="274"/>
      <c r="CJ152" s="274"/>
      <c r="CK152" s="274"/>
      <c r="CL152" s="274"/>
      <c r="CM152" s="274"/>
      <c r="CN152" s="274"/>
      <c r="CO152" s="274"/>
      <c r="CP152" s="274"/>
      <c r="CQ152" s="274"/>
      <c r="CR152" s="274"/>
      <c r="CS152" s="274"/>
      <c r="CT152" s="274"/>
      <c r="CU152" s="274"/>
      <c r="CV152" s="274"/>
    </row>
    <row r="153" spans="1:100" x14ac:dyDescent="0.3">
      <c r="A153" s="274"/>
      <c r="B153" s="274"/>
      <c r="C153" s="274"/>
      <c r="D153" s="274"/>
      <c r="E153" s="274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4"/>
      <c r="T153" s="274"/>
      <c r="U153" s="274"/>
      <c r="V153" s="274"/>
      <c r="W153" s="274"/>
      <c r="X153" s="274"/>
      <c r="Y153" s="274"/>
      <c r="Z153" s="274"/>
      <c r="AA153" s="274"/>
      <c r="AB153" s="274"/>
      <c r="AC153" s="274"/>
      <c r="AD153" s="274"/>
      <c r="AE153" s="274"/>
      <c r="AF153" s="274"/>
      <c r="AG153" s="274"/>
      <c r="AH153" s="274"/>
      <c r="AI153" s="274"/>
      <c r="AJ153" s="274"/>
      <c r="AK153" s="274"/>
      <c r="AL153" s="274"/>
      <c r="AM153" s="274"/>
      <c r="AN153" s="274"/>
      <c r="AO153" s="274"/>
      <c r="AP153" s="274"/>
      <c r="AQ153" s="274"/>
      <c r="AR153" s="274"/>
      <c r="AS153" s="274"/>
      <c r="AT153" s="274"/>
      <c r="AU153" s="274"/>
      <c r="AV153" s="274"/>
      <c r="AW153" s="274"/>
      <c r="AX153" s="274"/>
      <c r="AY153" s="274"/>
      <c r="AZ153" s="274"/>
      <c r="BA153" s="274"/>
      <c r="BB153" s="274"/>
      <c r="BC153" s="274"/>
      <c r="BD153" s="274"/>
      <c r="BE153" s="274"/>
      <c r="BF153" s="274"/>
      <c r="BG153" s="274"/>
      <c r="BH153" s="274"/>
      <c r="BI153" s="274"/>
      <c r="BJ153" s="274"/>
      <c r="BK153" s="274"/>
      <c r="BL153" s="274"/>
      <c r="BM153" s="274"/>
      <c r="BN153" s="274"/>
      <c r="BO153" s="274"/>
      <c r="BP153" s="274"/>
      <c r="BQ153" s="274"/>
      <c r="BR153" s="274"/>
      <c r="BS153" s="274"/>
      <c r="BT153" s="274"/>
      <c r="BU153" s="274"/>
      <c r="BV153" s="274"/>
      <c r="BW153" s="274"/>
      <c r="BX153" s="274"/>
      <c r="BY153" s="274"/>
      <c r="BZ153" s="274"/>
      <c r="CA153" s="274"/>
      <c r="CB153" s="274"/>
      <c r="CC153" s="274"/>
      <c r="CD153" s="274"/>
      <c r="CE153" s="274"/>
      <c r="CF153" s="274"/>
      <c r="CG153" s="274"/>
      <c r="CH153" s="274"/>
      <c r="CI153" s="274"/>
      <c r="CJ153" s="274"/>
      <c r="CK153" s="274"/>
      <c r="CL153" s="274"/>
      <c r="CM153" s="274"/>
      <c r="CN153" s="274"/>
      <c r="CO153" s="274"/>
      <c r="CP153" s="274"/>
      <c r="CQ153" s="274"/>
      <c r="CR153" s="274"/>
      <c r="CS153" s="274"/>
      <c r="CT153" s="274"/>
      <c r="CU153" s="274"/>
      <c r="CV153" s="274"/>
    </row>
    <row r="154" spans="1:100" x14ac:dyDescent="0.3">
      <c r="A154" s="274"/>
      <c r="B154" s="274"/>
      <c r="C154" s="274"/>
      <c r="D154" s="274"/>
      <c r="E154" s="274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4"/>
      <c r="T154" s="274"/>
      <c r="U154" s="274"/>
      <c r="V154" s="274"/>
      <c r="W154" s="274"/>
      <c r="X154" s="274"/>
      <c r="Y154" s="274"/>
      <c r="Z154" s="274"/>
      <c r="AA154" s="274"/>
      <c r="AB154" s="274"/>
      <c r="AC154" s="274"/>
      <c r="AD154" s="274"/>
      <c r="AE154" s="274"/>
      <c r="AF154" s="274"/>
      <c r="AG154" s="274"/>
      <c r="AH154" s="274"/>
      <c r="AI154" s="274"/>
      <c r="AJ154" s="274"/>
      <c r="AK154" s="274"/>
      <c r="AL154" s="274"/>
      <c r="AM154" s="274"/>
      <c r="AN154" s="274"/>
      <c r="AO154" s="274"/>
      <c r="AP154" s="274"/>
      <c r="AQ154" s="274"/>
      <c r="AR154" s="274"/>
      <c r="AS154" s="274"/>
      <c r="AT154" s="274"/>
      <c r="AU154" s="274"/>
      <c r="AV154" s="274"/>
      <c r="AW154" s="274"/>
      <c r="AX154" s="274"/>
      <c r="AY154" s="274"/>
      <c r="AZ154" s="274"/>
      <c r="BA154" s="274"/>
      <c r="BB154" s="274"/>
      <c r="BC154" s="274"/>
      <c r="BD154" s="274"/>
      <c r="BE154" s="274"/>
      <c r="BF154" s="274"/>
      <c r="BG154" s="274"/>
      <c r="BH154" s="274"/>
      <c r="BI154" s="274"/>
      <c r="BJ154" s="274"/>
      <c r="BK154" s="274"/>
      <c r="BL154" s="274"/>
      <c r="BM154" s="274"/>
      <c r="BN154" s="274"/>
      <c r="BO154" s="274"/>
      <c r="BP154" s="274"/>
      <c r="BQ154" s="274"/>
      <c r="BR154" s="274"/>
      <c r="BS154" s="274"/>
      <c r="BT154" s="274"/>
      <c r="BU154" s="274"/>
      <c r="BV154" s="274"/>
      <c r="BW154" s="274"/>
      <c r="BX154" s="274"/>
      <c r="BY154" s="274"/>
      <c r="BZ154" s="274"/>
      <c r="CA154" s="274"/>
      <c r="CB154" s="274"/>
      <c r="CC154" s="274"/>
      <c r="CD154" s="274"/>
      <c r="CE154" s="274"/>
      <c r="CF154" s="274"/>
      <c r="CG154" s="274"/>
      <c r="CH154" s="274"/>
      <c r="CI154" s="274"/>
      <c r="CJ154" s="274"/>
      <c r="CK154" s="274"/>
      <c r="CL154" s="274"/>
      <c r="CM154" s="274"/>
      <c r="CN154" s="274"/>
      <c r="CO154" s="274"/>
      <c r="CP154" s="274"/>
      <c r="CQ154" s="274"/>
      <c r="CR154" s="274"/>
      <c r="CS154" s="274"/>
      <c r="CT154" s="274"/>
      <c r="CU154" s="274"/>
      <c r="CV154" s="274"/>
    </row>
    <row r="155" spans="1:100" x14ac:dyDescent="0.3">
      <c r="A155" s="274"/>
      <c r="B155" s="274"/>
      <c r="C155" s="274"/>
      <c r="D155" s="274"/>
      <c r="E155" s="274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4"/>
      <c r="T155" s="274"/>
      <c r="U155" s="274"/>
      <c r="V155" s="274"/>
      <c r="W155" s="274"/>
      <c r="X155" s="274"/>
      <c r="Y155" s="274"/>
      <c r="Z155" s="274"/>
      <c r="AA155" s="274"/>
      <c r="AB155" s="274"/>
      <c r="AC155" s="274"/>
      <c r="AD155" s="274"/>
      <c r="AE155" s="274"/>
      <c r="AF155" s="274"/>
      <c r="AG155" s="274"/>
      <c r="AH155" s="274"/>
      <c r="AI155" s="274"/>
      <c r="AJ155" s="274"/>
      <c r="AK155" s="274"/>
      <c r="AL155" s="274"/>
      <c r="AM155" s="274"/>
      <c r="AN155" s="274"/>
      <c r="AO155" s="274"/>
      <c r="AP155" s="274"/>
      <c r="AQ155" s="274"/>
      <c r="AR155" s="274"/>
      <c r="AS155" s="274"/>
      <c r="AT155" s="274"/>
      <c r="AU155" s="274"/>
      <c r="AV155" s="274"/>
      <c r="AW155" s="274"/>
      <c r="AX155" s="274"/>
      <c r="AY155" s="274"/>
      <c r="AZ155" s="274"/>
      <c r="BA155" s="274"/>
      <c r="BB155" s="274"/>
      <c r="BC155" s="274"/>
      <c r="BD155" s="274"/>
      <c r="BE155" s="274"/>
      <c r="BF155" s="274"/>
      <c r="BG155" s="274"/>
      <c r="BH155" s="274"/>
      <c r="BI155" s="274"/>
      <c r="BJ155" s="274"/>
      <c r="BK155" s="274"/>
      <c r="BL155" s="274"/>
      <c r="BM155" s="274"/>
      <c r="BN155" s="274"/>
      <c r="BO155" s="274"/>
      <c r="BP155" s="274"/>
      <c r="BQ155" s="274"/>
      <c r="BR155" s="274"/>
      <c r="BS155" s="274"/>
      <c r="BT155" s="274"/>
      <c r="BU155" s="274"/>
      <c r="BV155" s="274"/>
      <c r="BW155" s="274"/>
      <c r="BX155" s="274"/>
      <c r="BY155" s="274"/>
      <c r="BZ155" s="274"/>
      <c r="CA155" s="274"/>
      <c r="CB155" s="274"/>
      <c r="CC155" s="274"/>
      <c r="CD155" s="274"/>
      <c r="CE155" s="274"/>
      <c r="CF155" s="274"/>
      <c r="CG155" s="274"/>
      <c r="CH155" s="274"/>
      <c r="CI155" s="274"/>
      <c r="CJ155" s="274"/>
      <c r="CK155" s="274"/>
      <c r="CL155" s="274"/>
      <c r="CM155" s="274"/>
      <c r="CN155" s="274"/>
      <c r="CO155" s="274"/>
      <c r="CP155" s="274"/>
      <c r="CQ155" s="274"/>
      <c r="CR155" s="274"/>
      <c r="CS155" s="274"/>
      <c r="CT155" s="274"/>
      <c r="CU155" s="274"/>
      <c r="CV155" s="274"/>
    </row>
    <row r="156" spans="1:100" x14ac:dyDescent="0.3">
      <c r="A156" s="274"/>
      <c r="B156" s="274"/>
      <c r="C156" s="274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  <c r="AA156" s="274"/>
      <c r="AB156" s="274"/>
      <c r="AC156" s="274"/>
      <c r="AD156" s="274"/>
      <c r="AE156" s="274"/>
      <c r="AF156" s="274"/>
      <c r="AG156" s="274"/>
      <c r="AH156" s="274"/>
      <c r="AI156" s="274"/>
      <c r="AJ156" s="274"/>
      <c r="AK156" s="274"/>
      <c r="AL156" s="274"/>
      <c r="AM156" s="274"/>
      <c r="AN156" s="274"/>
      <c r="AO156" s="274"/>
      <c r="AP156" s="274"/>
      <c r="AQ156" s="274"/>
      <c r="AR156" s="274"/>
      <c r="AS156" s="274"/>
      <c r="AT156" s="274"/>
      <c r="AU156" s="274"/>
      <c r="AV156" s="274"/>
      <c r="AW156" s="274"/>
      <c r="AX156" s="274"/>
      <c r="AY156" s="274"/>
      <c r="AZ156" s="274"/>
      <c r="BA156" s="274"/>
      <c r="BB156" s="274"/>
      <c r="BC156" s="274"/>
      <c r="BD156" s="274"/>
      <c r="BE156" s="274"/>
      <c r="BF156" s="274"/>
      <c r="BG156" s="274"/>
      <c r="BH156" s="274"/>
      <c r="BI156" s="274"/>
      <c r="BJ156" s="274"/>
      <c r="BK156" s="274"/>
      <c r="BL156" s="274"/>
      <c r="BM156" s="274"/>
      <c r="BN156" s="274"/>
      <c r="BO156" s="274"/>
      <c r="BP156" s="274"/>
      <c r="BQ156" s="274"/>
      <c r="BR156" s="274"/>
      <c r="BS156" s="274"/>
      <c r="BT156" s="274"/>
      <c r="BU156" s="274"/>
      <c r="BV156" s="274"/>
      <c r="BW156" s="274"/>
      <c r="BX156" s="274"/>
      <c r="BY156" s="274"/>
      <c r="BZ156" s="274"/>
      <c r="CA156" s="274"/>
      <c r="CB156" s="274"/>
      <c r="CC156" s="274"/>
      <c r="CD156" s="274"/>
      <c r="CE156" s="274"/>
      <c r="CF156" s="274"/>
      <c r="CG156" s="274"/>
      <c r="CH156" s="274"/>
      <c r="CI156" s="274"/>
      <c r="CJ156" s="274"/>
      <c r="CK156" s="274"/>
      <c r="CL156" s="274"/>
      <c r="CM156" s="274"/>
      <c r="CN156" s="274"/>
      <c r="CO156" s="274"/>
      <c r="CP156" s="274"/>
      <c r="CQ156" s="274"/>
      <c r="CR156" s="274"/>
      <c r="CS156" s="274"/>
      <c r="CT156" s="274"/>
      <c r="CU156" s="274"/>
      <c r="CV156" s="274"/>
    </row>
    <row r="157" spans="1:100" x14ac:dyDescent="0.3">
      <c r="A157" s="274"/>
      <c r="B157" s="274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4"/>
      <c r="AB157" s="274"/>
      <c r="AC157" s="274"/>
      <c r="AD157" s="274"/>
      <c r="AE157" s="274"/>
      <c r="AF157" s="274"/>
      <c r="AG157" s="274"/>
      <c r="AH157" s="274"/>
      <c r="AI157" s="274"/>
      <c r="AJ157" s="274"/>
      <c r="AK157" s="274"/>
      <c r="AL157" s="274"/>
      <c r="AM157" s="274"/>
      <c r="AN157" s="274"/>
      <c r="AO157" s="274"/>
      <c r="AP157" s="274"/>
      <c r="AQ157" s="274"/>
      <c r="AR157" s="274"/>
      <c r="AS157" s="274"/>
      <c r="AT157" s="274"/>
      <c r="AU157" s="274"/>
      <c r="AV157" s="274"/>
      <c r="AW157" s="274"/>
      <c r="AX157" s="274"/>
      <c r="AY157" s="274"/>
      <c r="AZ157" s="274"/>
      <c r="BA157" s="274"/>
      <c r="BB157" s="274"/>
      <c r="BC157" s="274"/>
      <c r="BD157" s="274"/>
      <c r="BE157" s="274"/>
      <c r="BF157" s="274"/>
      <c r="BG157" s="274"/>
      <c r="BH157" s="274"/>
      <c r="BI157" s="274"/>
      <c r="BJ157" s="274"/>
      <c r="BK157" s="274"/>
      <c r="BL157" s="274"/>
      <c r="BM157" s="274"/>
      <c r="BN157" s="274"/>
      <c r="BO157" s="274"/>
      <c r="BP157" s="274"/>
      <c r="BQ157" s="274"/>
      <c r="BR157" s="274"/>
      <c r="BS157" s="274"/>
      <c r="BT157" s="274"/>
      <c r="BU157" s="274"/>
      <c r="BV157" s="274"/>
      <c r="BW157" s="274"/>
      <c r="BX157" s="274"/>
      <c r="BY157" s="274"/>
      <c r="BZ157" s="274"/>
      <c r="CA157" s="274"/>
      <c r="CB157" s="274"/>
      <c r="CC157" s="274"/>
      <c r="CD157" s="274"/>
      <c r="CE157" s="274"/>
      <c r="CF157" s="274"/>
      <c r="CG157" s="274"/>
      <c r="CH157" s="274"/>
      <c r="CI157" s="274"/>
      <c r="CJ157" s="274"/>
      <c r="CK157" s="274"/>
      <c r="CL157" s="274"/>
      <c r="CM157" s="274"/>
      <c r="CN157" s="274"/>
      <c r="CO157" s="274"/>
      <c r="CP157" s="274"/>
      <c r="CQ157" s="274"/>
      <c r="CR157" s="274"/>
      <c r="CS157" s="274"/>
      <c r="CT157" s="274"/>
      <c r="CU157" s="274"/>
      <c r="CV157" s="274"/>
    </row>
    <row r="158" spans="1:100" x14ac:dyDescent="0.3">
      <c r="A158" s="274"/>
      <c r="B158" s="274"/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274"/>
      <c r="AD158" s="274"/>
      <c r="AE158" s="274"/>
      <c r="AF158" s="274"/>
      <c r="AG158" s="274"/>
      <c r="AH158" s="274"/>
      <c r="AI158" s="274"/>
      <c r="AJ158" s="274"/>
      <c r="AK158" s="274"/>
      <c r="AL158" s="274"/>
      <c r="AM158" s="274"/>
      <c r="AN158" s="274"/>
      <c r="AO158" s="274"/>
      <c r="AP158" s="274"/>
      <c r="AQ158" s="274"/>
      <c r="AR158" s="274"/>
      <c r="AS158" s="274"/>
      <c r="AT158" s="274"/>
      <c r="AU158" s="274"/>
      <c r="AV158" s="274"/>
      <c r="AW158" s="274"/>
      <c r="AX158" s="274"/>
      <c r="AY158" s="274"/>
      <c r="AZ158" s="274"/>
      <c r="BA158" s="274"/>
      <c r="BB158" s="274"/>
      <c r="BC158" s="274"/>
      <c r="BD158" s="274"/>
      <c r="BE158" s="274"/>
      <c r="BF158" s="274"/>
      <c r="BG158" s="274"/>
      <c r="BH158" s="274"/>
      <c r="BI158" s="274"/>
      <c r="BJ158" s="274"/>
      <c r="BK158" s="274"/>
      <c r="BL158" s="274"/>
      <c r="BM158" s="274"/>
      <c r="BN158" s="274"/>
      <c r="BO158" s="274"/>
      <c r="BP158" s="274"/>
      <c r="BQ158" s="274"/>
      <c r="BR158" s="274"/>
      <c r="BS158" s="274"/>
      <c r="BT158" s="274"/>
      <c r="BU158" s="274"/>
      <c r="BV158" s="274"/>
      <c r="BW158" s="274"/>
      <c r="BX158" s="274"/>
      <c r="BY158" s="274"/>
      <c r="BZ158" s="274"/>
      <c r="CA158" s="274"/>
      <c r="CB158" s="274"/>
      <c r="CC158" s="274"/>
      <c r="CD158" s="274"/>
      <c r="CE158" s="274"/>
      <c r="CF158" s="274"/>
      <c r="CG158" s="274"/>
      <c r="CH158" s="274"/>
      <c r="CI158" s="274"/>
      <c r="CJ158" s="274"/>
      <c r="CK158" s="274"/>
      <c r="CL158" s="274"/>
      <c r="CM158" s="274"/>
      <c r="CN158" s="274"/>
      <c r="CO158" s="274"/>
      <c r="CP158" s="274"/>
      <c r="CQ158" s="274"/>
      <c r="CR158" s="274"/>
      <c r="CS158" s="274"/>
      <c r="CT158" s="274"/>
      <c r="CU158" s="274"/>
      <c r="CV158" s="274"/>
    </row>
    <row r="159" spans="1:100" x14ac:dyDescent="0.3">
      <c r="A159" s="274"/>
      <c r="B159" s="274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274"/>
      <c r="AD159" s="274"/>
      <c r="AE159" s="274"/>
      <c r="AF159" s="274"/>
      <c r="AG159" s="274"/>
      <c r="AH159" s="274"/>
      <c r="AI159" s="274"/>
      <c r="AJ159" s="274"/>
      <c r="AK159" s="274"/>
      <c r="AL159" s="274"/>
      <c r="AM159" s="274"/>
      <c r="AN159" s="274"/>
      <c r="AO159" s="274"/>
      <c r="AP159" s="274"/>
      <c r="AQ159" s="274"/>
      <c r="AR159" s="274"/>
      <c r="AS159" s="274"/>
      <c r="AT159" s="274"/>
      <c r="AU159" s="274"/>
      <c r="AV159" s="274"/>
      <c r="AW159" s="274"/>
      <c r="AX159" s="274"/>
      <c r="AY159" s="274"/>
      <c r="AZ159" s="274"/>
      <c r="BA159" s="274"/>
      <c r="BB159" s="274"/>
      <c r="BC159" s="274"/>
      <c r="BD159" s="274"/>
      <c r="BE159" s="274"/>
      <c r="BF159" s="274"/>
      <c r="BG159" s="274"/>
      <c r="BH159" s="274"/>
      <c r="BI159" s="274"/>
      <c r="BJ159" s="274"/>
      <c r="BK159" s="274"/>
      <c r="BL159" s="274"/>
      <c r="BM159" s="274"/>
      <c r="BN159" s="274"/>
      <c r="BO159" s="274"/>
      <c r="BP159" s="274"/>
      <c r="BQ159" s="274"/>
      <c r="BR159" s="274"/>
      <c r="BS159" s="274"/>
      <c r="BT159" s="274"/>
      <c r="BU159" s="274"/>
      <c r="BV159" s="274"/>
      <c r="BW159" s="274"/>
      <c r="BX159" s="274"/>
      <c r="BY159" s="274"/>
      <c r="BZ159" s="274"/>
      <c r="CA159" s="274"/>
      <c r="CB159" s="274"/>
      <c r="CC159" s="274"/>
      <c r="CD159" s="274"/>
      <c r="CE159" s="274"/>
      <c r="CF159" s="274"/>
      <c r="CG159" s="274"/>
      <c r="CH159" s="274"/>
      <c r="CI159" s="274"/>
      <c r="CJ159" s="274"/>
      <c r="CK159" s="274"/>
      <c r="CL159" s="274"/>
      <c r="CM159" s="274"/>
      <c r="CN159" s="274"/>
      <c r="CO159" s="274"/>
      <c r="CP159" s="274"/>
      <c r="CQ159" s="274"/>
      <c r="CR159" s="274"/>
      <c r="CS159" s="274"/>
      <c r="CT159" s="274"/>
      <c r="CU159" s="274"/>
      <c r="CV159" s="274"/>
    </row>
    <row r="160" spans="1:100" x14ac:dyDescent="0.3">
      <c r="A160" s="274"/>
      <c r="B160" s="274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274"/>
      <c r="AD160" s="274"/>
      <c r="AE160" s="274"/>
      <c r="AF160" s="274"/>
      <c r="AG160" s="274"/>
      <c r="AH160" s="274"/>
      <c r="AI160" s="274"/>
      <c r="AJ160" s="274"/>
      <c r="AK160" s="274"/>
      <c r="AL160" s="274"/>
      <c r="AM160" s="274"/>
      <c r="AN160" s="274"/>
      <c r="AO160" s="274"/>
      <c r="AP160" s="274"/>
      <c r="AQ160" s="274"/>
      <c r="AR160" s="274"/>
      <c r="AS160" s="274"/>
      <c r="AT160" s="274"/>
      <c r="AU160" s="274"/>
      <c r="AV160" s="274"/>
      <c r="AW160" s="274"/>
      <c r="AX160" s="274"/>
      <c r="AY160" s="274"/>
      <c r="AZ160" s="274"/>
      <c r="BA160" s="274"/>
      <c r="BB160" s="274"/>
      <c r="BC160" s="274"/>
      <c r="BD160" s="274"/>
      <c r="BE160" s="274"/>
      <c r="BF160" s="274"/>
      <c r="BG160" s="274"/>
      <c r="BH160" s="274"/>
      <c r="BI160" s="274"/>
      <c r="BJ160" s="274"/>
      <c r="BK160" s="274"/>
      <c r="BL160" s="274"/>
      <c r="BM160" s="274"/>
      <c r="BN160" s="274"/>
      <c r="BO160" s="274"/>
      <c r="BP160" s="274"/>
      <c r="BQ160" s="274"/>
      <c r="BR160" s="274"/>
      <c r="BS160" s="274"/>
      <c r="BT160" s="274"/>
      <c r="BU160" s="274"/>
      <c r="BV160" s="274"/>
      <c r="BW160" s="274"/>
      <c r="BX160" s="274"/>
      <c r="BY160" s="274"/>
      <c r="BZ160" s="274"/>
      <c r="CA160" s="274"/>
      <c r="CB160" s="274"/>
      <c r="CC160" s="274"/>
      <c r="CD160" s="274"/>
      <c r="CE160" s="274"/>
      <c r="CF160" s="274"/>
      <c r="CG160" s="274"/>
      <c r="CH160" s="274"/>
      <c r="CI160" s="274"/>
      <c r="CJ160" s="274"/>
      <c r="CK160" s="274"/>
      <c r="CL160" s="274"/>
      <c r="CM160" s="274"/>
      <c r="CN160" s="274"/>
      <c r="CO160" s="274"/>
      <c r="CP160" s="274"/>
      <c r="CQ160" s="274"/>
      <c r="CR160" s="274"/>
      <c r="CS160" s="274"/>
      <c r="CT160" s="274"/>
      <c r="CU160" s="274"/>
      <c r="CV160" s="274"/>
    </row>
    <row r="161" spans="1:100" x14ac:dyDescent="0.3">
      <c r="A161" s="274"/>
      <c r="B161" s="274"/>
      <c r="C161" s="274"/>
      <c r="D161" s="274"/>
      <c r="E161" s="274"/>
      <c r="F161" s="274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  <c r="AA161" s="274"/>
      <c r="AB161" s="274"/>
      <c r="AC161" s="274"/>
      <c r="AD161" s="274"/>
      <c r="AE161" s="274"/>
      <c r="AF161" s="274"/>
      <c r="AG161" s="274"/>
      <c r="AH161" s="274"/>
      <c r="AI161" s="274"/>
      <c r="AJ161" s="274"/>
      <c r="AK161" s="274"/>
      <c r="AL161" s="274"/>
      <c r="AM161" s="274"/>
      <c r="AN161" s="274"/>
      <c r="AO161" s="274"/>
      <c r="AP161" s="274"/>
      <c r="AQ161" s="274"/>
      <c r="AR161" s="274"/>
      <c r="AS161" s="274"/>
      <c r="AT161" s="274"/>
      <c r="AU161" s="274"/>
      <c r="AV161" s="274"/>
      <c r="AW161" s="274"/>
      <c r="AX161" s="274"/>
      <c r="AY161" s="274"/>
      <c r="AZ161" s="274"/>
      <c r="BA161" s="274"/>
      <c r="BB161" s="274"/>
      <c r="BC161" s="274"/>
      <c r="BD161" s="274"/>
      <c r="BE161" s="274"/>
      <c r="BF161" s="274"/>
      <c r="BG161" s="274"/>
      <c r="BH161" s="274"/>
      <c r="BI161" s="274"/>
      <c r="BJ161" s="274"/>
      <c r="BK161" s="274"/>
      <c r="BL161" s="274"/>
      <c r="BM161" s="274"/>
      <c r="BN161" s="274"/>
      <c r="BO161" s="274"/>
      <c r="BP161" s="274"/>
      <c r="BQ161" s="274"/>
      <c r="BR161" s="274"/>
      <c r="BS161" s="274"/>
      <c r="BT161" s="274"/>
      <c r="BU161" s="274"/>
      <c r="BV161" s="274"/>
      <c r="BW161" s="274"/>
      <c r="BX161" s="274"/>
      <c r="BY161" s="274"/>
      <c r="BZ161" s="274"/>
      <c r="CA161" s="274"/>
      <c r="CB161" s="274"/>
      <c r="CC161" s="274"/>
      <c r="CD161" s="274"/>
      <c r="CE161" s="274"/>
      <c r="CF161" s="274"/>
      <c r="CG161" s="274"/>
      <c r="CH161" s="274"/>
      <c r="CI161" s="274"/>
      <c r="CJ161" s="274"/>
      <c r="CK161" s="274"/>
      <c r="CL161" s="274"/>
      <c r="CM161" s="274"/>
      <c r="CN161" s="274"/>
      <c r="CO161" s="274"/>
      <c r="CP161" s="274"/>
      <c r="CQ161" s="274"/>
      <c r="CR161" s="274"/>
      <c r="CS161" s="274"/>
      <c r="CT161" s="274"/>
      <c r="CU161" s="274"/>
      <c r="CV161" s="274"/>
    </row>
    <row r="162" spans="1:100" x14ac:dyDescent="0.3">
      <c r="A162" s="274"/>
      <c r="B162" s="274"/>
      <c r="C162" s="274"/>
      <c r="D162" s="274"/>
      <c r="E162" s="274"/>
      <c r="F162" s="274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  <c r="AA162" s="274"/>
      <c r="AB162" s="274"/>
      <c r="AC162" s="274"/>
      <c r="AD162" s="274"/>
      <c r="AE162" s="274"/>
      <c r="AF162" s="274"/>
      <c r="AG162" s="274"/>
      <c r="AH162" s="274"/>
      <c r="AI162" s="274"/>
      <c r="AJ162" s="274"/>
      <c r="AK162" s="274"/>
      <c r="AL162" s="274"/>
      <c r="AM162" s="274"/>
      <c r="AN162" s="274"/>
      <c r="AO162" s="274"/>
      <c r="AP162" s="274"/>
      <c r="AQ162" s="274"/>
      <c r="AR162" s="274"/>
      <c r="AS162" s="274"/>
      <c r="AT162" s="274"/>
      <c r="AU162" s="274"/>
      <c r="AV162" s="274"/>
      <c r="AW162" s="274"/>
      <c r="AX162" s="274"/>
      <c r="AY162" s="274"/>
      <c r="AZ162" s="274"/>
      <c r="BA162" s="274"/>
      <c r="BB162" s="274"/>
      <c r="BC162" s="274"/>
      <c r="BD162" s="274"/>
      <c r="BE162" s="274"/>
      <c r="BF162" s="274"/>
      <c r="BG162" s="274"/>
      <c r="BH162" s="274"/>
      <c r="BI162" s="274"/>
      <c r="BJ162" s="274"/>
      <c r="BK162" s="274"/>
      <c r="BL162" s="274"/>
      <c r="BM162" s="274"/>
      <c r="BN162" s="274"/>
      <c r="BO162" s="274"/>
      <c r="BP162" s="274"/>
      <c r="BQ162" s="274"/>
      <c r="BR162" s="274"/>
      <c r="BS162" s="274"/>
      <c r="BT162" s="274"/>
      <c r="BU162" s="274"/>
      <c r="BV162" s="274"/>
      <c r="BW162" s="274"/>
      <c r="BX162" s="274"/>
      <c r="BY162" s="274"/>
      <c r="BZ162" s="274"/>
      <c r="CA162" s="274"/>
      <c r="CB162" s="274"/>
      <c r="CC162" s="274"/>
      <c r="CD162" s="274"/>
      <c r="CE162" s="274"/>
      <c r="CF162" s="274"/>
      <c r="CG162" s="274"/>
      <c r="CH162" s="274"/>
      <c r="CI162" s="274"/>
      <c r="CJ162" s="274"/>
      <c r="CK162" s="274"/>
      <c r="CL162" s="274"/>
      <c r="CM162" s="274"/>
      <c r="CN162" s="274"/>
      <c r="CO162" s="274"/>
      <c r="CP162" s="274"/>
      <c r="CQ162" s="274"/>
      <c r="CR162" s="274"/>
      <c r="CS162" s="274"/>
      <c r="CT162" s="274"/>
      <c r="CU162" s="274"/>
      <c r="CV162" s="274"/>
    </row>
    <row r="163" spans="1:100" x14ac:dyDescent="0.3">
      <c r="A163" s="274"/>
      <c r="B163" s="274"/>
      <c r="C163" s="274"/>
      <c r="D163" s="274"/>
      <c r="E163" s="274"/>
      <c r="F163" s="274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4"/>
      <c r="T163" s="274"/>
      <c r="U163" s="274"/>
      <c r="V163" s="274"/>
      <c r="W163" s="274"/>
      <c r="X163" s="274"/>
      <c r="Y163" s="274"/>
      <c r="Z163" s="274"/>
      <c r="AA163" s="274"/>
      <c r="AB163" s="274"/>
      <c r="AC163" s="274"/>
      <c r="AD163" s="274"/>
      <c r="AE163" s="274"/>
      <c r="AF163" s="274"/>
      <c r="AG163" s="274"/>
      <c r="AH163" s="274"/>
      <c r="AI163" s="274"/>
      <c r="AJ163" s="274"/>
      <c r="AK163" s="274"/>
      <c r="AL163" s="274"/>
      <c r="AM163" s="274"/>
      <c r="AN163" s="274"/>
      <c r="AO163" s="274"/>
      <c r="AP163" s="274"/>
      <c r="AQ163" s="274"/>
      <c r="AR163" s="274"/>
      <c r="AS163" s="274"/>
      <c r="AT163" s="274"/>
      <c r="AU163" s="274"/>
      <c r="AV163" s="274"/>
      <c r="AW163" s="274"/>
      <c r="AX163" s="274"/>
      <c r="AY163" s="274"/>
      <c r="AZ163" s="274"/>
      <c r="BA163" s="274"/>
      <c r="BB163" s="274"/>
      <c r="BC163" s="274"/>
      <c r="BD163" s="274"/>
      <c r="BE163" s="274"/>
      <c r="BF163" s="274"/>
      <c r="BG163" s="274"/>
      <c r="BH163" s="274"/>
      <c r="BI163" s="274"/>
      <c r="BJ163" s="274"/>
      <c r="BK163" s="274"/>
      <c r="BL163" s="274"/>
      <c r="BM163" s="274"/>
      <c r="BN163" s="274"/>
      <c r="BO163" s="274"/>
      <c r="BP163" s="274"/>
      <c r="BQ163" s="274"/>
      <c r="BR163" s="274"/>
      <c r="BS163" s="274"/>
      <c r="BT163" s="274"/>
      <c r="BU163" s="274"/>
      <c r="BV163" s="274"/>
      <c r="BW163" s="274"/>
      <c r="BX163" s="274"/>
      <c r="BY163" s="274"/>
      <c r="BZ163" s="274"/>
      <c r="CA163" s="274"/>
      <c r="CB163" s="274"/>
      <c r="CC163" s="274"/>
      <c r="CD163" s="274"/>
      <c r="CE163" s="274"/>
      <c r="CF163" s="274"/>
      <c r="CG163" s="274"/>
      <c r="CH163" s="274"/>
      <c r="CI163" s="274"/>
      <c r="CJ163" s="274"/>
      <c r="CK163" s="274"/>
      <c r="CL163" s="274"/>
      <c r="CM163" s="274"/>
      <c r="CN163" s="274"/>
      <c r="CO163" s="274"/>
      <c r="CP163" s="274"/>
      <c r="CQ163" s="274"/>
      <c r="CR163" s="274"/>
      <c r="CS163" s="274"/>
      <c r="CT163" s="274"/>
      <c r="CU163" s="274"/>
      <c r="CV163" s="274"/>
    </row>
    <row r="164" spans="1:100" x14ac:dyDescent="0.3">
      <c r="A164" s="274"/>
      <c r="B164" s="274"/>
      <c r="C164" s="274"/>
      <c r="D164" s="274"/>
      <c r="E164" s="274"/>
      <c r="F164" s="274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4"/>
      <c r="T164" s="274"/>
      <c r="U164" s="274"/>
      <c r="V164" s="274"/>
      <c r="W164" s="274"/>
      <c r="X164" s="274"/>
      <c r="Y164" s="274"/>
      <c r="Z164" s="274"/>
      <c r="AA164" s="274"/>
      <c r="AB164" s="274"/>
      <c r="AC164" s="274"/>
      <c r="AD164" s="274"/>
      <c r="AE164" s="274"/>
      <c r="AF164" s="274"/>
      <c r="AG164" s="274"/>
      <c r="AH164" s="274"/>
      <c r="AI164" s="274"/>
      <c r="AJ164" s="274"/>
      <c r="AK164" s="274"/>
      <c r="AL164" s="274"/>
      <c r="AM164" s="274"/>
      <c r="AN164" s="274"/>
      <c r="AO164" s="274"/>
      <c r="AP164" s="274"/>
      <c r="AQ164" s="274"/>
      <c r="AR164" s="274"/>
      <c r="AS164" s="274"/>
      <c r="AT164" s="274"/>
      <c r="AU164" s="274"/>
      <c r="AV164" s="274"/>
      <c r="AW164" s="274"/>
      <c r="AX164" s="274"/>
      <c r="AY164" s="274"/>
      <c r="AZ164" s="274"/>
      <c r="BA164" s="274"/>
      <c r="BB164" s="274"/>
      <c r="BC164" s="274"/>
      <c r="BD164" s="274"/>
      <c r="BE164" s="274"/>
      <c r="BF164" s="274"/>
      <c r="BG164" s="274"/>
      <c r="BH164" s="274"/>
      <c r="BI164" s="274"/>
      <c r="BJ164" s="274"/>
      <c r="BK164" s="274"/>
      <c r="BL164" s="274"/>
      <c r="BM164" s="274"/>
      <c r="BN164" s="274"/>
      <c r="BO164" s="274"/>
      <c r="BP164" s="274"/>
      <c r="BQ164" s="274"/>
      <c r="BR164" s="274"/>
      <c r="BS164" s="274"/>
      <c r="BT164" s="274"/>
      <c r="BU164" s="274"/>
      <c r="BV164" s="274"/>
      <c r="BW164" s="274"/>
      <c r="BX164" s="274"/>
      <c r="BY164" s="274"/>
      <c r="BZ164" s="274"/>
      <c r="CA164" s="274"/>
      <c r="CB164" s="274"/>
      <c r="CC164" s="274"/>
      <c r="CD164" s="274"/>
      <c r="CE164" s="274"/>
      <c r="CF164" s="274"/>
      <c r="CG164" s="274"/>
      <c r="CH164" s="274"/>
      <c r="CI164" s="274"/>
      <c r="CJ164" s="274"/>
      <c r="CK164" s="274"/>
      <c r="CL164" s="274"/>
      <c r="CM164" s="274"/>
      <c r="CN164" s="274"/>
      <c r="CO164" s="274"/>
      <c r="CP164" s="274"/>
      <c r="CQ164" s="274"/>
      <c r="CR164" s="274"/>
      <c r="CS164" s="274"/>
      <c r="CT164" s="274"/>
      <c r="CU164" s="274"/>
      <c r="CV164" s="274"/>
    </row>
    <row r="165" spans="1:100" x14ac:dyDescent="0.3">
      <c r="A165" s="274"/>
      <c r="B165" s="274"/>
      <c r="C165" s="274"/>
      <c r="D165" s="274"/>
      <c r="E165" s="274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4"/>
      <c r="T165" s="274"/>
      <c r="U165" s="274"/>
      <c r="V165" s="274"/>
      <c r="W165" s="274"/>
      <c r="X165" s="274"/>
      <c r="Y165" s="274"/>
      <c r="Z165" s="274"/>
      <c r="AA165" s="274"/>
      <c r="AB165" s="274"/>
      <c r="AC165" s="274"/>
      <c r="AD165" s="274"/>
      <c r="AE165" s="274"/>
      <c r="AF165" s="274"/>
      <c r="AG165" s="274"/>
      <c r="AH165" s="274"/>
      <c r="AI165" s="274"/>
      <c r="AJ165" s="274"/>
      <c r="AK165" s="274"/>
      <c r="AL165" s="274"/>
      <c r="AM165" s="274"/>
      <c r="AN165" s="274"/>
      <c r="AO165" s="274"/>
      <c r="AP165" s="274"/>
      <c r="AQ165" s="274"/>
      <c r="AR165" s="274"/>
      <c r="AS165" s="274"/>
      <c r="AT165" s="274"/>
      <c r="AU165" s="274"/>
      <c r="AV165" s="274"/>
      <c r="AW165" s="274"/>
      <c r="AX165" s="274"/>
      <c r="AY165" s="274"/>
      <c r="AZ165" s="274"/>
      <c r="BA165" s="274"/>
      <c r="BB165" s="274"/>
      <c r="BC165" s="274"/>
      <c r="BD165" s="274"/>
      <c r="BE165" s="274"/>
      <c r="BF165" s="274"/>
      <c r="BG165" s="274"/>
      <c r="BH165" s="274"/>
      <c r="BI165" s="274"/>
      <c r="BJ165" s="274"/>
      <c r="BK165" s="274"/>
      <c r="BL165" s="274"/>
      <c r="BM165" s="274"/>
      <c r="BN165" s="274"/>
      <c r="BO165" s="274"/>
      <c r="BP165" s="274"/>
      <c r="BQ165" s="274"/>
      <c r="BR165" s="274"/>
      <c r="BS165" s="274"/>
      <c r="BT165" s="274"/>
      <c r="BU165" s="274"/>
      <c r="BV165" s="274"/>
      <c r="BW165" s="274"/>
      <c r="BX165" s="274"/>
      <c r="BY165" s="274"/>
      <c r="BZ165" s="274"/>
      <c r="CA165" s="274"/>
      <c r="CB165" s="274"/>
      <c r="CC165" s="274"/>
      <c r="CD165" s="274"/>
      <c r="CE165" s="274"/>
      <c r="CF165" s="274"/>
      <c r="CG165" s="274"/>
      <c r="CH165" s="274"/>
      <c r="CI165" s="274"/>
      <c r="CJ165" s="274"/>
      <c r="CK165" s="274"/>
      <c r="CL165" s="274"/>
      <c r="CM165" s="274"/>
      <c r="CN165" s="274"/>
      <c r="CO165" s="274"/>
      <c r="CP165" s="274"/>
      <c r="CQ165" s="274"/>
      <c r="CR165" s="274"/>
      <c r="CS165" s="274"/>
      <c r="CT165" s="274"/>
      <c r="CU165" s="274"/>
      <c r="CV165" s="274"/>
    </row>
    <row r="166" spans="1:100" x14ac:dyDescent="0.3">
      <c r="A166" s="274"/>
      <c r="B166" s="274"/>
      <c r="C166" s="274"/>
      <c r="D166" s="274"/>
      <c r="E166" s="274"/>
      <c r="F166" s="274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4"/>
      <c r="T166" s="274"/>
      <c r="U166" s="274"/>
      <c r="V166" s="274"/>
      <c r="W166" s="274"/>
      <c r="X166" s="274"/>
      <c r="Y166" s="274"/>
      <c r="Z166" s="274"/>
      <c r="AA166" s="274"/>
      <c r="AB166" s="274"/>
      <c r="AC166" s="274"/>
      <c r="AD166" s="274"/>
      <c r="AE166" s="274"/>
      <c r="AF166" s="274"/>
      <c r="AG166" s="274"/>
      <c r="AH166" s="274"/>
      <c r="AI166" s="274"/>
      <c r="AJ166" s="274"/>
      <c r="AK166" s="274"/>
      <c r="AL166" s="274"/>
      <c r="AM166" s="274"/>
      <c r="AN166" s="274"/>
      <c r="AO166" s="274"/>
      <c r="AP166" s="274"/>
      <c r="AQ166" s="274"/>
      <c r="AR166" s="274"/>
      <c r="AS166" s="274"/>
      <c r="AT166" s="274"/>
      <c r="AU166" s="274"/>
      <c r="AV166" s="274"/>
      <c r="AW166" s="274"/>
      <c r="AX166" s="274"/>
      <c r="AY166" s="274"/>
      <c r="AZ166" s="274"/>
      <c r="BA166" s="274"/>
      <c r="BB166" s="274"/>
      <c r="BC166" s="274"/>
      <c r="BD166" s="274"/>
      <c r="BE166" s="274"/>
      <c r="BF166" s="274"/>
      <c r="BG166" s="274"/>
      <c r="BH166" s="274"/>
      <c r="BI166" s="274"/>
      <c r="BJ166" s="274"/>
      <c r="BK166" s="274"/>
      <c r="BL166" s="274"/>
      <c r="BM166" s="274"/>
      <c r="BN166" s="274"/>
      <c r="BO166" s="274"/>
      <c r="BP166" s="274"/>
      <c r="BQ166" s="274"/>
      <c r="BR166" s="274"/>
      <c r="BS166" s="274"/>
      <c r="BT166" s="274"/>
      <c r="BU166" s="274"/>
      <c r="BV166" s="274"/>
      <c r="BW166" s="274"/>
      <c r="BX166" s="274"/>
      <c r="BY166" s="274"/>
      <c r="BZ166" s="274"/>
      <c r="CA166" s="274"/>
      <c r="CB166" s="274"/>
      <c r="CC166" s="274"/>
      <c r="CD166" s="274"/>
      <c r="CE166" s="274"/>
      <c r="CF166" s="274"/>
      <c r="CG166" s="274"/>
      <c r="CH166" s="274"/>
      <c r="CI166" s="274"/>
      <c r="CJ166" s="274"/>
      <c r="CK166" s="274"/>
      <c r="CL166" s="274"/>
      <c r="CM166" s="274"/>
      <c r="CN166" s="274"/>
      <c r="CO166" s="274"/>
      <c r="CP166" s="274"/>
      <c r="CQ166" s="274"/>
      <c r="CR166" s="274"/>
      <c r="CS166" s="274"/>
      <c r="CT166" s="274"/>
      <c r="CU166" s="274"/>
      <c r="CV166" s="274"/>
    </row>
    <row r="167" spans="1:100" x14ac:dyDescent="0.3">
      <c r="A167" s="274"/>
      <c r="B167" s="274"/>
      <c r="C167" s="274"/>
      <c r="D167" s="274"/>
      <c r="E167" s="274"/>
      <c r="F167" s="274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74"/>
      <c r="AA167" s="274"/>
      <c r="AB167" s="274"/>
      <c r="AC167" s="274"/>
      <c r="AD167" s="274"/>
      <c r="AE167" s="274"/>
      <c r="AF167" s="274"/>
      <c r="AG167" s="274"/>
      <c r="AH167" s="274"/>
      <c r="AI167" s="274"/>
      <c r="AJ167" s="274"/>
      <c r="AK167" s="274"/>
      <c r="AL167" s="274"/>
      <c r="AM167" s="274"/>
      <c r="AN167" s="274"/>
      <c r="AO167" s="274"/>
      <c r="AP167" s="274"/>
      <c r="AQ167" s="274"/>
      <c r="AR167" s="274"/>
      <c r="AS167" s="274"/>
      <c r="AT167" s="274"/>
      <c r="AU167" s="274"/>
      <c r="AV167" s="274"/>
      <c r="AW167" s="274"/>
      <c r="AX167" s="274"/>
      <c r="AY167" s="274"/>
      <c r="AZ167" s="274"/>
      <c r="BA167" s="274"/>
      <c r="BB167" s="274"/>
      <c r="BC167" s="274"/>
      <c r="BD167" s="274"/>
      <c r="BE167" s="274"/>
      <c r="BF167" s="274"/>
      <c r="BG167" s="274"/>
      <c r="BH167" s="274"/>
      <c r="BI167" s="274"/>
      <c r="BJ167" s="274"/>
      <c r="BK167" s="274"/>
      <c r="BL167" s="274"/>
      <c r="BM167" s="274"/>
      <c r="BN167" s="274"/>
      <c r="BO167" s="274"/>
      <c r="BP167" s="274"/>
      <c r="BQ167" s="274"/>
      <c r="BR167" s="274"/>
      <c r="BS167" s="274"/>
      <c r="BT167" s="274"/>
      <c r="BU167" s="274"/>
      <c r="BV167" s="274"/>
      <c r="BW167" s="274"/>
      <c r="BX167" s="274"/>
      <c r="BY167" s="274"/>
      <c r="BZ167" s="274"/>
      <c r="CA167" s="274"/>
      <c r="CB167" s="274"/>
      <c r="CC167" s="274"/>
      <c r="CD167" s="274"/>
      <c r="CE167" s="274"/>
      <c r="CF167" s="274"/>
      <c r="CG167" s="274"/>
      <c r="CH167" s="274"/>
      <c r="CI167" s="274"/>
      <c r="CJ167" s="274"/>
      <c r="CK167" s="274"/>
      <c r="CL167" s="274"/>
      <c r="CM167" s="274"/>
      <c r="CN167" s="274"/>
      <c r="CO167" s="274"/>
      <c r="CP167" s="274"/>
      <c r="CQ167" s="274"/>
      <c r="CR167" s="274"/>
      <c r="CS167" s="274"/>
      <c r="CT167" s="274"/>
      <c r="CU167" s="274"/>
      <c r="CV167" s="274"/>
    </row>
    <row r="168" spans="1:100" x14ac:dyDescent="0.3">
      <c r="A168" s="274"/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274"/>
      <c r="AB168" s="274"/>
      <c r="AC168" s="274"/>
      <c r="AD168" s="274"/>
      <c r="AE168" s="274"/>
      <c r="AF168" s="274"/>
      <c r="AG168" s="274"/>
      <c r="AH168" s="274"/>
      <c r="AI168" s="274"/>
      <c r="AJ168" s="274"/>
      <c r="AK168" s="274"/>
      <c r="AL168" s="274"/>
      <c r="AM168" s="274"/>
      <c r="AN168" s="274"/>
      <c r="AO168" s="274"/>
      <c r="AP168" s="274"/>
      <c r="AQ168" s="274"/>
      <c r="AR168" s="274"/>
      <c r="AS168" s="274"/>
      <c r="AT168" s="274"/>
      <c r="AU168" s="274"/>
      <c r="AV168" s="274"/>
      <c r="AW168" s="274"/>
      <c r="AX168" s="274"/>
      <c r="AY168" s="274"/>
      <c r="AZ168" s="274"/>
      <c r="BA168" s="274"/>
      <c r="BB168" s="274"/>
      <c r="BC168" s="274"/>
      <c r="BD168" s="274"/>
      <c r="BE168" s="274"/>
      <c r="BF168" s="274"/>
      <c r="BG168" s="274"/>
      <c r="BH168" s="274"/>
      <c r="BI168" s="274"/>
      <c r="BJ168" s="274"/>
      <c r="BK168" s="274"/>
      <c r="BL168" s="274"/>
      <c r="BM168" s="274"/>
      <c r="BN168" s="274"/>
      <c r="BO168" s="274"/>
      <c r="BP168" s="274"/>
      <c r="BQ168" s="274"/>
      <c r="BR168" s="274"/>
      <c r="BS168" s="274"/>
      <c r="BT168" s="274"/>
      <c r="BU168" s="274"/>
      <c r="BV168" s="274"/>
      <c r="BW168" s="274"/>
      <c r="BX168" s="274"/>
      <c r="BY168" s="274"/>
      <c r="BZ168" s="274"/>
      <c r="CA168" s="274"/>
      <c r="CB168" s="274"/>
      <c r="CC168" s="274"/>
      <c r="CD168" s="274"/>
      <c r="CE168" s="274"/>
      <c r="CF168" s="274"/>
      <c r="CG168" s="274"/>
      <c r="CH168" s="274"/>
      <c r="CI168" s="274"/>
      <c r="CJ168" s="274"/>
      <c r="CK168" s="274"/>
      <c r="CL168" s="274"/>
      <c r="CM168" s="274"/>
      <c r="CN168" s="274"/>
      <c r="CO168" s="274"/>
      <c r="CP168" s="274"/>
      <c r="CQ168" s="274"/>
      <c r="CR168" s="274"/>
      <c r="CS168" s="274"/>
      <c r="CT168" s="274"/>
      <c r="CU168" s="274"/>
      <c r="CV168" s="274"/>
    </row>
    <row r="169" spans="1:100" x14ac:dyDescent="0.3">
      <c r="A169" s="274"/>
      <c r="B169" s="274"/>
      <c r="C169" s="274"/>
      <c r="D169" s="274"/>
      <c r="E169" s="274"/>
      <c r="F169" s="274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  <c r="AA169" s="274"/>
      <c r="AB169" s="274"/>
      <c r="AC169" s="274"/>
      <c r="AD169" s="274"/>
      <c r="AE169" s="274"/>
      <c r="AF169" s="274"/>
      <c r="AG169" s="274"/>
      <c r="AH169" s="274"/>
      <c r="AI169" s="274"/>
      <c r="AJ169" s="274"/>
      <c r="AK169" s="274"/>
      <c r="AL169" s="274"/>
      <c r="AM169" s="274"/>
      <c r="AN169" s="274"/>
      <c r="AO169" s="274"/>
      <c r="AP169" s="274"/>
      <c r="AQ169" s="274"/>
      <c r="AR169" s="274"/>
      <c r="AS169" s="274"/>
      <c r="AT169" s="274"/>
      <c r="AU169" s="274"/>
      <c r="AV169" s="274"/>
      <c r="AW169" s="274"/>
      <c r="AX169" s="274"/>
      <c r="AY169" s="274"/>
      <c r="AZ169" s="274"/>
      <c r="BA169" s="274"/>
      <c r="BB169" s="274"/>
      <c r="BC169" s="274"/>
      <c r="BD169" s="274"/>
      <c r="BE169" s="274"/>
      <c r="BF169" s="274"/>
      <c r="BG169" s="274"/>
      <c r="BH169" s="274"/>
      <c r="BI169" s="274"/>
      <c r="BJ169" s="274"/>
      <c r="BK169" s="274"/>
      <c r="BL169" s="274"/>
      <c r="BM169" s="274"/>
      <c r="BN169" s="274"/>
      <c r="BO169" s="274"/>
      <c r="BP169" s="274"/>
      <c r="BQ169" s="274"/>
      <c r="BR169" s="274"/>
      <c r="BS169" s="274"/>
      <c r="BT169" s="274"/>
      <c r="BU169" s="274"/>
      <c r="BV169" s="274"/>
      <c r="BW169" s="274"/>
      <c r="BX169" s="274"/>
      <c r="BY169" s="274"/>
      <c r="BZ169" s="274"/>
      <c r="CA169" s="274"/>
      <c r="CB169" s="274"/>
      <c r="CC169" s="274"/>
      <c r="CD169" s="274"/>
      <c r="CE169" s="274"/>
      <c r="CF169" s="274"/>
      <c r="CG169" s="274"/>
      <c r="CH169" s="274"/>
      <c r="CI169" s="274"/>
      <c r="CJ169" s="274"/>
      <c r="CK169" s="274"/>
      <c r="CL169" s="274"/>
      <c r="CM169" s="274"/>
      <c r="CN169" s="274"/>
      <c r="CO169" s="274"/>
      <c r="CP169" s="274"/>
      <c r="CQ169" s="274"/>
      <c r="CR169" s="274"/>
      <c r="CS169" s="274"/>
      <c r="CT169" s="274"/>
      <c r="CU169" s="274"/>
      <c r="CV169" s="274"/>
    </row>
    <row r="170" spans="1:100" x14ac:dyDescent="0.3">
      <c r="A170" s="274"/>
      <c r="B170" s="274"/>
      <c r="C170" s="274"/>
      <c r="D170" s="274"/>
      <c r="E170" s="274"/>
      <c r="F170" s="274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  <c r="AA170" s="274"/>
      <c r="AB170" s="274"/>
      <c r="AC170" s="274"/>
      <c r="AD170" s="274"/>
      <c r="AE170" s="274"/>
      <c r="AF170" s="274"/>
      <c r="AG170" s="274"/>
      <c r="AH170" s="274"/>
      <c r="AI170" s="274"/>
      <c r="AJ170" s="274"/>
      <c r="AK170" s="274"/>
      <c r="AL170" s="274"/>
      <c r="AM170" s="274"/>
      <c r="AN170" s="274"/>
      <c r="AO170" s="274"/>
      <c r="AP170" s="274"/>
      <c r="AQ170" s="274"/>
      <c r="AR170" s="274"/>
      <c r="AS170" s="274"/>
      <c r="AT170" s="274"/>
      <c r="AU170" s="274"/>
      <c r="AV170" s="274"/>
      <c r="AW170" s="274"/>
      <c r="AX170" s="274"/>
      <c r="AY170" s="274"/>
      <c r="AZ170" s="274"/>
      <c r="BA170" s="274"/>
      <c r="BB170" s="274"/>
      <c r="BC170" s="274"/>
      <c r="BD170" s="274"/>
      <c r="BE170" s="274"/>
      <c r="BF170" s="274"/>
      <c r="BG170" s="274"/>
      <c r="BH170" s="274"/>
      <c r="BI170" s="274"/>
      <c r="BJ170" s="274"/>
      <c r="BK170" s="274"/>
      <c r="BL170" s="274"/>
      <c r="BM170" s="274"/>
      <c r="BN170" s="274"/>
      <c r="BO170" s="274"/>
      <c r="BP170" s="274"/>
      <c r="BQ170" s="274"/>
      <c r="BR170" s="274"/>
      <c r="BS170" s="274"/>
      <c r="BT170" s="274"/>
      <c r="BU170" s="274"/>
      <c r="BV170" s="274"/>
      <c r="BW170" s="274"/>
      <c r="BX170" s="274"/>
      <c r="BY170" s="274"/>
      <c r="BZ170" s="274"/>
      <c r="CA170" s="274"/>
      <c r="CB170" s="274"/>
      <c r="CC170" s="274"/>
      <c r="CD170" s="274"/>
      <c r="CE170" s="274"/>
      <c r="CF170" s="274"/>
      <c r="CG170" s="274"/>
      <c r="CH170" s="274"/>
      <c r="CI170" s="274"/>
      <c r="CJ170" s="274"/>
      <c r="CK170" s="274"/>
      <c r="CL170" s="274"/>
      <c r="CM170" s="274"/>
      <c r="CN170" s="274"/>
      <c r="CO170" s="274"/>
      <c r="CP170" s="274"/>
      <c r="CQ170" s="274"/>
      <c r="CR170" s="274"/>
      <c r="CS170" s="274"/>
      <c r="CT170" s="274"/>
      <c r="CU170" s="274"/>
      <c r="CV170" s="274"/>
    </row>
    <row r="171" spans="1:100" x14ac:dyDescent="0.3">
      <c r="A171" s="274"/>
      <c r="B171" s="274"/>
      <c r="C171" s="274"/>
      <c r="D171" s="274"/>
      <c r="E171" s="274"/>
      <c r="F171" s="274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  <c r="AA171" s="274"/>
      <c r="AB171" s="274"/>
      <c r="AC171" s="274"/>
      <c r="AD171" s="274"/>
      <c r="AE171" s="274"/>
      <c r="AF171" s="274"/>
      <c r="AG171" s="274"/>
      <c r="AH171" s="274"/>
      <c r="AI171" s="274"/>
      <c r="AJ171" s="274"/>
      <c r="AK171" s="274"/>
      <c r="AL171" s="274"/>
      <c r="AM171" s="274"/>
      <c r="AN171" s="274"/>
      <c r="AO171" s="274"/>
      <c r="AP171" s="274"/>
      <c r="AQ171" s="274"/>
      <c r="AR171" s="274"/>
      <c r="AS171" s="274"/>
      <c r="AT171" s="274"/>
      <c r="AU171" s="274"/>
      <c r="AV171" s="274"/>
      <c r="AW171" s="274"/>
      <c r="AX171" s="274"/>
      <c r="AY171" s="274"/>
      <c r="AZ171" s="274"/>
      <c r="BA171" s="274"/>
      <c r="BB171" s="274"/>
      <c r="BC171" s="274"/>
      <c r="BD171" s="274"/>
      <c r="BE171" s="274"/>
      <c r="BF171" s="274"/>
      <c r="BG171" s="274"/>
      <c r="BH171" s="274"/>
      <c r="BI171" s="274"/>
      <c r="BJ171" s="274"/>
      <c r="BK171" s="274"/>
      <c r="BL171" s="274"/>
      <c r="BM171" s="274"/>
      <c r="BN171" s="274"/>
      <c r="BO171" s="274"/>
      <c r="BP171" s="274"/>
      <c r="BQ171" s="274"/>
      <c r="BR171" s="274"/>
      <c r="BS171" s="274"/>
      <c r="BT171" s="274"/>
      <c r="BU171" s="274"/>
      <c r="BV171" s="274"/>
      <c r="BW171" s="274"/>
      <c r="BX171" s="274"/>
      <c r="BY171" s="274"/>
      <c r="BZ171" s="274"/>
      <c r="CA171" s="274"/>
      <c r="CB171" s="274"/>
      <c r="CC171" s="274"/>
      <c r="CD171" s="274"/>
      <c r="CE171" s="274"/>
      <c r="CF171" s="274"/>
      <c r="CG171" s="274"/>
      <c r="CH171" s="274"/>
      <c r="CI171" s="274"/>
      <c r="CJ171" s="274"/>
      <c r="CK171" s="274"/>
      <c r="CL171" s="274"/>
      <c r="CM171" s="274"/>
      <c r="CN171" s="274"/>
      <c r="CO171" s="274"/>
      <c r="CP171" s="274"/>
      <c r="CQ171" s="274"/>
      <c r="CR171" s="274"/>
      <c r="CS171" s="274"/>
      <c r="CT171" s="274"/>
      <c r="CU171" s="274"/>
      <c r="CV171" s="274"/>
    </row>
    <row r="172" spans="1:100" x14ac:dyDescent="0.3">
      <c r="A172" s="274"/>
      <c r="B172" s="274"/>
      <c r="C172" s="274"/>
      <c r="D172" s="274"/>
      <c r="E172" s="274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  <c r="AA172" s="274"/>
      <c r="AB172" s="274"/>
      <c r="AC172" s="274"/>
      <c r="AD172" s="274"/>
      <c r="AE172" s="274"/>
      <c r="AF172" s="274"/>
      <c r="AG172" s="274"/>
      <c r="AH172" s="274"/>
      <c r="AI172" s="274"/>
      <c r="AJ172" s="274"/>
      <c r="AK172" s="274"/>
      <c r="AL172" s="274"/>
      <c r="AM172" s="274"/>
      <c r="AN172" s="274"/>
      <c r="AO172" s="274"/>
      <c r="AP172" s="274"/>
      <c r="AQ172" s="274"/>
      <c r="AR172" s="274"/>
      <c r="AS172" s="274"/>
      <c r="AT172" s="274"/>
      <c r="AU172" s="274"/>
      <c r="AV172" s="274"/>
      <c r="AW172" s="274"/>
      <c r="AX172" s="274"/>
      <c r="AY172" s="274"/>
      <c r="AZ172" s="274"/>
      <c r="BA172" s="274"/>
      <c r="BB172" s="274"/>
      <c r="BC172" s="274"/>
      <c r="BD172" s="274"/>
      <c r="BE172" s="274"/>
      <c r="BF172" s="274"/>
      <c r="BG172" s="274"/>
      <c r="BH172" s="274"/>
      <c r="BI172" s="274"/>
      <c r="BJ172" s="274"/>
      <c r="BK172" s="274"/>
      <c r="BL172" s="274"/>
      <c r="BM172" s="274"/>
      <c r="BN172" s="274"/>
      <c r="BO172" s="274"/>
      <c r="BP172" s="274"/>
      <c r="BQ172" s="274"/>
      <c r="BR172" s="274"/>
      <c r="BS172" s="274"/>
      <c r="BT172" s="274"/>
      <c r="BU172" s="274"/>
      <c r="BV172" s="274"/>
      <c r="BW172" s="274"/>
      <c r="BX172" s="274"/>
      <c r="BY172" s="274"/>
      <c r="BZ172" s="274"/>
      <c r="CA172" s="274"/>
      <c r="CB172" s="274"/>
      <c r="CC172" s="274"/>
      <c r="CD172" s="274"/>
      <c r="CE172" s="274"/>
      <c r="CF172" s="274"/>
      <c r="CG172" s="274"/>
      <c r="CH172" s="274"/>
      <c r="CI172" s="274"/>
      <c r="CJ172" s="274"/>
      <c r="CK172" s="274"/>
      <c r="CL172" s="274"/>
      <c r="CM172" s="274"/>
      <c r="CN172" s="274"/>
      <c r="CO172" s="274"/>
      <c r="CP172" s="274"/>
      <c r="CQ172" s="274"/>
      <c r="CR172" s="274"/>
      <c r="CS172" s="274"/>
      <c r="CT172" s="274"/>
      <c r="CU172" s="274"/>
      <c r="CV172" s="274"/>
    </row>
    <row r="173" spans="1:100" x14ac:dyDescent="0.3">
      <c r="A173" s="274"/>
      <c r="B173" s="274"/>
      <c r="C173" s="274"/>
      <c r="D173" s="274"/>
      <c r="E173" s="274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  <c r="AA173" s="274"/>
      <c r="AB173" s="274"/>
      <c r="AC173" s="274"/>
      <c r="AD173" s="274"/>
      <c r="AE173" s="274"/>
      <c r="AF173" s="274"/>
      <c r="AG173" s="274"/>
      <c r="AH173" s="274"/>
      <c r="AI173" s="274"/>
      <c r="AJ173" s="274"/>
      <c r="AK173" s="274"/>
      <c r="AL173" s="274"/>
      <c r="AM173" s="274"/>
      <c r="AN173" s="274"/>
      <c r="AO173" s="274"/>
      <c r="AP173" s="274"/>
      <c r="AQ173" s="274"/>
      <c r="AR173" s="274"/>
      <c r="AS173" s="274"/>
      <c r="AT173" s="274"/>
      <c r="AU173" s="274"/>
      <c r="AV173" s="274"/>
      <c r="AW173" s="274"/>
      <c r="AX173" s="274"/>
      <c r="AY173" s="274"/>
      <c r="AZ173" s="274"/>
      <c r="BA173" s="274"/>
      <c r="BB173" s="274"/>
      <c r="BC173" s="274"/>
      <c r="BD173" s="274"/>
      <c r="BE173" s="274"/>
      <c r="BF173" s="274"/>
      <c r="BG173" s="274"/>
      <c r="BH173" s="274"/>
      <c r="BI173" s="274"/>
      <c r="BJ173" s="274"/>
      <c r="BK173" s="274"/>
      <c r="BL173" s="274"/>
      <c r="BM173" s="274"/>
      <c r="BN173" s="274"/>
      <c r="BO173" s="274"/>
      <c r="BP173" s="274"/>
      <c r="BQ173" s="274"/>
      <c r="BR173" s="274"/>
      <c r="BS173" s="274"/>
      <c r="BT173" s="274"/>
      <c r="BU173" s="274"/>
      <c r="BV173" s="274"/>
      <c r="BW173" s="274"/>
      <c r="BX173" s="274"/>
      <c r="BY173" s="274"/>
      <c r="BZ173" s="274"/>
      <c r="CA173" s="274"/>
      <c r="CB173" s="274"/>
      <c r="CC173" s="274"/>
      <c r="CD173" s="274"/>
      <c r="CE173" s="274"/>
      <c r="CF173" s="274"/>
      <c r="CG173" s="274"/>
      <c r="CH173" s="274"/>
      <c r="CI173" s="274"/>
      <c r="CJ173" s="274"/>
      <c r="CK173" s="274"/>
      <c r="CL173" s="274"/>
      <c r="CM173" s="274"/>
      <c r="CN173" s="274"/>
      <c r="CO173" s="274"/>
      <c r="CP173" s="274"/>
      <c r="CQ173" s="274"/>
      <c r="CR173" s="274"/>
      <c r="CS173" s="274"/>
      <c r="CT173" s="274"/>
      <c r="CU173" s="274"/>
      <c r="CV173" s="274"/>
    </row>
    <row r="174" spans="1:100" x14ac:dyDescent="0.3">
      <c r="A174" s="274"/>
      <c r="B174" s="274"/>
      <c r="C174" s="274"/>
      <c r="D174" s="274"/>
      <c r="E174" s="274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4"/>
      <c r="T174" s="274"/>
      <c r="U174" s="274"/>
      <c r="V174" s="274"/>
      <c r="W174" s="274"/>
      <c r="X174" s="274"/>
      <c r="Y174" s="274"/>
      <c r="Z174" s="274"/>
      <c r="AA174" s="274"/>
      <c r="AB174" s="274"/>
      <c r="AC174" s="274"/>
      <c r="AD174" s="274"/>
      <c r="AE174" s="274"/>
      <c r="AF174" s="274"/>
      <c r="AG174" s="274"/>
      <c r="AH174" s="274"/>
      <c r="AI174" s="274"/>
      <c r="AJ174" s="274"/>
      <c r="AK174" s="274"/>
      <c r="AL174" s="274"/>
      <c r="AM174" s="274"/>
      <c r="AN174" s="274"/>
      <c r="AO174" s="274"/>
      <c r="AP174" s="274"/>
      <c r="AQ174" s="274"/>
      <c r="AR174" s="274"/>
      <c r="AS174" s="274"/>
      <c r="AT174" s="274"/>
      <c r="AU174" s="274"/>
      <c r="AV174" s="274"/>
      <c r="AW174" s="274"/>
      <c r="AX174" s="274"/>
      <c r="AY174" s="274"/>
      <c r="AZ174" s="274"/>
      <c r="BA174" s="274"/>
      <c r="BB174" s="274"/>
      <c r="BC174" s="274"/>
      <c r="BD174" s="274"/>
      <c r="BE174" s="274"/>
      <c r="BF174" s="274"/>
      <c r="BG174" s="274"/>
      <c r="BH174" s="274"/>
      <c r="BI174" s="274"/>
      <c r="BJ174" s="274"/>
      <c r="BK174" s="274"/>
      <c r="BL174" s="274"/>
      <c r="BM174" s="274"/>
      <c r="BN174" s="274"/>
      <c r="BO174" s="274"/>
      <c r="BP174" s="274"/>
      <c r="BQ174" s="274"/>
      <c r="BR174" s="274"/>
      <c r="BS174" s="274"/>
      <c r="BT174" s="274"/>
      <c r="BU174" s="274"/>
      <c r="BV174" s="274"/>
      <c r="BW174" s="274"/>
      <c r="BX174" s="274"/>
      <c r="BY174" s="274"/>
      <c r="BZ174" s="274"/>
      <c r="CA174" s="274"/>
      <c r="CB174" s="274"/>
      <c r="CC174" s="274"/>
      <c r="CD174" s="274"/>
      <c r="CE174" s="274"/>
      <c r="CF174" s="274"/>
      <c r="CG174" s="274"/>
      <c r="CH174" s="274"/>
      <c r="CI174" s="274"/>
      <c r="CJ174" s="274"/>
      <c r="CK174" s="274"/>
      <c r="CL174" s="274"/>
      <c r="CM174" s="274"/>
      <c r="CN174" s="274"/>
      <c r="CO174" s="274"/>
      <c r="CP174" s="274"/>
      <c r="CQ174" s="274"/>
      <c r="CR174" s="274"/>
      <c r="CS174" s="274"/>
      <c r="CT174" s="274"/>
      <c r="CU174" s="274"/>
      <c r="CV174" s="274"/>
    </row>
    <row r="175" spans="1:100" x14ac:dyDescent="0.3">
      <c r="A175" s="274"/>
      <c r="B175" s="274"/>
      <c r="C175" s="274"/>
      <c r="D175" s="274"/>
      <c r="E175" s="274"/>
      <c r="F175" s="274"/>
      <c r="G175" s="274"/>
      <c r="H175" s="274"/>
      <c r="I175" s="274"/>
      <c r="J175" s="274"/>
      <c r="K175" s="274"/>
      <c r="L175" s="274"/>
      <c r="M175" s="274"/>
      <c r="N175" s="274"/>
      <c r="O175" s="274"/>
      <c r="P175" s="274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  <c r="AA175" s="274"/>
      <c r="AB175" s="274"/>
      <c r="AC175" s="274"/>
      <c r="AD175" s="274"/>
      <c r="AE175" s="274"/>
      <c r="AF175" s="274"/>
      <c r="AG175" s="274"/>
      <c r="AH175" s="274"/>
      <c r="AI175" s="274"/>
      <c r="AJ175" s="274"/>
      <c r="AK175" s="274"/>
      <c r="AL175" s="274"/>
      <c r="AM175" s="274"/>
      <c r="AN175" s="274"/>
      <c r="AO175" s="274"/>
      <c r="AP175" s="274"/>
      <c r="AQ175" s="274"/>
      <c r="AR175" s="274"/>
      <c r="AS175" s="274"/>
      <c r="AT175" s="274"/>
      <c r="AU175" s="274"/>
      <c r="AV175" s="274"/>
      <c r="AW175" s="274"/>
      <c r="AX175" s="274"/>
      <c r="AY175" s="274"/>
      <c r="AZ175" s="274"/>
      <c r="BA175" s="274"/>
      <c r="BB175" s="274"/>
      <c r="BC175" s="274"/>
      <c r="BD175" s="274"/>
      <c r="BE175" s="274"/>
      <c r="BF175" s="274"/>
      <c r="BG175" s="274"/>
      <c r="BH175" s="274"/>
      <c r="BI175" s="274"/>
      <c r="BJ175" s="274"/>
      <c r="BK175" s="274"/>
      <c r="BL175" s="274"/>
      <c r="BM175" s="274"/>
      <c r="BN175" s="274"/>
      <c r="BO175" s="274"/>
      <c r="BP175" s="274"/>
      <c r="BQ175" s="274"/>
      <c r="BR175" s="274"/>
      <c r="BS175" s="274"/>
      <c r="BT175" s="274"/>
      <c r="BU175" s="274"/>
      <c r="BV175" s="274"/>
      <c r="BW175" s="274"/>
      <c r="BX175" s="274"/>
      <c r="BY175" s="274"/>
      <c r="BZ175" s="274"/>
      <c r="CA175" s="274"/>
      <c r="CB175" s="274"/>
      <c r="CC175" s="274"/>
      <c r="CD175" s="274"/>
      <c r="CE175" s="274"/>
      <c r="CF175" s="274"/>
      <c r="CG175" s="274"/>
      <c r="CH175" s="274"/>
      <c r="CI175" s="274"/>
      <c r="CJ175" s="274"/>
      <c r="CK175" s="274"/>
      <c r="CL175" s="274"/>
      <c r="CM175" s="274"/>
      <c r="CN175" s="274"/>
      <c r="CO175" s="274"/>
      <c r="CP175" s="274"/>
      <c r="CQ175" s="274"/>
      <c r="CR175" s="274"/>
      <c r="CS175" s="274"/>
      <c r="CT175" s="274"/>
      <c r="CU175" s="274"/>
      <c r="CV175" s="274"/>
    </row>
    <row r="176" spans="1:100" x14ac:dyDescent="0.3">
      <c r="A176" s="274"/>
      <c r="B176" s="274"/>
      <c r="C176" s="274"/>
      <c r="D176" s="274"/>
      <c r="E176" s="274"/>
      <c r="F176" s="274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74"/>
      <c r="S176" s="274"/>
      <c r="T176" s="274"/>
      <c r="U176" s="274"/>
      <c r="V176" s="274"/>
      <c r="W176" s="274"/>
      <c r="X176" s="274"/>
      <c r="Y176" s="274"/>
      <c r="Z176" s="274"/>
      <c r="AA176" s="274"/>
      <c r="AB176" s="274"/>
      <c r="AC176" s="274"/>
      <c r="AD176" s="274"/>
      <c r="AE176" s="274"/>
      <c r="AF176" s="274"/>
      <c r="AG176" s="274"/>
      <c r="AH176" s="274"/>
      <c r="AI176" s="274"/>
      <c r="AJ176" s="274"/>
      <c r="AK176" s="274"/>
      <c r="AL176" s="274"/>
      <c r="AM176" s="274"/>
      <c r="AN176" s="274"/>
      <c r="AO176" s="274"/>
      <c r="AP176" s="274"/>
      <c r="AQ176" s="274"/>
      <c r="AR176" s="274"/>
      <c r="AS176" s="274"/>
      <c r="AT176" s="274"/>
      <c r="AU176" s="274"/>
      <c r="AV176" s="274"/>
      <c r="AW176" s="274"/>
      <c r="AX176" s="274"/>
      <c r="AY176" s="274"/>
      <c r="AZ176" s="274"/>
      <c r="BA176" s="274"/>
      <c r="BB176" s="274"/>
      <c r="BC176" s="274"/>
      <c r="BD176" s="274"/>
      <c r="BE176" s="274"/>
      <c r="BF176" s="274"/>
      <c r="BG176" s="274"/>
      <c r="BH176" s="274"/>
      <c r="BI176" s="274"/>
      <c r="BJ176" s="274"/>
      <c r="BK176" s="274"/>
      <c r="BL176" s="274"/>
      <c r="BM176" s="274"/>
      <c r="BN176" s="274"/>
      <c r="BO176" s="274"/>
      <c r="BP176" s="274"/>
      <c r="BQ176" s="274"/>
      <c r="BR176" s="274"/>
      <c r="BS176" s="274"/>
      <c r="BT176" s="274"/>
      <c r="BU176" s="274"/>
      <c r="BV176" s="274"/>
      <c r="BW176" s="274"/>
      <c r="BX176" s="274"/>
      <c r="BY176" s="274"/>
      <c r="BZ176" s="274"/>
      <c r="CA176" s="274"/>
      <c r="CB176" s="274"/>
      <c r="CC176" s="274"/>
      <c r="CD176" s="274"/>
      <c r="CE176" s="274"/>
      <c r="CF176" s="274"/>
      <c r="CG176" s="274"/>
      <c r="CH176" s="274"/>
      <c r="CI176" s="274"/>
      <c r="CJ176" s="274"/>
      <c r="CK176" s="274"/>
      <c r="CL176" s="274"/>
      <c r="CM176" s="274"/>
      <c r="CN176" s="274"/>
      <c r="CO176" s="274"/>
      <c r="CP176" s="274"/>
      <c r="CQ176" s="274"/>
      <c r="CR176" s="274"/>
      <c r="CS176" s="274"/>
      <c r="CT176" s="274"/>
      <c r="CU176" s="274"/>
      <c r="CV176" s="274"/>
    </row>
    <row r="177" spans="1:100" x14ac:dyDescent="0.3">
      <c r="A177" s="274"/>
      <c r="B177" s="274"/>
      <c r="C177" s="274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74"/>
      <c r="S177" s="274"/>
      <c r="T177" s="274"/>
      <c r="U177" s="274"/>
      <c r="V177" s="274"/>
      <c r="W177" s="274"/>
      <c r="X177" s="274"/>
      <c r="Y177" s="274"/>
      <c r="Z177" s="274"/>
      <c r="AA177" s="274"/>
      <c r="AB177" s="274"/>
      <c r="AC177" s="274"/>
      <c r="AD177" s="274"/>
      <c r="AE177" s="274"/>
      <c r="AF177" s="274"/>
      <c r="AG177" s="274"/>
      <c r="AH177" s="274"/>
      <c r="AI177" s="274"/>
      <c r="AJ177" s="274"/>
      <c r="AK177" s="274"/>
      <c r="AL177" s="274"/>
      <c r="AM177" s="274"/>
      <c r="AN177" s="274"/>
      <c r="AO177" s="274"/>
      <c r="AP177" s="274"/>
      <c r="AQ177" s="274"/>
      <c r="AR177" s="274"/>
      <c r="AS177" s="274"/>
      <c r="AT177" s="274"/>
      <c r="AU177" s="274"/>
      <c r="AV177" s="274"/>
      <c r="AW177" s="274"/>
      <c r="AX177" s="274"/>
      <c r="AY177" s="274"/>
      <c r="AZ177" s="274"/>
      <c r="BA177" s="274"/>
      <c r="BB177" s="274"/>
      <c r="BC177" s="274"/>
      <c r="BD177" s="274"/>
      <c r="BE177" s="274"/>
      <c r="BF177" s="274"/>
      <c r="BG177" s="274"/>
      <c r="BH177" s="274"/>
      <c r="BI177" s="274"/>
      <c r="BJ177" s="274"/>
      <c r="BK177" s="274"/>
      <c r="BL177" s="274"/>
      <c r="BM177" s="274"/>
      <c r="BN177" s="274"/>
      <c r="BO177" s="274"/>
      <c r="BP177" s="274"/>
      <c r="BQ177" s="274"/>
      <c r="BR177" s="274"/>
      <c r="BS177" s="274"/>
      <c r="BT177" s="274"/>
      <c r="BU177" s="274"/>
      <c r="BV177" s="274"/>
      <c r="BW177" s="274"/>
      <c r="BX177" s="274"/>
      <c r="BY177" s="274"/>
      <c r="BZ177" s="274"/>
      <c r="CA177" s="274"/>
      <c r="CB177" s="274"/>
      <c r="CC177" s="274"/>
      <c r="CD177" s="274"/>
      <c r="CE177" s="274"/>
      <c r="CF177" s="274"/>
      <c r="CG177" s="274"/>
      <c r="CH177" s="274"/>
      <c r="CI177" s="274"/>
      <c r="CJ177" s="274"/>
      <c r="CK177" s="274"/>
      <c r="CL177" s="274"/>
      <c r="CM177" s="274"/>
      <c r="CN177" s="274"/>
      <c r="CO177" s="274"/>
      <c r="CP177" s="274"/>
      <c r="CQ177" s="274"/>
      <c r="CR177" s="274"/>
      <c r="CS177" s="274"/>
      <c r="CT177" s="274"/>
      <c r="CU177" s="274"/>
      <c r="CV177" s="274"/>
    </row>
    <row r="178" spans="1:100" x14ac:dyDescent="0.3">
      <c r="A178" s="274"/>
      <c r="B178" s="274"/>
      <c r="C178" s="274"/>
      <c r="D178" s="274"/>
      <c r="E178" s="274"/>
      <c r="F178" s="274"/>
      <c r="G178" s="274"/>
      <c r="H178" s="274"/>
      <c r="I178" s="274"/>
      <c r="J178" s="274"/>
      <c r="K178" s="274"/>
      <c r="L178" s="274"/>
      <c r="M178" s="274"/>
      <c r="N178" s="274"/>
      <c r="O178" s="274"/>
      <c r="P178" s="274"/>
      <c r="Q178" s="274"/>
      <c r="R178" s="274"/>
      <c r="S178" s="274"/>
      <c r="T178" s="274"/>
      <c r="U178" s="274"/>
      <c r="V178" s="274"/>
      <c r="W178" s="274"/>
      <c r="X178" s="274"/>
      <c r="Y178" s="274"/>
      <c r="Z178" s="274"/>
      <c r="AA178" s="274"/>
      <c r="AB178" s="274"/>
      <c r="AC178" s="274"/>
      <c r="AD178" s="274"/>
      <c r="AE178" s="274"/>
      <c r="AF178" s="274"/>
      <c r="AG178" s="274"/>
      <c r="AH178" s="274"/>
      <c r="AI178" s="274"/>
      <c r="AJ178" s="274"/>
      <c r="AK178" s="274"/>
      <c r="AL178" s="274"/>
      <c r="AM178" s="274"/>
      <c r="AN178" s="274"/>
      <c r="AO178" s="274"/>
      <c r="AP178" s="274"/>
      <c r="AQ178" s="274"/>
      <c r="AR178" s="274"/>
      <c r="AS178" s="274"/>
      <c r="AT178" s="274"/>
      <c r="AU178" s="274"/>
      <c r="AV178" s="274"/>
      <c r="AW178" s="274"/>
      <c r="AX178" s="274"/>
      <c r="AY178" s="274"/>
      <c r="AZ178" s="274"/>
      <c r="BA178" s="274"/>
      <c r="BB178" s="274"/>
      <c r="BC178" s="274"/>
      <c r="BD178" s="274"/>
      <c r="BE178" s="274"/>
      <c r="BF178" s="274"/>
      <c r="BG178" s="274"/>
      <c r="BH178" s="274"/>
      <c r="BI178" s="274"/>
      <c r="BJ178" s="274"/>
      <c r="BK178" s="274"/>
      <c r="BL178" s="274"/>
      <c r="BM178" s="274"/>
      <c r="BN178" s="274"/>
      <c r="BO178" s="274"/>
      <c r="BP178" s="274"/>
      <c r="BQ178" s="274"/>
      <c r="BR178" s="274"/>
      <c r="BS178" s="274"/>
      <c r="BT178" s="274"/>
      <c r="BU178" s="274"/>
      <c r="BV178" s="274"/>
      <c r="BW178" s="274"/>
      <c r="BX178" s="274"/>
      <c r="BY178" s="274"/>
      <c r="BZ178" s="274"/>
      <c r="CA178" s="274"/>
      <c r="CB178" s="274"/>
      <c r="CC178" s="274"/>
      <c r="CD178" s="274"/>
      <c r="CE178" s="274"/>
      <c r="CF178" s="274"/>
      <c r="CG178" s="274"/>
      <c r="CH178" s="274"/>
      <c r="CI178" s="274"/>
      <c r="CJ178" s="274"/>
      <c r="CK178" s="274"/>
      <c r="CL178" s="274"/>
      <c r="CM178" s="274"/>
      <c r="CN178" s="274"/>
      <c r="CO178" s="274"/>
      <c r="CP178" s="274"/>
      <c r="CQ178" s="274"/>
      <c r="CR178" s="274"/>
      <c r="CS178" s="274"/>
      <c r="CT178" s="274"/>
      <c r="CU178" s="274"/>
      <c r="CV178" s="274"/>
    </row>
    <row r="179" spans="1:100" x14ac:dyDescent="0.3">
      <c r="A179" s="274"/>
      <c r="B179" s="274"/>
      <c r="C179" s="274"/>
      <c r="D179" s="274"/>
      <c r="E179" s="274"/>
      <c r="F179" s="274"/>
      <c r="G179" s="274"/>
      <c r="H179" s="274"/>
      <c r="I179" s="274"/>
      <c r="J179" s="274"/>
      <c r="K179" s="274"/>
      <c r="L179" s="274"/>
      <c r="M179" s="274"/>
      <c r="N179" s="274"/>
      <c r="O179" s="274"/>
      <c r="P179" s="274"/>
      <c r="Q179" s="274"/>
      <c r="R179" s="274"/>
      <c r="S179" s="274"/>
      <c r="T179" s="274"/>
      <c r="U179" s="274"/>
      <c r="V179" s="274"/>
      <c r="W179" s="274"/>
      <c r="X179" s="274"/>
      <c r="Y179" s="274"/>
      <c r="Z179" s="274"/>
      <c r="AA179" s="274"/>
      <c r="AB179" s="274"/>
      <c r="AC179" s="274"/>
      <c r="AD179" s="274"/>
      <c r="AE179" s="274"/>
      <c r="AF179" s="274"/>
      <c r="AG179" s="274"/>
      <c r="AH179" s="274"/>
      <c r="AI179" s="274"/>
      <c r="AJ179" s="274"/>
      <c r="AK179" s="274"/>
      <c r="AL179" s="274"/>
      <c r="AM179" s="274"/>
      <c r="AN179" s="274"/>
      <c r="AO179" s="274"/>
      <c r="AP179" s="274"/>
      <c r="AQ179" s="274"/>
      <c r="AR179" s="274"/>
      <c r="AS179" s="274"/>
      <c r="AT179" s="274"/>
      <c r="AU179" s="274"/>
      <c r="AV179" s="274"/>
      <c r="AW179" s="274"/>
      <c r="AX179" s="274"/>
      <c r="AY179" s="274"/>
      <c r="AZ179" s="274"/>
      <c r="BA179" s="274"/>
      <c r="BB179" s="274"/>
      <c r="BC179" s="274"/>
      <c r="BD179" s="274"/>
      <c r="BE179" s="274"/>
      <c r="BF179" s="274"/>
      <c r="BG179" s="274"/>
      <c r="BH179" s="274"/>
      <c r="BI179" s="274"/>
      <c r="BJ179" s="274"/>
      <c r="BK179" s="274"/>
      <c r="BL179" s="274"/>
      <c r="BM179" s="274"/>
      <c r="BN179" s="274"/>
      <c r="BO179" s="274"/>
      <c r="BP179" s="274"/>
      <c r="BQ179" s="274"/>
      <c r="BR179" s="274"/>
      <c r="BS179" s="274"/>
      <c r="BT179" s="274"/>
      <c r="BU179" s="274"/>
      <c r="BV179" s="274"/>
      <c r="BW179" s="274"/>
      <c r="BX179" s="274"/>
      <c r="BY179" s="274"/>
      <c r="BZ179" s="274"/>
      <c r="CA179" s="274"/>
      <c r="CB179" s="274"/>
      <c r="CC179" s="274"/>
      <c r="CD179" s="274"/>
      <c r="CE179" s="274"/>
      <c r="CF179" s="274"/>
      <c r="CG179" s="274"/>
      <c r="CH179" s="274"/>
      <c r="CI179" s="274"/>
      <c r="CJ179" s="274"/>
      <c r="CK179" s="274"/>
      <c r="CL179" s="274"/>
      <c r="CM179" s="274"/>
      <c r="CN179" s="274"/>
      <c r="CO179" s="274"/>
      <c r="CP179" s="274"/>
      <c r="CQ179" s="274"/>
      <c r="CR179" s="274"/>
      <c r="CS179" s="274"/>
      <c r="CT179" s="274"/>
      <c r="CU179" s="274"/>
      <c r="CV179" s="274"/>
    </row>
    <row r="180" spans="1:100" x14ac:dyDescent="0.3">
      <c r="A180" s="274"/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274"/>
      <c r="AB180" s="274"/>
      <c r="AC180" s="274"/>
      <c r="AD180" s="274"/>
      <c r="AE180" s="274"/>
      <c r="AF180" s="274"/>
      <c r="AG180" s="274"/>
      <c r="AH180" s="274"/>
      <c r="AI180" s="274"/>
      <c r="AJ180" s="274"/>
      <c r="AK180" s="274"/>
      <c r="AL180" s="274"/>
      <c r="AM180" s="274"/>
      <c r="AN180" s="274"/>
      <c r="AO180" s="274"/>
      <c r="AP180" s="274"/>
      <c r="AQ180" s="274"/>
      <c r="AR180" s="274"/>
      <c r="AS180" s="274"/>
      <c r="AT180" s="274"/>
      <c r="AU180" s="274"/>
      <c r="AV180" s="274"/>
      <c r="AW180" s="274"/>
      <c r="AX180" s="274"/>
      <c r="AY180" s="274"/>
      <c r="AZ180" s="274"/>
      <c r="BA180" s="274"/>
      <c r="BB180" s="274"/>
      <c r="BC180" s="274"/>
      <c r="BD180" s="274"/>
      <c r="BE180" s="274"/>
      <c r="BF180" s="274"/>
      <c r="BG180" s="274"/>
      <c r="BH180" s="274"/>
      <c r="BI180" s="274"/>
      <c r="BJ180" s="274"/>
      <c r="BK180" s="274"/>
      <c r="BL180" s="274"/>
      <c r="BM180" s="274"/>
      <c r="BN180" s="274"/>
      <c r="BO180" s="274"/>
      <c r="BP180" s="274"/>
      <c r="BQ180" s="274"/>
      <c r="BR180" s="274"/>
      <c r="BS180" s="274"/>
      <c r="BT180" s="274"/>
      <c r="BU180" s="274"/>
      <c r="BV180" s="274"/>
      <c r="BW180" s="274"/>
      <c r="BX180" s="274"/>
      <c r="BY180" s="274"/>
      <c r="BZ180" s="274"/>
      <c r="CA180" s="274"/>
      <c r="CB180" s="274"/>
      <c r="CC180" s="274"/>
      <c r="CD180" s="274"/>
      <c r="CE180" s="274"/>
      <c r="CF180" s="274"/>
      <c r="CG180" s="274"/>
      <c r="CH180" s="274"/>
      <c r="CI180" s="274"/>
      <c r="CJ180" s="274"/>
      <c r="CK180" s="274"/>
      <c r="CL180" s="274"/>
      <c r="CM180" s="274"/>
      <c r="CN180" s="274"/>
      <c r="CO180" s="274"/>
      <c r="CP180" s="274"/>
      <c r="CQ180" s="274"/>
      <c r="CR180" s="274"/>
      <c r="CS180" s="274"/>
      <c r="CT180" s="274"/>
      <c r="CU180" s="274"/>
      <c r="CV180" s="274"/>
    </row>
    <row r="181" spans="1:100" x14ac:dyDescent="0.3">
      <c r="A181" s="274"/>
      <c r="B181" s="274"/>
      <c r="C181" s="274"/>
      <c r="D181" s="274"/>
      <c r="E181" s="274"/>
      <c r="F181" s="274"/>
      <c r="G181" s="274"/>
      <c r="H181" s="274"/>
      <c r="I181" s="274"/>
      <c r="J181" s="274"/>
      <c r="K181" s="274"/>
      <c r="L181" s="274"/>
      <c r="M181" s="274"/>
      <c r="N181" s="274"/>
      <c r="O181" s="274"/>
      <c r="P181" s="274"/>
      <c r="Q181" s="274"/>
      <c r="R181" s="274"/>
      <c r="S181" s="274"/>
      <c r="T181" s="274"/>
      <c r="U181" s="274"/>
      <c r="V181" s="274"/>
      <c r="W181" s="274"/>
      <c r="X181" s="274"/>
      <c r="Y181" s="274"/>
      <c r="Z181" s="274"/>
      <c r="AA181" s="274"/>
      <c r="AB181" s="274"/>
      <c r="AC181" s="274"/>
      <c r="AD181" s="274"/>
      <c r="AE181" s="274"/>
      <c r="AF181" s="274"/>
      <c r="AG181" s="274"/>
      <c r="AH181" s="274"/>
      <c r="AI181" s="274"/>
      <c r="AJ181" s="274"/>
      <c r="AK181" s="274"/>
      <c r="AL181" s="274"/>
      <c r="AM181" s="274"/>
      <c r="AN181" s="274"/>
      <c r="AO181" s="274"/>
      <c r="AP181" s="274"/>
      <c r="AQ181" s="274"/>
      <c r="AR181" s="274"/>
      <c r="AS181" s="274"/>
      <c r="AT181" s="274"/>
      <c r="AU181" s="274"/>
      <c r="AV181" s="274"/>
      <c r="AW181" s="274"/>
      <c r="AX181" s="274"/>
      <c r="AY181" s="274"/>
      <c r="AZ181" s="274"/>
      <c r="BA181" s="274"/>
      <c r="BB181" s="274"/>
      <c r="BC181" s="274"/>
      <c r="BD181" s="274"/>
      <c r="BE181" s="274"/>
      <c r="BF181" s="274"/>
      <c r="BG181" s="274"/>
      <c r="BH181" s="274"/>
      <c r="BI181" s="274"/>
      <c r="BJ181" s="274"/>
      <c r="BK181" s="274"/>
      <c r="BL181" s="274"/>
      <c r="BM181" s="274"/>
      <c r="BN181" s="274"/>
      <c r="BO181" s="274"/>
      <c r="BP181" s="274"/>
      <c r="BQ181" s="274"/>
      <c r="BR181" s="274"/>
      <c r="BS181" s="274"/>
      <c r="BT181" s="274"/>
      <c r="BU181" s="274"/>
      <c r="BV181" s="274"/>
      <c r="BW181" s="274"/>
      <c r="BX181" s="274"/>
      <c r="BY181" s="274"/>
      <c r="BZ181" s="274"/>
      <c r="CA181" s="274"/>
      <c r="CB181" s="274"/>
      <c r="CC181" s="274"/>
      <c r="CD181" s="274"/>
      <c r="CE181" s="274"/>
      <c r="CF181" s="274"/>
      <c r="CG181" s="274"/>
      <c r="CH181" s="274"/>
      <c r="CI181" s="274"/>
      <c r="CJ181" s="274"/>
      <c r="CK181" s="274"/>
      <c r="CL181" s="274"/>
      <c r="CM181" s="274"/>
      <c r="CN181" s="274"/>
      <c r="CO181" s="274"/>
      <c r="CP181" s="274"/>
      <c r="CQ181" s="274"/>
      <c r="CR181" s="274"/>
      <c r="CS181" s="274"/>
      <c r="CT181" s="274"/>
      <c r="CU181" s="274"/>
      <c r="CV181" s="274"/>
    </row>
    <row r="182" spans="1:100" x14ac:dyDescent="0.3">
      <c r="A182" s="274"/>
      <c r="B182" s="274"/>
      <c r="C182" s="274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4"/>
      <c r="AB182" s="274"/>
      <c r="AC182" s="274"/>
      <c r="AD182" s="274"/>
      <c r="AE182" s="274"/>
      <c r="AF182" s="274"/>
      <c r="AG182" s="274"/>
      <c r="AH182" s="274"/>
      <c r="AI182" s="274"/>
      <c r="AJ182" s="274"/>
      <c r="AK182" s="274"/>
      <c r="AL182" s="274"/>
      <c r="AM182" s="274"/>
      <c r="AN182" s="274"/>
      <c r="AO182" s="274"/>
      <c r="AP182" s="274"/>
      <c r="AQ182" s="274"/>
      <c r="AR182" s="274"/>
      <c r="AS182" s="274"/>
      <c r="AT182" s="274"/>
      <c r="AU182" s="274"/>
      <c r="AV182" s="274"/>
      <c r="AW182" s="274"/>
      <c r="AX182" s="274"/>
      <c r="AY182" s="274"/>
      <c r="AZ182" s="274"/>
      <c r="BA182" s="274"/>
      <c r="BB182" s="274"/>
      <c r="BC182" s="274"/>
      <c r="BD182" s="274"/>
      <c r="BE182" s="274"/>
      <c r="BF182" s="274"/>
      <c r="BG182" s="274"/>
      <c r="BH182" s="274"/>
      <c r="BI182" s="274"/>
      <c r="BJ182" s="274"/>
      <c r="BK182" s="274"/>
      <c r="BL182" s="274"/>
      <c r="BM182" s="274"/>
      <c r="BN182" s="274"/>
      <c r="BO182" s="274"/>
      <c r="BP182" s="274"/>
      <c r="BQ182" s="274"/>
      <c r="BR182" s="274"/>
      <c r="BS182" s="274"/>
      <c r="BT182" s="274"/>
      <c r="BU182" s="274"/>
      <c r="BV182" s="274"/>
      <c r="BW182" s="274"/>
      <c r="BX182" s="274"/>
      <c r="BY182" s="274"/>
      <c r="BZ182" s="274"/>
      <c r="CA182" s="274"/>
      <c r="CB182" s="274"/>
      <c r="CC182" s="274"/>
      <c r="CD182" s="274"/>
      <c r="CE182" s="274"/>
      <c r="CF182" s="274"/>
      <c r="CG182" s="274"/>
      <c r="CH182" s="274"/>
      <c r="CI182" s="274"/>
      <c r="CJ182" s="274"/>
      <c r="CK182" s="274"/>
      <c r="CL182" s="274"/>
      <c r="CM182" s="274"/>
      <c r="CN182" s="274"/>
      <c r="CO182" s="274"/>
      <c r="CP182" s="274"/>
      <c r="CQ182" s="274"/>
      <c r="CR182" s="274"/>
      <c r="CS182" s="274"/>
      <c r="CT182" s="274"/>
      <c r="CU182" s="274"/>
      <c r="CV182" s="274"/>
    </row>
    <row r="183" spans="1:100" x14ac:dyDescent="0.3">
      <c r="A183" s="274"/>
      <c r="B183" s="274"/>
      <c r="C183" s="274"/>
      <c r="D183" s="274"/>
      <c r="E183" s="274"/>
      <c r="F183" s="274"/>
      <c r="G183" s="274"/>
      <c r="H183" s="274"/>
      <c r="I183" s="274"/>
      <c r="J183" s="274"/>
      <c r="K183" s="274"/>
      <c r="L183" s="274"/>
      <c r="M183" s="274"/>
      <c r="N183" s="274"/>
      <c r="O183" s="274"/>
      <c r="P183" s="274"/>
      <c r="Q183" s="274"/>
      <c r="R183" s="274"/>
      <c r="S183" s="274"/>
      <c r="T183" s="274"/>
      <c r="U183" s="274"/>
      <c r="V183" s="274"/>
      <c r="W183" s="274"/>
      <c r="X183" s="274"/>
      <c r="Y183" s="274"/>
      <c r="Z183" s="274"/>
      <c r="AA183" s="274"/>
      <c r="AB183" s="274"/>
      <c r="AC183" s="274"/>
      <c r="AD183" s="274"/>
      <c r="AE183" s="274"/>
      <c r="AF183" s="274"/>
      <c r="AG183" s="274"/>
      <c r="AH183" s="274"/>
      <c r="AI183" s="274"/>
      <c r="AJ183" s="274"/>
      <c r="AK183" s="274"/>
      <c r="AL183" s="274"/>
      <c r="AM183" s="274"/>
      <c r="AN183" s="274"/>
      <c r="AO183" s="274"/>
      <c r="AP183" s="274"/>
      <c r="AQ183" s="274"/>
      <c r="AR183" s="274"/>
      <c r="AS183" s="274"/>
      <c r="AT183" s="274"/>
      <c r="AU183" s="274"/>
      <c r="AV183" s="274"/>
      <c r="AW183" s="274"/>
      <c r="AX183" s="274"/>
      <c r="AY183" s="274"/>
      <c r="AZ183" s="274"/>
      <c r="BA183" s="274"/>
      <c r="BB183" s="274"/>
      <c r="BC183" s="274"/>
      <c r="BD183" s="274"/>
      <c r="BE183" s="274"/>
      <c r="BF183" s="274"/>
      <c r="BG183" s="274"/>
      <c r="BH183" s="274"/>
      <c r="BI183" s="274"/>
      <c r="BJ183" s="274"/>
      <c r="BK183" s="274"/>
      <c r="BL183" s="274"/>
      <c r="BM183" s="274"/>
      <c r="BN183" s="274"/>
      <c r="BO183" s="274"/>
      <c r="BP183" s="274"/>
      <c r="BQ183" s="274"/>
      <c r="BR183" s="274"/>
      <c r="BS183" s="274"/>
      <c r="BT183" s="274"/>
      <c r="BU183" s="274"/>
      <c r="BV183" s="274"/>
      <c r="BW183" s="274"/>
      <c r="BX183" s="274"/>
      <c r="BY183" s="274"/>
      <c r="BZ183" s="274"/>
      <c r="CA183" s="274"/>
      <c r="CB183" s="274"/>
      <c r="CC183" s="274"/>
      <c r="CD183" s="274"/>
      <c r="CE183" s="274"/>
      <c r="CF183" s="274"/>
      <c r="CG183" s="274"/>
      <c r="CH183" s="274"/>
      <c r="CI183" s="274"/>
      <c r="CJ183" s="274"/>
      <c r="CK183" s="274"/>
      <c r="CL183" s="274"/>
      <c r="CM183" s="274"/>
      <c r="CN183" s="274"/>
      <c r="CO183" s="274"/>
      <c r="CP183" s="274"/>
      <c r="CQ183" s="274"/>
      <c r="CR183" s="274"/>
      <c r="CS183" s="274"/>
      <c r="CT183" s="274"/>
      <c r="CU183" s="274"/>
      <c r="CV183" s="274"/>
    </row>
    <row r="184" spans="1:100" x14ac:dyDescent="0.3">
      <c r="A184" s="274"/>
      <c r="B184" s="274"/>
      <c r="C184" s="274"/>
      <c r="D184" s="274"/>
      <c r="E184" s="274"/>
      <c r="F184" s="274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4"/>
      <c r="S184" s="274"/>
      <c r="T184" s="274"/>
      <c r="U184" s="274"/>
      <c r="V184" s="274"/>
      <c r="W184" s="274"/>
      <c r="X184" s="274"/>
      <c r="Y184" s="274"/>
      <c r="Z184" s="274"/>
      <c r="AA184" s="274"/>
      <c r="AB184" s="274"/>
      <c r="AC184" s="274"/>
      <c r="AD184" s="274"/>
      <c r="AE184" s="274"/>
      <c r="AF184" s="274"/>
      <c r="AG184" s="274"/>
      <c r="AH184" s="274"/>
      <c r="AI184" s="274"/>
      <c r="AJ184" s="274"/>
      <c r="AK184" s="274"/>
      <c r="AL184" s="274"/>
      <c r="AM184" s="274"/>
      <c r="AN184" s="274"/>
      <c r="AO184" s="274"/>
      <c r="AP184" s="274"/>
      <c r="AQ184" s="274"/>
      <c r="AR184" s="274"/>
      <c r="AS184" s="274"/>
      <c r="AT184" s="274"/>
      <c r="AU184" s="274"/>
      <c r="AV184" s="274"/>
      <c r="AW184" s="274"/>
      <c r="AX184" s="274"/>
      <c r="AY184" s="274"/>
      <c r="AZ184" s="274"/>
      <c r="BA184" s="274"/>
      <c r="BB184" s="274"/>
      <c r="BC184" s="274"/>
      <c r="BD184" s="274"/>
      <c r="BE184" s="274"/>
      <c r="BF184" s="274"/>
      <c r="BG184" s="274"/>
      <c r="BH184" s="274"/>
      <c r="BI184" s="274"/>
      <c r="BJ184" s="274"/>
      <c r="BK184" s="274"/>
      <c r="BL184" s="274"/>
      <c r="BM184" s="274"/>
      <c r="BN184" s="274"/>
      <c r="BO184" s="274"/>
      <c r="BP184" s="274"/>
      <c r="BQ184" s="274"/>
      <c r="BR184" s="274"/>
      <c r="BS184" s="274"/>
      <c r="BT184" s="274"/>
      <c r="BU184" s="274"/>
      <c r="BV184" s="274"/>
      <c r="BW184" s="274"/>
      <c r="BX184" s="274"/>
      <c r="BY184" s="274"/>
      <c r="BZ184" s="274"/>
      <c r="CA184" s="274"/>
      <c r="CB184" s="274"/>
      <c r="CC184" s="274"/>
      <c r="CD184" s="274"/>
      <c r="CE184" s="274"/>
      <c r="CF184" s="274"/>
      <c r="CG184" s="274"/>
      <c r="CH184" s="274"/>
      <c r="CI184" s="274"/>
      <c r="CJ184" s="274"/>
      <c r="CK184" s="274"/>
      <c r="CL184" s="274"/>
      <c r="CM184" s="274"/>
      <c r="CN184" s="274"/>
      <c r="CO184" s="274"/>
      <c r="CP184" s="274"/>
      <c r="CQ184" s="274"/>
      <c r="CR184" s="274"/>
      <c r="CS184" s="274"/>
      <c r="CT184" s="274"/>
      <c r="CU184" s="274"/>
      <c r="CV184" s="274"/>
    </row>
    <row r="185" spans="1:100" x14ac:dyDescent="0.3">
      <c r="A185" s="274"/>
      <c r="B185" s="274"/>
      <c r="C185" s="274"/>
      <c r="D185" s="274"/>
      <c r="E185" s="274"/>
      <c r="F185" s="274"/>
      <c r="G185" s="274"/>
      <c r="H185" s="274"/>
      <c r="I185" s="274"/>
      <c r="J185" s="274"/>
      <c r="K185" s="274"/>
      <c r="L185" s="274"/>
      <c r="M185" s="274"/>
      <c r="N185" s="274"/>
      <c r="O185" s="274"/>
      <c r="P185" s="274"/>
      <c r="Q185" s="274"/>
      <c r="R185" s="274"/>
      <c r="S185" s="274"/>
      <c r="T185" s="274"/>
      <c r="U185" s="274"/>
      <c r="V185" s="274"/>
      <c r="W185" s="274"/>
      <c r="X185" s="274"/>
      <c r="Y185" s="274"/>
      <c r="Z185" s="274"/>
      <c r="AA185" s="274"/>
      <c r="AB185" s="274"/>
      <c r="AC185" s="274"/>
      <c r="AD185" s="274"/>
      <c r="AE185" s="274"/>
      <c r="AF185" s="274"/>
      <c r="AG185" s="274"/>
      <c r="AH185" s="274"/>
      <c r="AI185" s="274"/>
      <c r="AJ185" s="274"/>
      <c r="AK185" s="274"/>
      <c r="AL185" s="274"/>
      <c r="AM185" s="274"/>
      <c r="AN185" s="274"/>
      <c r="AO185" s="274"/>
      <c r="AP185" s="274"/>
      <c r="AQ185" s="274"/>
      <c r="AR185" s="274"/>
      <c r="AS185" s="274"/>
      <c r="AT185" s="274"/>
      <c r="AU185" s="274"/>
      <c r="AV185" s="274"/>
      <c r="AW185" s="274"/>
      <c r="AX185" s="274"/>
      <c r="AY185" s="274"/>
      <c r="AZ185" s="274"/>
      <c r="BA185" s="274"/>
      <c r="BB185" s="274"/>
      <c r="BC185" s="274"/>
      <c r="BD185" s="274"/>
      <c r="BE185" s="274"/>
      <c r="BF185" s="274"/>
      <c r="BG185" s="274"/>
      <c r="BH185" s="274"/>
      <c r="BI185" s="274"/>
      <c r="BJ185" s="274"/>
      <c r="BK185" s="274"/>
      <c r="BL185" s="274"/>
      <c r="BM185" s="274"/>
      <c r="BN185" s="274"/>
      <c r="BO185" s="274"/>
      <c r="BP185" s="274"/>
      <c r="BQ185" s="274"/>
      <c r="BR185" s="274"/>
      <c r="BS185" s="274"/>
      <c r="BT185" s="274"/>
      <c r="BU185" s="274"/>
      <c r="BV185" s="274"/>
      <c r="BW185" s="274"/>
      <c r="BX185" s="274"/>
      <c r="BY185" s="274"/>
      <c r="BZ185" s="274"/>
      <c r="CA185" s="274"/>
      <c r="CB185" s="274"/>
      <c r="CC185" s="274"/>
      <c r="CD185" s="274"/>
      <c r="CE185" s="274"/>
      <c r="CF185" s="274"/>
      <c r="CG185" s="274"/>
      <c r="CH185" s="274"/>
      <c r="CI185" s="274"/>
      <c r="CJ185" s="274"/>
      <c r="CK185" s="274"/>
      <c r="CL185" s="274"/>
      <c r="CM185" s="274"/>
      <c r="CN185" s="274"/>
      <c r="CO185" s="274"/>
      <c r="CP185" s="274"/>
      <c r="CQ185" s="274"/>
      <c r="CR185" s="274"/>
      <c r="CS185" s="274"/>
      <c r="CT185" s="274"/>
      <c r="CU185" s="274"/>
      <c r="CV185" s="274"/>
    </row>
    <row r="186" spans="1:100" x14ac:dyDescent="0.3">
      <c r="A186" s="274"/>
      <c r="B186" s="274"/>
      <c r="C186" s="274"/>
      <c r="D186" s="274"/>
      <c r="E186" s="274"/>
      <c r="F186" s="274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  <c r="AA186" s="274"/>
      <c r="AB186" s="274"/>
      <c r="AC186" s="274"/>
      <c r="AD186" s="274"/>
      <c r="AE186" s="274"/>
      <c r="AF186" s="274"/>
      <c r="AG186" s="274"/>
      <c r="AH186" s="274"/>
      <c r="AI186" s="274"/>
      <c r="AJ186" s="274"/>
      <c r="AK186" s="274"/>
      <c r="AL186" s="274"/>
      <c r="AM186" s="274"/>
      <c r="AN186" s="274"/>
      <c r="AO186" s="274"/>
      <c r="AP186" s="274"/>
      <c r="AQ186" s="274"/>
      <c r="AR186" s="274"/>
      <c r="AS186" s="274"/>
      <c r="AT186" s="274"/>
      <c r="AU186" s="274"/>
      <c r="AV186" s="274"/>
      <c r="AW186" s="274"/>
      <c r="AX186" s="274"/>
      <c r="AY186" s="274"/>
      <c r="AZ186" s="274"/>
      <c r="BA186" s="274"/>
      <c r="BB186" s="274"/>
      <c r="BC186" s="274"/>
      <c r="BD186" s="274"/>
      <c r="BE186" s="274"/>
      <c r="BF186" s="274"/>
      <c r="BG186" s="274"/>
      <c r="BH186" s="274"/>
      <c r="BI186" s="274"/>
      <c r="BJ186" s="274"/>
      <c r="BK186" s="274"/>
      <c r="BL186" s="274"/>
      <c r="BM186" s="274"/>
      <c r="BN186" s="274"/>
      <c r="BO186" s="274"/>
      <c r="BP186" s="274"/>
      <c r="BQ186" s="274"/>
      <c r="BR186" s="274"/>
      <c r="BS186" s="274"/>
      <c r="BT186" s="274"/>
      <c r="BU186" s="274"/>
      <c r="BV186" s="274"/>
      <c r="BW186" s="274"/>
      <c r="BX186" s="274"/>
      <c r="BY186" s="274"/>
      <c r="BZ186" s="274"/>
      <c r="CA186" s="274"/>
      <c r="CB186" s="274"/>
      <c r="CC186" s="274"/>
      <c r="CD186" s="274"/>
      <c r="CE186" s="274"/>
      <c r="CF186" s="274"/>
      <c r="CG186" s="274"/>
      <c r="CH186" s="274"/>
      <c r="CI186" s="274"/>
      <c r="CJ186" s="274"/>
      <c r="CK186" s="274"/>
      <c r="CL186" s="274"/>
      <c r="CM186" s="274"/>
      <c r="CN186" s="274"/>
      <c r="CO186" s="274"/>
      <c r="CP186" s="274"/>
      <c r="CQ186" s="274"/>
      <c r="CR186" s="274"/>
      <c r="CS186" s="274"/>
      <c r="CT186" s="274"/>
      <c r="CU186" s="274"/>
      <c r="CV186" s="274"/>
    </row>
    <row r="187" spans="1:100" x14ac:dyDescent="0.3">
      <c r="A187" s="274"/>
      <c r="B187" s="274"/>
      <c r="C187" s="274"/>
      <c r="D187" s="274"/>
      <c r="E187" s="274"/>
      <c r="F187" s="274"/>
      <c r="G187" s="274"/>
      <c r="H187" s="274"/>
      <c r="I187" s="274"/>
      <c r="J187" s="274"/>
      <c r="K187" s="274"/>
      <c r="L187" s="274"/>
      <c r="M187" s="274"/>
      <c r="N187" s="274"/>
      <c r="O187" s="274"/>
      <c r="P187" s="274"/>
      <c r="Q187" s="274"/>
      <c r="R187" s="274"/>
      <c r="S187" s="274"/>
      <c r="T187" s="274"/>
      <c r="U187" s="274"/>
      <c r="V187" s="274"/>
      <c r="W187" s="274"/>
      <c r="X187" s="274"/>
      <c r="Y187" s="274"/>
      <c r="Z187" s="274"/>
      <c r="AA187" s="274"/>
      <c r="AB187" s="274"/>
      <c r="AC187" s="274"/>
      <c r="AD187" s="274"/>
      <c r="AE187" s="274"/>
      <c r="AF187" s="274"/>
      <c r="AG187" s="274"/>
      <c r="AH187" s="274"/>
      <c r="AI187" s="274"/>
      <c r="AJ187" s="274"/>
      <c r="AK187" s="274"/>
      <c r="AL187" s="274"/>
      <c r="AM187" s="274"/>
      <c r="AN187" s="274"/>
      <c r="AO187" s="274"/>
      <c r="AP187" s="274"/>
      <c r="AQ187" s="274"/>
      <c r="AR187" s="274"/>
      <c r="AS187" s="274"/>
      <c r="AT187" s="274"/>
      <c r="AU187" s="274"/>
      <c r="AV187" s="274"/>
      <c r="AW187" s="274"/>
      <c r="AX187" s="274"/>
      <c r="AY187" s="274"/>
      <c r="AZ187" s="274"/>
      <c r="BA187" s="274"/>
      <c r="BB187" s="274"/>
      <c r="BC187" s="274"/>
      <c r="BD187" s="274"/>
      <c r="BE187" s="274"/>
      <c r="BF187" s="274"/>
      <c r="BG187" s="274"/>
      <c r="BH187" s="274"/>
      <c r="BI187" s="274"/>
      <c r="BJ187" s="274"/>
      <c r="BK187" s="274"/>
      <c r="BL187" s="274"/>
      <c r="BM187" s="274"/>
      <c r="BN187" s="274"/>
      <c r="BO187" s="274"/>
      <c r="BP187" s="274"/>
      <c r="BQ187" s="274"/>
      <c r="BR187" s="274"/>
      <c r="BS187" s="274"/>
      <c r="BT187" s="274"/>
      <c r="BU187" s="274"/>
      <c r="BV187" s="274"/>
      <c r="BW187" s="274"/>
      <c r="BX187" s="274"/>
      <c r="BY187" s="274"/>
      <c r="BZ187" s="274"/>
      <c r="CA187" s="274"/>
      <c r="CB187" s="274"/>
      <c r="CC187" s="274"/>
      <c r="CD187" s="274"/>
      <c r="CE187" s="274"/>
      <c r="CF187" s="274"/>
      <c r="CG187" s="274"/>
      <c r="CH187" s="274"/>
      <c r="CI187" s="274"/>
      <c r="CJ187" s="274"/>
      <c r="CK187" s="274"/>
      <c r="CL187" s="274"/>
      <c r="CM187" s="274"/>
      <c r="CN187" s="274"/>
      <c r="CO187" s="274"/>
      <c r="CP187" s="274"/>
      <c r="CQ187" s="274"/>
      <c r="CR187" s="274"/>
      <c r="CS187" s="274"/>
      <c r="CT187" s="274"/>
      <c r="CU187" s="274"/>
      <c r="CV187" s="274"/>
    </row>
    <row r="188" spans="1:100" x14ac:dyDescent="0.3">
      <c r="A188" s="274"/>
      <c r="B188" s="274"/>
      <c r="C188" s="274"/>
      <c r="D188" s="274"/>
      <c r="E188" s="274"/>
      <c r="F188" s="274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4"/>
      <c r="S188" s="274"/>
      <c r="T188" s="274"/>
      <c r="U188" s="274"/>
      <c r="V188" s="274"/>
      <c r="W188" s="274"/>
      <c r="X188" s="274"/>
      <c r="Y188" s="274"/>
      <c r="Z188" s="274"/>
      <c r="AA188" s="274"/>
      <c r="AB188" s="274"/>
      <c r="AC188" s="274"/>
      <c r="AD188" s="274"/>
      <c r="AE188" s="274"/>
      <c r="AF188" s="274"/>
      <c r="AG188" s="274"/>
      <c r="AH188" s="274"/>
      <c r="AI188" s="274"/>
      <c r="AJ188" s="274"/>
      <c r="AK188" s="274"/>
      <c r="AL188" s="274"/>
      <c r="AM188" s="274"/>
      <c r="AN188" s="274"/>
      <c r="AO188" s="274"/>
      <c r="AP188" s="274"/>
      <c r="AQ188" s="274"/>
      <c r="AR188" s="274"/>
      <c r="AS188" s="274"/>
      <c r="AT188" s="274"/>
      <c r="AU188" s="274"/>
      <c r="AV188" s="274"/>
      <c r="AW188" s="274"/>
      <c r="AX188" s="274"/>
      <c r="AY188" s="274"/>
      <c r="AZ188" s="274"/>
      <c r="BA188" s="274"/>
      <c r="BB188" s="274"/>
      <c r="BC188" s="274"/>
      <c r="BD188" s="274"/>
      <c r="BE188" s="274"/>
      <c r="BF188" s="274"/>
      <c r="BG188" s="274"/>
      <c r="BH188" s="274"/>
      <c r="BI188" s="274"/>
      <c r="BJ188" s="274"/>
      <c r="BK188" s="274"/>
      <c r="BL188" s="274"/>
      <c r="BM188" s="274"/>
      <c r="BN188" s="274"/>
      <c r="BO188" s="274"/>
      <c r="BP188" s="274"/>
      <c r="BQ188" s="274"/>
      <c r="BR188" s="274"/>
      <c r="BS188" s="274"/>
      <c r="BT188" s="274"/>
      <c r="BU188" s="274"/>
      <c r="BV188" s="274"/>
      <c r="BW188" s="274"/>
      <c r="BX188" s="274"/>
      <c r="BY188" s="274"/>
      <c r="BZ188" s="274"/>
      <c r="CA188" s="274"/>
      <c r="CB188" s="274"/>
      <c r="CC188" s="274"/>
      <c r="CD188" s="274"/>
      <c r="CE188" s="274"/>
      <c r="CF188" s="274"/>
      <c r="CG188" s="274"/>
      <c r="CH188" s="274"/>
      <c r="CI188" s="274"/>
      <c r="CJ188" s="274"/>
      <c r="CK188" s="274"/>
      <c r="CL188" s="274"/>
      <c r="CM188" s="274"/>
      <c r="CN188" s="274"/>
      <c r="CO188" s="274"/>
      <c r="CP188" s="274"/>
      <c r="CQ188" s="274"/>
      <c r="CR188" s="274"/>
      <c r="CS188" s="274"/>
      <c r="CT188" s="274"/>
      <c r="CU188" s="274"/>
      <c r="CV188" s="274"/>
    </row>
    <row r="189" spans="1:100" x14ac:dyDescent="0.3">
      <c r="A189" s="274"/>
      <c r="B189" s="274"/>
      <c r="C189" s="274"/>
      <c r="D189" s="274"/>
      <c r="E189" s="274"/>
      <c r="F189" s="274"/>
      <c r="G189" s="274"/>
      <c r="H189" s="274"/>
      <c r="I189" s="274"/>
      <c r="J189" s="274"/>
      <c r="K189" s="274"/>
      <c r="L189" s="274"/>
      <c r="M189" s="274"/>
      <c r="N189" s="274"/>
      <c r="O189" s="274"/>
      <c r="P189" s="274"/>
      <c r="Q189" s="274"/>
      <c r="R189" s="274"/>
      <c r="S189" s="274"/>
      <c r="T189" s="274"/>
      <c r="U189" s="274"/>
      <c r="V189" s="274"/>
      <c r="W189" s="274"/>
      <c r="X189" s="274"/>
      <c r="Y189" s="274"/>
      <c r="Z189" s="274"/>
      <c r="AA189" s="274"/>
      <c r="AB189" s="274"/>
      <c r="AC189" s="274"/>
      <c r="AD189" s="274"/>
      <c r="AE189" s="274"/>
      <c r="AF189" s="274"/>
      <c r="AG189" s="274"/>
      <c r="AH189" s="274"/>
      <c r="AI189" s="274"/>
      <c r="AJ189" s="274"/>
      <c r="AK189" s="274"/>
      <c r="AL189" s="274"/>
      <c r="AM189" s="274"/>
      <c r="AN189" s="274"/>
      <c r="AO189" s="274"/>
      <c r="AP189" s="274"/>
      <c r="AQ189" s="274"/>
      <c r="AR189" s="274"/>
      <c r="AS189" s="274"/>
      <c r="AT189" s="274"/>
      <c r="AU189" s="274"/>
      <c r="AV189" s="274"/>
      <c r="AW189" s="274"/>
      <c r="AX189" s="274"/>
      <c r="AY189" s="274"/>
      <c r="AZ189" s="274"/>
      <c r="BA189" s="274"/>
      <c r="BB189" s="274"/>
      <c r="BC189" s="274"/>
      <c r="BD189" s="274"/>
      <c r="BE189" s="274"/>
      <c r="BF189" s="274"/>
      <c r="BG189" s="274"/>
      <c r="BH189" s="274"/>
      <c r="BI189" s="274"/>
      <c r="BJ189" s="274"/>
      <c r="BK189" s="274"/>
      <c r="BL189" s="274"/>
      <c r="BM189" s="274"/>
      <c r="BN189" s="274"/>
      <c r="BO189" s="274"/>
      <c r="BP189" s="274"/>
      <c r="BQ189" s="274"/>
      <c r="BR189" s="274"/>
      <c r="BS189" s="274"/>
      <c r="BT189" s="274"/>
      <c r="BU189" s="274"/>
      <c r="BV189" s="274"/>
      <c r="BW189" s="274"/>
      <c r="BX189" s="274"/>
      <c r="BY189" s="274"/>
      <c r="BZ189" s="274"/>
      <c r="CA189" s="274"/>
      <c r="CB189" s="274"/>
      <c r="CC189" s="274"/>
      <c r="CD189" s="274"/>
      <c r="CE189" s="274"/>
      <c r="CF189" s="274"/>
      <c r="CG189" s="274"/>
      <c r="CH189" s="274"/>
      <c r="CI189" s="274"/>
      <c r="CJ189" s="274"/>
      <c r="CK189" s="274"/>
      <c r="CL189" s="274"/>
      <c r="CM189" s="274"/>
      <c r="CN189" s="274"/>
      <c r="CO189" s="274"/>
      <c r="CP189" s="274"/>
      <c r="CQ189" s="274"/>
      <c r="CR189" s="274"/>
      <c r="CS189" s="274"/>
      <c r="CT189" s="274"/>
      <c r="CU189" s="274"/>
      <c r="CV189" s="274"/>
    </row>
    <row r="190" spans="1:100" x14ac:dyDescent="0.3">
      <c r="A190" s="274"/>
      <c r="B190" s="274"/>
      <c r="C190" s="274"/>
      <c r="D190" s="274"/>
      <c r="E190" s="274"/>
      <c r="F190" s="274"/>
      <c r="G190" s="274"/>
      <c r="H190" s="274"/>
      <c r="I190" s="274"/>
      <c r="J190" s="274"/>
      <c r="K190" s="274"/>
      <c r="L190" s="274"/>
      <c r="M190" s="274"/>
      <c r="N190" s="274"/>
      <c r="O190" s="274"/>
      <c r="P190" s="274"/>
      <c r="Q190" s="274"/>
      <c r="R190" s="274"/>
      <c r="S190" s="274"/>
      <c r="T190" s="274"/>
      <c r="U190" s="274"/>
      <c r="V190" s="274"/>
      <c r="W190" s="274"/>
      <c r="X190" s="274"/>
      <c r="Y190" s="274"/>
      <c r="Z190" s="274"/>
      <c r="AA190" s="274"/>
      <c r="AB190" s="274"/>
      <c r="AC190" s="274"/>
      <c r="AD190" s="274"/>
      <c r="AE190" s="274"/>
      <c r="AF190" s="274"/>
      <c r="AG190" s="274"/>
      <c r="AH190" s="274"/>
      <c r="AI190" s="274"/>
      <c r="AJ190" s="274"/>
      <c r="AK190" s="274"/>
      <c r="AL190" s="274"/>
      <c r="AM190" s="274"/>
      <c r="AN190" s="274"/>
      <c r="AO190" s="274"/>
      <c r="AP190" s="274"/>
      <c r="AQ190" s="274"/>
      <c r="AR190" s="274"/>
      <c r="AS190" s="274"/>
      <c r="AT190" s="274"/>
      <c r="AU190" s="274"/>
      <c r="AV190" s="274"/>
      <c r="AW190" s="274"/>
      <c r="AX190" s="274"/>
      <c r="AY190" s="274"/>
      <c r="AZ190" s="274"/>
      <c r="BA190" s="274"/>
      <c r="BB190" s="274"/>
      <c r="BC190" s="274"/>
      <c r="BD190" s="274"/>
      <c r="BE190" s="274"/>
      <c r="BF190" s="274"/>
      <c r="BG190" s="274"/>
      <c r="BH190" s="274"/>
      <c r="BI190" s="274"/>
      <c r="BJ190" s="274"/>
      <c r="BK190" s="274"/>
      <c r="BL190" s="274"/>
      <c r="BM190" s="274"/>
      <c r="BN190" s="274"/>
      <c r="BO190" s="274"/>
      <c r="BP190" s="274"/>
      <c r="BQ190" s="274"/>
      <c r="BR190" s="274"/>
      <c r="BS190" s="274"/>
      <c r="BT190" s="274"/>
      <c r="BU190" s="274"/>
      <c r="BV190" s="274"/>
      <c r="BW190" s="274"/>
      <c r="BX190" s="274"/>
      <c r="BY190" s="274"/>
      <c r="BZ190" s="274"/>
      <c r="CA190" s="274"/>
      <c r="CB190" s="274"/>
      <c r="CC190" s="274"/>
      <c r="CD190" s="274"/>
      <c r="CE190" s="274"/>
      <c r="CF190" s="274"/>
      <c r="CG190" s="274"/>
      <c r="CH190" s="274"/>
      <c r="CI190" s="274"/>
      <c r="CJ190" s="274"/>
      <c r="CK190" s="274"/>
      <c r="CL190" s="274"/>
      <c r="CM190" s="274"/>
      <c r="CN190" s="274"/>
      <c r="CO190" s="274"/>
      <c r="CP190" s="274"/>
      <c r="CQ190" s="274"/>
      <c r="CR190" s="274"/>
      <c r="CS190" s="274"/>
      <c r="CT190" s="274"/>
      <c r="CU190" s="274"/>
      <c r="CV190" s="274"/>
    </row>
    <row r="191" spans="1:100" x14ac:dyDescent="0.3">
      <c r="A191" s="274"/>
      <c r="B191" s="274"/>
      <c r="C191" s="274"/>
      <c r="D191" s="274"/>
      <c r="E191" s="274"/>
      <c r="F191" s="274"/>
      <c r="G191" s="274"/>
      <c r="H191" s="274"/>
      <c r="I191" s="274"/>
      <c r="J191" s="274"/>
      <c r="K191" s="274"/>
      <c r="L191" s="274"/>
      <c r="M191" s="274"/>
      <c r="N191" s="274"/>
      <c r="O191" s="274"/>
      <c r="P191" s="274"/>
      <c r="Q191" s="274"/>
      <c r="R191" s="274"/>
      <c r="S191" s="274"/>
      <c r="T191" s="274"/>
      <c r="U191" s="274"/>
      <c r="V191" s="274"/>
      <c r="W191" s="274"/>
      <c r="X191" s="274"/>
      <c r="Y191" s="274"/>
      <c r="Z191" s="274"/>
      <c r="AA191" s="274"/>
      <c r="AB191" s="274"/>
      <c r="AC191" s="274"/>
      <c r="AD191" s="274"/>
      <c r="AE191" s="274"/>
      <c r="AF191" s="274"/>
      <c r="AG191" s="274"/>
      <c r="AH191" s="274"/>
      <c r="AI191" s="274"/>
      <c r="AJ191" s="274"/>
      <c r="AK191" s="274"/>
      <c r="AL191" s="274"/>
      <c r="AM191" s="274"/>
      <c r="AN191" s="274"/>
      <c r="AO191" s="274"/>
      <c r="AP191" s="274"/>
      <c r="AQ191" s="274"/>
      <c r="AR191" s="274"/>
      <c r="AS191" s="274"/>
      <c r="AT191" s="274"/>
      <c r="AU191" s="274"/>
      <c r="AV191" s="274"/>
      <c r="AW191" s="274"/>
      <c r="AX191" s="274"/>
      <c r="AY191" s="274"/>
      <c r="AZ191" s="274"/>
      <c r="BA191" s="274"/>
      <c r="BB191" s="274"/>
      <c r="BC191" s="274"/>
      <c r="BD191" s="274"/>
      <c r="BE191" s="274"/>
      <c r="BF191" s="274"/>
      <c r="BG191" s="274"/>
      <c r="BH191" s="274"/>
      <c r="BI191" s="274"/>
      <c r="BJ191" s="274"/>
      <c r="BK191" s="274"/>
      <c r="BL191" s="274"/>
      <c r="BM191" s="274"/>
      <c r="BN191" s="274"/>
      <c r="BO191" s="274"/>
      <c r="BP191" s="274"/>
      <c r="BQ191" s="274"/>
      <c r="BR191" s="274"/>
      <c r="BS191" s="274"/>
      <c r="BT191" s="274"/>
      <c r="BU191" s="274"/>
      <c r="BV191" s="274"/>
      <c r="BW191" s="274"/>
      <c r="BX191" s="274"/>
      <c r="BY191" s="274"/>
      <c r="BZ191" s="274"/>
      <c r="CA191" s="274"/>
      <c r="CB191" s="274"/>
      <c r="CC191" s="274"/>
      <c r="CD191" s="274"/>
      <c r="CE191" s="274"/>
      <c r="CF191" s="274"/>
      <c r="CG191" s="274"/>
      <c r="CH191" s="274"/>
      <c r="CI191" s="274"/>
      <c r="CJ191" s="274"/>
      <c r="CK191" s="274"/>
      <c r="CL191" s="274"/>
      <c r="CM191" s="274"/>
      <c r="CN191" s="274"/>
      <c r="CO191" s="274"/>
      <c r="CP191" s="274"/>
      <c r="CQ191" s="274"/>
      <c r="CR191" s="274"/>
      <c r="CS191" s="274"/>
      <c r="CT191" s="274"/>
      <c r="CU191" s="274"/>
      <c r="CV191" s="274"/>
    </row>
    <row r="192" spans="1:100" x14ac:dyDescent="0.3">
      <c r="A192" s="274"/>
      <c r="B192" s="274"/>
      <c r="C192" s="274"/>
      <c r="D192" s="274"/>
      <c r="E192" s="274"/>
      <c r="F192" s="274"/>
      <c r="G192" s="274"/>
      <c r="H192" s="274"/>
      <c r="I192" s="274"/>
      <c r="J192" s="274"/>
      <c r="K192" s="274"/>
      <c r="L192" s="274"/>
      <c r="M192" s="274"/>
      <c r="N192" s="274"/>
      <c r="O192" s="274"/>
      <c r="P192" s="274"/>
      <c r="Q192" s="274"/>
      <c r="R192" s="274"/>
      <c r="S192" s="274"/>
      <c r="T192" s="274"/>
      <c r="U192" s="274"/>
      <c r="V192" s="274"/>
      <c r="W192" s="274"/>
      <c r="X192" s="274"/>
      <c r="Y192" s="274"/>
      <c r="Z192" s="274"/>
      <c r="AA192" s="274"/>
      <c r="AB192" s="274"/>
      <c r="AC192" s="274"/>
      <c r="AD192" s="274"/>
      <c r="AE192" s="274"/>
      <c r="AF192" s="274"/>
      <c r="AG192" s="274"/>
      <c r="AH192" s="274"/>
      <c r="AI192" s="274"/>
      <c r="AJ192" s="274"/>
      <c r="AK192" s="274"/>
      <c r="AL192" s="274"/>
      <c r="AM192" s="274"/>
      <c r="AN192" s="274"/>
      <c r="AO192" s="274"/>
      <c r="AP192" s="274"/>
      <c r="AQ192" s="274"/>
      <c r="AR192" s="274"/>
      <c r="AS192" s="274"/>
      <c r="AT192" s="274"/>
      <c r="AU192" s="274"/>
      <c r="AV192" s="274"/>
      <c r="AW192" s="274"/>
      <c r="AX192" s="274"/>
      <c r="AY192" s="274"/>
      <c r="AZ192" s="274"/>
      <c r="BA192" s="274"/>
      <c r="BB192" s="274"/>
      <c r="BC192" s="274"/>
      <c r="BD192" s="274"/>
      <c r="BE192" s="274"/>
      <c r="BF192" s="274"/>
      <c r="BG192" s="274"/>
      <c r="BH192" s="274"/>
      <c r="BI192" s="274"/>
      <c r="BJ192" s="274"/>
      <c r="BK192" s="274"/>
      <c r="BL192" s="274"/>
      <c r="BM192" s="274"/>
      <c r="BN192" s="274"/>
      <c r="BO192" s="274"/>
      <c r="BP192" s="274"/>
      <c r="BQ192" s="274"/>
      <c r="BR192" s="274"/>
      <c r="BS192" s="274"/>
      <c r="BT192" s="274"/>
      <c r="BU192" s="274"/>
      <c r="BV192" s="274"/>
      <c r="BW192" s="274"/>
      <c r="BX192" s="274"/>
      <c r="BY192" s="274"/>
      <c r="BZ192" s="274"/>
      <c r="CA192" s="274"/>
      <c r="CB192" s="274"/>
      <c r="CC192" s="274"/>
      <c r="CD192" s="274"/>
      <c r="CE192" s="274"/>
      <c r="CF192" s="274"/>
      <c r="CG192" s="274"/>
      <c r="CH192" s="274"/>
      <c r="CI192" s="274"/>
      <c r="CJ192" s="274"/>
      <c r="CK192" s="274"/>
      <c r="CL192" s="274"/>
      <c r="CM192" s="274"/>
      <c r="CN192" s="274"/>
      <c r="CO192" s="274"/>
      <c r="CP192" s="274"/>
      <c r="CQ192" s="274"/>
      <c r="CR192" s="274"/>
      <c r="CS192" s="274"/>
      <c r="CT192" s="274"/>
      <c r="CU192" s="274"/>
      <c r="CV192" s="274"/>
    </row>
    <row r="193" spans="1:100" x14ac:dyDescent="0.3">
      <c r="A193" s="274"/>
      <c r="B193" s="274"/>
      <c r="C193" s="274"/>
      <c r="D193" s="274"/>
      <c r="E193" s="274"/>
      <c r="F193" s="274"/>
      <c r="G193" s="274"/>
      <c r="H193" s="274"/>
      <c r="I193" s="274"/>
      <c r="J193" s="274"/>
      <c r="K193" s="274"/>
      <c r="L193" s="274"/>
      <c r="M193" s="274"/>
      <c r="N193" s="274"/>
      <c r="O193" s="274"/>
      <c r="P193" s="274"/>
      <c r="Q193" s="274"/>
      <c r="R193" s="274"/>
      <c r="S193" s="274"/>
      <c r="T193" s="274"/>
      <c r="U193" s="274"/>
      <c r="V193" s="274"/>
      <c r="W193" s="274"/>
      <c r="X193" s="274"/>
      <c r="Y193" s="274"/>
      <c r="Z193" s="274"/>
      <c r="AA193" s="274"/>
      <c r="AB193" s="274"/>
      <c r="AC193" s="274"/>
      <c r="AD193" s="274"/>
      <c r="AE193" s="274"/>
      <c r="AF193" s="274"/>
      <c r="AG193" s="274"/>
      <c r="AH193" s="274"/>
      <c r="AI193" s="274"/>
      <c r="AJ193" s="274"/>
      <c r="AK193" s="274"/>
      <c r="AL193" s="274"/>
      <c r="AM193" s="274"/>
      <c r="AN193" s="274"/>
      <c r="AO193" s="274"/>
      <c r="AP193" s="274"/>
      <c r="AQ193" s="274"/>
      <c r="AR193" s="274"/>
      <c r="AS193" s="274"/>
      <c r="AT193" s="274"/>
      <c r="AU193" s="274"/>
      <c r="AV193" s="274"/>
      <c r="AW193" s="274"/>
      <c r="AX193" s="274"/>
      <c r="AY193" s="274"/>
      <c r="AZ193" s="274"/>
      <c r="BA193" s="274"/>
      <c r="BB193" s="274"/>
      <c r="BC193" s="274"/>
      <c r="BD193" s="274"/>
      <c r="BE193" s="274"/>
      <c r="BF193" s="274"/>
      <c r="BG193" s="274"/>
      <c r="BH193" s="274"/>
      <c r="BI193" s="274"/>
      <c r="BJ193" s="274"/>
      <c r="BK193" s="274"/>
      <c r="BL193" s="274"/>
      <c r="BM193" s="274"/>
      <c r="BN193" s="274"/>
      <c r="BO193" s="274"/>
      <c r="BP193" s="274"/>
      <c r="BQ193" s="274"/>
      <c r="BR193" s="274"/>
      <c r="BS193" s="274"/>
      <c r="BT193" s="274"/>
      <c r="BU193" s="274"/>
      <c r="BV193" s="274"/>
      <c r="BW193" s="274"/>
      <c r="BX193" s="274"/>
      <c r="BY193" s="274"/>
      <c r="BZ193" s="274"/>
      <c r="CA193" s="274"/>
      <c r="CB193" s="274"/>
      <c r="CC193" s="274"/>
      <c r="CD193" s="274"/>
      <c r="CE193" s="274"/>
      <c r="CF193" s="274"/>
      <c r="CG193" s="274"/>
      <c r="CH193" s="274"/>
      <c r="CI193" s="274"/>
      <c r="CJ193" s="274"/>
      <c r="CK193" s="274"/>
      <c r="CL193" s="274"/>
      <c r="CM193" s="274"/>
      <c r="CN193" s="274"/>
      <c r="CO193" s="274"/>
      <c r="CP193" s="274"/>
      <c r="CQ193" s="274"/>
      <c r="CR193" s="274"/>
      <c r="CS193" s="274"/>
      <c r="CT193" s="274"/>
      <c r="CU193" s="274"/>
      <c r="CV193" s="274"/>
    </row>
    <row r="194" spans="1:100" x14ac:dyDescent="0.3">
      <c r="A194" s="274"/>
      <c r="B194" s="274"/>
      <c r="C194" s="274"/>
      <c r="D194" s="274"/>
      <c r="E194" s="274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4"/>
      <c r="R194" s="274"/>
      <c r="S194" s="274"/>
      <c r="T194" s="274"/>
      <c r="U194" s="274"/>
      <c r="V194" s="274"/>
      <c r="W194" s="274"/>
      <c r="X194" s="274"/>
      <c r="Y194" s="274"/>
      <c r="Z194" s="274"/>
      <c r="AA194" s="274"/>
      <c r="AB194" s="274"/>
      <c r="AC194" s="274"/>
      <c r="AD194" s="274"/>
      <c r="AE194" s="274"/>
      <c r="AF194" s="274"/>
      <c r="AG194" s="274"/>
      <c r="AH194" s="274"/>
      <c r="AI194" s="274"/>
      <c r="AJ194" s="274"/>
      <c r="AK194" s="274"/>
      <c r="AL194" s="274"/>
      <c r="AM194" s="274"/>
      <c r="AN194" s="274"/>
      <c r="AO194" s="274"/>
      <c r="AP194" s="274"/>
      <c r="AQ194" s="274"/>
      <c r="AR194" s="274"/>
      <c r="AS194" s="274"/>
      <c r="AT194" s="274"/>
      <c r="AU194" s="274"/>
      <c r="AV194" s="274"/>
      <c r="AW194" s="274"/>
      <c r="AX194" s="274"/>
      <c r="AY194" s="274"/>
      <c r="AZ194" s="274"/>
      <c r="BA194" s="274"/>
      <c r="BB194" s="274"/>
      <c r="BC194" s="274"/>
      <c r="BD194" s="274"/>
      <c r="BE194" s="274"/>
      <c r="BF194" s="274"/>
      <c r="BG194" s="274"/>
      <c r="BH194" s="274"/>
      <c r="BI194" s="274"/>
      <c r="BJ194" s="274"/>
      <c r="BK194" s="274"/>
      <c r="BL194" s="274"/>
      <c r="BM194" s="274"/>
      <c r="BN194" s="274"/>
      <c r="BO194" s="274"/>
      <c r="BP194" s="274"/>
      <c r="BQ194" s="274"/>
      <c r="BR194" s="274"/>
      <c r="BS194" s="274"/>
      <c r="BT194" s="274"/>
      <c r="BU194" s="274"/>
      <c r="BV194" s="274"/>
      <c r="BW194" s="274"/>
      <c r="BX194" s="274"/>
      <c r="BY194" s="274"/>
      <c r="BZ194" s="274"/>
      <c r="CA194" s="274"/>
      <c r="CB194" s="274"/>
      <c r="CC194" s="274"/>
      <c r="CD194" s="274"/>
      <c r="CE194" s="274"/>
      <c r="CF194" s="274"/>
      <c r="CG194" s="274"/>
      <c r="CH194" s="274"/>
      <c r="CI194" s="274"/>
      <c r="CJ194" s="274"/>
      <c r="CK194" s="274"/>
      <c r="CL194" s="274"/>
      <c r="CM194" s="274"/>
      <c r="CN194" s="274"/>
      <c r="CO194" s="274"/>
      <c r="CP194" s="274"/>
      <c r="CQ194" s="274"/>
      <c r="CR194" s="274"/>
      <c r="CS194" s="274"/>
      <c r="CT194" s="274"/>
      <c r="CU194" s="274"/>
      <c r="CV194" s="274"/>
    </row>
    <row r="195" spans="1:100" x14ac:dyDescent="0.3">
      <c r="A195" s="274"/>
      <c r="B195" s="274"/>
      <c r="C195" s="274"/>
      <c r="D195" s="274"/>
      <c r="E195" s="274"/>
      <c r="F195" s="274"/>
      <c r="G195" s="274"/>
      <c r="H195" s="274"/>
      <c r="I195" s="274"/>
      <c r="J195" s="274"/>
      <c r="K195" s="274"/>
      <c r="L195" s="274"/>
      <c r="M195" s="274"/>
      <c r="N195" s="274"/>
      <c r="O195" s="274"/>
      <c r="P195" s="274"/>
      <c r="Q195" s="274"/>
      <c r="R195" s="274"/>
      <c r="S195" s="274"/>
      <c r="T195" s="274"/>
      <c r="U195" s="274"/>
      <c r="V195" s="274"/>
      <c r="W195" s="274"/>
      <c r="X195" s="274"/>
      <c r="Y195" s="274"/>
      <c r="Z195" s="274"/>
      <c r="AA195" s="274"/>
      <c r="AB195" s="274"/>
      <c r="AC195" s="274"/>
      <c r="AD195" s="274"/>
      <c r="AE195" s="274"/>
      <c r="AF195" s="274"/>
      <c r="AG195" s="274"/>
      <c r="AH195" s="274"/>
      <c r="AI195" s="274"/>
      <c r="AJ195" s="274"/>
      <c r="AK195" s="274"/>
      <c r="AL195" s="274"/>
      <c r="AM195" s="274"/>
      <c r="AN195" s="274"/>
      <c r="AO195" s="274"/>
      <c r="AP195" s="274"/>
      <c r="AQ195" s="274"/>
      <c r="AR195" s="274"/>
      <c r="AS195" s="274"/>
      <c r="AT195" s="274"/>
      <c r="AU195" s="274"/>
      <c r="AV195" s="274"/>
      <c r="AW195" s="274"/>
      <c r="AX195" s="274"/>
      <c r="AY195" s="274"/>
      <c r="AZ195" s="274"/>
      <c r="BA195" s="274"/>
      <c r="BB195" s="274"/>
      <c r="BC195" s="274"/>
      <c r="BD195" s="274"/>
      <c r="BE195" s="274"/>
      <c r="BF195" s="274"/>
      <c r="BG195" s="274"/>
      <c r="BH195" s="274"/>
      <c r="BI195" s="274"/>
      <c r="BJ195" s="274"/>
      <c r="BK195" s="274"/>
      <c r="BL195" s="274"/>
      <c r="BM195" s="274"/>
      <c r="BN195" s="274"/>
      <c r="BO195" s="274"/>
      <c r="BP195" s="274"/>
      <c r="BQ195" s="274"/>
      <c r="BR195" s="274"/>
      <c r="BS195" s="274"/>
      <c r="BT195" s="274"/>
      <c r="BU195" s="274"/>
      <c r="BV195" s="274"/>
      <c r="BW195" s="274"/>
      <c r="BX195" s="274"/>
      <c r="BY195" s="274"/>
      <c r="BZ195" s="274"/>
      <c r="CA195" s="274"/>
      <c r="CB195" s="274"/>
      <c r="CC195" s="274"/>
      <c r="CD195" s="274"/>
      <c r="CE195" s="274"/>
      <c r="CF195" s="274"/>
      <c r="CG195" s="274"/>
      <c r="CH195" s="274"/>
      <c r="CI195" s="274"/>
      <c r="CJ195" s="274"/>
      <c r="CK195" s="274"/>
      <c r="CL195" s="274"/>
      <c r="CM195" s="274"/>
      <c r="CN195" s="274"/>
      <c r="CO195" s="274"/>
      <c r="CP195" s="274"/>
      <c r="CQ195" s="274"/>
      <c r="CR195" s="274"/>
      <c r="CS195" s="274"/>
      <c r="CT195" s="274"/>
      <c r="CU195" s="274"/>
      <c r="CV195" s="274"/>
    </row>
    <row r="196" spans="1:100" x14ac:dyDescent="0.3">
      <c r="A196" s="274"/>
      <c r="B196" s="274"/>
      <c r="C196" s="274"/>
      <c r="D196" s="274"/>
      <c r="E196" s="274"/>
      <c r="F196" s="274"/>
      <c r="G196" s="274"/>
      <c r="H196" s="274"/>
      <c r="I196" s="274"/>
      <c r="J196" s="274"/>
      <c r="K196" s="274"/>
      <c r="L196" s="274"/>
      <c r="M196" s="274"/>
      <c r="N196" s="274"/>
      <c r="O196" s="274"/>
      <c r="P196" s="274"/>
      <c r="Q196" s="274"/>
      <c r="R196" s="274"/>
      <c r="S196" s="274"/>
      <c r="T196" s="274"/>
      <c r="U196" s="274"/>
      <c r="V196" s="274"/>
      <c r="W196" s="274"/>
      <c r="X196" s="274"/>
      <c r="Y196" s="274"/>
      <c r="Z196" s="274"/>
      <c r="AA196" s="274"/>
      <c r="AB196" s="274"/>
      <c r="AC196" s="274"/>
      <c r="AD196" s="274"/>
      <c r="AE196" s="274"/>
      <c r="AF196" s="274"/>
      <c r="AG196" s="274"/>
      <c r="AH196" s="274"/>
      <c r="AI196" s="274"/>
      <c r="AJ196" s="274"/>
      <c r="AK196" s="274"/>
      <c r="AL196" s="274"/>
      <c r="AM196" s="274"/>
      <c r="AN196" s="274"/>
      <c r="AO196" s="274"/>
      <c r="AP196" s="274"/>
      <c r="AQ196" s="274"/>
      <c r="AR196" s="274"/>
      <c r="AS196" s="274"/>
      <c r="AT196" s="274"/>
      <c r="AU196" s="274"/>
      <c r="AV196" s="274"/>
      <c r="AW196" s="274"/>
      <c r="AX196" s="274"/>
      <c r="AY196" s="274"/>
      <c r="AZ196" s="274"/>
      <c r="BA196" s="274"/>
      <c r="BB196" s="274"/>
      <c r="BC196" s="274"/>
      <c r="BD196" s="274"/>
      <c r="BE196" s="274"/>
      <c r="BF196" s="274"/>
      <c r="BG196" s="274"/>
      <c r="BH196" s="274"/>
      <c r="BI196" s="274"/>
      <c r="BJ196" s="274"/>
      <c r="BK196" s="274"/>
      <c r="BL196" s="274"/>
      <c r="BM196" s="274"/>
      <c r="BN196" s="274"/>
      <c r="BO196" s="274"/>
      <c r="BP196" s="274"/>
      <c r="BQ196" s="274"/>
      <c r="BR196" s="274"/>
      <c r="BS196" s="274"/>
      <c r="BT196" s="274"/>
      <c r="BU196" s="274"/>
      <c r="BV196" s="274"/>
      <c r="BW196" s="274"/>
      <c r="BX196" s="274"/>
      <c r="BY196" s="274"/>
      <c r="BZ196" s="274"/>
      <c r="CA196" s="274"/>
      <c r="CB196" s="274"/>
      <c r="CC196" s="274"/>
      <c r="CD196" s="274"/>
      <c r="CE196" s="274"/>
      <c r="CF196" s="274"/>
      <c r="CG196" s="274"/>
      <c r="CH196" s="274"/>
      <c r="CI196" s="274"/>
      <c r="CJ196" s="274"/>
      <c r="CK196" s="274"/>
      <c r="CL196" s="274"/>
      <c r="CM196" s="274"/>
      <c r="CN196" s="274"/>
      <c r="CO196" s="274"/>
      <c r="CP196" s="274"/>
      <c r="CQ196" s="274"/>
      <c r="CR196" s="274"/>
      <c r="CS196" s="274"/>
      <c r="CT196" s="274"/>
      <c r="CU196" s="274"/>
      <c r="CV196" s="274"/>
    </row>
    <row r="197" spans="1:100" x14ac:dyDescent="0.3">
      <c r="A197" s="274"/>
      <c r="B197" s="274"/>
      <c r="C197" s="274"/>
      <c r="D197" s="274"/>
      <c r="E197" s="274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74"/>
      <c r="S197" s="274"/>
      <c r="T197" s="274"/>
      <c r="U197" s="274"/>
      <c r="V197" s="274"/>
      <c r="W197" s="274"/>
      <c r="X197" s="274"/>
      <c r="Y197" s="274"/>
      <c r="Z197" s="274"/>
      <c r="AA197" s="274"/>
      <c r="AB197" s="274"/>
      <c r="AC197" s="274"/>
      <c r="AD197" s="274"/>
      <c r="AE197" s="274"/>
      <c r="AF197" s="274"/>
      <c r="AG197" s="274"/>
      <c r="AH197" s="274"/>
      <c r="AI197" s="274"/>
      <c r="AJ197" s="274"/>
      <c r="AK197" s="274"/>
      <c r="AL197" s="274"/>
      <c r="AM197" s="274"/>
      <c r="AN197" s="274"/>
      <c r="AO197" s="274"/>
      <c r="AP197" s="274"/>
      <c r="AQ197" s="274"/>
      <c r="AR197" s="274"/>
      <c r="AS197" s="274"/>
      <c r="AT197" s="274"/>
      <c r="AU197" s="274"/>
      <c r="AV197" s="274"/>
      <c r="AW197" s="274"/>
      <c r="AX197" s="274"/>
      <c r="AY197" s="274"/>
      <c r="AZ197" s="274"/>
      <c r="BA197" s="274"/>
      <c r="BB197" s="274"/>
      <c r="BC197" s="274"/>
      <c r="BD197" s="274"/>
      <c r="BE197" s="274"/>
      <c r="BF197" s="274"/>
      <c r="BG197" s="274"/>
      <c r="BH197" s="274"/>
      <c r="BI197" s="274"/>
      <c r="BJ197" s="274"/>
      <c r="BK197" s="274"/>
      <c r="BL197" s="274"/>
      <c r="BM197" s="274"/>
      <c r="BN197" s="274"/>
      <c r="BO197" s="274"/>
      <c r="BP197" s="274"/>
      <c r="BQ197" s="274"/>
      <c r="BR197" s="274"/>
      <c r="BS197" s="274"/>
      <c r="BT197" s="274"/>
      <c r="BU197" s="274"/>
      <c r="BV197" s="274"/>
      <c r="BW197" s="274"/>
      <c r="BX197" s="274"/>
      <c r="BY197" s="274"/>
      <c r="BZ197" s="274"/>
      <c r="CA197" s="274"/>
      <c r="CB197" s="274"/>
      <c r="CC197" s="274"/>
      <c r="CD197" s="274"/>
      <c r="CE197" s="274"/>
      <c r="CF197" s="274"/>
      <c r="CG197" s="274"/>
      <c r="CH197" s="274"/>
      <c r="CI197" s="274"/>
      <c r="CJ197" s="274"/>
      <c r="CK197" s="274"/>
      <c r="CL197" s="274"/>
      <c r="CM197" s="274"/>
      <c r="CN197" s="274"/>
      <c r="CO197" s="274"/>
      <c r="CP197" s="274"/>
      <c r="CQ197" s="274"/>
      <c r="CR197" s="274"/>
      <c r="CS197" s="274"/>
      <c r="CT197" s="274"/>
      <c r="CU197" s="274"/>
      <c r="CV197" s="274"/>
    </row>
    <row r="198" spans="1:100" x14ac:dyDescent="0.3">
      <c r="A198" s="274"/>
      <c r="B198" s="274"/>
      <c r="C198" s="274"/>
      <c r="D198" s="274"/>
      <c r="E198" s="274"/>
      <c r="F198" s="274"/>
      <c r="G198" s="274"/>
      <c r="H198" s="274"/>
      <c r="I198" s="274"/>
      <c r="J198" s="274"/>
      <c r="K198" s="274"/>
      <c r="L198" s="274"/>
      <c r="M198" s="274"/>
      <c r="N198" s="274"/>
      <c r="O198" s="274"/>
      <c r="P198" s="274"/>
      <c r="Q198" s="274"/>
      <c r="R198" s="274"/>
      <c r="S198" s="274"/>
      <c r="T198" s="274"/>
      <c r="U198" s="274"/>
      <c r="V198" s="274"/>
      <c r="W198" s="274"/>
      <c r="X198" s="274"/>
      <c r="Y198" s="274"/>
      <c r="Z198" s="274"/>
      <c r="AA198" s="274"/>
      <c r="AB198" s="274"/>
      <c r="AC198" s="274"/>
      <c r="AD198" s="274"/>
      <c r="AE198" s="274"/>
      <c r="AF198" s="274"/>
      <c r="AG198" s="274"/>
      <c r="AH198" s="274"/>
      <c r="AI198" s="274"/>
      <c r="AJ198" s="274"/>
      <c r="AK198" s="274"/>
      <c r="AL198" s="274"/>
      <c r="AM198" s="274"/>
      <c r="AN198" s="274"/>
      <c r="AO198" s="274"/>
      <c r="AP198" s="274"/>
      <c r="AQ198" s="274"/>
      <c r="AR198" s="274"/>
      <c r="AS198" s="274"/>
      <c r="AT198" s="274"/>
      <c r="AU198" s="274"/>
      <c r="AV198" s="274"/>
      <c r="AW198" s="274"/>
      <c r="AX198" s="274"/>
      <c r="AY198" s="274"/>
      <c r="AZ198" s="274"/>
      <c r="BA198" s="274"/>
      <c r="BB198" s="274"/>
      <c r="BC198" s="274"/>
      <c r="BD198" s="274"/>
      <c r="BE198" s="274"/>
      <c r="BF198" s="274"/>
      <c r="BG198" s="274"/>
      <c r="BH198" s="274"/>
      <c r="BI198" s="274"/>
      <c r="BJ198" s="274"/>
      <c r="BK198" s="274"/>
      <c r="BL198" s="274"/>
      <c r="BM198" s="274"/>
      <c r="BN198" s="274"/>
      <c r="BO198" s="274"/>
      <c r="BP198" s="274"/>
      <c r="BQ198" s="274"/>
      <c r="BR198" s="274"/>
      <c r="BS198" s="274"/>
      <c r="BT198" s="274"/>
      <c r="BU198" s="274"/>
      <c r="BV198" s="274"/>
      <c r="BW198" s="274"/>
      <c r="BX198" s="274"/>
      <c r="BY198" s="274"/>
      <c r="BZ198" s="274"/>
      <c r="CA198" s="274"/>
      <c r="CB198" s="274"/>
      <c r="CC198" s="274"/>
      <c r="CD198" s="274"/>
      <c r="CE198" s="274"/>
      <c r="CF198" s="274"/>
      <c r="CG198" s="274"/>
      <c r="CH198" s="274"/>
      <c r="CI198" s="274"/>
      <c r="CJ198" s="274"/>
      <c r="CK198" s="274"/>
      <c r="CL198" s="274"/>
      <c r="CM198" s="274"/>
      <c r="CN198" s="274"/>
      <c r="CO198" s="274"/>
      <c r="CP198" s="274"/>
      <c r="CQ198" s="274"/>
      <c r="CR198" s="274"/>
      <c r="CS198" s="274"/>
      <c r="CT198" s="274"/>
      <c r="CU198" s="274"/>
      <c r="CV198" s="274"/>
    </row>
    <row r="199" spans="1:100" x14ac:dyDescent="0.3">
      <c r="A199" s="274"/>
      <c r="B199" s="274"/>
      <c r="C199" s="274"/>
      <c r="D199" s="274"/>
      <c r="E199" s="274"/>
      <c r="F199" s="274"/>
      <c r="G199" s="274"/>
      <c r="H199" s="274"/>
      <c r="I199" s="274"/>
      <c r="J199" s="274"/>
      <c r="K199" s="274"/>
      <c r="L199" s="274"/>
      <c r="M199" s="274"/>
      <c r="N199" s="274"/>
      <c r="O199" s="274"/>
      <c r="P199" s="274"/>
      <c r="Q199" s="274"/>
      <c r="R199" s="274"/>
      <c r="S199" s="274"/>
      <c r="T199" s="274"/>
      <c r="U199" s="274"/>
      <c r="V199" s="274"/>
      <c r="W199" s="274"/>
      <c r="X199" s="274"/>
      <c r="Y199" s="274"/>
      <c r="Z199" s="274"/>
      <c r="AA199" s="274"/>
      <c r="AB199" s="274"/>
      <c r="AC199" s="274"/>
      <c r="AD199" s="274"/>
      <c r="AE199" s="274"/>
      <c r="AF199" s="274"/>
      <c r="AG199" s="274"/>
      <c r="AH199" s="274"/>
      <c r="AI199" s="274"/>
      <c r="AJ199" s="274"/>
      <c r="AK199" s="274"/>
      <c r="AL199" s="274"/>
      <c r="AM199" s="274"/>
      <c r="AN199" s="274"/>
      <c r="AO199" s="274"/>
      <c r="AP199" s="274"/>
      <c r="AQ199" s="274"/>
      <c r="AR199" s="274"/>
      <c r="AS199" s="274"/>
      <c r="AT199" s="274"/>
      <c r="AU199" s="274"/>
      <c r="AV199" s="274"/>
      <c r="AW199" s="274"/>
      <c r="AX199" s="274"/>
      <c r="AY199" s="274"/>
      <c r="AZ199" s="274"/>
      <c r="BA199" s="274"/>
      <c r="BB199" s="274"/>
      <c r="BC199" s="274"/>
      <c r="BD199" s="274"/>
      <c r="BE199" s="274"/>
      <c r="BF199" s="274"/>
      <c r="BG199" s="274"/>
      <c r="BH199" s="274"/>
      <c r="BI199" s="274"/>
      <c r="BJ199" s="274"/>
      <c r="BK199" s="274"/>
      <c r="BL199" s="274"/>
      <c r="BM199" s="274"/>
      <c r="BN199" s="274"/>
      <c r="BO199" s="274"/>
      <c r="BP199" s="274"/>
      <c r="BQ199" s="274"/>
      <c r="BR199" s="274"/>
      <c r="BS199" s="274"/>
      <c r="BT199" s="274"/>
      <c r="BU199" s="274"/>
      <c r="BV199" s="274"/>
      <c r="BW199" s="274"/>
      <c r="BX199" s="274"/>
      <c r="BY199" s="274"/>
      <c r="BZ199" s="274"/>
      <c r="CA199" s="274"/>
      <c r="CB199" s="274"/>
      <c r="CC199" s="274"/>
      <c r="CD199" s="274"/>
      <c r="CE199" s="274"/>
      <c r="CF199" s="274"/>
      <c r="CG199" s="274"/>
      <c r="CH199" s="274"/>
      <c r="CI199" s="274"/>
      <c r="CJ199" s="274"/>
      <c r="CK199" s="274"/>
      <c r="CL199" s="274"/>
      <c r="CM199" s="274"/>
      <c r="CN199" s="274"/>
      <c r="CO199" s="274"/>
      <c r="CP199" s="274"/>
      <c r="CQ199" s="274"/>
      <c r="CR199" s="274"/>
      <c r="CS199" s="274"/>
      <c r="CT199" s="274"/>
      <c r="CU199" s="274"/>
      <c r="CV199" s="274"/>
    </row>
    <row r="200" spans="1:100" x14ac:dyDescent="0.3">
      <c r="A200" s="274"/>
      <c r="B200" s="274"/>
      <c r="C200" s="274"/>
      <c r="D200" s="274"/>
      <c r="E200" s="274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4"/>
      <c r="R200" s="274"/>
      <c r="S200" s="274"/>
      <c r="T200" s="274"/>
      <c r="U200" s="274"/>
      <c r="V200" s="274"/>
      <c r="W200" s="274"/>
      <c r="X200" s="274"/>
      <c r="Y200" s="274"/>
      <c r="Z200" s="274"/>
      <c r="AA200" s="274"/>
      <c r="AB200" s="274"/>
      <c r="AC200" s="274"/>
      <c r="AD200" s="274"/>
      <c r="AE200" s="274"/>
      <c r="AF200" s="274"/>
      <c r="AG200" s="274"/>
      <c r="AH200" s="274"/>
      <c r="AI200" s="274"/>
      <c r="AJ200" s="274"/>
      <c r="AK200" s="274"/>
      <c r="AL200" s="274"/>
      <c r="AM200" s="274"/>
      <c r="AN200" s="274"/>
      <c r="AO200" s="274"/>
      <c r="AP200" s="274"/>
      <c r="AQ200" s="274"/>
      <c r="AR200" s="274"/>
      <c r="AS200" s="274"/>
      <c r="AT200" s="274"/>
      <c r="AU200" s="274"/>
      <c r="AV200" s="274"/>
      <c r="AW200" s="274"/>
      <c r="AX200" s="274"/>
      <c r="AY200" s="274"/>
      <c r="AZ200" s="274"/>
      <c r="BA200" s="274"/>
      <c r="BB200" s="274"/>
      <c r="BC200" s="274"/>
      <c r="BD200" s="274"/>
      <c r="BE200" s="274"/>
      <c r="BF200" s="274"/>
      <c r="BG200" s="274"/>
      <c r="BH200" s="274"/>
      <c r="BI200" s="274"/>
      <c r="BJ200" s="274"/>
      <c r="BK200" s="274"/>
      <c r="BL200" s="274"/>
      <c r="BM200" s="274"/>
      <c r="BN200" s="274"/>
      <c r="BO200" s="274"/>
      <c r="BP200" s="274"/>
      <c r="BQ200" s="274"/>
      <c r="BR200" s="274"/>
      <c r="BS200" s="274"/>
      <c r="BT200" s="274"/>
      <c r="BU200" s="274"/>
      <c r="BV200" s="274"/>
      <c r="BW200" s="274"/>
      <c r="BX200" s="274"/>
      <c r="BY200" s="274"/>
      <c r="BZ200" s="274"/>
      <c r="CA200" s="274"/>
      <c r="CB200" s="274"/>
      <c r="CC200" s="274"/>
      <c r="CD200" s="274"/>
      <c r="CE200" s="274"/>
      <c r="CF200" s="274"/>
      <c r="CG200" s="274"/>
      <c r="CH200" s="274"/>
      <c r="CI200" s="274"/>
      <c r="CJ200" s="274"/>
      <c r="CK200" s="274"/>
      <c r="CL200" s="274"/>
      <c r="CM200" s="274"/>
      <c r="CN200" s="274"/>
      <c r="CO200" s="274"/>
      <c r="CP200" s="274"/>
      <c r="CQ200" s="274"/>
      <c r="CR200" s="274"/>
      <c r="CS200" s="274"/>
      <c r="CT200" s="274"/>
      <c r="CU200" s="274"/>
      <c r="CV200" s="274"/>
    </row>
    <row r="201" spans="1:100" x14ac:dyDescent="0.3">
      <c r="A201" s="274"/>
      <c r="B201" s="274"/>
      <c r="C201" s="274"/>
      <c r="D201" s="274"/>
      <c r="E201" s="274"/>
      <c r="F201" s="274"/>
      <c r="G201" s="274"/>
      <c r="H201" s="274"/>
      <c r="I201" s="274"/>
      <c r="J201" s="274"/>
      <c r="K201" s="274"/>
      <c r="L201" s="274"/>
      <c r="M201" s="274"/>
      <c r="N201" s="274"/>
      <c r="O201" s="274"/>
      <c r="P201" s="274"/>
      <c r="Q201" s="274"/>
      <c r="R201" s="274"/>
      <c r="S201" s="274"/>
      <c r="T201" s="274"/>
      <c r="U201" s="274"/>
      <c r="V201" s="274"/>
      <c r="W201" s="274"/>
      <c r="X201" s="274"/>
      <c r="Y201" s="274"/>
      <c r="Z201" s="274"/>
      <c r="AA201" s="274"/>
      <c r="AB201" s="274"/>
      <c r="AC201" s="274"/>
      <c r="AD201" s="274"/>
      <c r="AE201" s="274"/>
      <c r="AF201" s="274"/>
      <c r="AG201" s="274"/>
      <c r="AH201" s="274"/>
      <c r="AI201" s="274"/>
      <c r="AJ201" s="274"/>
      <c r="AK201" s="274"/>
      <c r="AL201" s="274"/>
      <c r="AM201" s="274"/>
      <c r="AN201" s="274"/>
      <c r="AO201" s="274"/>
      <c r="AP201" s="274"/>
      <c r="AQ201" s="274"/>
      <c r="AR201" s="274"/>
      <c r="AS201" s="274"/>
      <c r="AT201" s="274"/>
      <c r="AU201" s="274"/>
      <c r="AV201" s="274"/>
      <c r="AW201" s="274"/>
      <c r="AX201" s="274"/>
      <c r="AY201" s="274"/>
      <c r="AZ201" s="274"/>
      <c r="BA201" s="274"/>
      <c r="BB201" s="274"/>
      <c r="BC201" s="274"/>
      <c r="BD201" s="274"/>
      <c r="BE201" s="274"/>
      <c r="BF201" s="274"/>
      <c r="BG201" s="274"/>
      <c r="BH201" s="274"/>
      <c r="BI201" s="274"/>
      <c r="BJ201" s="274"/>
      <c r="BK201" s="274"/>
      <c r="BL201" s="274"/>
      <c r="BM201" s="274"/>
      <c r="BN201" s="274"/>
      <c r="BO201" s="274"/>
      <c r="BP201" s="274"/>
      <c r="BQ201" s="274"/>
      <c r="BR201" s="274"/>
      <c r="BS201" s="274"/>
      <c r="BT201" s="274"/>
      <c r="BU201" s="274"/>
      <c r="BV201" s="274"/>
      <c r="BW201" s="274"/>
      <c r="BX201" s="274"/>
      <c r="BY201" s="274"/>
      <c r="BZ201" s="274"/>
      <c r="CA201" s="274"/>
      <c r="CB201" s="274"/>
      <c r="CC201" s="274"/>
      <c r="CD201" s="274"/>
      <c r="CE201" s="274"/>
      <c r="CF201" s="274"/>
      <c r="CG201" s="274"/>
      <c r="CH201" s="274"/>
      <c r="CI201" s="274"/>
      <c r="CJ201" s="274"/>
      <c r="CK201" s="274"/>
      <c r="CL201" s="274"/>
      <c r="CM201" s="274"/>
      <c r="CN201" s="274"/>
      <c r="CO201" s="274"/>
      <c r="CP201" s="274"/>
      <c r="CQ201" s="274"/>
      <c r="CR201" s="274"/>
      <c r="CS201" s="274"/>
      <c r="CT201" s="274"/>
      <c r="CU201" s="274"/>
      <c r="CV201" s="274"/>
    </row>
    <row r="202" spans="1:100" x14ac:dyDescent="0.3">
      <c r="A202" s="274"/>
      <c r="B202" s="274"/>
      <c r="C202" s="274"/>
      <c r="D202" s="274"/>
      <c r="E202" s="274"/>
      <c r="F202" s="274"/>
      <c r="G202" s="274"/>
      <c r="H202" s="274"/>
      <c r="I202" s="274"/>
      <c r="J202" s="274"/>
      <c r="K202" s="274"/>
      <c r="L202" s="274"/>
      <c r="M202" s="274"/>
      <c r="N202" s="274"/>
      <c r="O202" s="274"/>
      <c r="P202" s="274"/>
      <c r="Q202" s="274"/>
      <c r="R202" s="274"/>
      <c r="S202" s="274"/>
      <c r="T202" s="274"/>
      <c r="U202" s="274"/>
      <c r="V202" s="274"/>
      <c r="W202" s="274"/>
      <c r="X202" s="274"/>
      <c r="Y202" s="274"/>
      <c r="Z202" s="274"/>
      <c r="AA202" s="274"/>
      <c r="AB202" s="274"/>
      <c r="AC202" s="274"/>
      <c r="AD202" s="274"/>
      <c r="AE202" s="274"/>
      <c r="AF202" s="274"/>
      <c r="AG202" s="274"/>
      <c r="AH202" s="274"/>
      <c r="AI202" s="274"/>
      <c r="AJ202" s="274"/>
      <c r="AK202" s="274"/>
      <c r="AL202" s="274"/>
      <c r="AM202" s="274"/>
      <c r="AN202" s="274"/>
      <c r="AO202" s="274"/>
      <c r="AP202" s="274"/>
      <c r="AQ202" s="274"/>
      <c r="AR202" s="274"/>
      <c r="AS202" s="274"/>
      <c r="AT202" s="274"/>
      <c r="AU202" s="274"/>
      <c r="AV202" s="274"/>
      <c r="AW202" s="274"/>
      <c r="AX202" s="274"/>
      <c r="AY202" s="274"/>
      <c r="AZ202" s="274"/>
      <c r="BA202" s="274"/>
      <c r="BB202" s="274"/>
      <c r="BC202" s="274"/>
      <c r="BD202" s="274"/>
      <c r="BE202" s="274"/>
      <c r="BF202" s="274"/>
      <c r="BG202" s="274"/>
      <c r="BH202" s="274"/>
      <c r="BI202" s="274"/>
      <c r="BJ202" s="274"/>
      <c r="BK202" s="274"/>
      <c r="BL202" s="274"/>
      <c r="BM202" s="274"/>
      <c r="BN202" s="274"/>
      <c r="BO202" s="274"/>
      <c r="BP202" s="274"/>
      <c r="BQ202" s="274"/>
      <c r="BR202" s="274"/>
      <c r="BS202" s="274"/>
      <c r="BT202" s="274"/>
      <c r="BU202" s="274"/>
      <c r="BV202" s="274"/>
      <c r="BW202" s="274"/>
      <c r="BX202" s="274"/>
      <c r="BY202" s="274"/>
      <c r="BZ202" s="274"/>
      <c r="CA202" s="274"/>
      <c r="CB202" s="274"/>
      <c r="CC202" s="274"/>
      <c r="CD202" s="274"/>
      <c r="CE202" s="274"/>
      <c r="CF202" s="274"/>
      <c r="CG202" s="274"/>
      <c r="CH202" s="274"/>
      <c r="CI202" s="274"/>
      <c r="CJ202" s="274"/>
      <c r="CK202" s="274"/>
      <c r="CL202" s="274"/>
      <c r="CM202" s="274"/>
      <c r="CN202" s="274"/>
      <c r="CO202" s="274"/>
      <c r="CP202" s="274"/>
      <c r="CQ202" s="274"/>
      <c r="CR202" s="274"/>
      <c r="CS202" s="274"/>
      <c r="CT202" s="274"/>
      <c r="CU202" s="274"/>
      <c r="CV202" s="274"/>
    </row>
    <row r="203" spans="1:100" x14ac:dyDescent="0.3">
      <c r="A203" s="274"/>
      <c r="B203" s="274"/>
      <c r="C203" s="274"/>
      <c r="D203" s="274"/>
      <c r="E203" s="274"/>
      <c r="F203" s="274"/>
      <c r="G203" s="274"/>
      <c r="H203" s="274"/>
      <c r="I203" s="274"/>
      <c r="J203" s="274"/>
      <c r="K203" s="274"/>
      <c r="L203" s="274"/>
      <c r="M203" s="274"/>
      <c r="N203" s="274"/>
      <c r="O203" s="274"/>
      <c r="P203" s="274"/>
      <c r="Q203" s="274"/>
      <c r="R203" s="274"/>
      <c r="S203" s="274"/>
      <c r="T203" s="274"/>
      <c r="U203" s="274"/>
      <c r="V203" s="274"/>
      <c r="W203" s="274"/>
      <c r="X203" s="274"/>
      <c r="Y203" s="274"/>
      <c r="Z203" s="274"/>
      <c r="AA203" s="274"/>
      <c r="AB203" s="274"/>
      <c r="AC203" s="274"/>
      <c r="AD203" s="274"/>
      <c r="AE203" s="274"/>
      <c r="AF203" s="274"/>
      <c r="AG203" s="274"/>
      <c r="AH203" s="274"/>
      <c r="AI203" s="274"/>
      <c r="AJ203" s="274"/>
      <c r="AK203" s="274"/>
      <c r="AL203" s="274"/>
      <c r="AM203" s="274"/>
      <c r="AN203" s="274"/>
      <c r="AO203" s="274"/>
      <c r="AP203" s="274"/>
      <c r="AQ203" s="274"/>
      <c r="AR203" s="274"/>
      <c r="AS203" s="274"/>
      <c r="AT203" s="274"/>
      <c r="AU203" s="274"/>
      <c r="AV203" s="274"/>
      <c r="AW203" s="274"/>
      <c r="AX203" s="274"/>
      <c r="AY203" s="274"/>
      <c r="AZ203" s="274"/>
      <c r="BA203" s="274"/>
      <c r="BB203" s="274"/>
      <c r="BC203" s="274"/>
      <c r="BD203" s="274"/>
      <c r="BE203" s="274"/>
      <c r="BF203" s="274"/>
      <c r="BG203" s="274"/>
      <c r="BH203" s="274"/>
      <c r="BI203" s="274"/>
      <c r="BJ203" s="274"/>
      <c r="BK203" s="274"/>
      <c r="BL203" s="274"/>
      <c r="BM203" s="274"/>
      <c r="BN203" s="274"/>
      <c r="BO203" s="274"/>
      <c r="BP203" s="274"/>
      <c r="BQ203" s="274"/>
      <c r="BR203" s="274"/>
      <c r="BS203" s="274"/>
      <c r="BT203" s="274"/>
      <c r="BU203" s="274"/>
      <c r="BV203" s="274"/>
      <c r="BW203" s="274"/>
      <c r="BX203" s="274"/>
      <c r="BY203" s="274"/>
      <c r="BZ203" s="274"/>
      <c r="CA203" s="274"/>
      <c r="CB203" s="274"/>
      <c r="CC203" s="274"/>
      <c r="CD203" s="274"/>
      <c r="CE203" s="274"/>
      <c r="CF203" s="274"/>
      <c r="CG203" s="274"/>
      <c r="CH203" s="274"/>
      <c r="CI203" s="274"/>
      <c r="CJ203" s="274"/>
      <c r="CK203" s="274"/>
      <c r="CL203" s="274"/>
      <c r="CM203" s="274"/>
      <c r="CN203" s="274"/>
      <c r="CO203" s="274"/>
      <c r="CP203" s="274"/>
      <c r="CQ203" s="274"/>
      <c r="CR203" s="274"/>
      <c r="CS203" s="274"/>
      <c r="CT203" s="274"/>
      <c r="CU203" s="274"/>
      <c r="CV203" s="274"/>
    </row>
    <row r="204" spans="1:100" x14ac:dyDescent="0.3">
      <c r="A204" s="274"/>
      <c r="B204" s="274"/>
      <c r="C204" s="274"/>
      <c r="D204" s="274"/>
      <c r="E204" s="274"/>
      <c r="F204" s="274"/>
      <c r="G204" s="274"/>
      <c r="H204" s="274"/>
      <c r="I204" s="274"/>
      <c r="J204" s="274"/>
      <c r="K204" s="274"/>
      <c r="L204" s="274"/>
      <c r="M204" s="274"/>
      <c r="N204" s="274"/>
      <c r="O204" s="274"/>
      <c r="P204" s="274"/>
      <c r="Q204" s="274"/>
      <c r="R204" s="274"/>
      <c r="S204" s="274"/>
      <c r="T204" s="274"/>
      <c r="U204" s="274"/>
      <c r="V204" s="274"/>
      <c r="W204" s="274"/>
      <c r="X204" s="274"/>
      <c r="Y204" s="274"/>
      <c r="Z204" s="274"/>
      <c r="AA204" s="274"/>
      <c r="AB204" s="274"/>
      <c r="AC204" s="274"/>
      <c r="AD204" s="274"/>
      <c r="AE204" s="274"/>
      <c r="AF204" s="274"/>
      <c r="AG204" s="274"/>
      <c r="AH204" s="274"/>
      <c r="AI204" s="274"/>
      <c r="AJ204" s="274"/>
      <c r="AK204" s="274"/>
      <c r="AL204" s="274"/>
      <c r="AM204" s="274"/>
      <c r="AN204" s="274"/>
      <c r="AO204" s="274"/>
      <c r="AP204" s="274"/>
      <c r="AQ204" s="274"/>
      <c r="AR204" s="274"/>
      <c r="AS204" s="274"/>
      <c r="AT204" s="274"/>
      <c r="AU204" s="274"/>
      <c r="AV204" s="274"/>
      <c r="AW204" s="274"/>
      <c r="AX204" s="274"/>
      <c r="AY204" s="274"/>
      <c r="AZ204" s="274"/>
      <c r="BA204" s="274"/>
      <c r="BB204" s="274"/>
      <c r="BC204" s="274"/>
      <c r="BD204" s="274"/>
      <c r="BE204" s="274"/>
      <c r="BF204" s="274"/>
      <c r="BG204" s="274"/>
      <c r="BH204" s="274"/>
      <c r="BI204" s="274"/>
      <c r="BJ204" s="274"/>
      <c r="BK204" s="274"/>
      <c r="BL204" s="274"/>
      <c r="BM204" s="274"/>
      <c r="BN204" s="274"/>
      <c r="BO204" s="274"/>
      <c r="BP204" s="274"/>
      <c r="BQ204" s="274"/>
      <c r="BR204" s="274"/>
      <c r="BS204" s="274"/>
      <c r="BT204" s="274"/>
      <c r="BU204" s="274"/>
      <c r="BV204" s="274"/>
      <c r="BW204" s="274"/>
      <c r="BX204" s="274"/>
      <c r="BY204" s="274"/>
      <c r="BZ204" s="274"/>
      <c r="CA204" s="274"/>
      <c r="CB204" s="274"/>
      <c r="CC204" s="274"/>
      <c r="CD204" s="274"/>
      <c r="CE204" s="274"/>
      <c r="CF204" s="274"/>
      <c r="CG204" s="274"/>
      <c r="CH204" s="274"/>
      <c r="CI204" s="274"/>
      <c r="CJ204" s="274"/>
      <c r="CK204" s="274"/>
      <c r="CL204" s="274"/>
      <c r="CM204" s="274"/>
      <c r="CN204" s="274"/>
      <c r="CO204" s="274"/>
      <c r="CP204" s="274"/>
      <c r="CQ204" s="274"/>
      <c r="CR204" s="274"/>
      <c r="CS204" s="274"/>
      <c r="CT204" s="274"/>
      <c r="CU204" s="274"/>
      <c r="CV204" s="274"/>
    </row>
    <row r="205" spans="1:100" x14ac:dyDescent="0.3">
      <c r="A205" s="274"/>
      <c r="B205" s="274"/>
      <c r="C205" s="274"/>
      <c r="D205" s="274"/>
      <c r="E205" s="274"/>
      <c r="F205" s="274"/>
      <c r="G205" s="274"/>
      <c r="H205" s="274"/>
      <c r="I205" s="274"/>
      <c r="J205" s="274"/>
      <c r="K205" s="274"/>
      <c r="L205" s="274"/>
      <c r="M205" s="274"/>
      <c r="N205" s="274"/>
      <c r="O205" s="274"/>
      <c r="P205" s="274"/>
      <c r="Q205" s="274"/>
      <c r="R205" s="274"/>
      <c r="S205" s="274"/>
      <c r="T205" s="274"/>
      <c r="U205" s="274"/>
      <c r="V205" s="274"/>
      <c r="W205" s="274"/>
      <c r="X205" s="274"/>
      <c r="Y205" s="274"/>
      <c r="Z205" s="274"/>
      <c r="AA205" s="274"/>
      <c r="AB205" s="274"/>
      <c r="AC205" s="274"/>
      <c r="AD205" s="274"/>
      <c r="AE205" s="274"/>
      <c r="AF205" s="274"/>
      <c r="AG205" s="274"/>
      <c r="AH205" s="274"/>
      <c r="AI205" s="274"/>
      <c r="AJ205" s="274"/>
      <c r="AK205" s="274"/>
      <c r="AL205" s="274"/>
      <c r="AM205" s="274"/>
      <c r="AN205" s="274"/>
      <c r="AO205" s="274"/>
      <c r="AP205" s="274"/>
      <c r="AQ205" s="274"/>
      <c r="AR205" s="274"/>
      <c r="AS205" s="274"/>
      <c r="AT205" s="274"/>
      <c r="AU205" s="274"/>
      <c r="AV205" s="274"/>
      <c r="AW205" s="274"/>
      <c r="AX205" s="274"/>
      <c r="AY205" s="274"/>
      <c r="AZ205" s="274"/>
      <c r="BA205" s="274"/>
      <c r="BB205" s="274"/>
      <c r="BC205" s="274"/>
      <c r="BD205" s="274"/>
      <c r="BE205" s="274"/>
      <c r="BF205" s="274"/>
      <c r="BG205" s="274"/>
      <c r="BH205" s="274"/>
      <c r="BI205" s="274"/>
      <c r="BJ205" s="274"/>
      <c r="BK205" s="274"/>
      <c r="BL205" s="274"/>
      <c r="BM205" s="274"/>
      <c r="BN205" s="274"/>
      <c r="BO205" s="274"/>
      <c r="BP205" s="274"/>
      <c r="BQ205" s="274"/>
      <c r="BR205" s="274"/>
      <c r="BS205" s="274"/>
      <c r="BT205" s="274"/>
      <c r="BU205" s="274"/>
      <c r="BV205" s="274"/>
      <c r="BW205" s="274"/>
      <c r="BX205" s="274"/>
      <c r="BY205" s="274"/>
      <c r="BZ205" s="274"/>
      <c r="CA205" s="274"/>
      <c r="CB205" s="274"/>
      <c r="CC205" s="274"/>
      <c r="CD205" s="274"/>
      <c r="CE205" s="274"/>
      <c r="CF205" s="274"/>
      <c r="CG205" s="274"/>
      <c r="CH205" s="274"/>
      <c r="CI205" s="274"/>
      <c r="CJ205" s="274"/>
      <c r="CK205" s="274"/>
      <c r="CL205" s="274"/>
      <c r="CM205" s="274"/>
      <c r="CN205" s="274"/>
      <c r="CO205" s="274"/>
      <c r="CP205" s="274"/>
      <c r="CQ205" s="274"/>
      <c r="CR205" s="274"/>
      <c r="CS205" s="274"/>
      <c r="CT205" s="274"/>
      <c r="CU205" s="274"/>
      <c r="CV205" s="274"/>
    </row>
    <row r="206" spans="1:100" x14ac:dyDescent="0.3">
      <c r="A206" s="274"/>
      <c r="B206" s="274"/>
      <c r="C206" s="274"/>
      <c r="D206" s="274"/>
      <c r="E206" s="274"/>
      <c r="F206" s="274"/>
      <c r="G206" s="274"/>
      <c r="H206" s="274"/>
      <c r="I206" s="274"/>
      <c r="J206" s="274"/>
      <c r="K206" s="274"/>
      <c r="L206" s="274"/>
      <c r="M206" s="274"/>
      <c r="N206" s="274"/>
      <c r="O206" s="274"/>
      <c r="P206" s="274"/>
      <c r="Q206" s="274"/>
      <c r="R206" s="274"/>
      <c r="S206" s="274"/>
      <c r="T206" s="274"/>
      <c r="U206" s="274"/>
      <c r="V206" s="274"/>
      <c r="W206" s="274"/>
      <c r="X206" s="274"/>
      <c r="Y206" s="274"/>
      <c r="Z206" s="274"/>
      <c r="AA206" s="274"/>
      <c r="AB206" s="274"/>
      <c r="AC206" s="274"/>
      <c r="AD206" s="274"/>
      <c r="AE206" s="274"/>
      <c r="AF206" s="274"/>
      <c r="AG206" s="274"/>
      <c r="AH206" s="274"/>
      <c r="AI206" s="274"/>
      <c r="AJ206" s="274"/>
      <c r="AK206" s="274"/>
      <c r="AL206" s="274"/>
      <c r="AM206" s="274"/>
      <c r="AN206" s="274"/>
      <c r="AO206" s="274"/>
      <c r="AP206" s="274"/>
      <c r="AQ206" s="274"/>
      <c r="AR206" s="274"/>
      <c r="AS206" s="274"/>
      <c r="AT206" s="274"/>
      <c r="AU206" s="274"/>
      <c r="AV206" s="274"/>
      <c r="AW206" s="274"/>
      <c r="AX206" s="274"/>
      <c r="AY206" s="274"/>
      <c r="AZ206" s="274"/>
      <c r="BA206" s="274"/>
      <c r="BB206" s="274"/>
      <c r="BC206" s="274"/>
      <c r="BD206" s="274"/>
      <c r="BE206" s="274"/>
      <c r="BF206" s="274"/>
      <c r="BG206" s="274"/>
      <c r="BH206" s="274"/>
      <c r="BI206" s="274"/>
      <c r="BJ206" s="274"/>
      <c r="BK206" s="274"/>
      <c r="BL206" s="274"/>
      <c r="BM206" s="274"/>
      <c r="BN206" s="274"/>
      <c r="BO206" s="274"/>
      <c r="BP206" s="274"/>
      <c r="BQ206" s="274"/>
      <c r="BR206" s="274"/>
      <c r="BS206" s="274"/>
      <c r="BT206" s="274"/>
      <c r="BU206" s="274"/>
      <c r="BV206" s="274"/>
      <c r="BW206" s="274"/>
      <c r="BX206" s="274"/>
      <c r="BY206" s="274"/>
      <c r="BZ206" s="274"/>
      <c r="CA206" s="274"/>
      <c r="CB206" s="274"/>
      <c r="CC206" s="274"/>
      <c r="CD206" s="274"/>
      <c r="CE206" s="274"/>
      <c r="CF206" s="274"/>
      <c r="CG206" s="274"/>
      <c r="CH206" s="274"/>
      <c r="CI206" s="274"/>
      <c r="CJ206" s="274"/>
      <c r="CK206" s="274"/>
      <c r="CL206" s="274"/>
      <c r="CM206" s="274"/>
      <c r="CN206" s="274"/>
      <c r="CO206" s="274"/>
      <c r="CP206" s="274"/>
      <c r="CQ206" s="274"/>
      <c r="CR206" s="274"/>
      <c r="CS206" s="274"/>
      <c r="CT206" s="274"/>
      <c r="CU206" s="274"/>
      <c r="CV206" s="274"/>
    </row>
    <row r="207" spans="1:100" x14ac:dyDescent="0.3">
      <c r="A207" s="274"/>
      <c r="B207" s="274"/>
      <c r="C207" s="274"/>
      <c r="D207" s="274"/>
      <c r="E207" s="274"/>
      <c r="F207" s="274"/>
      <c r="G207" s="274"/>
      <c r="H207" s="274"/>
      <c r="I207" s="274"/>
      <c r="J207" s="274"/>
      <c r="K207" s="274"/>
      <c r="L207" s="274"/>
      <c r="M207" s="274"/>
      <c r="N207" s="274"/>
      <c r="O207" s="274"/>
      <c r="P207" s="274"/>
      <c r="Q207" s="274"/>
      <c r="R207" s="274"/>
      <c r="S207" s="274"/>
      <c r="T207" s="274"/>
      <c r="U207" s="274"/>
      <c r="V207" s="274"/>
      <c r="W207" s="274"/>
      <c r="X207" s="274"/>
      <c r="Y207" s="274"/>
      <c r="Z207" s="274"/>
      <c r="AA207" s="274"/>
      <c r="AB207" s="274"/>
      <c r="AC207" s="274"/>
      <c r="AD207" s="274"/>
      <c r="AE207" s="274"/>
      <c r="AF207" s="274"/>
      <c r="AG207" s="274"/>
      <c r="AH207" s="274"/>
      <c r="AI207" s="274"/>
      <c r="AJ207" s="274"/>
      <c r="AK207" s="274"/>
      <c r="AL207" s="274"/>
      <c r="AM207" s="274"/>
      <c r="AN207" s="274"/>
      <c r="AO207" s="274"/>
      <c r="AP207" s="274"/>
      <c r="AQ207" s="274"/>
      <c r="AR207" s="274"/>
      <c r="AS207" s="274"/>
      <c r="AT207" s="274"/>
      <c r="AU207" s="274"/>
      <c r="AV207" s="274"/>
      <c r="AW207" s="274"/>
      <c r="AX207" s="274"/>
      <c r="AY207" s="274"/>
      <c r="AZ207" s="274"/>
      <c r="BA207" s="274"/>
      <c r="BB207" s="274"/>
      <c r="BC207" s="274"/>
      <c r="BD207" s="274"/>
      <c r="BE207" s="274"/>
      <c r="BF207" s="274"/>
      <c r="BG207" s="274"/>
      <c r="BH207" s="274"/>
      <c r="BI207" s="274"/>
      <c r="BJ207" s="274"/>
      <c r="BK207" s="274"/>
      <c r="BL207" s="274"/>
      <c r="BM207" s="274"/>
      <c r="BN207" s="274"/>
      <c r="BO207" s="274"/>
      <c r="BP207" s="274"/>
      <c r="BQ207" s="274"/>
      <c r="BR207" s="274"/>
      <c r="BS207" s="274"/>
      <c r="BT207" s="274"/>
      <c r="BU207" s="274"/>
      <c r="BV207" s="274"/>
      <c r="BW207" s="274"/>
      <c r="BX207" s="274"/>
      <c r="BY207" s="274"/>
      <c r="BZ207" s="274"/>
      <c r="CA207" s="274"/>
      <c r="CB207" s="274"/>
      <c r="CC207" s="274"/>
      <c r="CD207" s="274"/>
      <c r="CE207" s="274"/>
      <c r="CF207" s="274"/>
      <c r="CG207" s="274"/>
      <c r="CH207" s="274"/>
      <c r="CI207" s="274"/>
      <c r="CJ207" s="274"/>
      <c r="CK207" s="274"/>
      <c r="CL207" s="274"/>
      <c r="CM207" s="274"/>
      <c r="CN207" s="274"/>
      <c r="CO207" s="274"/>
      <c r="CP207" s="274"/>
      <c r="CQ207" s="274"/>
      <c r="CR207" s="274"/>
      <c r="CS207" s="274"/>
      <c r="CT207" s="274"/>
      <c r="CU207" s="274"/>
      <c r="CV207" s="274"/>
    </row>
    <row r="208" spans="1:100" x14ac:dyDescent="0.3">
      <c r="A208" s="274"/>
      <c r="B208" s="274"/>
      <c r="C208" s="274"/>
      <c r="D208" s="274"/>
      <c r="E208" s="274"/>
      <c r="F208" s="274"/>
      <c r="G208" s="274"/>
      <c r="H208" s="274"/>
      <c r="I208" s="274"/>
      <c r="J208" s="274"/>
      <c r="K208" s="274"/>
      <c r="L208" s="274"/>
      <c r="M208" s="274"/>
      <c r="N208" s="274"/>
      <c r="O208" s="274"/>
      <c r="P208" s="274"/>
      <c r="Q208" s="274"/>
      <c r="R208" s="274"/>
      <c r="S208" s="274"/>
      <c r="T208" s="274"/>
      <c r="U208" s="274"/>
      <c r="V208" s="274"/>
      <c r="W208" s="274"/>
      <c r="X208" s="274"/>
      <c r="Y208" s="274"/>
      <c r="Z208" s="274"/>
      <c r="AA208" s="274"/>
      <c r="AB208" s="274"/>
      <c r="AC208" s="274"/>
      <c r="AD208" s="274"/>
      <c r="AE208" s="274"/>
      <c r="AF208" s="274"/>
      <c r="AG208" s="274"/>
      <c r="AH208" s="274"/>
      <c r="AI208" s="274"/>
      <c r="AJ208" s="274"/>
      <c r="AK208" s="274"/>
      <c r="AL208" s="274"/>
      <c r="AM208" s="274"/>
      <c r="AN208" s="274"/>
      <c r="AO208" s="274"/>
      <c r="AP208" s="274"/>
      <c r="AQ208" s="274"/>
      <c r="AR208" s="274"/>
      <c r="AS208" s="274"/>
      <c r="AT208" s="274"/>
      <c r="AU208" s="274"/>
      <c r="AV208" s="274"/>
      <c r="AW208" s="274"/>
      <c r="AX208" s="274"/>
      <c r="AY208" s="274"/>
      <c r="AZ208" s="274"/>
      <c r="BA208" s="274"/>
      <c r="BB208" s="274"/>
      <c r="BC208" s="274"/>
      <c r="BD208" s="274"/>
      <c r="BE208" s="274"/>
      <c r="BF208" s="274"/>
      <c r="BG208" s="274"/>
      <c r="BH208" s="274"/>
      <c r="BI208" s="274"/>
      <c r="BJ208" s="274"/>
      <c r="BK208" s="274"/>
      <c r="BL208" s="274"/>
      <c r="BM208" s="274"/>
      <c r="BN208" s="274"/>
      <c r="BO208" s="274"/>
      <c r="BP208" s="274"/>
      <c r="BQ208" s="274"/>
      <c r="BR208" s="274"/>
      <c r="BS208" s="274"/>
      <c r="BT208" s="274"/>
      <c r="BU208" s="274"/>
      <c r="BV208" s="274"/>
      <c r="BW208" s="274"/>
      <c r="BX208" s="274"/>
      <c r="BY208" s="274"/>
      <c r="BZ208" s="274"/>
      <c r="CA208" s="274"/>
      <c r="CB208" s="274"/>
      <c r="CC208" s="274"/>
      <c r="CD208" s="274"/>
      <c r="CE208" s="274"/>
      <c r="CF208" s="274"/>
      <c r="CG208" s="274"/>
      <c r="CH208" s="274"/>
      <c r="CI208" s="274"/>
      <c r="CJ208" s="274"/>
      <c r="CK208" s="274"/>
      <c r="CL208" s="274"/>
      <c r="CM208" s="274"/>
      <c r="CN208" s="274"/>
      <c r="CO208" s="274"/>
      <c r="CP208" s="274"/>
      <c r="CQ208" s="274"/>
      <c r="CR208" s="274"/>
      <c r="CS208" s="274"/>
      <c r="CT208" s="274"/>
      <c r="CU208" s="274"/>
      <c r="CV208" s="274"/>
    </row>
    <row r="209" spans="1:100" x14ac:dyDescent="0.3">
      <c r="A209" s="274"/>
      <c r="B209" s="274"/>
      <c r="C209" s="274"/>
      <c r="D209" s="274"/>
      <c r="E209" s="274"/>
      <c r="F209" s="274"/>
      <c r="G209" s="274"/>
      <c r="H209" s="274"/>
      <c r="I209" s="274"/>
      <c r="J209" s="274"/>
      <c r="K209" s="274"/>
      <c r="L209" s="274"/>
      <c r="M209" s="274"/>
      <c r="N209" s="274"/>
      <c r="O209" s="274"/>
      <c r="P209" s="274"/>
      <c r="Q209" s="274"/>
      <c r="R209" s="274"/>
      <c r="S209" s="274"/>
      <c r="T209" s="274"/>
      <c r="U209" s="274"/>
      <c r="V209" s="274"/>
      <c r="W209" s="274"/>
      <c r="X209" s="274"/>
      <c r="Y209" s="274"/>
      <c r="Z209" s="274"/>
      <c r="AA209" s="274"/>
      <c r="AB209" s="274"/>
      <c r="AC209" s="274"/>
      <c r="AD209" s="274"/>
      <c r="AE209" s="274"/>
      <c r="AF209" s="274"/>
      <c r="AG209" s="274"/>
      <c r="AH209" s="274"/>
      <c r="AI209" s="274"/>
      <c r="AJ209" s="274"/>
      <c r="AK209" s="274"/>
      <c r="AL209" s="274"/>
      <c r="AM209" s="274"/>
      <c r="AN209" s="274"/>
      <c r="AO209" s="274"/>
      <c r="AP209" s="274"/>
      <c r="AQ209" s="274"/>
      <c r="AR209" s="274"/>
      <c r="AS209" s="274"/>
      <c r="AT209" s="274"/>
      <c r="AU209" s="274"/>
      <c r="AV209" s="274"/>
      <c r="AW209" s="274"/>
      <c r="AX209" s="274"/>
      <c r="AY209" s="274"/>
      <c r="AZ209" s="274"/>
      <c r="BA209" s="274"/>
      <c r="BB209" s="274"/>
      <c r="BC209" s="274"/>
      <c r="BD209" s="274"/>
      <c r="BE209" s="274"/>
      <c r="BF209" s="274"/>
      <c r="BG209" s="274"/>
      <c r="BH209" s="274"/>
      <c r="BI209" s="274"/>
      <c r="BJ209" s="274"/>
      <c r="BK209" s="274"/>
      <c r="BL209" s="274"/>
      <c r="BM209" s="274"/>
      <c r="BN209" s="274"/>
      <c r="BO209" s="274"/>
      <c r="BP209" s="274"/>
      <c r="BQ209" s="274"/>
      <c r="BR209" s="274"/>
      <c r="BS209" s="274"/>
      <c r="BT209" s="274"/>
      <c r="BU209" s="274"/>
      <c r="BV209" s="274"/>
      <c r="BW209" s="274"/>
      <c r="BX209" s="274"/>
      <c r="BY209" s="274"/>
      <c r="BZ209" s="274"/>
      <c r="CA209" s="274"/>
      <c r="CB209" s="274"/>
      <c r="CC209" s="274"/>
      <c r="CD209" s="274"/>
      <c r="CE209" s="274"/>
      <c r="CF209" s="274"/>
      <c r="CG209" s="274"/>
      <c r="CH209" s="274"/>
      <c r="CI209" s="274"/>
      <c r="CJ209" s="274"/>
      <c r="CK209" s="274"/>
      <c r="CL209" s="274"/>
      <c r="CM209" s="274"/>
      <c r="CN209" s="274"/>
      <c r="CO209" s="274"/>
      <c r="CP209" s="274"/>
      <c r="CQ209" s="274"/>
      <c r="CR209" s="274"/>
      <c r="CS209" s="274"/>
      <c r="CT209" s="274"/>
      <c r="CU209" s="274"/>
      <c r="CV209" s="274"/>
    </row>
    <row r="210" spans="1:100" x14ac:dyDescent="0.3">
      <c r="A210" s="274"/>
      <c r="B210" s="274"/>
      <c r="C210" s="274"/>
      <c r="D210" s="274"/>
      <c r="E210" s="274"/>
      <c r="F210" s="274"/>
      <c r="G210" s="274"/>
      <c r="H210" s="274"/>
      <c r="I210" s="274"/>
      <c r="J210" s="274"/>
      <c r="K210" s="274"/>
      <c r="L210" s="274"/>
      <c r="M210" s="274"/>
      <c r="N210" s="274"/>
      <c r="O210" s="274"/>
      <c r="P210" s="274"/>
      <c r="Q210" s="274"/>
      <c r="R210" s="274"/>
      <c r="S210" s="274"/>
      <c r="T210" s="274"/>
      <c r="U210" s="274"/>
      <c r="V210" s="274"/>
      <c r="W210" s="274"/>
      <c r="X210" s="274"/>
      <c r="Y210" s="274"/>
      <c r="Z210" s="274"/>
      <c r="AA210" s="274"/>
      <c r="AB210" s="274"/>
      <c r="AC210" s="274"/>
      <c r="AD210" s="274"/>
      <c r="AE210" s="274"/>
      <c r="AF210" s="274"/>
      <c r="AG210" s="274"/>
      <c r="AH210" s="274"/>
      <c r="AI210" s="274"/>
      <c r="AJ210" s="274"/>
      <c r="AK210" s="274"/>
      <c r="AL210" s="274"/>
      <c r="AM210" s="274"/>
      <c r="AN210" s="274"/>
      <c r="AO210" s="274"/>
      <c r="AP210" s="274"/>
      <c r="AQ210" s="274"/>
      <c r="AR210" s="274"/>
      <c r="AS210" s="274"/>
      <c r="AT210" s="274"/>
      <c r="AU210" s="274"/>
      <c r="AV210" s="274"/>
      <c r="AW210" s="274"/>
      <c r="AX210" s="274"/>
      <c r="AY210" s="274"/>
      <c r="AZ210" s="274"/>
      <c r="BA210" s="274"/>
      <c r="BB210" s="274"/>
      <c r="BC210" s="274"/>
      <c r="BD210" s="274"/>
      <c r="BE210" s="274"/>
      <c r="BF210" s="274"/>
      <c r="BG210" s="274"/>
      <c r="BH210" s="274"/>
      <c r="BI210" s="274"/>
      <c r="BJ210" s="274"/>
      <c r="BK210" s="274"/>
      <c r="BL210" s="274"/>
      <c r="BM210" s="274"/>
      <c r="BN210" s="274"/>
      <c r="BO210" s="274"/>
      <c r="BP210" s="274"/>
      <c r="BQ210" s="274"/>
      <c r="BR210" s="274"/>
      <c r="BS210" s="274"/>
      <c r="BT210" s="274"/>
      <c r="BU210" s="274"/>
      <c r="BV210" s="274"/>
      <c r="BW210" s="274"/>
      <c r="BX210" s="274"/>
      <c r="BY210" s="274"/>
      <c r="BZ210" s="274"/>
      <c r="CA210" s="274"/>
      <c r="CB210" s="274"/>
      <c r="CC210" s="274"/>
      <c r="CD210" s="274"/>
      <c r="CE210" s="274"/>
      <c r="CF210" s="274"/>
      <c r="CG210" s="274"/>
      <c r="CH210" s="274"/>
      <c r="CI210" s="274"/>
      <c r="CJ210" s="274"/>
      <c r="CK210" s="274"/>
      <c r="CL210" s="274"/>
      <c r="CM210" s="274"/>
      <c r="CN210" s="274"/>
      <c r="CO210" s="274"/>
      <c r="CP210" s="274"/>
      <c r="CQ210" s="274"/>
      <c r="CR210" s="274"/>
      <c r="CS210" s="274"/>
      <c r="CT210" s="274"/>
      <c r="CU210" s="274"/>
      <c r="CV210" s="274"/>
    </row>
    <row r="211" spans="1:100" x14ac:dyDescent="0.3">
      <c r="A211" s="274"/>
      <c r="B211" s="274"/>
      <c r="C211" s="274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  <c r="S211" s="274"/>
      <c r="T211" s="274"/>
      <c r="U211" s="274"/>
      <c r="V211" s="274"/>
      <c r="W211" s="274"/>
      <c r="X211" s="274"/>
      <c r="Y211" s="274"/>
      <c r="Z211" s="274"/>
      <c r="AA211" s="274"/>
      <c r="AB211" s="274"/>
      <c r="AC211" s="274"/>
      <c r="AD211" s="274"/>
      <c r="AE211" s="274"/>
      <c r="AF211" s="274"/>
      <c r="AG211" s="274"/>
      <c r="AH211" s="274"/>
      <c r="AI211" s="274"/>
      <c r="AJ211" s="274"/>
      <c r="AK211" s="274"/>
      <c r="AL211" s="274"/>
      <c r="AM211" s="274"/>
      <c r="AN211" s="274"/>
      <c r="AO211" s="274"/>
      <c r="AP211" s="274"/>
      <c r="AQ211" s="274"/>
      <c r="AR211" s="274"/>
      <c r="AS211" s="274"/>
      <c r="AT211" s="274"/>
      <c r="AU211" s="274"/>
      <c r="AV211" s="274"/>
      <c r="AW211" s="274"/>
      <c r="AX211" s="274"/>
      <c r="AY211" s="274"/>
      <c r="AZ211" s="274"/>
      <c r="BA211" s="274"/>
      <c r="BB211" s="274"/>
      <c r="BC211" s="274"/>
      <c r="BD211" s="274"/>
      <c r="BE211" s="274"/>
      <c r="BF211" s="274"/>
      <c r="BG211" s="274"/>
      <c r="BH211" s="274"/>
      <c r="BI211" s="274"/>
      <c r="BJ211" s="274"/>
      <c r="BK211" s="274"/>
      <c r="BL211" s="274"/>
      <c r="BM211" s="274"/>
      <c r="BN211" s="274"/>
      <c r="BO211" s="274"/>
      <c r="BP211" s="274"/>
      <c r="BQ211" s="274"/>
      <c r="BR211" s="274"/>
      <c r="BS211" s="274"/>
      <c r="BT211" s="274"/>
      <c r="BU211" s="274"/>
      <c r="BV211" s="274"/>
      <c r="BW211" s="274"/>
      <c r="BX211" s="274"/>
      <c r="BY211" s="274"/>
      <c r="BZ211" s="274"/>
      <c r="CA211" s="274"/>
      <c r="CB211" s="274"/>
      <c r="CC211" s="274"/>
      <c r="CD211" s="274"/>
      <c r="CE211" s="274"/>
      <c r="CF211" s="274"/>
      <c r="CG211" s="274"/>
      <c r="CH211" s="274"/>
      <c r="CI211" s="274"/>
      <c r="CJ211" s="274"/>
      <c r="CK211" s="274"/>
      <c r="CL211" s="274"/>
      <c r="CM211" s="274"/>
      <c r="CN211" s="274"/>
      <c r="CO211" s="274"/>
      <c r="CP211" s="274"/>
      <c r="CQ211" s="274"/>
      <c r="CR211" s="274"/>
      <c r="CS211" s="274"/>
      <c r="CT211" s="274"/>
      <c r="CU211" s="274"/>
      <c r="CV211" s="274"/>
    </row>
    <row r="212" spans="1:100" x14ac:dyDescent="0.3">
      <c r="A212" s="274"/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274"/>
      <c r="AB212" s="274"/>
      <c r="AC212" s="274"/>
      <c r="AD212" s="274"/>
      <c r="AE212" s="274"/>
      <c r="AF212" s="274"/>
      <c r="AG212" s="274"/>
      <c r="AH212" s="274"/>
      <c r="AI212" s="274"/>
      <c r="AJ212" s="274"/>
      <c r="AK212" s="274"/>
      <c r="AL212" s="274"/>
      <c r="AM212" s="274"/>
      <c r="AN212" s="274"/>
      <c r="AO212" s="274"/>
      <c r="AP212" s="274"/>
      <c r="AQ212" s="274"/>
      <c r="AR212" s="274"/>
      <c r="AS212" s="274"/>
      <c r="AT212" s="274"/>
      <c r="AU212" s="274"/>
      <c r="AV212" s="274"/>
      <c r="AW212" s="274"/>
      <c r="AX212" s="274"/>
      <c r="AY212" s="274"/>
      <c r="AZ212" s="274"/>
      <c r="BA212" s="274"/>
      <c r="BB212" s="274"/>
      <c r="BC212" s="274"/>
      <c r="BD212" s="274"/>
      <c r="BE212" s="274"/>
      <c r="BF212" s="274"/>
      <c r="BG212" s="274"/>
      <c r="BH212" s="274"/>
      <c r="BI212" s="274"/>
      <c r="BJ212" s="274"/>
      <c r="BK212" s="274"/>
      <c r="BL212" s="274"/>
      <c r="BM212" s="274"/>
      <c r="BN212" s="274"/>
      <c r="BO212" s="274"/>
      <c r="BP212" s="274"/>
      <c r="BQ212" s="274"/>
      <c r="BR212" s="274"/>
      <c r="BS212" s="274"/>
      <c r="BT212" s="274"/>
      <c r="BU212" s="274"/>
      <c r="BV212" s="274"/>
      <c r="BW212" s="274"/>
      <c r="BX212" s="274"/>
      <c r="BY212" s="274"/>
      <c r="BZ212" s="274"/>
      <c r="CA212" s="274"/>
      <c r="CB212" s="274"/>
      <c r="CC212" s="274"/>
      <c r="CD212" s="274"/>
      <c r="CE212" s="274"/>
      <c r="CF212" s="274"/>
      <c r="CG212" s="274"/>
      <c r="CH212" s="274"/>
      <c r="CI212" s="274"/>
      <c r="CJ212" s="274"/>
      <c r="CK212" s="274"/>
      <c r="CL212" s="274"/>
      <c r="CM212" s="274"/>
      <c r="CN212" s="274"/>
      <c r="CO212" s="274"/>
      <c r="CP212" s="274"/>
      <c r="CQ212" s="274"/>
      <c r="CR212" s="274"/>
      <c r="CS212" s="274"/>
      <c r="CT212" s="274"/>
      <c r="CU212" s="274"/>
      <c r="CV212" s="274"/>
    </row>
    <row r="213" spans="1:100" x14ac:dyDescent="0.3">
      <c r="A213" s="274"/>
      <c r="B213" s="274"/>
      <c r="C213" s="274"/>
      <c r="D213" s="274"/>
      <c r="E213" s="274"/>
      <c r="F213" s="274"/>
      <c r="G213" s="274"/>
      <c r="H213" s="274"/>
      <c r="I213" s="274"/>
      <c r="J213" s="274"/>
      <c r="K213" s="274"/>
      <c r="L213" s="274"/>
      <c r="M213" s="274"/>
      <c r="N213" s="274"/>
      <c r="O213" s="274"/>
      <c r="P213" s="274"/>
      <c r="Q213" s="274"/>
      <c r="R213" s="274"/>
      <c r="S213" s="274"/>
      <c r="T213" s="274"/>
      <c r="U213" s="274"/>
      <c r="V213" s="274"/>
      <c r="W213" s="274"/>
      <c r="X213" s="274"/>
      <c r="Y213" s="274"/>
      <c r="Z213" s="274"/>
      <c r="AA213" s="274"/>
      <c r="AB213" s="274"/>
      <c r="AC213" s="274"/>
      <c r="AD213" s="274"/>
      <c r="AE213" s="274"/>
      <c r="AF213" s="274"/>
      <c r="AG213" s="274"/>
      <c r="AH213" s="274"/>
      <c r="AI213" s="274"/>
      <c r="AJ213" s="274"/>
      <c r="AK213" s="274"/>
      <c r="AL213" s="274"/>
      <c r="AM213" s="274"/>
      <c r="AN213" s="274"/>
      <c r="AO213" s="274"/>
      <c r="AP213" s="274"/>
      <c r="AQ213" s="274"/>
      <c r="AR213" s="274"/>
      <c r="AS213" s="274"/>
      <c r="AT213" s="274"/>
      <c r="AU213" s="274"/>
      <c r="AV213" s="274"/>
      <c r="AW213" s="274"/>
      <c r="AX213" s="274"/>
      <c r="AY213" s="274"/>
      <c r="AZ213" s="274"/>
      <c r="BA213" s="274"/>
      <c r="BB213" s="274"/>
      <c r="BC213" s="274"/>
      <c r="BD213" s="274"/>
      <c r="BE213" s="274"/>
      <c r="BF213" s="274"/>
      <c r="BG213" s="274"/>
      <c r="BH213" s="274"/>
      <c r="BI213" s="274"/>
      <c r="BJ213" s="274"/>
      <c r="BK213" s="274"/>
      <c r="BL213" s="274"/>
      <c r="BM213" s="274"/>
      <c r="BN213" s="274"/>
      <c r="BO213" s="274"/>
      <c r="BP213" s="274"/>
      <c r="BQ213" s="274"/>
      <c r="BR213" s="274"/>
      <c r="BS213" s="274"/>
      <c r="BT213" s="274"/>
      <c r="BU213" s="274"/>
      <c r="BV213" s="274"/>
      <c r="BW213" s="274"/>
      <c r="BX213" s="274"/>
      <c r="BY213" s="274"/>
      <c r="BZ213" s="274"/>
      <c r="CA213" s="274"/>
      <c r="CB213" s="274"/>
      <c r="CC213" s="274"/>
      <c r="CD213" s="274"/>
      <c r="CE213" s="274"/>
      <c r="CF213" s="274"/>
      <c r="CG213" s="274"/>
      <c r="CH213" s="274"/>
      <c r="CI213" s="274"/>
      <c r="CJ213" s="274"/>
      <c r="CK213" s="274"/>
      <c r="CL213" s="274"/>
      <c r="CM213" s="274"/>
      <c r="CN213" s="274"/>
      <c r="CO213" s="274"/>
      <c r="CP213" s="274"/>
      <c r="CQ213" s="274"/>
      <c r="CR213" s="274"/>
      <c r="CS213" s="274"/>
      <c r="CT213" s="274"/>
      <c r="CU213" s="274"/>
      <c r="CV213" s="274"/>
    </row>
    <row r="214" spans="1:100" x14ac:dyDescent="0.3">
      <c r="A214" s="274"/>
      <c r="B214" s="274"/>
      <c r="C214" s="274"/>
      <c r="D214" s="274"/>
      <c r="E214" s="274"/>
      <c r="F214" s="274"/>
      <c r="G214" s="274"/>
      <c r="H214" s="274"/>
      <c r="I214" s="274"/>
      <c r="J214" s="274"/>
      <c r="K214" s="274"/>
      <c r="L214" s="274"/>
      <c r="M214" s="274"/>
      <c r="N214" s="274"/>
      <c r="O214" s="274"/>
      <c r="P214" s="274"/>
      <c r="Q214" s="274"/>
      <c r="R214" s="274"/>
      <c r="S214" s="274"/>
      <c r="T214" s="274"/>
      <c r="U214" s="274"/>
      <c r="V214" s="274"/>
      <c r="W214" s="274"/>
      <c r="X214" s="274"/>
      <c r="Y214" s="274"/>
      <c r="Z214" s="274"/>
      <c r="AA214" s="274"/>
      <c r="AB214" s="274"/>
      <c r="AC214" s="274"/>
      <c r="AD214" s="274"/>
      <c r="AE214" s="274"/>
      <c r="AF214" s="274"/>
      <c r="AG214" s="274"/>
      <c r="AH214" s="274"/>
      <c r="AI214" s="274"/>
      <c r="AJ214" s="274"/>
      <c r="AK214" s="274"/>
      <c r="AL214" s="274"/>
      <c r="AM214" s="274"/>
      <c r="AN214" s="274"/>
      <c r="AO214" s="274"/>
      <c r="AP214" s="274"/>
      <c r="AQ214" s="274"/>
      <c r="AR214" s="274"/>
      <c r="AS214" s="274"/>
      <c r="AT214" s="274"/>
      <c r="AU214" s="274"/>
      <c r="AV214" s="274"/>
      <c r="AW214" s="274"/>
      <c r="AX214" s="274"/>
      <c r="AY214" s="274"/>
      <c r="AZ214" s="274"/>
      <c r="BA214" s="274"/>
      <c r="BB214" s="274"/>
      <c r="BC214" s="274"/>
      <c r="BD214" s="274"/>
      <c r="BE214" s="274"/>
      <c r="BF214" s="274"/>
      <c r="BG214" s="274"/>
      <c r="BH214" s="274"/>
      <c r="BI214" s="274"/>
      <c r="BJ214" s="274"/>
      <c r="BK214" s="274"/>
      <c r="BL214" s="274"/>
      <c r="BM214" s="274"/>
      <c r="BN214" s="274"/>
      <c r="BO214" s="274"/>
      <c r="BP214" s="274"/>
      <c r="BQ214" s="274"/>
      <c r="BR214" s="274"/>
      <c r="BS214" s="274"/>
      <c r="BT214" s="274"/>
      <c r="BU214" s="274"/>
      <c r="BV214" s="274"/>
      <c r="BW214" s="274"/>
      <c r="BX214" s="274"/>
      <c r="BY214" s="274"/>
      <c r="BZ214" s="274"/>
      <c r="CA214" s="274"/>
      <c r="CB214" s="274"/>
      <c r="CC214" s="274"/>
      <c r="CD214" s="274"/>
      <c r="CE214" s="274"/>
      <c r="CF214" s="274"/>
      <c r="CG214" s="274"/>
      <c r="CH214" s="274"/>
      <c r="CI214" s="274"/>
      <c r="CJ214" s="274"/>
      <c r="CK214" s="274"/>
      <c r="CL214" s="274"/>
      <c r="CM214" s="274"/>
      <c r="CN214" s="274"/>
      <c r="CO214" s="274"/>
      <c r="CP214" s="274"/>
      <c r="CQ214" s="274"/>
      <c r="CR214" s="274"/>
      <c r="CS214" s="274"/>
      <c r="CT214" s="274"/>
      <c r="CU214" s="274"/>
      <c r="CV214" s="274"/>
    </row>
    <row r="215" spans="1:100" x14ac:dyDescent="0.3">
      <c r="A215" s="274"/>
      <c r="B215" s="274"/>
      <c r="C215" s="274"/>
      <c r="D215" s="274"/>
      <c r="E215" s="274"/>
      <c r="F215" s="274"/>
      <c r="G215" s="274"/>
      <c r="H215" s="274"/>
      <c r="I215" s="274"/>
      <c r="J215" s="274"/>
      <c r="K215" s="274"/>
      <c r="L215" s="274"/>
      <c r="M215" s="274"/>
      <c r="N215" s="274"/>
      <c r="O215" s="274"/>
      <c r="P215" s="274"/>
      <c r="Q215" s="274"/>
      <c r="R215" s="274"/>
      <c r="S215" s="274"/>
      <c r="T215" s="274"/>
      <c r="U215" s="274"/>
      <c r="V215" s="274"/>
      <c r="W215" s="274"/>
      <c r="X215" s="274"/>
      <c r="Y215" s="274"/>
      <c r="Z215" s="274"/>
      <c r="AA215" s="274"/>
      <c r="AB215" s="274"/>
      <c r="AC215" s="274"/>
      <c r="AD215" s="274"/>
      <c r="AE215" s="274"/>
      <c r="AF215" s="274"/>
      <c r="AG215" s="274"/>
      <c r="AH215" s="274"/>
      <c r="AI215" s="274"/>
      <c r="AJ215" s="274"/>
      <c r="AK215" s="274"/>
      <c r="AL215" s="274"/>
      <c r="AM215" s="274"/>
      <c r="AN215" s="274"/>
      <c r="AO215" s="274"/>
      <c r="AP215" s="274"/>
      <c r="AQ215" s="274"/>
      <c r="AR215" s="274"/>
      <c r="AS215" s="274"/>
      <c r="AT215" s="274"/>
      <c r="AU215" s="274"/>
      <c r="AV215" s="274"/>
      <c r="AW215" s="274"/>
      <c r="AX215" s="274"/>
      <c r="AY215" s="274"/>
      <c r="AZ215" s="274"/>
      <c r="BA215" s="274"/>
      <c r="BB215" s="274"/>
      <c r="BC215" s="274"/>
      <c r="BD215" s="274"/>
      <c r="BE215" s="274"/>
      <c r="BF215" s="274"/>
      <c r="BG215" s="274"/>
      <c r="BH215" s="274"/>
      <c r="BI215" s="274"/>
      <c r="BJ215" s="274"/>
      <c r="BK215" s="274"/>
      <c r="BL215" s="274"/>
      <c r="BM215" s="274"/>
      <c r="BN215" s="274"/>
      <c r="BO215" s="274"/>
      <c r="BP215" s="274"/>
      <c r="BQ215" s="274"/>
      <c r="BR215" s="274"/>
      <c r="BS215" s="274"/>
      <c r="BT215" s="274"/>
      <c r="BU215" s="274"/>
      <c r="BV215" s="274"/>
      <c r="BW215" s="274"/>
      <c r="BX215" s="274"/>
      <c r="BY215" s="274"/>
      <c r="BZ215" s="274"/>
      <c r="CA215" s="274"/>
      <c r="CB215" s="274"/>
      <c r="CC215" s="274"/>
      <c r="CD215" s="274"/>
      <c r="CE215" s="274"/>
      <c r="CF215" s="274"/>
      <c r="CG215" s="274"/>
      <c r="CH215" s="274"/>
      <c r="CI215" s="274"/>
      <c r="CJ215" s="274"/>
      <c r="CK215" s="274"/>
      <c r="CL215" s="274"/>
      <c r="CM215" s="274"/>
      <c r="CN215" s="274"/>
      <c r="CO215" s="274"/>
      <c r="CP215" s="274"/>
      <c r="CQ215" s="274"/>
      <c r="CR215" s="274"/>
      <c r="CS215" s="274"/>
      <c r="CT215" s="274"/>
      <c r="CU215" s="274"/>
      <c r="CV215" s="274"/>
    </row>
    <row r="216" spans="1:100" x14ac:dyDescent="0.3">
      <c r="A216" s="274"/>
      <c r="B216" s="274"/>
      <c r="C216" s="274"/>
      <c r="D216" s="274"/>
      <c r="E216" s="274"/>
      <c r="F216" s="274"/>
      <c r="G216" s="274"/>
      <c r="H216" s="274"/>
      <c r="I216" s="274"/>
      <c r="J216" s="274"/>
      <c r="K216" s="274"/>
      <c r="L216" s="274"/>
      <c r="M216" s="274"/>
      <c r="N216" s="274"/>
      <c r="O216" s="274"/>
      <c r="P216" s="274"/>
      <c r="Q216" s="274"/>
      <c r="R216" s="274"/>
      <c r="S216" s="274"/>
      <c r="T216" s="274"/>
      <c r="U216" s="274"/>
      <c r="V216" s="274"/>
      <c r="W216" s="274"/>
      <c r="X216" s="274"/>
      <c r="Y216" s="274"/>
      <c r="Z216" s="274"/>
      <c r="AA216" s="274"/>
      <c r="AB216" s="274"/>
      <c r="AC216" s="274"/>
      <c r="AD216" s="274"/>
      <c r="AE216" s="274"/>
      <c r="AF216" s="274"/>
      <c r="AG216" s="274"/>
      <c r="AH216" s="274"/>
      <c r="AI216" s="274"/>
      <c r="AJ216" s="274"/>
      <c r="AK216" s="274"/>
      <c r="AL216" s="274"/>
      <c r="AM216" s="274"/>
      <c r="AN216" s="274"/>
      <c r="AO216" s="274"/>
      <c r="AP216" s="274"/>
      <c r="AQ216" s="274"/>
      <c r="AR216" s="274"/>
      <c r="AS216" s="274"/>
      <c r="AT216" s="274"/>
      <c r="AU216" s="274"/>
      <c r="AV216" s="274"/>
      <c r="AW216" s="274"/>
      <c r="AX216" s="274"/>
      <c r="AY216" s="274"/>
      <c r="AZ216" s="274"/>
      <c r="BA216" s="274"/>
      <c r="BB216" s="274"/>
      <c r="BC216" s="274"/>
      <c r="BD216" s="274"/>
      <c r="BE216" s="274"/>
      <c r="BF216" s="274"/>
      <c r="BG216" s="274"/>
      <c r="BH216" s="274"/>
      <c r="BI216" s="274"/>
      <c r="BJ216" s="274"/>
      <c r="BK216" s="274"/>
      <c r="BL216" s="274"/>
      <c r="BM216" s="274"/>
      <c r="BN216" s="274"/>
      <c r="BO216" s="274"/>
      <c r="BP216" s="274"/>
      <c r="BQ216" s="274"/>
      <c r="BR216" s="274"/>
      <c r="BS216" s="274"/>
      <c r="BT216" s="274"/>
      <c r="BU216" s="274"/>
      <c r="BV216" s="274"/>
      <c r="BW216" s="274"/>
      <c r="BX216" s="274"/>
      <c r="BY216" s="274"/>
      <c r="BZ216" s="274"/>
      <c r="CA216" s="274"/>
      <c r="CB216" s="274"/>
      <c r="CC216" s="274"/>
      <c r="CD216" s="274"/>
      <c r="CE216" s="274"/>
      <c r="CF216" s="274"/>
      <c r="CG216" s="274"/>
      <c r="CH216" s="274"/>
      <c r="CI216" s="274"/>
      <c r="CJ216" s="274"/>
      <c r="CK216" s="274"/>
      <c r="CL216" s="274"/>
      <c r="CM216" s="274"/>
      <c r="CN216" s="274"/>
      <c r="CO216" s="274"/>
      <c r="CP216" s="274"/>
      <c r="CQ216" s="274"/>
      <c r="CR216" s="274"/>
      <c r="CS216" s="274"/>
      <c r="CT216" s="274"/>
      <c r="CU216" s="274"/>
      <c r="CV216" s="274"/>
    </row>
    <row r="217" spans="1:100" x14ac:dyDescent="0.3">
      <c r="A217" s="274"/>
      <c r="B217" s="274"/>
      <c r="C217" s="274"/>
      <c r="D217" s="274"/>
      <c r="E217" s="274"/>
      <c r="F217" s="274"/>
      <c r="G217" s="274"/>
      <c r="H217" s="274"/>
      <c r="I217" s="274"/>
      <c r="J217" s="274"/>
      <c r="K217" s="274"/>
      <c r="L217" s="274"/>
      <c r="M217" s="274"/>
      <c r="N217" s="274"/>
      <c r="O217" s="274"/>
      <c r="P217" s="274"/>
      <c r="Q217" s="274"/>
      <c r="R217" s="274"/>
      <c r="S217" s="274"/>
      <c r="T217" s="274"/>
      <c r="U217" s="274"/>
      <c r="V217" s="274"/>
      <c r="W217" s="274"/>
      <c r="X217" s="274"/>
      <c r="Y217" s="274"/>
      <c r="Z217" s="274"/>
      <c r="AA217" s="274"/>
      <c r="AB217" s="274"/>
      <c r="AC217" s="274"/>
      <c r="AD217" s="274"/>
      <c r="AE217" s="274"/>
      <c r="AF217" s="274"/>
      <c r="AG217" s="274"/>
      <c r="AH217" s="274"/>
      <c r="AI217" s="274"/>
      <c r="AJ217" s="274"/>
      <c r="AK217" s="274"/>
      <c r="AL217" s="274"/>
      <c r="AM217" s="274"/>
      <c r="AN217" s="274"/>
      <c r="AO217" s="274"/>
      <c r="AP217" s="274"/>
      <c r="AQ217" s="274"/>
      <c r="AR217" s="274"/>
      <c r="AS217" s="274"/>
      <c r="AT217" s="274"/>
      <c r="AU217" s="274"/>
      <c r="AV217" s="274"/>
      <c r="AW217" s="274"/>
      <c r="AX217" s="274"/>
      <c r="AY217" s="274"/>
      <c r="AZ217" s="274"/>
      <c r="BA217" s="274"/>
      <c r="BB217" s="274"/>
      <c r="BC217" s="274"/>
      <c r="BD217" s="274"/>
      <c r="BE217" s="274"/>
      <c r="BF217" s="274"/>
      <c r="BG217" s="274"/>
      <c r="BH217" s="274"/>
      <c r="BI217" s="274"/>
      <c r="BJ217" s="274"/>
      <c r="BK217" s="274"/>
      <c r="BL217" s="274"/>
      <c r="BM217" s="274"/>
      <c r="BN217" s="274"/>
      <c r="BO217" s="274"/>
      <c r="BP217" s="274"/>
      <c r="BQ217" s="274"/>
      <c r="BR217" s="274"/>
      <c r="BS217" s="274"/>
      <c r="BT217" s="274"/>
      <c r="BU217" s="274"/>
      <c r="BV217" s="274"/>
      <c r="BW217" s="274"/>
      <c r="BX217" s="274"/>
      <c r="BY217" s="274"/>
      <c r="BZ217" s="274"/>
      <c r="CA217" s="274"/>
      <c r="CB217" s="274"/>
      <c r="CC217" s="274"/>
      <c r="CD217" s="274"/>
      <c r="CE217" s="274"/>
      <c r="CF217" s="274"/>
      <c r="CG217" s="274"/>
      <c r="CH217" s="274"/>
      <c r="CI217" s="274"/>
      <c r="CJ217" s="274"/>
      <c r="CK217" s="274"/>
      <c r="CL217" s="274"/>
      <c r="CM217" s="274"/>
      <c r="CN217" s="274"/>
      <c r="CO217" s="274"/>
      <c r="CP217" s="274"/>
      <c r="CQ217" s="274"/>
      <c r="CR217" s="274"/>
      <c r="CS217" s="274"/>
      <c r="CT217" s="274"/>
      <c r="CU217" s="274"/>
      <c r="CV217" s="274"/>
    </row>
    <row r="218" spans="1:100" x14ac:dyDescent="0.3">
      <c r="A218" s="274"/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274"/>
      <c r="AB218" s="274"/>
      <c r="AC218" s="274"/>
      <c r="AD218" s="274"/>
      <c r="AE218" s="274"/>
      <c r="AF218" s="274"/>
      <c r="AG218" s="274"/>
      <c r="AH218" s="274"/>
      <c r="AI218" s="274"/>
      <c r="AJ218" s="274"/>
      <c r="AK218" s="274"/>
      <c r="AL218" s="274"/>
      <c r="AM218" s="274"/>
      <c r="AN218" s="274"/>
      <c r="AO218" s="274"/>
      <c r="AP218" s="274"/>
      <c r="AQ218" s="274"/>
      <c r="AR218" s="274"/>
      <c r="AS218" s="274"/>
      <c r="AT218" s="274"/>
      <c r="AU218" s="274"/>
      <c r="AV218" s="274"/>
      <c r="AW218" s="274"/>
      <c r="AX218" s="274"/>
      <c r="AY218" s="274"/>
      <c r="AZ218" s="274"/>
      <c r="BA218" s="274"/>
      <c r="BB218" s="274"/>
      <c r="BC218" s="274"/>
      <c r="BD218" s="274"/>
      <c r="BE218" s="274"/>
      <c r="BF218" s="274"/>
      <c r="BG218" s="274"/>
      <c r="BH218" s="274"/>
      <c r="BI218" s="274"/>
      <c r="BJ218" s="274"/>
      <c r="BK218" s="274"/>
      <c r="BL218" s="274"/>
      <c r="BM218" s="274"/>
      <c r="BN218" s="274"/>
      <c r="BO218" s="274"/>
      <c r="BP218" s="274"/>
      <c r="BQ218" s="274"/>
      <c r="BR218" s="274"/>
      <c r="BS218" s="274"/>
      <c r="BT218" s="274"/>
      <c r="BU218" s="274"/>
      <c r="BV218" s="274"/>
      <c r="BW218" s="274"/>
      <c r="BX218" s="274"/>
      <c r="BY218" s="274"/>
      <c r="BZ218" s="274"/>
      <c r="CA218" s="274"/>
      <c r="CB218" s="274"/>
      <c r="CC218" s="274"/>
      <c r="CD218" s="274"/>
      <c r="CE218" s="274"/>
      <c r="CF218" s="274"/>
      <c r="CG218" s="274"/>
      <c r="CH218" s="274"/>
      <c r="CI218" s="274"/>
      <c r="CJ218" s="274"/>
      <c r="CK218" s="274"/>
      <c r="CL218" s="274"/>
      <c r="CM218" s="274"/>
      <c r="CN218" s="274"/>
      <c r="CO218" s="274"/>
      <c r="CP218" s="274"/>
      <c r="CQ218" s="274"/>
      <c r="CR218" s="274"/>
      <c r="CS218" s="274"/>
      <c r="CT218" s="274"/>
      <c r="CU218" s="274"/>
      <c r="CV218" s="274"/>
    </row>
    <row r="219" spans="1:100" x14ac:dyDescent="0.3">
      <c r="A219" s="274"/>
      <c r="B219" s="274"/>
      <c r="C219" s="274"/>
      <c r="D219" s="274"/>
      <c r="E219" s="274"/>
      <c r="F219" s="274"/>
      <c r="G219" s="274"/>
      <c r="H219" s="274"/>
      <c r="I219" s="274"/>
      <c r="J219" s="274"/>
      <c r="K219" s="274"/>
      <c r="L219" s="274"/>
      <c r="M219" s="274"/>
      <c r="N219" s="274"/>
      <c r="O219" s="274"/>
      <c r="P219" s="274"/>
      <c r="Q219" s="274"/>
      <c r="R219" s="274"/>
      <c r="S219" s="274"/>
      <c r="T219" s="274"/>
      <c r="U219" s="274"/>
      <c r="V219" s="274"/>
      <c r="W219" s="274"/>
      <c r="X219" s="274"/>
      <c r="Y219" s="274"/>
      <c r="Z219" s="274"/>
      <c r="AA219" s="274"/>
      <c r="AB219" s="274"/>
      <c r="AC219" s="274"/>
      <c r="AD219" s="274"/>
      <c r="AE219" s="274"/>
      <c r="AF219" s="274"/>
      <c r="AG219" s="274"/>
      <c r="AH219" s="274"/>
      <c r="AI219" s="274"/>
      <c r="AJ219" s="274"/>
      <c r="AK219" s="274"/>
      <c r="AL219" s="274"/>
      <c r="AM219" s="274"/>
      <c r="AN219" s="274"/>
      <c r="AO219" s="274"/>
      <c r="AP219" s="274"/>
      <c r="AQ219" s="274"/>
      <c r="AR219" s="274"/>
      <c r="AS219" s="274"/>
      <c r="AT219" s="274"/>
      <c r="AU219" s="274"/>
      <c r="AV219" s="274"/>
      <c r="AW219" s="274"/>
      <c r="AX219" s="274"/>
      <c r="AY219" s="274"/>
      <c r="AZ219" s="274"/>
      <c r="BA219" s="274"/>
      <c r="BB219" s="274"/>
      <c r="BC219" s="274"/>
      <c r="BD219" s="274"/>
      <c r="BE219" s="274"/>
      <c r="BF219" s="274"/>
      <c r="BG219" s="274"/>
      <c r="BH219" s="274"/>
      <c r="BI219" s="274"/>
      <c r="BJ219" s="274"/>
      <c r="BK219" s="274"/>
      <c r="BL219" s="274"/>
      <c r="BM219" s="274"/>
      <c r="BN219" s="274"/>
      <c r="BO219" s="274"/>
      <c r="BP219" s="274"/>
      <c r="BQ219" s="274"/>
      <c r="BR219" s="274"/>
      <c r="BS219" s="274"/>
      <c r="BT219" s="274"/>
      <c r="BU219" s="274"/>
      <c r="BV219" s="274"/>
      <c r="BW219" s="274"/>
      <c r="BX219" s="274"/>
      <c r="BY219" s="274"/>
      <c r="BZ219" s="274"/>
      <c r="CA219" s="274"/>
      <c r="CB219" s="274"/>
      <c r="CC219" s="274"/>
      <c r="CD219" s="274"/>
      <c r="CE219" s="274"/>
      <c r="CF219" s="274"/>
      <c r="CG219" s="274"/>
      <c r="CH219" s="274"/>
      <c r="CI219" s="274"/>
      <c r="CJ219" s="274"/>
      <c r="CK219" s="274"/>
      <c r="CL219" s="274"/>
      <c r="CM219" s="274"/>
      <c r="CN219" s="274"/>
      <c r="CO219" s="274"/>
      <c r="CP219" s="274"/>
      <c r="CQ219" s="274"/>
      <c r="CR219" s="274"/>
      <c r="CS219" s="274"/>
      <c r="CT219" s="274"/>
      <c r="CU219" s="274"/>
      <c r="CV219" s="274"/>
    </row>
    <row r="220" spans="1:100" x14ac:dyDescent="0.3">
      <c r="A220" s="274"/>
      <c r="B220" s="274"/>
      <c r="C220" s="274"/>
      <c r="D220" s="274"/>
      <c r="E220" s="274"/>
      <c r="F220" s="274"/>
      <c r="G220" s="274"/>
      <c r="H220" s="274"/>
      <c r="I220" s="274"/>
      <c r="J220" s="274"/>
      <c r="K220" s="274"/>
      <c r="L220" s="274"/>
      <c r="M220" s="274"/>
      <c r="N220" s="274"/>
      <c r="O220" s="274"/>
      <c r="P220" s="274"/>
      <c r="Q220" s="274"/>
      <c r="R220" s="274"/>
      <c r="S220" s="274"/>
      <c r="T220" s="274"/>
      <c r="U220" s="274"/>
      <c r="V220" s="274"/>
      <c r="W220" s="274"/>
      <c r="X220" s="274"/>
      <c r="Y220" s="274"/>
      <c r="Z220" s="274"/>
      <c r="AA220" s="274"/>
      <c r="AB220" s="274"/>
      <c r="AC220" s="274"/>
      <c r="AD220" s="274"/>
      <c r="AE220" s="274"/>
      <c r="AF220" s="274"/>
      <c r="AG220" s="274"/>
      <c r="AH220" s="274"/>
      <c r="AI220" s="274"/>
      <c r="AJ220" s="274"/>
      <c r="AK220" s="274"/>
      <c r="AL220" s="274"/>
      <c r="AM220" s="274"/>
      <c r="AN220" s="274"/>
      <c r="AO220" s="274"/>
      <c r="AP220" s="274"/>
      <c r="AQ220" s="274"/>
      <c r="AR220" s="274"/>
      <c r="AS220" s="274"/>
      <c r="AT220" s="274"/>
      <c r="AU220" s="274"/>
      <c r="AV220" s="274"/>
      <c r="AW220" s="274"/>
      <c r="AX220" s="274"/>
      <c r="AY220" s="274"/>
      <c r="AZ220" s="274"/>
      <c r="BA220" s="274"/>
      <c r="BB220" s="274"/>
      <c r="BC220" s="274"/>
      <c r="BD220" s="274"/>
      <c r="BE220" s="274"/>
      <c r="BF220" s="274"/>
      <c r="BG220" s="274"/>
      <c r="BH220" s="274"/>
      <c r="BI220" s="274"/>
      <c r="BJ220" s="274"/>
      <c r="BK220" s="274"/>
      <c r="BL220" s="274"/>
      <c r="BM220" s="274"/>
      <c r="BN220" s="274"/>
      <c r="BO220" s="274"/>
      <c r="BP220" s="274"/>
      <c r="BQ220" s="274"/>
      <c r="BR220" s="274"/>
      <c r="BS220" s="274"/>
      <c r="BT220" s="274"/>
      <c r="BU220" s="274"/>
      <c r="BV220" s="274"/>
      <c r="BW220" s="274"/>
      <c r="BX220" s="274"/>
      <c r="BY220" s="274"/>
      <c r="BZ220" s="274"/>
      <c r="CA220" s="274"/>
      <c r="CB220" s="274"/>
      <c r="CC220" s="274"/>
      <c r="CD220" s="274"/>
      <c r="CE220" s="274"/>
      <c r="CF220" s="274"/>
      <c r="CG220" s="274"/>
      <c r="CH220" s="274"/>
      <c r="CI220" s="274"/>
      <c r="CJ220" s="274"/>
      <c r="CK220" s="274"/>
      <c r="CL220" s="274"/>
      <c r="CM220" s="274"/>
      <c r="CN220" s="274"/>
      <c r="CO220" s="274"/>
      <c r="CP220" s="274"/>
      <c r="CQ220" s="274"/>
      <c r="CR220" s="274"/>
      <c r="CS220" s="274"/>
      <c r="CT220" s="274"/>
      <c r="CU220" s="274"/>
      <c r="CV220" s="274"/>
    </row>
    <row r="1048513" spans="1:1" x14ac:dyDescent="0.3">
      <c r="A1048513" s="1" t="s">
        <v>28</v>
      </c>
    </row>
  </sheetData>
  <mergeCells count="18">
    <mergeCell ref="BH1:BK1"/>
    <mergeCell ref="BL1:BO1"/>
    <mergeCell ref="BP1:BS1"/>
    <mergeCell ref="AJ1:AM1"/>
    <mergeCell ref="AN1:AQ1"/>
    <mergeCell ref="AR1:AU1"/>
    <mergeCell ref="AV1:AY1"/>
    <mergeCell ref="AZ1:BC1"/>
    <mergeCell ref="T1:W1"/>
    <mergeCell ref="X1:AA1"/>
    <mergeCell ref="AB1:AE1"/>
    <mergeCell ref="AF1:AI1"/>
    <mergeCell ref="BD1:BG1"/>
    <mergeCell ref="A1:C2"/>
    <mergeCell ref="D1:G1"/>
    <mergeCell ref="H1:K1"/>
    <mergeCell ref="L1:O1"/>
    <mergeCell ref="P1:S1"/>
  </mergeCells>
  <pageMargins left="0.7" right="0.7" top="0.75" bottom="0.75" header="0.3" footer="0.3"/>
  <pageSetup paperSize="9" orientation="portrait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3"/>
  <dimension ref="A1:Y105"/>
  <sheetViews>
    <sheetView rightToLeft="1" tabSelected="1" topLeftCell="A77" zoomScale="70" zoomScaleNormal="70" workbookViewId="0">
      <selection activeCell="B84" sqref="B84:F104"/>
    </sheetView>
  </sheetViews>
  <sheetFormatPr defaultColWidth="9" defaultRowHeight="23.25" customHeight="1" x14ac:dyDescent="0.3"/>
  <cols>
    <col min="1" max="1" width="25.75" style="1" bestFit="1" customWidth="1"/>
    <col min="2" max="7" width="11.5" style="1" customWidth="1"/>
    <col min="8" max="8" width="12.58203125" style="1" bestFit="1" customWidth="1"/>
    <col min="9" max="9" width="16.83203125" style="1" customWidth="1"/>
    <col min="10" max="29" width="9.75" style="1" customWidth="1"/>
    <col min="30" max="16384" width="9" style="1"/>
  </cols>
  <sheetData>
    <row r="1" spans="1:25" ht="23.25" customHeight="1" x14ac:dyDescent="0.3">
      <c r="A1" s="304"/>
      <c r="B1" s="297" t="s">
        <v>0</v>
      </c>
      <c r="C1" s="298"/>
      <c r="D1" s="299" t="s">
        <v>1</v>
      </c>
      <c r="E1" s="300"/>
      <c r="F1" s="301" t="s">
        <v>7</v>
      </c>
      <c r="G1" s="302"/>
      <c r="H1" s="295" t="s">
        <v>79</v>
      </c>
      <c r="I1" s="296"/>
    </row>
    <row r="2" spans="1:25" ht="18.5" thickBot="1" x14ac:dyDescent="0.35">
      <c r="A2" s="305"/>
      <c r="B2" s="24" t="s">
        <v>8</v>
      </c>
      <c r="C2" s="19" t="s">
        <v>9</v>
      </c>
      <c r="D2" s="22" t="s">
        <v>8</v>
      </c>
      <c r="E2" s="20" t="s">
        <v>9</v>
      </c>
      <c r="F2" s="27" t="s">
        <v>8</v>
      </c>
      <c r="G2" s="21" t="s">
        <v>9</v>
      </c>
      <c r="H2" s="27" t="s">
        <v>77</v>
      </c>
      <c r="I2" s="21" t="s">
        <v>78</v>
      </c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</row>
    <row r="3" spans="1:25" ht="23.25" customHeight="1" thickBot="1" x14ac:dyDescent="0.35">
      <c r="A3" s="6">
        <v>1994</v>
      </c>
      <c r="B3" s="148">
        <v>5057.6750612102132</v>
      </c>
      <c r="C3" s="25"/>
      <c r="D3" s="108">
        <v>3199.8219942093774</v>
      </c>
      <c r="E3" s="26"/>
      <c r="F3" s="110">
        <v>1900.4759265387165</v>
      </c>
      <c r="G3" s="23"/>
      <c r="H3" s="119">
        <v>0</v>
      </c>
      <c r="I3" s="119">
        <v>0</v>
      </c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</row>
    <row r="4" spans="1:25" ht="23.25" customHeight="1" thickBot="1" x14ac:dyDescent="0.35">
      <c r="A4" s="6">
        <v>1995</v>
      </c>
      <c r="B4" s="148">
        <v>5417.7062687031212</v>
      </c>
      <c r="C4" s="25">
        <f t="shared" ref="C4:C12" si="0">+B4/B3-1</f>
        <v>7.1185120264875001E-2</v>
      </c>
      <c r="D4" s="108">
        <v>3486.5009786491937</v>
      </c>
      <c r="E4" s="26">
        <f t="shared" ref="E4:E12" si="1">+D4/D3-1</f>
        <v>8.9592166363819947E-2</v>
      </c>
      <c r="F4" s="110">
        <v>1972.7268530774329</v>
      </c>
      <c r="G4" s="23">
        <f t="shared" ref="G4:G12" si="2">+F4/F3-1</f>
        <v>3.8017280582082869E-2</v>
      </c>
      <c r="H4" s="119">
        <v>0</v>
      </c>
      <c r="I4" s="119">
        <v>0</v>
      </c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</row>
    <row r="5" spans="1:25" ht="23.25" customHeight="1" thickBot="1" x14ac:dyDescent="0.35">
      <c r="A5" s="6">
        <v>1996</v>
      </c>
      <c r="B5" s="148">
        <v>5483.5396085137263</v>
      </c>
      <c r="C5" s="25">
        <f t="shared" si="0"/>
        <v>1.2151515151515246E-2</v>
      </c>
      <c r="D5" s="108">
        <v>3539.3145155009238</v>
      </c>
      <c r="E5" s="26">
        <f t="shared" si="1"/>
        <v>1.5148005744197945E-2</v>
      </c>
      <c r="F5" s="110">
        <v>1985.5176869622771</v>
      </c>
      <c r="G5" s="23">
        <f t="shared" si="2"/>
        <v>6.483834224130236E-3</v>
      </c>
      <c r="H5" s="119">
        <v>0</v>
      </c>
      <c r="I5" s="119">
        <v>0</v>
      </c>
    </row>
    <row r="6" spans="1:25" ht="23.25" customHeight="1" thickBot="1" x14ac:dyDescent="0.35">
      <c r="A6" s="6">
        <v>1997</v>
      </c>
      <c r="B6" s="148">
        <v>6287.8227300402887</v>
      </c>
      <c r="C6" s="25">
        <f t="shared" si="0"/>
        <v>0.14667225532169681</v>
      </c>
      <c r="D6" s="108">
        <v>4088.2845820422963</v>
      </c>
      <c r="E6" s="26">
        <f t="shared" si="1"/>
        <v>0.15510632472392083</v>
      </c>
      <c r="F6" s="110">
        <v>2244.7913467902054</v>
      </c>
      <c r="G6" s="23">
        <f t="shared" si="2"/>
        <v>0.13058239749281775</v>
      </c>
      <c r="H6" s="119">
        <v>0</v>
      </c>
      <c r="I6" s="119">
        <v>0</v>
      </c>
      <c r="J6" s="129"/>
      <c r="K6" s="129"/>
    </row>
    <row r="7" spans="1:25" ht="23.25" customHeight="1" thickBot="1" x14ac:dyDescent="0.35">
      <c r="A7" s="6">
        <v>1998</v>
      </c>
      <c r="B7" s="148">
        <v>7189.1320456518079</v>
      </c>
      <c r="C7" s="25">
        <f t="shared" si="0"/>
        <v>0.14334203655352473</v>
      </c>
      <c r="D7" s="108">
        <v>4702.8274191090577</v>
      </c>
      <c r="E7" s="26">
        <f t="shared" si="1"/>
        <v>0.15031801840951275</v>
      </c>
      <c r="F7" s="110">
        <v>2536.0420913302455</v>
      </c>
      <c r="G7" s="23">
        <f t="shared" si="2"/>
        <v>0.12974512974512997</v>
      </c>
      <c r="H7" s="119">
        <v>0</v>
      </c>
      <c r="I7" s="119">
        <v>0</v>
      </c>
      <c r="J7" s="129"/>
      <c r="K7" s="129"/>
    </row>
    <row r="8" spans="1:25" ht="23.25" customHeight="1" thickBot="1" x14ac:dyDescent="0.35">
      <c r="A8" s="6">
        <v>1999</v>
      </c>
      <c r="B8" s="148">
        <v>7784.4230435402178</v>
      </c>
      <c r="C8" s="25">
        <f t="shared" si="0"/>
        <v>8.280429321762961E-2</v>
      </c>
      <c r="D8" s="108">
        <v>5284.583870913124</v>
      </c>
      <c r="E8" s="26">
        <f t="shared" si="1"/>
        <v>0.12370355106806774</v>
      </c>
      <c r="F8" s="110">
        <v>2540.1904698874919</v>
      </c>
      <c r="G8" s="23">
        <f t="shared" si="2"/>
        <v>1.6357688113410873E-3</v>
      </c>
      <c r="H8" s="119">
        <v>0</v>
      </c>
      <c r="I8" s="119">
        <v>0</v>
      </c>
      <c r="J8" s="129"/>
      <c r="K8" s="129"/>
    </row>
    <row r="9" spans="1:25" ht="23.25" customHeight="1" thickBot="1" x14ac:dyDescent="0.35">
      <c r="A9" s="6">
        <v>2000</v>
      </c>
      <c r="B9" s="148">
        <v>7118.3735183241997</v>
      </c>
      <c r="C9" s="25">
        <f t="shared" si="0"/>
        <v>-8.556183566728548E-2</v>
      </c>
      <c r="D9" s="108">
        <v>4958.3351111562624</v>
      </c>
      <c r="E9" s="26">
        <f t="shared" si="1"/>
        <v>-6.1735941320293364E-2</v>
      </c>
      <c r="F9" s="110">
        <v>2188.0968398411651</v>
      </c>
      <c r="G9" s="23">
        <f t="shared" si="2"/>
        <v>-0.13860914534567226</v>
      </c>
      <c r="H9" s="119">
        <v>0</v>
      </c>
      <c r="I9" s="119">
        <v>0</v>
      </c>
      <c r="J9" s="129"/>
      <c r="K9" s="129"/>
    </row>
    <row r="10" spans="1:25" ht="23.25" customHeight="1" thickBot="1" x14ac:dyDescent="0.35">
      <c r="A10" s="6">
        <v>2001</v>
      </c>
      <c r="B10" s="148">
        <v>6455.6074514528527</v>
      </c>
      <c r="C10" s="25">
        <f t="shared" si="0"/>
        <v>-9.310639083004657E-2</v>
      </c>
      <c r="D10" s="108">
        <v>4365.9190464096446</v>
      </c>
      <c r="E10" s="26">
        <f t="shared" si="1"/>
        <v>-0.11947882736156346</v>
      </c>
      <c r="F10" s="110">
        <v>2124.3155195234945</v>
      </c>
      <c r="G10" s="23">
        <f t="shared" si="2"/>
        <v>-2.9149221897464384E-2</v>
      </c>
      <c r="H10" s="119">
        <v>0</v>
      </c>
      <c r="I10" s="119">
        <v>0</v>
      </c>
      <c r="J10" s="129"/>
      <c r="K10" s="129"/>
    </row>
    <row r="11" spans="1:25" ht="23.25" customHeight="1" thickBot="1" x14ac:dyDescent="0.35">
      <c r="A11" s="6">
        <v>2002</v>
      </c>
      <c r="B11" s="148">
        <v>5649.354254919489</v>
      </c>
      <c r="C11" s="25">
        <f t="shared" si="0"/>
        <v>-0.12489191801027399</v>
      </c>
      <c r="D11" s="108">
        <v>3724.8886862735139</v>
      </c>
      <c r="E11" s="26">
        <f t="shared" si="1"/>
        <v>-0.14682598401894054</v>
      </c>
      <c r="F11" s="110">
        <v>1961.4916611515559</v>
      </c>
      <c r="G11" s="23">
        <f t="shared" si="2"/>
        <v>-7.6647681041496885E-2</v>
      </c>
      <c r="H11" s="119">
        <v>0</v>
      </c>
      <c r="I11" s="119">
        <v>0</v>
      </c>
      <c r="J11" s="129"/>
      <c r="K11" s="129"/>
    </row>
    <row r="12" spans="1:25" ht="23.25" customHeight="1" thickBot="1" x14ac:dyDescent="0.35">
      <c r="A12" s="6">
        <v>2003</v>
      </c>
      <c r="B12" s="148">
        <v>6441.1602347363114</v>
      </c>
      <c r="C12" s="25">
        <f t="shared" si="0"/>
        <v>0.14015867019267092</v>
      </c>
      <c r="D12" s="108">
        <v>4090.7072213474207</v>
      </c>
      <c r="E12" s="26">
        <f t="shared" si="1"/>
        <v>9.8209252915925971E-2</v>
      </c>
      <c r="F12" s="110">
        <v>2403.6396757114499</v>
      </c>
      <c r="G12" s="23">
        <f t="shared" si="2"/>
        <v>0.22541416989777918</v>
      </c>
      <c r="H12" s="119">
        <v>0</v>
      </c>
      <c r="I12" s="119">
        <v>0</v>
      </c>
      <c r="J12" s="129"/>
      <c r="K12" s="129"/>
    </row>
    <row r="13" spans="1:25" ht="23.25" customHeight="1" thickBot="1" x14ac:dyDescent="0.35">
      <c r="A13" s="6">
        <v>2004</v>
      </c>
      <c r="B13" s="148">
        <v>7853.4</v>
      </c>
      <c r="C13" s="194">
        <v>0.10299999999999999</v>
      </c>
      <c r="D13" s="108">
        <v>5128.8999999999996</v>
      </c>
      <c r="E13" s="194">
        <v>0.12</v>
      </c>
      <c r="F13" s="110">
        <v>2724.5</v>
      </c>
      <c r="G13" s="194">
        <v>7.3999999999999996E-2</v>
      </c>
      <c r="H13" s="119">
        <v>0</v>
      </c>
      <c r="I13" s="119">
        <v>0</v>
      </c>
      <c r="J13" s="129"/>
      <c r="K13" s="129"/>
    </row>
    <row r="14" spans="1:25" ht="23.25" customHeight="1" thickBot="1" x14ac:dyDescent="0.35">
      <c r="A14" s="6">
        <v>2005</v>
      </c>
      <c r="B14" s="148">
        <v>8740.1</v>
      </c>
      <c r="C14" s="25">
        <f t="shared" ref="C14:C27" si="3">+B14/B13-1</f>
        <v>0.11290651182927158</v>
      </c>
      <c r="D14" s="108">
        <v>5468.5</v>
      </c>
      <c r="E14" s="26">
        <f t="shared" ref="E14:E27" si="4">+D14/D13-1</f>
        <v>6.6213028134687768E-2</v>
      </c>
      <c r="F14" s="110">
        <v>3271.6</v>
      </c>
      <c r="G14" s="23">
        <f t="shared" ref="G14:G27" si="5">+F14/F13-1</f>
        <v>0.20080748761240597</v>
      </c>
      <c r="H14" s="119">
        <v>0</v>
      </c>
      <c r="I14" s="119">
        <v>0</v>
      </c>
      <c r="J14" s="129"/>
      <c r="K14" s="129"/>
    </row>
    <row r="15" spans="1:25" ht="23.25" customHeight="1" thickBot="1" x14ac:dyDescent="0.35">
      <c r="A15" s="6">
        <v>2006</v>
      </c>
      <c r="B15" s="148">
        <v>8653</v>
      </c>
      <c r="C15" s="25">
        <f t="shared" si="3"/>
        <v>-9.9655610347708645E-3</v>
      </c>
      <c r="D15" s="108">
        <v>5962.1</v>
      </c>
      <c r="E15" s="26">
        <f t="shared" si="4"/>
        <v>9.0262411995976954E-2</v>
      </c>
      <c r="F15" s="110">
        <v>2690.9</v>
      </c>
      <c r="G15" s="23">
        <f t="shared" si="5"/>
        <v>-0.17749724905245134</v>
      </c>
      <c r="H15" s="119">
        <v>0</v>
      </c>
      <c r="I15" s="119">
        <v>0</v>
      </c>
      <c r="J15" s="129"/>
      <c r="K15" s="129"/>
    </row>
    <row r="16" spans="1:25" ht="23.25" customHeight="1" thickBot="1" x14ac:dyDescent="0.35">
      <c r="A16" s="6">
        <v>2007</v>
      </c>
      <c r="B16" s="148">
        <v>8980.7999999999993</v>
      </c>
      <c r="C16" s="25">
        <f t="shared" si="3"/>
        <v>3.7882815208598153E-2</v>
      </c>
      <c r="D16" s="108">
        <v>6587.6</v>
      </c>
      <c r="E16" s="26">
        <f t="shared" si="4"/>
        <v>0.10491269854581442</v>
      </c>
      <c r="F16" s="110">
        <v>2393.1999999999998</v>
      </c>
      <c r="G16" s="23">
        <f t="shared" si="5"/>
        <v>-0.11063213051395449</v>
      </c>
      <c r="H16" s="119">
        <v>0</v>
      </c>
      <c r="I16" s="119">
        <v>0</v>
      </c>
      <c r="J16" s="129"/>
      <c r="K16" s="129"/>
    </row>
    <row r="17" spans="1:20" ht="23.25" customHeight="1" thickBot="1" x14ac:dyDescent="0.35">
      <c r="A17" s="6">
        <v>2008</v>
      </c>
      <c r="B17" s="148">
        <v>9648</v>
      </c>
      <c r="C17" s="25">
        <f t="shared" si="3"/>
        <v>7.4291822554783726E-2</v>
      </c>
      <c r="D17" s="108">
        <v>7451.3</v>
      </c>
      <c r="E17" s="26">
        <f t="shared" si="4"/>
        <v>0.13110996417511678</v>
      </c>
      <c r="F17" s="110">
        <v>2196.6999999999998</v>
      </c>
      <c r="G17" s="23">
        <f t="shared" si="5"/>
        <v>-8.2107638308540842E-2</v>
      </c>
      <c r="H17" s="1">
        <v>0</v>
      </c>
      <c r="I17" s="119">
        <v>0</v>
      </c>
      <c r="J17" s="129"/>
      <c r="K17" s="129"/>
    </row>
    <row r="18" spans="1:20" ht="23.25" customHeight="1" thickBot="1" x14ac:dyDescent="0.35">
      <c r="A18" s="6">
        <v>2009</v>
      </c>
      <c r="B18" s="148">
        <v>10477.1</v>
      </c>
      <c r="C18" s="25">
        <f t="shared" si="3"/>
        <v>8.5934908789386366E-2</v>
      </c>
      <c r="D18" s="108">
        <v>8126.3</v>
      </c>
      <c r="E18" s="26">
        <f t="shared" si="4"/>
        <v>9.0588219505321144E-2</v>
      </c>
      <c r="F18" s="110">
        <v>2350.8000000000002</v>
      </c>
      <c r="G18" s="23">
        <f t="shared" si="5"/>
        <v>7.0150680566304136E-2</v>
      </c>
      <c r="H18" s="119">
        <v>0</v>
      </c>
      <c r="I18" s="119">
        <v>0</v>
      </c>
      <c r="J18" s="129"/>
      <c r="K18" s="129"/>
    </row>
    <row r="19" spans="1:20" ht="23.25" customHeight="1" thickBot="1" x14ac:dyDescent="0.35">
      <c r="A19" s="6">
        <v>2010</v>
      </c>
      <c r="B19" s="148">
        <v>11082.4</v>
      </c>
      <c r="C19" s="25">
        <f t="shared" si="3"/>
        <v>5.7773620562941996E-2</v>
      </c>
      <c r="D19" s="108">
        <v>8496.1</v>
      </c>
      <c r="E19" s="26">
        <f t="shared" si="4"/>
        <v>4.5506565103429653E-2</v>
      </c>
      <c r="F19" s="110">
        <v>2586.3000000000002</v>
      </c>
      <c r="G19" s="23">
        <f t="shared" si="5"/>
        <v>0.10017866258295038</v>
      </c>
      <c r="H19" s="119">
        <v>0</v>
      </c>
      <c r="I19" s="119">
        <v>0</v>
      </c>
      <c r="J19" s="129"/>
      <c r="K19" s="129"/>
    </row>
    <row r="20" spans="1:20" ht="23.25" customHeight="1" thickBot="1" x14ac:dyDescent="0.35">
      <c r="A20" s="6">
        <v>2011</v>
      </c>
      <c r="B20" s="148">
        <v>12146.4</v>
      </c>
      <c r="C20" s="25">
        <f t="shared" si="3"/>
        <v>9.6008084891359369E-2</v>
      </c>
      <c r="D20" s="108">
        <v>9305.9</v>
      </c>
      <c r="E20" s="26">
        <f t="shared" si="4"/>
        <v>9.5314320688315801E-2</v>
      </c>
      <c r="F20" s="110">
        <v>2840.5</v>
      </c>
      <c r="G20" s="23">
        <f t="shared" si="5"/>
        <v>9.8287128330046603E-2</v>
      </c>
      <c r="H20" s="119">
        <v>0</v>
      </c>
      <c r="I20" s="119">
        <v>0</v>
      </c>
      <c r="J20" s="129"/>
      <c r="K20" s="129"/>
    </row>
    <row r="21" spans="1:20" ht="23.25" customHeight="1" thickBot="1" x14ac:dyDescent="0.35">
      <c r="A21" s="6">
        <v>2012</v>
      </c>
      <c r="B21" s="148">
        <v>12886.9</v>
      </c>
      <c r="C21" s="25">
        <f t="shared" si="3"/>
        <v>6.0964565632615431E-2</v>
      </c>
      <c r="D21" s="108">
        <v>9810.2000000000007</v>
      </c>
      <c r="E21" s="26">
        <f t="shared" si="4"/>
        <v>5.4191426944196763E-2</v>
      </c>
      <c r="F21" s="110">
        <v>3076.7</v>
      </c>
      <c r="G21" s="23">
        <f t="shared" si="5"/>
        <v>8.3154374229889028E-2</v>
      </c>
      <c r="H21" s="119">
        <v>0</v>
      </c>
      <c r="I21" s="119">
        <v>0</v>
      </c>
      <c r="J21" s="129"/>
      <c r="K21" s="129"/>
    </row>
    <row r="22" spans="1:20" ht="23.25" customHeight="1" thickBot="1" x14ac:dyDescent="0.35">
      <c r="A22" s="6">
        <v>2013</v>
      </c>
      <c r="B22" s="148">
        <v>13492.4</v>
      </c>
      <c r="C22" s="25">
        <f t="shared" si="3"/>
        <v>4.6985698655223507E-2</v>
      </c>
      <c r="D22" s="108">
        <v>10171.9</v>
      </c>
      <c r="E22" s="26">
        <f t="shared" si="4"/>
        <v>3.6869788587388541E-2</v>
      </c>
      <c r="F22" s="110">
        <v>3320.5</v>
      </c>
      <c r="G22" s="23">
        <f t="shared" si="5"/>
        <v>7.9240744954009124E-2</v>
      </c>
      <c r="H22" s="241">
        <v>1097524</v>
      </c>
      <c r="I22" s="242">
        <v>282364.86660320568</v>
      </c>
    </row>
    <row r="23" spans="1:20" ht="23.25" customHeight="1" thickBot="1" x14ac:dyDescent="0.35">
      <c r="A23" s="6">
        <v>2014</v>
      </c>
      <c r="B23" s="148">
        <v>13471.1</v>
      </c>
      <c r="C23" s="25">
        <f t="shared" si="3"/>
        <v>-1.5786665085528728E-3</v>
      </c>
      <c r="D23" s="108">
        <v>10610.4</v>
      </c>
      <c r="E23" s="26">
        <f t="shared" si="4"/>
        <v>4.310895702867712E-2</v>
      </c>
      <c r="F23" s="110">
        <v>2860.7</v>
      </c>
      <c r="G23" s="23">
        <f t="shared" si="5"/>
        <v>-0.13847312151784374</v>
      </c>
      <c r="H23" s="241">
        <v>1138989</v>
      </c>
      <c r="I23" s="242">
        <v>293032.7510355296</v>
      </c>
    </row>
    <row r="24" spans="1:20" ht="23.25" customHeight="1" thickBot="1" x14ac:dyDescent="0.35">
      <c r="A24" s="6">
        <v>2015</v>
      </c>
      <c r="B24" s="148">
        <v>13972.4</v>
      </c>
      <c r="C24" s="25">
        <f t="shared" si="3"/>
        <v>3.7212996711478485E-2</v>
      </c>
      <c r="D24" s="108">
        <v>11072.3</v>
      </c>
      <c r="E24" s="26">
        <f t="shared" si="4"/>
        <v>4.3532760310638574E-2</v>
      </c>
      <c r="F24" s="110">
        <v>2900.1</v>
      </c>
      <c r="G24" s="23">
        <f t="shared" si="5"/>
        <v>1.3772852798266122E-2</v>
      </c>
      <c r="H24" s="241">
        <v>1165324</v>
      </c>
      <c r="I24" s="242">
        <v>299808.07327175903</v>
      </c>
    </row>
    <row r="25" spans="1:20" ht="23.25" customHeight="1" thickBot="1" x14ac:dyDescent="0.35">
      <c r="A25" s="6">
        <v>2016</v>
      </c>
      <c r="B25" s="148">
        <v>15211</v>
      </c>
      <c r="C25" s="25">
        <f t="shared" si="3"/>
        <v>8.8646188199593468E-2</v>
      </c>
      <c r="D25" s="108">
        <v>12046.1</v>
      </c>
      <c r="E25" s="26">
        <f t="shared" si="4"/>
        <v>8.7949206578579187E-2</v>
      </c>
      <c r="F25" s="110">
        <v>3164.9</v>
      </c>
      <c r="G25" s="23">
        <v>8.4000000000000005E-2</v>
      </c>
      <c r="H25" s="241">
        <v>1211727</v>
      </c>
      <c r="I25" s="242">
        <v>311746.37886233249</v>
      </c>
    </row>
    <row r="26" spans="1:20" ht="23.25" customHeight="1" thickBot="1" x14ac:dyDescent="0.35">
      <c r="A26" s="6">
        <v>2017</v>
      </c>
      <c r="B26" s="148">
        <v>15426.9</v>
      </c>
      <c r="C26" s="25">
        <f t="shared" si="3"/>
        <v>1.4193675629478708E-2</v>
      </c>
      <c r="D26" s="108">
        <v>12505.5</v>
      </c>
      <c r="E26" s="26">
        <f t="shared" si="4"/>
        <v>3.813682436639243E-2</v>
      </c>
      <c r="F26" s="110">
        <v>2921.4</v>
      </c>
      <c r="G26" s="23">
        <f t="shared" si="5"/>
        <v>-7.6937659957660554E-2</v>
      </c>
      <c r="H26" s="241">
        <v>1255041</v>
      </c>
      <c r="I26" s="242">
        <v>322889.96372430475</v>
      </c>
    </row>
    <row r="27" spans="1:20" ht="23.25" customHeight="1" thickBot="1" x14ac:dyDescent="0.35">
      <c r="A27" s="6">
        <v>2018</v>
      </c>
      <c r="B27" s="148">
        <v>15616.2</v>
      </c>
      <c r="C27" s="25">
        <f t="shared" si="3"/>
        <v>1.2270773778270572E-2</v>
      </c>
      <c r="D27" s="108">
        <v>12797.3</v>
      </c>
      <c r="E27" s="26">
        <f t="shared" si="4"/>
        <v>2.3333733157410608E-2</v>
      </c>
      <c r="F27" s="110">
        <v>2818.9</v>
      </c>
      <c r="G27" s="23">
        <f t="shared" si="5"/>
        <v>-3.5085917710686698E-2</v>
      </c>
      <c r="H27" s="241">
        <v>1298231</v>
      </c>
      <c r="I27" s="242">
        <v>334001.64655638172</v>
      </c>
    </row>
    <row r="28" spans="1:20" ht="23.25" customHeight="1" x14ac:dyDescent="0.3">
      <c r="A28" s="6">
        <v>2019</v>
      </c>
      <c r="B28" s="148">
        <f>SUM('תוצר רבעוניb'!H3:K3)</f>
        <v>15764.400000000001</v>
      </c>
      <c r="C28" s="25">
        <f t="shared" ref="C28" si="6">+B28/B27-1</f>
        <v>9.4901448495792184E-3</v>
      </c>
      <c r="D28" s="108">
        <f>SUM('תוצר רבעוניb'!H5:K5)</f>
        <v>12945</v>
      </c>
      <c r="E28" s="26">
        <f t="shared" ref="E28" si="7">+D28/D27-1</f>
        <v>1.1541497034530668E-2</v>
      </c>
      <c r="F28" s="110">
        <f>SUM('תוצר רבעוניb'!H7:K7)</f>
        <v>2819.4</v>
      </c>
      <c r="G28" s="23">
        <f t="shared" ref="G28" si="8">+F28/F27-1</f>
        <v>1.7737415303842319E-4</v>
      </c>
      <c r="H28" s="241">
        <v>1343708</v>
      </c>
      <c r="I28" s="242">
        <v>345701.71602047904</v>
      </c>
    </row>
    <row r="29" spans="1:20" ht="23.25" customHeight="1" x14ac:dyDescent="0.3">
      <c r="H29" s="243"/>
    </row>
    <row r="30" spans="1:20" ht="23.25" customHeight="1" x14ac:dyDescent="0.3">
      <c r="H30" s="244"/>
    </row>
    <row r="31" spans="1:20" ht="23.25" customHeight="1" x14ac:dyDescent="0.3">
      <c r="A31" s="303"/>
      <c r="B31" s="303"/>
      <c r="C31" s="303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</row>
    <row r="32" spans="1:20" ht="23.25" customHeight="1" x14ac:dyDescent="0.3">
      <c r="A32" s="303"/>
      <c r="B32" s="303"/>
      <c r="C32" s="303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</row>
    <row r="33" spans="1:20" ht="23.25" customHeight="1" x14ac:dyDescent="0.3"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23.25" customHeight="1" x14ac:dyDescent="0.3">
      <c r="A34" s="303"/>
      <c r="B34" s="303"/>
      <c r="C34" s="303"/>
    </row>
    <row r="35" spans="1:20" ht="23.25" customHeight="1" x14ac:dyDescent="0.3">
      <c r="A35" s="303"/>
      <c r="B35" s="303"/>
      <c r="C35" s="303"/>
    </row>
    <row r="38" spans="1:20" ht="23.25" customHeight="1" x14ac:dyDescent="0.3">
      <c r="A38" s="128"/>
      <c r="B38" s="128"/>
      <c r="C38" s="128"/>
      <c r="D38" s="128"/>
      <c r="E38" s="128"/>
      <c r="F38" s="128"/>
      <c r="G38" s="128"/>
    </row>
    <row r="39" spans="1:20" ht="23.25" customHeight="1" x14ac:dyDescent="0.3">
      <c r="A39" s="128"/>
      <c r="B39" s="128"/>
      <c r="C39" s="128"/>
      <c r="D39" s="128"/>
      <c r="E39" s="128"/>
      <c r="F39" s="128"/>
      <c r="G39" s="128"/>
    </row>
    <row r="40" spans="1:20" ht="23.25" customHeight="1" x14ac:dyDescent="0.3">
      <c r="A40" s="128"/>
      <c r="B40" s="128"/>
      <c r="C40" s="128"/>
      <c r="D40" s="128"/>
      <c r="E40" s="128"/>
      <c r="F40" s="128"/>
      <c r="G40" s="128"/>
    </row>
    <row r="105" spans="6:6" ht="23.25" customHeight="1" x14ac:dyDescent="0.3">
      <c r="F105" s="119"/>
    </row>
  </sheetData>
  <mergeCells count="9">
    <mergeCell ref="H1:I1"/>
    <mergeCell ref="B1:C1"/>
    <mergeCell ref="D1:E1"/>
    <mergeCell ref="A35:C35"/>
    <mergeCell ref="A34:C34"/>
    <mergeCell ref="A32:C32"/>
    <mergeCell ref="A31:C31"/>
    <mergeCell ref="F1:G1"/>
    <mergeCell ref="A1:A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4"/>
  <dimension ref="A1:AB31"/>
  <sheetViews>
    <sheetView rightToLeft="1" zoomScale="70" zoomScaleNormal="70" workbookViewId="0">
      <selection sqref="A1:A2"/>
    </sheetView>
  </sheetViews>
  <sheetFormatPr defaultColWidth="9" defaultRowHeight="23.25" customHeight="1" x14ac:dyDescent="0.3"/>
  <cols>
    <col min="1" max="1" width="20.08203125" style="1" bestFit="1" customWidth="1"/>
    <col min="2" max="7" width="11.5" style="1" customWidth="1"/>
    <col min="8" max="8" width="10.25" style="1" customWidth="1"/>
    <col min="9" max="25" width="9.75" style="1" customWidth="1"/>
    <col min="26" max="26" width="8.33203125" style="1" bestFit="1" customWidth="1"/>
    <col min="27" max="27" width="8.58203125" style="1" customWidth="1"/>
    <col min="28" max="29" width="9.75" style="1" customWidth="1"/>
    <col min="30" max="16384" width="9" style="1"/>
  </cols>
  <sheetData>
    <row r="1" spans="1:9" ht="23.25" customHeight="1" x14ac:dyDescent="0.3">
      <c r="A1" s="304"/>
      <c r="B1" s="297" t="s">
        <v>0</v>
      </c>
      <c r="C1" s="298"/>
      <c r="D1" s="299" t="s">
        <v>1</v>
      </c>
      <c r="E1" s="300"/>
      <c r="F1" s="301" t="s">
        <v>7</v>
      </c>
      <c r="G1" s="302"/>
      <c r="H1" s="306" t="s">
        <v>67</v>
      </c>
      <c r="I1" s="307"/>
    </row>
    <row r="2" spans="1:9" ht="23.25" customHeight="1" thickBot="1" x14ac:dyDescent="0.35">
      <c r="A2" s="305"/>
      <c r="B2" s="24" t="s">
        <v>8</v>
      </c>
      <c r="C2" s="19" t="s">
        <v>9</v>
      </c>
      <c r="D2" s="22" t="s">
        <v>8</v>
      </c>
      <c r="E2" s="20" t="s">
        <v>9</v>
      </c>
      <c r="F2" s="27" t="s">
        <v>8</v>
      </c>
      <c r="G2" s="21" t="s">
        <v>9</v>
      </c>
      <c r="H2" s="245" t="s">
        <v>8</v>
      </c>
      <c r="I2" s="246" t="s">
        <v>9</v>
      </c>
    </row>
    <row r="3" spans="1:9" ht="23.25" customHeight="1" x14ac:dyDescent="0.3">
      <c r="A3" s="6">
        <v>1994</v>
      </c>
      <c r="B3" s="107">
        <v>2361.0073185187339</v>
      </c>
      <c r="C3" s="25"/>
      <c r="D3" s="108">
        <v>2413.4683362476167</v>
      </c>
      <c r="E3" s="26"/>
      <c r="F3" s="110">
        <v>2328.1756257958218</v>
      </c>
      <c r="G3" s="23"/>
      <c r="H3" s="1">
        <v>0</v>
      </c>
      <c r="I3" s="119">
        <v>0</v>
      </c>
    </row>
    <row r="4" spans="1:9" ht="23.25" customHeight="1" x14ac:dyDescent="0.3">
      <c r="A4" s="6">
        <v>1995</v>
      </c>
      <c r="B4" s="107">
        <v>2355.1872231224029</v>
      </c>
      <c r="C4" s="25">
        <f t="shared" ref="C4:C12" si="0">+B4/B3-1</f>
        <v>-2.4650899430428419E-3</v>
      </c>
      <c r="D4" s="108">
        <v>2459.6782546159884</v>
      </c>
      <c r="E4" s="26">
        <f t="shared" ref="E4:E12" si="1">+D4/D3-1</f>
        <v>1.9146685156109067E-2</v>
      </c>
      <c r="F4" s="110">
        <v>2234.3324582990231</v>
      </c>
      <c r="G4" s="23">
        <f t="shared" ref="G4:G12" si="2">+F4/F3-1</f>
        <v>-4.0307598128350386E-2</v>
      </c>
      <c r="H4" s="119">
        <v>0</v>
      </c>
      <c r="I4" s="119">
        <v>0</v>
      </c>
    </row>
    <row r="5" spans="1:9" ht="23.25" customHeight="1" x14ac:dyDescent="0.3">
      <c r="A5" s="6">
        <v>1996</v>
      </c>
      <c r="B5" s="107">
        <v>2249.1583008289667</v>
      </c>
      <c r="C5" s="25">
        <f t="shared" si="0"/>
        <v>-4.5019317892217359E-2</v>
      </c>
      <c r="D5" s="108">
        <v>2359.6489429464273</v>
      </c>
      <c r="E5" s="26">
        <f t="shared" si="1"/>
        <v>-4.0667640770429947E-2</v>
      </c>
      <c r="F5" s="110">
        <v>2116.3515795475937</v>
      </c>
      <c r="G5" s="23">
        <f t="shared" si="2"/>
        <v>-5.2803636411945187E-2</v>
      </c>
      <c r="H5" s="119">
        <v>0</v>
      </c>
      <c r="I5" s="119">
        <v>0</v>
      </c>
    </row>
    <row r="6" spans="1:9" ht="23.25" customHeight="1" x14ac:dyDescent="0.3">
      <c r="A6" s="6">
        <v>1997</v>
      </c>
      <c r="B6" s="107">
        <v>2442.179778891918</v>
      </c>
      <c r="C6" s="25">
        <f t="shared" si="0"/>
        <v>8.5819427646248725E-2</v>
      </c>
      <c r="D6" s="108">
        <v>2589.0211424440949</v>
      </c>
      <c r="E6" s="26">
        <f t="shared" si="1"/>
        <v>9.7206069650028981E-2</v>
      </c>
      <c r="F6" s="110">
        <v>2254.7495619639185</v>
      </c>
      <c r="G6" s="23">
        <f t="shared" si="2"/>
        <v>6.5394608227575146E-2</v>
      </c>
      <c r="H6" s="119">
        <v>0</v>
      </c>
      <c r="I6" s="119">
        <v>0</v>
      </c>
    </row>
    <row r="7" spans="1:9" ht="23.25" customHeight="1" x14ac:dyDescent="0.3">
      <c r="A7" s="6">
        <v>1998</v>
      </c>
      <c r="B7" s="107">
        <v>2701.0055817320563</v>
      </c>
      <c r="C7" s="25">
        <f t="shared" si="0"/>
        <v>0.10598146994631752</v>
      </c>
      <c r="D7" s="108">
        <v>2887.078118786555</v>
      </c>
      <c r="E7" s="26">
        <f t="shared" si="1"/>
        <v>0.11512342307915158</v>
      </c>
      <c r="F7" s="110">
        <v>2455.6816828093761</v>
      </c>
      <c r="G7" s="23">
        <f t="shared" si="2"/>
        <v>8.9115050396303408E-2</v>
      </c>
      <c r="H7" s="119">
        <v>0</v>
      </c>
      <c r="I7" s="119">
        <v>0</v>
      </c>
    </row>
    <row r="8" spans="1:9" ht="23.25" customHeight="1" x14ac:dyDescent="0.3">
      <c r="A8" s="6">
        <v>1999</v>
      </c>
      <c r="B8" s="107">
        <v>2830.21880134707</v>
      </c>
      <c r="C8" s="25">
        <f t="shared" si="0"/>
        <v>4.7838930985160788E-2</v>
      </c>
      <c r="D8" s="108">
        <v>3146.4128310008005</v>
      </c>
      <c r="E8" s="26">
        <f t="shared" si="1"/>
        <v>8.9826011470463651E-2</v>
      </c>
      <c r="F8" s="110">
        <v>2371.668661102743</v>
      </c>
      <c r="G8" s="23">
        <f t="shared" si="2"/>
        <v>-3.4211690503192393E-2</v>
      </c>
      <c r="H8" s="247">
        <f t="shared" ref="H8:H12" si="3">H9/(1+I9)</f>
        <v>27355.001555874012</v>
      </c>
      <c r="I8" s="248">
        <v>6.0000000000000001E-3</v>
      </c>
    </row>
    <row r="9" spans="1:9" ht="23.25" customHeight="1" x14ac:dyDescent="0.3">
      <c r="A9" s="6">
        <v>2000</v>
      </c>
      <c r="B9" s="107">
        <v>2506.5137094266106</v>
      </c>
      <c r="C9" s="25">
        <f t="shared" si="0"/>
        <v>-0.11437458184024107</v>
      </c>
      <c r="D9" s="108">
        <v>2865.5367039807579</v>
      </c>
      <c r="E9" s="26">
        <f t="shared" si="1"/>
        <v>-8.9268682180749459E-2</v>
      </c>
      <c r="F9" s="110">
        <v>1971.8942075672637</v>
      </c>
      <c r="G9" s="23">
        <f t="shared" si="2"/>
        <v>-0.16856252312648012</v>
      </c>
      <c r="H9" s="247">
        <f t="shared" si="3"/>
        <v>29023.656650782326</v>
      </c>
      <c r="I9" s="248">
        <v>6.0999999999999999E-2</v>
      </c>
    </row>
    <row r="10" spans="1:9" ht="23.25" customHeight="1" x14ac:dyDescent="0.3">
      <c r="A10" s="6">
        <v>2001</v>
      </c>
      <c r="B10" s="107">
        <v>2208.0347788344625</v>
      </c>
      <c r="C10" s="25">
        <f t="shared" si="0"/>
        <v>-0.11908130782194204</v>
      </c>
      <c r="D10" s="108">
        <v>2455.95047023088</v>
      </c>
      <c r="E10" s="26">
        <f t="shared" si="1"/>
        <v>-0.14293525997447087</v>
      </c>
      <c r="F10" s="110">
        <v>1853.8855866998206</v>
      </c>
      <c r="G10" s="23">
        <f t="shared" si="2"/>
        <v>-5.984531036937879E-2</v>
      </c>
      <c r="H10" s="247">
        <f t="shared" si="3"/>
        <v>28327.088891163548</v>
      </c>
      <c r="I10" s="248">
        <v>-2.4E-2</v>
      </c>
    </row>
    <row r="11" spans="1:9" ht="23.25" customHeight="1" x14ac:dyDescent="0.3">
      <c r="A11" s="6">
        <v>2002</v>
      </c>
      <c r="B11" s="107">
        <v>1877.6103432318612</v>
      </c>
      <c r="C11" s="25">
        <f t="shared" si="0"/>
        <v>-0.14964639088566345</v>
      </c>
      <c r="D11" s="108">
        <v>2040.029534913361</v>
      </c>
      <c r="E11" s="26">
        <f t="shared" si="1"/>
        <v>-0.16935233033360764</v>
      </c>
      <c r="F11" s="110">
        <v>1658.2347266972035</v>
      </c>
      <c r="G11" s="23">
        <f t="shared" si="2"/>
        <v>-0.10553556347072279</v>
      </c>
      <c r="H11" s="247">
        <f t="shared" si="3"/>
        <v>27732.220024449114</v>
      </c>
      <c r="I11" s="248">
        <v>-2.1000000000000001E-2</v>
      </c>
    </row>
    <row r="12" spans="1:9" ht="23.25" customHeight="1" x14ac:dyDescent="0.3">
      <c r="A12" s="6">
        <v>2003</v>
      </c>
      <c r="B12" s="107">
        <v>2080.0662108848564</v>
      </c>
      <c r="C12" s="25">
        <f t="shared" si="0"/>
        <v>0.10782634873246133</v>
      </c>
      <c r="D12" s="108">
        <v>2181.1354420602033</v>
      </c>
      <c r="E12" s="26">
        <f t="shared" si="1"/>
        <v>6.9168560911464949E-2</v>
      </c>
      <c r="F12" s="110">
        <v>1968.4155502344195</v>
      </c>
      <c r="G12" s="23">
        <f t="shared" si="2"/>
        <v>0.18705483520720856</v>
      </c>
      <c r="H12" s="247">
        <f t="shared" si="3"/>
        <v>27621.291144351319</v>
      </c>
      <c r="I12" s="248">
        <v>-4.0000000000000001E-3</v>
      </c>
    </row>
    <row r="13" spans="1:9" ht="23.25" customHeight="1" x14ac:dyDescent="0.3">
      <c r="A13" s="6">
        <v>2004</v>
      </c>
      <c r="B13" s="107">
        <v>2463.6</v>
      </c>
      <c r="C13" s="194">
        <v>7.1999999999999995E-2</v>
      </c>
      <c r="D13" s="108">
        <v>2661.8</v>
      </c>
      <c r="E13" s="194">
        <v>0.09</v>
      </c>
      <c r="F13" s="110">
        <v>2160.6999999999998</v>
      </c>
      <c r="G13" s="194">
        <v>0.04</v>
      </c>
      <c r="H13" s="247">
        <f t="shared" ref="H13:H22" si="4">H14/(1+I14)</f>
        <v>28449.929878681858</v>
      </c>
      <c r="I13" s="249">
        <v>0.03</v>
      </c>
    </row>
    <row r="14" spans="1:9" ht="23.25" customHeight="1" x14ac:dyDescent="0.3">
      <c r="A14" s="6">
        <v>2005</v>
      </c>
      <c r="B14" s="107">
        <v>2659.2</v>
      </c>
      <c r="C14" s="25">
        <f t="shared" ref="C14:C23" si="5">+B14/B13-1</f>
        <v>7.9396005845104645E-2</v>
      </c>
      <c r="D14" s="108">
        <v>2758.6</v>
      </c>
      <c r="E14" s="26">
        <f t="shared" ref="E14:E24" si="6">+D14/D13-1</f>
        <v>3.6366368622736456E-2</v>
      </c>
      <c r="F14" s="110">
        <v>2508.1</v>
      </c>
      <c r="G14" s="23">
        <f t="shared" ref="G14:G27" si="7">+F14/F13-1</f>
        <v>0.16078122830564179</v>
      </c>
      <c r="H14" s="247">
        <f t="shared" si="4"/>
        <v>29303.427775042313</v>
      </c>
      <c r="I14" s="250">
        <v>0.03</v>
      </c>
    </row>
    <row r="15" spans="1:9" ht="23.25" customHeight="1" x14ac:dyDescent="0.3">
      <c r="A15" s="6">
        <v>2006</v>
      </c>
      <c r="B15" s="107">
        <v>2553.3000000000002</v>
      </c>
      <c r="C15" s="25">
        <f t="shared" si="5"/>
        <v>-3.9824007220216506E-2</v>
      </c>
      <c r="D15" s="108">
        <v>2923</v>
      </c>
      <c r="E15" s="26">
        <f t="shared" si="6"/>
        <v>5.9595446965852172E-2</v>
      </c>
      <c r="F15" s="110">
        <v>1994.4</v>
      </c>
      <c r="G15" s="23">
        <f t="shared" si="7"/>
        <v>-0.20481639488058678</v>
      </c>
      <c r="H15" s="247">
        <f t="shared" si="4"/>
        <v>30446.26145826896</v>
      </c>
      <c r="I15" s="250">
        <v>3.9E-2</v>
      </c>
    </row>
    <row r="16" spans="1:9" ht="23.25" customHeight="1" x14ac:dyDescent="0.3">
      <c r="A16" s="6">
        <v>2007</v>
      </c>
      <c r="B16" s="107">
        <v>2570</v>
      </c>
      <c r="C16" s="25">
        <f t="shared" si="5"/>
        <v>6.5405553597304156E-3</v>
      </c>
      <c r="D16" s="108">
        <v>3138.7</v>
      </c>
      <c r="E16" s="26">
        <f t="shared" si="6"/>
        <v>7.3794047211768632E-2</v>
      </c>
      <c r="F16" s="110">
        <v>1714.7</v>
      </c>
      <c r="G16" s="23">
        <f t="shared" si="7"/>
        <v>-0.14024267950260727</v>
      </c>
      <c r="H16" s="247">
        <f t="shared" si="4"/>
        <v>31968.57453118241</v>
      </c>
      <c r="I16" s="250">
        <v>0.05</v>
      </c>
    </row>
    <row r="17" spans="1:28" ht="23.25" customHeight="1" x14ac:dyDescent="0.3">
      <c r="A17" s="6">
        <v>2008</v>
      </c>
      <c r="B17" s="107">
        <v>2686.9</v>
      </c>
      <c r="C17" s="25">
        <f t="shared" si="5"/>
        <v>4.5486381322957126E-2</v>
      </c>
      <c r="D17" s="108">
        <v>3470.9</v>
      </c>
      <c r="E17" s="26">
        <f t="shared" si="6"/>
        <v>0.10583999745117412</v>
      </c>
      <c r="F17" s="110">
        <v>1521.4</v>
      </c>
      <c r="G17" s="23">
        <f t="shared" si="7"/>
        <v>-0.11273108998658654</v>
      </c>
      <c r="H17" s="247">
        <f t="shared" si="4"/>
        <v>32480.071723681329</v>
      </c>
      <c r="I17" s="250">
        <v>1.6E-2</v>
      </c>
    </row>
    <row r="18" spans="1:28" ht="23.25" customHeight="1" x14ac:dyDescent="0.3">
      <c r="A18" s="6">
        <v>2009</v>
      </c>
      <c r="B18" s="107">
        <v>2841.9</v>
      </c>
      <c r="C18" s="25">
        <f t="shared" si="5"/>
        <v>5.7687297629238188E-2</v>
      </c>
      <c r="D18" s="108">
        <v>3702.7</v>
      </c>
      <c r="E18" s="26">
        <f t="shared" si="6"/>
        <v>6.678383128295251E-2</v>
      </c>
      <c r="F18" s="110">
        <v>1575.6</v>
      </c>
      <c r="G18" s="23">
        <f t="shared" si="7"/>
        <v>3.5625082161167221E-2</v>
      </c>
      <c r="H18" s="247">
        <f t="shared" si="4"/>
        <v>32512.551795405008</v>
      </c>
      <c r="I18" s="250">
        <v>1E-3</v>
      </c>
    </row>
    <row r="19" spans="1:28" ht="23.25" customHeight="1" x14ac:dyDescent="0.3">
      <c r="A19" s="6">
        <v>2010</v>
      </c>
      <c r="B19" s="107">
        <v>2929.8</v>
      </c>
      <c r="C19" s="25">
        <f t="shared" si="5"/>
        <v>3.0930011611949748E-2</v>
      </c>
      <c r="D19" s="108">
        <v>3788.4</v>
      </c>
      <c r="E19" s="26">
        <f t="shared" si="6"/>
        <v>2.314527236881192E-2</v>
      </c>
      <c r="F19" s="110">
        <v>1679.4</v>
      </c>
      <c r="G19" s="23">
        <f t="shared" si="7"/>
        <v>6.5879664889566092E-2</v>
      </c>
      <c r="H19" s="247">
        <f t="shared" si="4"/>
        <v>33748.028763630398</v>
      </c>
      <c r="I19" s="250">
        <v>3.7999999999999999E-2</v>
      </c>
      <c r="X19" s="228"/>
      <c r="Y19" s="228"/>
      <c r="Z19" s="228"/>
      <c r="AA19" s="228"/>
      <c r="AB19" s="228"/>
    </row>
    <row r="20" spans="1:28" s="119" customFormat="1" ht="23.25" customHeight="1" x14ac:dyDescent="0.3">
      <c r="A20" s="6">
        <v>2011</v>
      </c>
      <c r="B20" s="107">
        <v>3131.6</v>
      </c>
      <c r="C20" s="25">
        <f t="shared" si="5"/>
        <v>6.8878421735272033E-2</v>
      </c>
      <c r="D20" s="108">
        <v>4062.7</v>
      </c>
      <c r="E20" s="26">
        <f t="shared" si="6"/>
        <v>7.2405237039383286E-2</v>
      </c>
      <c r="F20" s="110">
        <v>1788.7</v>
      </c>
      <c r="G20" s="23">
        <f t="shared" si="7"/>
        <v>6.5082767655114893E-2</v>
      </c>
      <c r="H20" s="247">
        <f t="shared" si="4"/>
        <v>34524.233425193896</v>
      </c>
      <c r="I20" s="250">
        <v>2.3E-2</v>
      </c>
      <c r="X20" s="228"/>
      <c r="Y20" s="228"/>
      <c r="Z20" s="228"/>
      <c r="AA20" s="228"/>
      <c r="AB20" s="228"/>
    </row>
    <row r="21" spans="1:28" ht="23.25" customHeight="1" x14ac:dyDescent="0.3">
      <c r="A21" s="6">
        <v>2012</v>
      </c>
      <c r="B21" s="107">
        <v>3242.1</v>
      </c>
      <c r="C21" s="25">
        <f t="shared" si="5"/>
        <v>3.5285477072423133E-2</v>
      </c>
      <c r="D21" s="108">
        <v>4195</v>
      </c>
      <c r="E21" s="26">
        <f t="shared" si="6"/>
        <v>3.2564550668274794E-2</v>
      </c>
      <c r="F21" s="110">
        <v>1880.3</v>
      </c>
      <c r="G21" s="23">
        <f t="shared" si="7"/>
        <v>5.1210376250908407E-2</v>
      </c>
      <c r="H21" s="247">
        <f t="shared" si="4"/>
        <v>34903.999992871024</v>
      </c>
      <c r="I21" s="250">
        <v>1.0999999999999999E-2</v>
      </c>
      <c r="X21" s="228"/>
      <c r="Y21" s="228"/>
      <c r="Z21" s="228"/>
      <c r="AA21" s="228"/>
      <c r="AB21" s="228"/>
    </row>
    <row r="22" spans="1:28" ht="23.25" customHeight="1" x14ac:dyDescent="0.3">
      <c r="A22" s="6">
        <v>2013</v>
      </c>
      <c r="B22" s="107">
        <v>3314.5</v>
      </c>
      <c r="C22" s="25">
        <f t="shared" si="5"/>
        <v>2.233120508312525E-2</v>
      </c>
      <c r="D22" s="108">
        <v>4262.3</v>
      </c>
      <c r="E22" s="26">
        <f t="shared" si="6"/>
        <v>1.604290822407628E-2</v>
      </c>
      <c r="F22" s="110">
        <v>1971.5</v>
      </c>
      <c r="G22" s="23">
        <f t="shared" si="7"/>
        <v>4.8502898473647749E-2</v>
      </c>
      <c r="H22" s="247">
        <f t="shared" si="4"/>
        <v>35357.751992778343</v>
      </c>
      <c r="I22" s="250">
        <v>1.2999999999999999E-2</v>
      </c>
      <c r="X22" s="228"/>
      <c r="Y22" s="228"/>
      <c r="Z22" s="228"/>
      <c r="AA22" s="228"/>
      <c r="AB22" s="228"/>
    </row>
    <row r="23" spans="1:28" ht="23.25" customHeight="1" x14ac:dyDescent="0.3">
      <c r="A23" s="6">
        <v>2014</v>
      </c>
      <c r="B23" s="107">
        <v>3233</v>
      </c>
      <c r="C23" s="25">
        <f t="shared" si="5"/>
        <v>-2.4588927440036157E-2</v>
      </c>
      <c r="D23" s="109">
        <v>4358.7</v>
      </c>
      <c r="E23" s="26">
        <f t="shared" si="6"/>
        <v>2.2616896980503398E-2</v>
      </c>
      <c r="F23" s="111">
        <v>1651.3</v>
      </c>
      <c r="G23" s="23">
        <f t="shared" si="7"/>
        <v>-0.16241440527517126</v>
      </c>
      <c r="H23" s="247">
        <f>H24/(1+I24)</f>
        <v>35569.898504735014</v>
      </c>
      <c r="I23" s="250">
        <v>6.0000000000000001E-3</v>
      </c>
    </row>
    <row r="24" spans="1:28" ht="23.25" customHeight="1" x14ac:dyDescent="0.3">
      <c r="A24" s="6">
        <v>2015</v>
      </c>
      <c r="B24" s="107">
        <v>3277.9</v>
      </c>
      <c r="C24" s="25">
        <f>+B24/B23-1</f>
        <v>1.3888029693782888E-2</v>
      </c>
      <c r="D24" s="109">
        <v>4460.8</v>
      </c>
      <c r="E24" s="26">
        <f t="shared" si="6"/>
        <v>2.3424415536742682E-2</v>
      </c>
      <c r="F24" s="111">
        <v>1628.9</v>
      </c>
      <c r="G24" s="23">
        <f t="shared" si="7"/>
        <v>-1.3565069944891817E-2</v>
      </c>
      <c r="H24" s="247">
        <v>35783.317895763423</v>
      </c>
      <c r="I24" s="250">
        <v>6.0000000000000001E-3</v>
      </c>
    </row>
    <row r="25" spans="1:28" ht="23.25" customHeight="1" x14ac:dyDescent="0.3">
      <c r="A25" s="6">
        <v>2016</v>
      </c>
      <c r="B25" s="107">
        <v>3489.8</v>
      </c>
      <c r="C25" s="25">
        <f>+B25/B24-1</f>
        <v>6.4645047133835787E-2</v>
      </c>
      <c r="D25" s="109">
        <v>4761.1000000000004</v>
      </c>
      <c r="E25" s="26">
        <f>+D25/D24-1</f>
        <v>6.7319763271162181E-2</v>
      </c>
      <c r="F25" s="111">
        <v>1730.8</v>
      </c>
      <c r="G25" s="23">
        <f t="shared" si="7"/>
        <v>6.2557554177665731E-2</v>
      </c>
      <c r="H25" s="251">
        <v>36478.630805327928</v>
      </c>
      <c r="I25" s="250">
        <f t="shared" ref="I25:I27" si="8">H25/H24-1</f>
        <v>1.9431202874757192E-2</v>
      </c>
    </row>
    <row r="26" spans="1:28" ht="23.25" customHeight="1" x14ac:dyDescent="0.3">
      <c r="A26" s="6">
        <v>2017</v>
      </c>
      <c r="B26" s="107">
        <v>3463.1</v>
      </c>
      <c r="C26" s="25">
        <f>+B26/B25-1</f>
        <v>-7.6508682445985965E-3</v>
      </c>
      <c r="D26" s="108">
        <v>4851</v>
      </c>
      <c r="E26" s="26">
        <f>+D26/D25-1</f>
        <v>1.8882191090294098E-2</v>
      </c>
      <c r="F26" s="110">
        <v>1556.6</v>
      </c>
      <c r="G26" s="23">
        <f t="shared" si="7"/>
        <v>-0.10064709960711815</v>
      </c>
      <c r="H26" s="251">
        <v>37057.138365981285</v>
      </c>
      <c r="I26" s="250">
        <f t="shared" si="8"/>
        <v>1.5858806865329589E-2</v>
      </c>
    </row>
    <row r="27" spans="1:28" ht="23.25" customHeight="1" x14ac:dyDescent="0.3">
      <c r="A27" s="6">
        <v>2018</v>
      </c>
      <c r="B27" s="107">
        <v>3417.7</v>
      </c>
      <c r="C27" s="25">
        <f>+B27/B26-1</f>
        <v>-1.310964165054429E-2</v>
      </c>
      <c r="D27" s="108">
        <v>4854.3999999999996</v>
      </c>
      <c r="E27" s="26">
        <f>+D27/D26-1</f>
        <v>7.0088641517207506E-4</v>
      </c>
      <c r="F27" s="110">
        <v>1458.3</v>
      </c>
      <c r="G27" s="23">
        <f t="shared" si="7"/>
        <v>-6.3150456122317844E-2</v>
      </c>
      <c r="H27" s="251">
        <v>37600.941882782652</v>
      </c>
      <c r="I27" s="250">
        <f t="shared" si="8"/>
        <v>1.4674730450869866E-2</v>
      </c>
    </row>
    <row r="28" spans="1:28" ht="23.25" customHeight="1" x14ac:dyDescent="0.3">
      <c r="A28" s="6">
        <v>2019</v>
      </c>
      <c r="B28" s="107">
        <f>SUM('תוצר לנפש רבעוניb'!H3:K3)</f>
        <v>3364.5</v>
      </c>
      <c r="C28" s="25">
        <f>+B28/B27-1</f>
        <v>-1.5566023934224682E-2</v>
      </c>
      <c r="D28" s="108">
        <f>SUM('תוצר לנפש רבעוניb'!H5:K5)</f>
        <v>4802.5</v>
      </c>
      <c r="E28" s="26">
        <f>+D28/D27-1</f>
        <v>-1.0691331575477858E-2</v>
      </c>
      <c r="F28" s="110">
        <f>SUM('תוצר לנפש רבעוניb'!H7:K7)</f>
        <v>1416.8000000000002</v>
      </c>
      <c r="G28" s="23">
        <f t="shared" ref="G28" si="9">+F28/F27-1</f>
        <v>-2.8457793320990077E-2</v>
      </c>
      <c r="H28" s="251">
        <v>38185.160772367984</v>
      </c>
      <c r="I28" s="250">
        <f>H28/H27-1</f>
        <v>1.5537347213444352E-2</v>
      </c>
      <c r="J28" s="128"/>
      <c r="K28" s="128"/>
      <c r="L28" s="128"/>
      <c r="M28" s="128"/>
      <c r="N28" s="128"/>
      <c r="O28" s="128"/>
      <c r="P28" s="128"/>
      <c r="Q28" s="128"/>
      <c r="R28" s="128"/>
    </row>
    <row r="29" spans="1:28" ht="23.25" customHeight="1" x14ac:dyDescent="0.3">
      <c r="E29" s="81"/>
      <c r="I29" s="128"/>
      <c r="J29" s="128"/>
      <c r="K29" s="128"/>
      <c r="L29" s="128"/>
      <c r="M29" s="128"/>
      <c r="N29" s="128"/>
      <c r="O29" s="128"/>
      <c r="P29" s="128"/>
      <c r="Q29" s="128"/>
      <c r="R29" s="128"/>
    </row>
    <row r="30" spans="1:28" ht="23.25" customHeight="1" x14ac:dyDescent="0.3">
      <c r="A30" s="128"/>
      <c r="B30" s="128"/>
      <c r="C30" s="128"/>
      <c r="D30" s="128"/>
      <c r="E30" s="128"/>
      <c r="F30" s="128"/>
      <c r="G30" s="128"/>
    </row>
    <row r="31" spans="1:28" ht="23.25" customHeight="1" x14ac:dyDescent="0.3">
      <c r="A31" s="128"/>
      <c r="B31" s="128"/>
      <c r="C31" s="128"/>
      <c r="D31" s="128"/>
      <c r="E31" s="128"/>
      <c r="F31" s="128"/>
      <c r="G31" s="128"/>
    </row>
  </sheetData>
  <mergeCells count="5">
    <mergeCell ref="H1:I1"/>
    <mergeCell ref="A1:A2"/>
    <mergeCell ref="B1:C1"/>
    <mergeCell ref="D1:E1"/>
    <mergeCell ref="F1:G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5">
    <tabColor theme="1"/>
  </sheetPr>
  <dimension ref="A1:BR130"/>
  <sheetViews>
    <sheetView rightToLeft="1" topLeftCell="A86" zoomScale="30" zoomScaleNormal="30" workbookViewId="0">
      <selection activeCell="A111" sqref="A111"/>
    </sheetView>
  </sheetViews>
  <sheetFormatPr defaultColWidth="9" defaultRowHeight="19.5" customHeight="1" outlineLevelRow="1" x14ac:dyDescent="0.3"/>
  <cols>
    <col min="1" max="1" width="13" style="1" customWidth="1"/>
    <col min="2" max="2" width="21.25" style="1" customWidth="1"/>
    <col min="3" max="6" width="21.25" style="119" customWidth="1"/>
    <col min="7" max="7" width="10.58203125" style="67" bestFit="1" customWidth="1"/>
    <col min="8" max="8" width="11.08203125" style="119" customWidth="1"/>
    <col min="9" max="15" width="11.25" style="119" bestFit="1" customWidth="1"/>
    <col min="16" max="17" width="11.25" style="67" bestFit="1" customWidth="1"/>
    <col min="18" max="45" width="11.25" style="1" bestFit="1" customWidth="1"/>
    <col min="46" max="50" width="11.83203125" style="1" bestFit="1" customWidth="1"/>
    <col min="51" max="70" width="11.25" style="1" bestFit="1" customWidth="1"/>
    <col min="71" max="16384" width="9" style="1"/>
  </cols>
  <sheetData>
    <row r="1" spans="1:69" ht="19.5" customHeight="1" x14ac:dyDescent="0.3">
      <c r="A1" s="270" t="s">
        <v>83</v>
      </c>
      <c r="B1" s="219">
        <v>2020</v>
      </c>
      <c r="C1" s="220"/>
      <c r="D1" s="220"/>
      <c r="E1" s="221"/>
      <c r="F1" s="219">
        <v>2019</v>
      </c>
      <c r="G1" s="220"/>
      <c r="H1" s="220"/>
      <c r="I1" s="221"/>
      <c r="J1" s="219">
        <v>2018</v>
      </c>
      <c r="K1" s="220"/>
      <c r="L1" s="220"/>
      <c r="M1" s="221"/>
      <c r="N1" s="219">
        <v>2017</v>
      </c>
      <c r="O1" s="220"/>
      <c r="P1" s="220"/>
      <c r="Q1" s="221"/>
      <c r="R1" s="13">
        <v>2016</v>
      </c>
      <c r="S1" s="14"/>
      <c r="T1" s="14"/>
      <c r="U1" s="15"/>
      <c r="V1" s="13">
        <v>2015</v>
      </c>
      <c r="W1" s="14"/>
      <c r="X1" s="14"/>
      <c r="Y1" s="15"/>
      <c r="Z1" s="13"/>
      <c r="AA1" s="14"/>
      <c r="AB1" s="14">
        <v>2014</v>
      </c>
      <c r="AC1" s="15"/>
      <c r="AD1" s="219">
        <v>2013</v>
      </c>
      <c r="AE1" s="220"/>
      <c r="AF1" s="220"/>
      <c r="AG1" s="221"/>
      <c r="AH1" s="219">
        <v>2012</v>
      </c>
      <c r="AI1" s="220"/>
      <c r="AJ1" s="220"/>
      <c r="AK1" s="221"/>
      <c r="AL1" s="219">
        <v>2011</v>
      </c>
      <c r="AM1" s="220"/>
      <c r="AN1" s="220"/>
      <c r="AO1" s="221"/>
      <c r="AP1" s="219">
        <v>2010</v>
      </c>
      <c r="AQ1" s="220"/>
      <c r="AR1" s="220"/>
      <c r="AS1" s="221"/>
      <c r="AT1" s="219">
        <v>2009</v>
      </c>
      <c r="AU1" s="220"/>
      <c r="AV1" s="220"/>
      <c r="AW1" s="221"/>
      <c r="AX1" s="219">
        <v>2008</v>
      </c>
      <c r="AY1" s="220"/>
      <c r="AZ1" s="220"/>
      <c r="BA1" s="221"/>
      <c r="BB1" s="219">
        <v>2007</v>
      </c>
      <c r="BC1" s="220"/>
      <c r="BD1" s="220"/>
      <c r="BE1" s="221"/>
      <c r="BF1" s="219">
        <v>2006</v>
      </c>
      <c r="BG1" s="220"/>
      <c r="BH1" s="220"/>
      <c r="BI1" s="221"/>
      <c r="BJ1" s="219">
        <v>2005</v>
      </c>
      <c r="BK1" s="220"/>
      <c r="BL1" s="220"/>
      <c r="BM1" s="221"/>
      <c r="BN1" s="219">
        <v>2004</v>
      </c>
      <c r="BO1" s="220"/>
      <c r="BP1" s="220"/>
      <c r="BQ1" s="221"/>
    </row>
    <row r="2" spans="1:69" ht="33" customHeight="1" thickBot="1" x14ac:dyDescent="0.35">
      <c r="A2" s="271"/>
      <c r="B2" s="34" t="s">
        <v>5</v>
      </c>
      <c r="C2" s="35" t="s">
        <v>4</v>
      </c>
      <c r="D2" s="35" t="s">
        <v>3</v>
      </c>
      <c r="E2" s="36" t="s">
        <v>2</v>
      </c>
      <c r="F2" s="34" t="s">
        <v>5</v>
      </c>
      <c r="G2" s="35" t="s">
        <v>4</v>
      </c>
      <c r="H2" s="35" t="s">
        <v>3</v>
      </c>
      <c r="I2" s="36" t="s">
        <v>2</v>
      </c>
      <c r="J2" s="34" t="s">
        <v>5</v>
      </c>
      <c r="K2" s="35" t="s">
        <v>4</v>
      </c>
      <c r="L2" s="35" t="s">
        <v>3</v>
      </c>
      <c r="M2" s="36" t="s">
        <v>2</v>
      </c>
      <c r="N2" s="34" t="s">
        <v>5</v>
      </c>
      <c r="O2" s="35" t="s">
        <v>4</v>
      </c>
      <c r="P2" s="35" t="s">
        <v>3</v>
      </c>
      <c r="Q2" s="36" t="s">
        <v>2</v>
      </c>
      <c r="R2" s="34" t="s">
        <v>5</v>
      </c>
      <c r="S2" s="35" t="s">
        <v>4</v>
      </c>
      <c r="T2" s="35" t="s">
        <v>3</v>
      </c>
      <c r="U2" s="36" t="s">
        <v>2</v>
      </c>
      <c r="V2" s="34" t="s">
        <v>5</v>
      </c>
      <c r="W2" s="35" t="s">
        <v>4</v>
      </c>
      <c r="X2" s="35" t="s">
        <v>3</v>
      </c>
      <c r="Y2" s="36" t="s">
        <v>2</v>
      </c>
      <c r="Z2" s="34" t="s">
        <v>5</v>
      </c>
      <c r="AA2" s="35" t="s">
        <v>4</v>
      </c>
      <c r="AB2" s="35" t="s">
        <v>3</v>
      </c>
      <c r="AC2" s="36" t="s">
        <v>2</v>
      </c>
      <c r="AD2" s="34" t="s">
        <v>5</v>
      </c>
      <c r="AE2" s="35" t="s">
        <v>4</v>
      </c>
      <c r="AF2" s="35" t="s">
        <v>3</v>
      </c>
      <c r="AG2" s="36" t="s">
        <v>2</v>
      </c>
      <c r="AH2" s="34" t="s">
        <v>5</v>
      </c>
      <c r="AI2" s="35" t="s">
        <v>4</v>
      </c>
      <c r="AJ2" s="35" t="s">
        <v>3</v>
      </c>
      <c r="AK2" s="36" t="s">
        <v>2</v>
      </c>
      <c r="AL2" s="34" t="s">
        <v>5</v>
      </c>
      <c r="AM2" s="35" t="s">
        <v>4</v>
      </c>
      <c r="AN2" s="35" t="s">
        <v>3</v>
      </c>
      <c r="AO2" s="36" t="s">
        <v>2</v>
      </c>
      <c r="AP2" s="34" t="s">
        <v>5</v>
      </c>
      <c r="AQ2" s="35" t="s">
        <v>4</v>
      </c>
      <c r="AR2" s="35" t="s">
        <v>3</v>
      </c>
      <c r="AS2" s="36" t="s">
        <v>2</v>
      </c>
      <c r="AT2" s="34" t="s">
        <v>5</v>
      </c>
      <c r="AU2" s="35" t="s">
        <v>4</v>
      </c>
      <c r="AV2" s="35" t="s">
        <v>3</v>
      </c>
      <c r="AW2" s="36" t="s">
        <v>2</v>
      </c>
      <c r="AX2" s="34" t="s">
        <v>5</v>
      </c>
      <c r="AY2" s="35" t="s">
        <v>4</v>
      </c>
      <c r="AZ2" s="35" t="s">
        <v>3</v>
      </c>
      <c r="BA2" s="36" t="s">
        <v>2</v>
      </c>
      <c r="BB2" s="34" t="s">
        <v>5</v>
      </c>
      <c r="BC2" s="35" t="s">
        <v>4</v>
      </c>
      <c r="BD2" s="35" t="s">
        <v>3</v>
      </c>
      <c r="BE2" s="36" t="s">
        <v>2</v>
      </c>
      <c r="BF2" s="34" t="s">
        <v>5</v>
      </c>
      <c r="BG2" s="35" t="s">
        <v>4</v>
      </c>
      <c r="BH2" s="35" t="s">
        <v>3</v>
      </c>
      <c r="BI2" s="36" t="s">
        <v>2</v>
      </c>
      <c r="BJ2" s="34" t="s">
        <v>5</v>
      </c>
      <c r="BK2" s="35" t="s">
        <v>4</v>
      </c>
      <c r="BL2" s="35" t="s">
        <v>3</v>
      </c>
      <c r="BM2" s="36" t="s">
        <v>2</v>
      </c>
      <c r="BN2" s="34" t="s">
        <v>5</v>
      </c>
      <c r="BO2" s="35" t="s">
        <v>4</v>
      </c>
      <c r="BP2" s="35" t="s">
        <v>3</v>
      </c>
      <c r="BQ2" s="36" t="s">
        <v>2</v>
      </c>
    </row>
    <row r="3" spans="1:69" ht="19.5" customHeight="1" x14ac:dyDescent="0.3">
      <c r="A3" s="91" t="s">
        <v>24</v>
      </c>
      <c r="B3" s="202"/>
      <c r="C3" s="202"/>
      <c r="D3" s="202"/>
      <c r="E3" s="202"/>
      <c r="F3" s="165">
        <v>302.2</v>
      </c>
      <c r="G3" s="165">
        <v>269.89999999999998</v>
      </c>
      <c r="H3" s="165">
        <v>254.3</v>
      </c>
      <c r="I3" s="166">
        <v>265.10000000000002</v>
      </c>
      <c r="J3" s="167">
        <v>300.39999999999998</v>
      </c>
      <c r="K3" s="165">
        <v>253.6</v>
      </c>
      <c r="L3" s="165">
        <v>271.2</v>
      </c>
      <c r="M3" s="166">
        <v>265.89999999999998</v>
      </c>
      <c r="N3" s="167">
        <v>297.10000000000002</v>
      </c>
      <c r="O3" s="165">
        <v>261.3</v>
      </c>
      <c r="P3" s="165">
        <v>264.39999999999998</v>
      </c>
      <c r="Q3" s="166">
        <v>251.3</v>
      </c>
      <c r="R3" s="167">
        <v>286.2</v>
      </c>
      <c r="S3" s="165">
        <v>252.8</v>
      </c>
      <c r="T3" s="165">
        <v>291.7</v>
      </c>
      <c r="U3" s="166">
        <v>312.2</v>
      </c>
      <c r="V3" s="167">
        <v>268.8</v>
      </c>
      <c r="W3" s="165">
        <v>235.29999999999998</v>
      </c>
      <c r="X3" s="165">
        <v>280.39999999999998</v>
      </c>
      <c r="Y3" s="166">
        <v>250.70000000000002</v>
      </c>
      <c r="Z3" s="167">
        <v>312.39999999999998</v>
      </c>
      <c r="AA3" s="165">
        <v>199</v>
      </c>
      <c r="AB3" s="165">
        <v>304.89999999999998</v>
      </c>
      <c r="AC3" s="166">
        <v>261.60000000000002</v>
      </c>
      <c r="AD3" s="167">
        <v>298.10000000000002</v>
      </c>
      <c r="AE3" s="165">
        <v>251.5</v>
      </c>
      <c r="AF3" s="165">
        <v>276.10000000000002</v>
      </c>
      <c r="AG3" s="166">
        <v>223.70000000000002</v>
      </c>
      <c r="AH3" s="167">
        <v>323.7</v>
      </c>
      <c r="AI3" s="165">
        <v>239.5</v>
      </c>
      <c r="AJ3" s="165">
        <v>294.3</v>
      </c>
      <c r="AK3" s="166">
        <v>228.4</v>
      </c>
      <c r="AL3" s="167">
        <v>332.8</v>
      </c>
      <c r="AM3" s="165">
        <v>207</v>
      </c>
      <c r="AN3" s="165">
        <v>255.39999999999998</v>
      </c>
      <c r="AO3" s="166">
        <v>238.8</v>
      </c>
      <c r="AP3" s="167">
        <v>284.60000000000002</v>
      </c>
      <c r="AQ3" s="165">
        <v>201</v>
      </c>
      <c r="AR3" s="165">
        <v>257.8</v>
      </c>
      <c r="AS3" s="166">
        <v>242</v>
      </c>
      <c r="AT3" s="167">
        <v>324.5</v>
      </c>
      <c r="AU3" s="165">
        <v>224.39999999999998</v>
      </c>
      <c r="AV3" s="165">
        <v>280.70000000000005</v>
      </c>
      <c r="AW3" s="166">
        <v>260</v>
      </c>
      <c r="AX3" s="167">
        <v>265.8</v>
      </c>
      <c r="AY3" s="165">
        <v>242.5</v>
      </c>
      <c r="AZ3" s="165">
        <v>272.5</v>
      </c>
      <c r="BA3" s="166">
        <v>228.89999999999998</v>
      </c>
      <c r="BB3" s="167">
        <v>195.2</v>
      </c>
      <c r="BC3" s="165">
        <v>173</v>
      </c>
      <c r="BD3" s="165">
        <v>215.10000000000002</v>
      </c>
      <c r="BE3" s="166">
        <v>173.2</v>
      </c>
      <c r="BF3" s="167">
        <v>334.90000000000003</v>
      </c>
      <c r="BG3" s="165">
        <v>188.3</v>
      </c>
      <c r="BH3" s="165">
        <v>225.5</v>
      </c>
      <c r="BI3" s="166">
        <v>180.9</v>
      </c>
      <c r="BJ3" s="167">
        <v>181</v>
      </c>
      <c r="BK3" s="165">
        <v>191.7</v>
      </c>
      <c r="BL3" s="165">
        <v>198.60000000000002</v>
      </c>
      <c r="BM3" s="166">
        <v>155.89999999999998</v>
      </c>
      <c r="BN3" s="167">
        <v>293.89999999999998</v>
      </c>
      <c r="BO3" s="165">
        <v>187</v>
      </c>
      <c r="BP3" s="165">
        <v>190.39999999999998</v>
      </c>
      <c r="BQ3" s="166">
        <v>198</v>
      </c>
    </row>
    <row r="4" spans="1:69" ht="19.5" customHeight="1" x14ac:dyDescent="0.3">
      <c r="A4" s="92" t="s">
        <v>36</v>
      </c>
      <c r="B4" s="202"/>
      <c r="C4" s="202"/>
      <c r="D4" s="202"/>
      <c r="E4" s="202"/>
      <c r="F4" s="165">
        <v>521.9</v>
      </c>
      <c r="G4" s="165">
        <v>511.99999999999994</v>
      </c>
      <c r="H4" s="165">
        <v>511.1</v>
      </c>
      <c r="I4" s="166">
        <v>508.3</v>
      </c>
      <c r="J4" s="167">
        <v>519.20000000000005</v>
      </c>
      <c r="K4" s="165">
        <v>539.5</v>
      </c>
      <c r="L4" s="165">
        <v>505.09999999999997</v>
      </c>
      <c r="M4" s="166">
        <v>492.79999999999995</v>
      </c>
      <c r="N4" s="167">
        <v>526.20000000000005</v>
      </c>
      <c r="O4" s="165">
        <v>540.09999999999991</v>
      </c>
      <c r="P4" s="165">
        <v>507.89999999999992</v>
      </c>
      <c r="Q4" s="166">
        <v>520</v>
      </c>
      <c r="R4" s="167">
        <v>459.69999999999993</v>
      </c>
      <c r="S4" s="165">
        <v>466.80000000000007</v>
      </c>
      <c r="T4" s="165">
        <v>460.29999999999995</v>
      </c>
      <c r="U4" s="166">
        <v>442.6</v>
      </c>
      <c r="V4" s="167">
        <v>409.20000000000005</v>
      </c>
      <c r="W4" s="165">
        <v>409.4</v>
      </c>
      <c r="X4" s="165">
        <v>414.4</v>
      </c>
      <c r="Y4" s="166">
        <v>396.7</v>
      </c>
      <c r="Z4" s="167">
        <v>413.69999999999993</v>
      </c>
      <c r="AA4" s="165">
        <v>409.80000000000007</v>
      </c>
      <c r="AB4" s="165">
        <v>454</v>
      </c>
      <c r="AC4" s="166">
        <v>443.20000000000005</v>
      </c>
      <c r="AD4" s="167">
        <v>426.7</v>
      </c>
      <c r="AE4" s="165">
        <v>495.1</v>
      </c>
      <c r="AF4" s="165">
        <v>490.3</v>
      </c>
      <c r="AG4" s="166">
        <v>428.29999999999995</v>
      </c>
      <c r="AH4" s="167">
        <v>459.9</v>
      </c>
      <c r="AI4" s="165">
        <v>452.8</v>
      </c>
      <c r="AJ4" s="165">
        <v>443</v>
      </c>
      <c r="AK4" s="166">
        <v>401.2</v>
      </c>
      <c r="AL4" s="167">
        <v>398.30000000000007</v>
      </c>
      <c r="AM4" s="165">
        <v>394.40000000000003</v>
      </c>
      <c r="AN4" s="165">
        <v>404.3</v>
      </c>
      <c r="AO4" s="166">
        <v>390.5</v>
      </c>
      <c r="AP4" s="167">
        <v>388.2</v>
      </c>
      <c r="AQ4" s="165">
        <v>391.70000000000005</v>
      </c>
      <c r="AR4" s="165">
        <v>392.3</v>
      </c>
      <c r="AS4" s="166">
        <v>386.79999999999995</v>
      </c>
      <c r="AT4" s="167">
        <v>342.6</v>
      </c>
      <c r="AU4" s="165">
        <v>380.59999999999997</v>
      </c>
      <c r="AV4" s="165">
        <v>339</v>
      </c>
      <c r="AW4" s="166">
        <v>318.40000000000003</v>
      </c>
      <c r="AX4" s="167">
        <v>324.7</v>
      </c>
      <c r="AY4" s="165">
        <v>324.5</v>
      </c>
      <c r="AZ4" s="165">
        <v>326.3</v>
      </c>
      <c r="BA4" s="166">
        <v>330</v>
      </c>
      <c r="BB4" s="167">
        <v>260.8</v>
      </c>
      <c r="BC4" s="165">
        <v>218.8</v>
      </c>
      <c r="BD4" s="165">
        <v>256.2</v>
      </c>
      <c r="BE4" s="166">
        <v>215.2</v>
      </c>
      <c r="BF4" s="167">
        <v>260.8</v>
      </c>
      <c r="BG4" s="165">
        <v>225.20000000000002</v>
      </c>
      <c r="BH4" s="165">
        <v>264.20000000000005</v>
      </c>
      <c r="BI4" s="166">
        <v>214.10000000000002</v>
      </c>
      <c r="BJ4" s="167">
        <v>324</v>
      </c>
      <c r="BK4" s="165">
        <v>334.4</v>
      </c>
      <c r="BL4" s="165">
        <v>340</v>
      </c>
      <c r="BM4" s="166">
        <v>335.5</v>
      </c>
      <c r="BN4" s="167">
        <v>326.5</v>
      </c>
      <c r="BO4" s="165">
        <v>283.8</v>
      </c>
      <c r="BP4" s="165">
        <v>262.5</v>
      </c>
      <c r="BQ4" s="166">
        <v>230.10000000000002</v>
      </c>
    </row>
    <row r="5" spans="1:69" ht="19.5" customHeight="1" x14ac:dyDescent="0.3">
      <c r="A5" s="114" t="s">
        <v>37</v>
      </c>
      <c r="B5" s="203"/>
      <c r="C5" s="203"/>
      <c r="D5" s="203"/>
      <c r="E5" s="203"/>
      <c r="F5" s="165">
        <v>15.8</v>
      </c>
      <c r="G5" s="165">
        <v>17.5</v>
      </c>
      <c r="H5" s="165">
        <v>18.3</v>
      </c>
      <c r="I5" s="166">
        <v>17.5</v>
      </c>
      <c r="J5" s="167">
        <v>18.200000000000003</v>
      </c>
      <c r="K5" s="165">
        <v>17.5</v>
      </c>
      <c r="L5" s="165">
        <v>17.400000000000002</v>
      </c>
      <c r="M5" s="166">
        <v>13.6</v>
      </c>
      <c r="N5" s="167">
        <v>12.5</v>
      </c>
      <c r="O5" s="165">
        <v>11.399999999999999</v>
      </c>
      <c r="P5" s="165">
        <v>10.6</v>
      </c>
      <c r="Q5" s="166">
        <v>8.5</v>
      </c>
      <c r="R5" s="167">
        <v>11.6</v>
      </c>
      <c r="S5" s="165">
        <v>11.9</v>
      </c>
      <c r="T5" s="165">
        <v>12.8</v>
      </c>
      <c r="U5" s="166">
        <v>10.1</v>
      </c>
      <c r="V5" s="167">
        <v>12.2</v>
      </c>
      <c r="W5" s="165">
        <v>12.6</v>
      </c>
      <c r="X5" s="165">
        <v>12.6</v>
      </c>
      <c r="Y5" s="166">
        <v>11.3</v>
      </c>
      <c r="Z5" s="167">
        <v>14.200000000000001</v>
      </c>
      <c r="AA5" s="165">
        <v>15.3</v>
      </c>
      <c r="AB5" s="165">
        <v>14.9</v>
      </c>
      <c r="AC5" s="166">
        <v>14.9</v>
      </c>
      <c r="AD5" s="167">
        <v>17</v>
      </c>
      <c r="AE5" s="165">
        <v>17.8</v>
      </c>
      <c r="AF5" s="165">
        <v>18.5</v>
      </c>
      <c r="AG5" s="166">
        <v>12.299999999999999</v>
      </c>
      <c r="AH5" s="167">
        <v>7.6</v>
      </c>
      <c r="AI5" s="165">
        <v>8.6999999999999993</v>
      </c>
      <c r="AJ5" s="165">
        <v>9.4</v>
      </c>
      <c r="AK5" s="166">
        <v>9.6999999999999993</v>
      </c>
      <c r="AL5" s="167">
        <v>17.899999999999999</v>
      </c>
      <c r="AM5" s="165">
        <v>18.5</v>
      </c>
      <c r="AN5" s="165">
        <v>13.5</v>
      </c>
      <c r="AO5" s="166">
        <v>17.8</v>
      </c>
      <c r="AP5" s="167">
        <v>7.2</v>
      </c>
      <c r="AQ5" s="165">
        <v>7.6</v>
      </c>
      <c r="AR5" s="165">
        <v>9</v>
      </c>
      <c r="AS5" s="166">
        <v>9.1999999999999993</v>
      </c>
      <c r="AT5" s="167">
        <v>5.7</v>
      </c>
      <c r="AU5" s="165">
        <v>5.4</v>
      </c>
      <c r="AV5" s="165">
        <v>10.6</v>
      </c>
      <c r="AW5" s="166">
        <v>8.9</v>
      </c>
      <c r="AX5" s="167">
        <v>12.2</v>
      </c>
      <c r="AY5" s="165">
        <v>2.2999999999999998</v>
      </c>
      <c r="AZ5" s="165">
        <v>12.3</v>
      </c>
      <c r="BA5" s="166">
        <v>2.2999999999999998</v>
      </c>
      <c r="BB5" s="167">
        <v>6.9</v>
      </c>
      <c r="BC5" s="165">
        <v>1.4</v>
      </c>
      <c r="BD5" s="165">
        <v>7</v>
      </c>
      <c r="BE5" s="166">
        <v>1.4</v>
      </c>
      <c r="BF5" s="167">
        <v>10.4</v>
      </c>
      <c r="BG5" s="165">
        <v>2</v>
      </c>
      <c r="BH5" s="165">
        <v>10.6</v>
      </c>
      <c r="BI5" s="166">
        <v>1.9</v>
      </c>
      <c r="BJ5" s="167">
        <v>7.5</v>
      </c>
      <c r="BK5" s="165">
        <v>6.1</v>
      </c>
      <c r="BL5" s="165">
        <v>7.3</v>
      </c>
      <c r="BM5" s="166">
        <v>6.1</v>
      </c>
      <c r="BN5" s="167">
        <v>6.2</v>
      </c>
      <c r="BO5" s="165">
        <v>6.9</v>
      </c>
      <c r="BP5" s="165">
        <v>6.8</v>
      </c>
      <c r="BQ5" s="166">
        <v>6.8</v>
      </c>
    </row>
    <row r="6" spans="1:69" ht="19.5" customHeight="1" x14ac:dyDescent="0.3">
      <c r="A6" s="114" t="s">
        <v>11</v>
      </c>
      <c r="B6" s="203"/>
      <c r="C6" s="203"/>
      <c r="D6" s="203"/>
      <c r="E6" s="203"/>
      <c r="F6" s="165">
        <v>449.8</v>
      </c>
      <c r="G6" s="165">
        <v>439.59999999999997</v>
      </c>
      <c r="H6" s="165">
        <v>435</v>
      </c>
      <c r="I6" s="166">
        <v>429.4</v>
      </c>
      <c r="J6" s="167">
        <v>443.6</v>
      </c>
      <c r="K6" s="165">
        <v>463.40000000000003</v>
      </c>
      <c r="L6" s="165">
        <v>433.09999999999997</v>
      </c>
      <c r="M6" s="166">
        <v>422.7</v>
      </c>
      <c r="N6" s="167">
        <v>443</v>
      </c>
      <c r="O6" s="165">
        <v>451</v>
      </c>
      <c r="P6" s="165">
        <v>426.09999999999997</v>
      </c>
      <c r="Q6" s="166">
        <v>436.7</v>
      </c>
      <c r="R6" s="167">
        <v>383.2</v>
      </c>
      <c r="S6" s="165">
        <v>378.1</v>
      </c>
      <c r="T6" s="165">
        <v>379.6</v>
      </c>
      <c r="U6" s="166">
        <v>358.70000000000005</v>
      </c>
      <c r="V6" s="167">
        <v>327.3</v>
      </c>
      <c r="W6" s="165">
        <v>323.89999999999998</v>
      </c>
      <c r="X6" s="165">
        <v>333.90000000000003</v>
      </c>
      <c r="Y6" s="166">
        <v>317.3</v>
      </c>
      <c r="Z6" s="167">
        <v>346.2</v>
      </c>
      <c r="AA6" s="165">
        <v>336.7</v>
      </c>
      <c r="AB6" s="165">
        <v>381.79999999999995</v>
      </c>
      <c r="AC6" s="166">
        <v>373.2</v>
      </c>
      <c r="AD6" s="167">
        <v>372.09999999999997</v>
      </c>
      <c r="AE6" s="165">
        <v>421</v>
      </c>
      <c r="AF6" s="165">
        <v>424.70000000000005</v>
      </c>
      <c r="AG6" s="166">
        <v>364.29999999999995</v>
      </c>
      <c r="AH6" s="167">
        <v>393.5</v>
      </c>
      <c r="AI6" s="165">
        <v>386.79999999999995</v>
      </c>
      <c r="AJ6" s="165">
        <v>380.7</v>
      </c>
      <c r="AK6" s="166">
        <v>343.4</v>
      </c>
      <c r="AL6" s="167">
        <v>326.7</v>
      </c>
      <c r="AM6" s="165">
        <v>324.89999999999998</v>
      </c>
      <c r="AN6" s="165">
        <v>348.4</v>
      </c>
      <c r="AO6" s="166">
        <v>329.3</v>
      </c>
      <c r="AP6" s="167">
        <v>332.9</v>
      </c>
      <c r="AQ6" s="165">
        <v>337.6</v>
      </c>
      <c r="AR6" s="165">
        <v>336.9</v>
      </c>
      <c r="AS6" s="166">
        <v>331.6</v>
      </c>
      <c r="AT6" s="167">
        <v>276.7</v>
      </c>
      <c r="AU6" s="165">
        <v>321.89999999999998</v>
      </c>
      <c r="AV6" s="165">
        <v>261.3</v>
      </c>
      <c r="AW6" s="166">
        <v>252.1</v>
      </c>
      <c r="AX6" s="167">
        <v>250.60000000000002</v>
      </c>
      <c r="AY6" s="165">
        <v>261.5</v>
      </c>
      <c r="AZ6" s="165">
        <v>251.60000000000002</v>
      </c>
      <c r="BA6" s="166">
        <v>258.3</v>
      </c>
      <c r="BB6" s="167">
        <v>193.2</v>
      </c>
      <c r="BC6" s="165">
        <v>157.70000000000002</v>
      </c>
      <c r="BD6" s="165">
        <v>192.9</v>
      </c>
      <c r="BE6" s="166">
        <v>159</v>
      </c>
      <c r="BF6" s="167">
        <v>197.3</v>
      </c>
      <c r="BG6" s="165">
        <v>170.3</v>
      </c>
      <c r="BH6" s="165">
        <v>201.8</v>
      </c>
      <c r="BI6" s="166">
        <v>159.30000000000001</v>
      </c>
      <c r="BJ6" s="167">
        <v>256.10000000000002</v>
      </c>
      <c r="BK6" s="165">
        <v>270.2</v>
      </c>
      <c r="BL6" s="165">
        <v>275.39999999999998</v>
      </c>
      <c r="BM6" s="166">
        <v>269.60000000000002</v>
      </c>
      <c r="BN6" s="167">
        <v>245.2</v>
      </c>
      <c r="BO6" s="165">
        <v>212.1</v>
      </c>
      <c r="BP6" s="165">
        <v>210.2</v>
      </c>
      <c r="BQ6" s="166">
        <v>178</v>
      </c>
    </row>
    <row r="7" spans="1:69" ht="40" customHeight="1" x14ac:dyDescent="0.3">
      <c r="A7" s="114" t="s">
        <v>48</v>
      </c>
      <c r="B7" s="203"/>
      <c r="C7" s="203"/>
      <c r="D7" s="203"/>
      <c r="E7" s="203"/>
      <c r="F7" s="165">
        <v>40.700000000000003</v>
      </c>
      <c r="G7" s="165">
        <v>40.299999999999997</v>
      </c>
      <c r="H7" s="165">
        <v>41.400000000000006</v>
      </c>
      <c r="I7" s="166">
        <v>45.5</v>
      </c>
      <c r="J7" s="167">
        <v>42</v>
      </c>
      <c r="K7" s="165">
        <v>43.599999999999994</v>
      </c>
      <c r="L7" s="165">
        <v>39.5</v>
      </c>
      <c r="M7" s="166">
        <v>40.799999999999997</v>
      </c>
      <c r="N7" s="167">
        <v>39.1</v>
      </c>
      <c r="O7" s="165">
        <v>44.5</v>
      </c>
      <c r="P7" s="165">
        <v>41.099999999999994</v>
      </c>
      <c r="Q7" s="166">
        <v>46.5</v>
      </c>
      <c r="R7" s="167">
        <v>37.4</v>
      </c>
      <c r="S7" s="165">
        <v>40.6</v>
      </c>
      <c r="T7" s="165">
        <v>36.799999999999997</v>
      </c>
      <c r="U7" s="166">
        <v>43.8</v>
      </c>
      <c r="V7" s="167">
        <v>39</v>
      </c>
      <c r="W7" s="165">
        <v>42.4</v>
      </c>
      <c r="X7" s="165">
        <v>38.5</v>
      </c>
      <c r="Y7" s="166">
        <v>38.299999999999997</v>
      </c>
      <c r="Z7" s="167">
        <v>29.7</v>
      </c>
      <c r="AA7" s="165">
        <v>31.400000000000002</v>
      </c>
      <c r="AB7" s="165">
        <v>30.5</v>
      </c>
      <c r="AC7" s="166">
        <v>32</v>
      </c>
      <c r="AD7" s="167">
        <v>17.899999999999999</v>
      </c>
      <c r="AE7" s="165">
        <v>26.599999999999998</v>
      </c>
      <c r="AF7" s="165">
        <v>21.9</v>
      </c>
      <c r="AG7" s="166">
        <v>23.2</v>
      </c>
      <c r="AH7" s="167">
        <v>29.6</v>
      </c>
      <c r="AI7" s="165">
        <v>36.1</v>
      </c>
      <c r="AJ7" s="165">
        <v>34.400000000000006</v>
      </c>
      <c r="AK7" s="166">
        <v>27</v>
      </c>
      <c r="AL7" s="167">
        <v>34.200000000000003</v>
      </c>
      <c r="AM7" s="165">
        <v>33</v>
      </c>
      <c r="AN7" s="165">
        <v>26.7</v>
      </c>
      <c r="AO7" s="166">
        <v>27</v>
      </c>
      <c r="AP7" s="167">
        <v>29.700000000000003</v>
      </c>
      <c r="AQ7" s="165">
        <v>31.2</v>
      </c>
      <c r="AR7" s="165">
        <v>30.9</v>
      </c>
      <c r="AS7" s="166">
        <v>29.099999999999998</v>
      </c>
      <c r="AT7" s="167">
        <v>39.9</v>
      </c>
      <c r="AU7" s="165">
        <v>45.599999999999994</v>
      </c>
      <c r="AV7" s="165">
        <v>33.5</v>
      </c>
      <c r="AW7" s="166">
        <v>26.9</v>
      </c>
      <c r="AX7" s="167">
        <v>36.9</v>
      </c>
      <c r="AY7" s="165">
        <v>36.200000000000003</v>
      </c>
      <c r="AZ7" s="165">
        <v>37.1</v>
      </c>
      <c r="BA7" s="166">
        <v>41.400000000000006</v>
      </c>
      <c r="BB7" s="167">
        <v>33.5</v>
      </c>
      <c r="BC7" s="165">
        <v>32.700000000000003</v>
      </c>
      <c r="BD7" s="165">
        <v>31</v>
      </c>
      <c r="BE7" s="166">
        <v>30.2</v>
      </c>
      <c r="BF7" s="167">
        <v>29.200000000000003</v>
      </c>
      <c r="BG7" s="165">
        <v>29.1</v>
      </c>
      <c r="BH7" s="165">
        <v>28.5</v>
      </c>
      <c r="BI7" s="166">
        <v>29.1</v>
      </c>
      <c r="BJ7" s="167">
        <v>39</v>
      </c>
      <c r="BK7" s="165">
        <v>37.5</v>
      </c>
      <c r="BL7" s="165">
        <v>37</v>
      </c>
      <c r="BM7" s="166">
        <v>38.700000000000003</v>
      </c>
      <c r="BN7" s="167">
        <v>51</v>
      </c>
      <c r="BO7" s="165">
        <v>44</v>
      </c>
      <c r="BP7" s="165">
        <v>30.7</v>
      </c>
      <c r="BQ7" s="166">
        <v>30.599999999999998</v>
      </c>
    </row>
    <row r="8" spans="1:69" ht="40" customHeight="1" x14ac:dyDescent="0.3">
      <c r="A8" s="114" t="s">
        <v>38</v>
      </c>
      <c r="B8" s="203"/>
      <c r="C8" s="203"/>
      <c r="D8" s="203"/>
      <c r="E8" s="203"/>
      <c r="F8" s="165">
        <v>15.6</v>
      </c>
      <c r="G8" s="165">
        <v>14.6</v>
      </c>
      <c r="H8" s="165">
        <v>16.399999999999999</v>
      </c>
      <c r="I8" s="166">
        <v>15.9</v>
      </c>
      <c r="J8" s="167">
        <v>15.4</v>
      </c>
      <c r="K8" s="165">
        <v>15</v>
      </c>
      <c r="L8" s="165">
        <v>15.1</v>
      </c>
      <c r="M8" s="166">
        <v>15.7</v>
      </c>
      <c r="N8" s="167">
        <v>31.6</v>
      </c>
      <c r="O8" s="165">
        <v>33.200000000000003</v>
      </c>
      <c r="P8" s="165">
        <v>30.099999999999998</v>
      </c>
      <c r="Q8" s="166">
        <v>28.3</v>
      </c>
      <c r="R8" s="167">
        <v>27.5</v>
      </c>
      <c r="S8" s="165">
        <v>36.200000000000003</v>
      </c>
      <c r="T8" s="165">
        <v>31.1</v>
      </c>
      <c r="U8" s="166">
        <v>30</v>
      </c>
      <c r="V8" s="167">
        <v>30.700000000000003</v>
      </c>
      <c r="W8" s="165">
        <v>30.5</v>
      </c>
      <c r="X8" s="165">
        <v>29.400000000000002</v>
      </c>
      <c r="Y8" s="166">
        <v>29.8</v>
      </c>
      <c r="Z8" s="167">
        <v>23.599999999999998</v>
      </c>
      <c r="AA8" s="165">
        <v>26.400000000000002</v>
      </c>
      <c r="AB8" s="165">
        <v>26.8</v>
      </c>
      <c r="AC8" s="166">
        <v>23.1</v>
      </c>
      <c r="AD8" s="167">
        <v>19.700000000000003</v>
      </c>
      <c r="AE8" s="165">
        <v>29.700000000000003</v>
      </c>
      <c r="AF8" s="165">
        <v>25.200000000000003</v>
      </c>
      <c r="AG8" s="166">
        <v>28.5</v>
      </c>
      <c r="AH8" s="167">
        <v>29.2</v>
      </c>
      <c r="AI8" s="165">
        <v>21.200000000000003</v>
      </c>
      <c r="AJ8" s="165">
        <v>18.5</v>
      </c>
      <c r="AK8" s="166">
        <v>21.1</v>
      </c>
      <c r="AL8" s="167">
        <v>19.5</v>
      </c>
      <c r="AM8" s="165">
        <v>18</v>
      </c>
      <c r="AN8" s="165">
        <v>15.700000000000001</v>
      </c>
      <c r="AO8" s="166">
        <v>16.399999999999999</v>
      </c>
      <c r="AP8" s="167">
        <v>18.399999999999999</v>
      </c>
      <c r="AQ8" s="165">
        <v>15.299999999999999</v>
      </c>
      <c r="AR8" s="165">
        <v>15.5</v>
      </c>
      <c r="AS8" s="166">
        <v>16.899999999999999</v>
      </c>
      <c r="AT8" s="167">
        <v>20.3</v>
      </c>
      <c r="AU8" s="165">
        <v>7.7</v>
      </c>
      <c r="AV8" s="165">
        <v>33.6</v>
      </c>
      <c r="AW8" s="166">
        <v>30.5</v>
      </c>
      <c r="AX8" s="167">
        <v>25</v>
      </c>
      <c r="AY8" s="165">
        <v>24.5</v>
      </c>
      <c r="AZ8" s="165">
        <v>25.3</v>
      </c>
      <c r="BA8" s="166">
        <v>28</v>
      </c>
      <c r="BB8" s="167">
        <v>27.2</v>
      </c>
      <c r="BC8" s="165">
        <v>27</v>
      </c>
      <c r="BD8" s="165">
        <v>25.3</v>
      </c>
      <c r="BE8" s="166">
        <v>24.599999999999998</v>
      </c>
      <c r="BF8" s="167">
        <v>23.9</v>
      </c>
      <c r="BG8" s="165">
        <v>23.799999999999997</v>
      </c>
      <c r="BH8" s="165">
        <v>23.299999999999997</v>
      </c>
      <c r="BI8" s="166">
        <v>23.8</v>
      </c>
      <c r="BJ8" s="167">
        <v>21.4</v>
      </c>
      <c r="BK8" s="165">
        <v>20.599999999999998</v>
      </c>
      <c r="BL8" s="165">
        <v>20.3</v>
      </c>
      <c r="BM8" s="166">
        <v>21.099999999999998</v>
      </c>
      <c r="BN8" s="167">
        <v>24.1</v>
      </c>
      <c r="BO8" s="165">
        <v>20.8</v>
      </c>
      <c r="BP8" s="165">
        <v>14.8</v>
      </c>
      <c r="BQ8" s="166">
        <v>14.7</v>
      </c>
    </row>
    <row r="9" spans="1:69" s="112" customFormat="1" ht="40" customHeight="1" outlineLevel="1" x14ac:dyDescent="0.3">
      <c r="A9" s="92" t="s">
        <v>12</v>
      </c>
      <c r="B9" s="202"/>
      <c r="C9" s="202"/>
      <c r="D9" s="202"/>
      <c r="E9" s="202"/>
      <c r="F9" s="165">
        <v>230.4</v>
      </c>
      <c r="G9" s="165">
        <v>224.9</v>
      </c>
      <c r="H9" s="165">
        <v>224.8</v>
      </c>
      <c r="I9" s="166">
        <v>218</v>
      </c>
      <c r="J9" s="167">
        <v>240.5</v>
      </c>
      <c r="K9" s="165">
        <v>240.89999999999998</v>
      </c>
      <c r="L9" s="165">
        <v>217.8</v>
      </c>
      <c r="M9" s="166">
        <v>221.6</v>
      </c>
      <c r="N9" s="167">
        <v>220.1</v>
      </c>
      <c r="O9" s="165">
        <v>212.6</v>
      </c>
      <c r="P9" s="165">
        <v>197.3</v>
      </c>
      <c r="Q9" s="166">
        <v>188.79999999999998</v>
      </c>
      <c r="R9" s="167">
        <v>216.6</v>
      </c>
      <c r="S9" s="165">
        <v>184.8</v>
      </c>
      <c r="T9" s="165">
        <v>179.5</v>
      </c>
      <c r="U9" s="166">
        <v>199.39999999999998</v>
      </c>
      <c r="V9" s="167">
        <v>191.2</v>
      </c>
      <c r="W9" s="165">
        <v>155.5</v>
      </c>
      <c r="X9" s="165">
        <v>175.7</v>
      </c>
      <c r="Y9" s="166">
        <v>142.9</v>
      </c>
      <c r="Z9" s="167">
        <v>174.60000000000002</v>
      </c>
      <c r="AA9" s="165">
        <v>157.39999999999998</v>
      </c>
      <c r="AB9" s="165">
        <v>184.6</v>
      </c>
      <c r="AC9" s="166">
        <v>179.10000000000002</v>
      </c>
      <c r="AD9" s="167">
        <v>286.3</v>
      </c>
      <c r="AE9" s="165">
        <v>254.5</v>
      </c>
      <c r="AF9" s="165">
        <v>300.8</v>
      </c>
      <c r="AG9" s="166">
        <v>267.60000000000002</v>
      </c>
      <c r="AH9" s="167">
        <v>220.3</v>
      </c>
      <c r="AI9" s="165">
        <v>242.8</v>
      </c>
      <c r="AJ9" s="165">
        <v>259.7</v>
      </c>
      <c r="AK9" s="166">
        <v>199</v>
      </c>
      <c r="AL9" s="167">
        <v>229.5</v>
      </c>
      <c r="AM9" s="165">
        <v>234.8</v>
      </c>
      <c r="AN9" s="165">
        <v>264.10000000000002</v>
      </c>
      <c r="AO9" s="166">
        <v>211.6</v>
      </c>
      <c r="AP9" s="167">
        <v>179.3</v>
      </c>
      <c r="AQ9" s="165">
        <v>191.3</v>
      </c>
      <c r="AR9" s="165">
        <v>183.60000000000002</v>
      </c>
      <c r="AS9" s="166">
        <v>137.69999999999999</v>
      </c>
      <c r="AT9" s="167">
        <v>122.3</v>
      </c>
      <c r="AU9" s="165">
        <v>128.70000000000002</v>
      </c>
      <c r="AV9" s="165">
        <v>134.9</v>
      </c>
      <c r="AW9" s="166">
        <v>118.9</v>
      </c>
      <c r="AX9" s="167">
        <v>62.5</v>
      </c>
      <c r="AY9" s="165">
        <v>61.7</v>
      </c>
      <c r="AZ9" s="165">
        <v>61.300000000000004</v>
      </c>
      <c r="BA9" s="166">
        <v>71.900000000000006</v>
      </c>
      <c r="BB9" s="167">
        <v>77</v>
      </c>
      <c r="BC9" s="165">
        <v>93.2</v>
      </c>
      <c r="BD9" s="165">
        <v>104.10000000000001</v>
      </c>
      <c r="BE9" s="166">
        <v>84</v>
      </c>
      <c r="BF9" s="167">
        <v>77.3</v>
      </c>
      <c r="BG9" s="165">
        <v>92.100000000000009</v>
      </c>
      <c r="BH9" s="165">
        <v>100.8</v>
      </c>
      <c r="BI9" s="166">
        <v>90.4</v>
      </c>
      <c r="BJ9" s="167">
        <v>95.5</v>
      </c>
      <c r="BK9" s="165">
        <v>102.80000000000001</v>
      </c>
      <c r="BL9" s="165">
        <v>94.4</v>
      </c>
      <c r="BM9" s="166">
        <v>75.599999999999994</v>
      </c>
      <c r="BN9" s="167">
        <v>83.6</v>
      </c>
      <c r="BO9" s="165">
        <v>85.300000000000011</v>
      </c>
      <c r="BP9" s="165">
        <v>65</v>
      </c>
      <c r="BQ9" s="166">
        <v>72.3</v>
      </c>
    </row>
    <row r="10" spans="1:69" s="112" customFormat="1" ht="40" customHeight="1" outlineLevel="1" x14ac:dyDescent="0.3">
      <c r="A10" s="92" t="s">
        <v>13</v>
      </c>
      <c r="B10" s="202"/>
      <c r="C10" s="202"/>
      <c r="D10" s="202"/>
      <c r="E10" s="202"/>
      <c r="F10" s="165">
        <v>856.4</v>
      </c>
      <c r="G10" s="165">
        <v>838.3</v>
      </c>
      <c r="H10" s="165">
        <v>823.69999999999993</v>
      </c>
      <c r="I10" s="166">
        <v>853.6</v>
      </c>
      <c r="J10" s="167">
        <v>890.8</v>
      </c>
      <c r="K10" s="165">
        <v>857.8</v>
      </c>
      <c r="L10" s="165">
        <v>804.5</v>
      </c>
      <c r="M10" s="166">
        <v>793</v>
      </c>
      <c r="N10" s="167">
        <v>841.19999999999993</v>
      </c>
      <c r="O10" s="165">
        <v>855.90000000000009</v>
      </c>
      <c r="P10" s="165">
        <v>753.19999999999993</v>
      </c>
      <c r="Q10" s="166">
        <v>715.2</v>
      </c>
      <c r="R10" s="167">
        <v>692</v>
      </c>
      <c r="S10" s="165">
        <v>738.80000000000007</v>
      </c>
      <c r="T10" s="165">
        <v>761.7</v>
      </c>
      <c r="U10" s="166">
        <v>758</v>
      </c>
      <c r="V10" s="167">
        <v>681.2</v>
      </c>
      <c r="W10" s="165">
        <v>664.9</v>
      </c>
      <c r="X10" s="165">
        <v>711.1</v>
      </c>
      <c r="Y10" s="166">
        <v>702.8</v>
      </c>
      <c r="Z10" s="167">
        <v>613.70000000000005</v>
      </c>
      <c r="AA10" s="165">
        <v>535.9</v>
      </c>
      <c r="AB10" s="165">
        <v>671.8</v>
      </c>
      <c r="AC10" s="166">
        <v>722.5</v>
      </c>
      <c r="AD10" s="167">
        <v>657.8</v>
      </c>
      <c r="AE10" s="165">
        <v>663</v>
      </c>
      <c r="AF10" s="165">
        <v>624</v>
      </c>
      <c r="AG10" s="166">
        <v>580.29999999999995</v>
      </c>
      <c r="AH10" s="167">
        <v>587.29999999999995</v>
      </c>
      <c r="AI10" s="165">
        <v>586.79999999999995</v>
      </c>
      <c r="AJ10" s="165">
        <v>599.20000000000005</v>
      </c>
      <c r="AK10" s="166">
        <v>600.20000000000005</v>
      </c>
      <c r="AL10" s="167">
        <v>595.70000000000005</v>
      </c>
      <c r="AM10" s="165">
        <v>562.70000000000005</v>
      </c>
      <c r="AN10" s="165">
        <v>553.1</v>
      </c>
      <c r="AO10" s="166">
        <v>539.9</v>
      </c>
      <c r="AP10" s="167">
        <v>465.1</v>
      </c>
      <c r="AQ10" s="165">
        <v>438.3</v>
      </c>
      <c r="AR10" s="165">
        <v>442.8</v>
      </c>
      <c r="AS10" s="166">
        <v>414.8</v>
      </c>
      <c r="AT10" s="167">
        <v>302</v>
      </c>
      <c r="AU10" s="165">
        <v>307.5</v>
      </c>
      <c r="AV10" s="165">
        <v>265.2</v>
      </c>
      <c r="AW10" s="166">
        <v>250.39999999999998</v>
      </c>
      <c r="AX10" s="167">
        <v>209.9</v>
      </c>
      <c r="AY10" s="165">
        <v>231</v>
      </c>
      <c r="AZ10" s="165">
        <v>212.39999999999998</v>
      </c>
      <c r="BA10" s="166">
        <v>213.8</v>
      </c>
      <c r="BB10" s="167">
        <v>248.3</v>
      </c>
      <c r="BC10" s="165">
        <v>261.8</v>
      </c>
      <c r="BD10" s="165">
        <v>263.3</v>
      </c>
      <c r="BE10" s="166">
        <v>246.8</v>
      </c>
      <c r="BF10" s="167">
        <v>185.1</v>
      </c>
      <c r="BG10" s="165">
        <v>220.1</v>
      </c>
      <c r="BH10" s="165">
        <v>208</v>
      </c>
      <c r="BI10" s="166">
        <v>192.9</v>
      </c>
      <c r="BJ10" s="167">
        <v>208.39999999999998</v>
      </c>
      <c r="BK10" s="165">
        <v>242.3</v>
      </c>
      <c r="BL10" s="165">
        <v>225.60000000000002</v>
      </c>
      <c r="BM10" s="166">
        <v>183.60000000000002</v>
      </c>
      <c r="BN10" s="167">
        <v>193.5</v>
      </c>
      <c r="BO10" s="165">
        <v>216.7</v>
      </c>
      <c r="BP10" s="165">
        <v>205.8</v>
      </c>
      <c r="BQ10" s="166">
        <v>199.3</v>
      </c>
    </row>
    <row r="11" spans="1:69" s="112" customFormat="1" ht="40" customHeight="1" outlineLevel="1" x14ac:dyDescent="0.3">
      <c r="A11" s="92" t="s">
        <v>14</v>
      </c>
      <c r="B11" s="202"/>
      <c r="C11" s="202"/>
      <c r="D11" s="202"/>
      <c r="E11" s="202"/>
      <c r="F11" s="165">
        <v>65.400000000000006</v>
      </c>
      <c r="G11" s="165">
        <v>58.7</v>
      </c>
      <c r="H11" s="165">
        <v>60</v>
      </c>
      <c r="I11" s="166">
        <v>71.400000000000006</v>
      </c>
      <c r="J11" s="167">
        <v>72.8</v>
      </c>
      <c r="K11" s="165">
        <v>71.099999999999994</v>
      </c>
      <c r="L11" s="165">
        <v>63.6</v>
      </c>
      <c r="M11" s="166">
        <v>70.5</v>
      </c>
      <c r="N11" s="167">
        <v>63.099999999999994</v>
      </c>
      <c r="O11" s="165">
        <v>68.600000000000009</v>
      </c>
      <c r="P11" s="165">
        <v>71.7</v>
      </c>
      <c r="Q11" s="166">
        <v>72.2</v>
      </c>
      <c r="R11" s="167">
        <v>75.399999999999991</v>
      </c>
      <c r="S11" s="165">
        <v>64.7</v>
      </c>
      <c r="T11" s="165">
        <v>68.400000000000006</v>
      </c>
      <c r="U11" s="166">
        <v>66.099999999999994</v>
      </c>
      <c r="V11" s="167">
        <v>67</v>
      </c>
      <c r="W11" s="165">
        <v>58.7</v>
      </c>
      <c r="X11" s="165">
        <v>65.7</v>
      </c>
      <c r="Y11" s="166">
        <v>66</v>
      </c>
      <c r="Z11" s="167">
        <v>53.8</v>
      </c>
      <c r="AA11" s="165">
        <v>40.4</v>
      </c>
      <c r="AB11" s="165">
        <v>50</v>
      </c>
      <c r="AC11" s="166">
        <v>52.3</v>
      </c>
      <c r="AD11" s="167">
        <v>45.6</v>
      </c>
      <c r="AE11" s="165">
        <v>50.3</v>
      </c>
      <c r="AF11" s="165">
        <v>51.6</v>
      </c>
      <c r="AG11" s="166">
        <v>42.7</v>
      </c>
      <c r="AH11" s="167">
        <v>38</v>
      </c>
      <c r="AI11" s="165">
        <v>41.7</v>
      </c>
      <c r="AJ11" s="165">
        <v>43.8</v>
      </c>
      <c r="AK11" s="166">
        <v>38.799999999999997</v>
      </c>
      <c r="AL11" s="167">
        <v>41.4</v>
      </c>
      <c r="AM11" s="165">
        <v>39.700000000000003</v>
      </c>
      <c r="AN11" s="165">
        <v>37.200000000000003</v>
      </c>
      <c r="AO11" s="166">
        <v>32.799999999999997</v>
      </c>
      <c r="AP11" s="167">
        <v>35.200000000000003</v>
      </c>
      <c r="AQ11" s="165">
        <v>35.299999999999997</v>
      </c>
      <c r="AR11" s="165">
        <v>39.4</v>
      </c>
      <c r="AS11" s="166">
        <v>35.200000000000003</v>
      </c>
      <c r="AT11" s="167">
        <v>43.2</v>
      </c>
      <c r="AU11" s="165">
        <v>46.400000000000006</v>
      </c>
      <c r="AV11" s="165">
        <v>42.1</v>
      </c>
      <c r="AW11" s="166">
        <v>37.400000000000006</v>
      </c>
      <c r="AX11" s="167">
        <v>27.299999999999997</v>
      </c>
      <c r="AY11" s="165">
        <v>34.1</v>
      </c>
      <c r="AZ11" s="165">
        <v>26.6</v>
      </c>
      <c r="BA11" s="166">
        <v>25</v>
      </c>
      <c r="BB11" s="167">
        <v>34.5</v>
      </c>
      <c r="BC11" s="165">
        <v>39.799999999999997</v>
      </c>
      <c r="BD11" s="165">
        <v>38.9</v>
      </c>
      <c r="BE11" s="166">
        <v>35.200000000000003</v>
      </c>
      <c r="BF11" s="167">
        <v>37.700000000000003</v>
      </c>
      <c r="BG11" s="165">
        <v>42.5</v>
      </c>
      <c r="BH11" s="165">
        <v>42.7</v>
      </c>
      <c r="BI11" s="166">
        <v>40.900000000000006</v>
      </c>
      <c r="BJ11" s="167">
        <v>57</v>
      </c>
      <c r="BK11" s="165">
        <v>57.3</v>
      </c>
      <c r="BL11" s="165">
        <v>63</v>
      </c>
      <c r="BM11" s="166">
        <v>57.099999999999994</v>
      </c>
      <c r="BN11" s="167">
        <v>47.8</v>
      </c>
      <c r="BO11" s="165">
        <v>45.8</v>
      </c>
      <c r="BP11" s="165">
        <v>45.699999999999996</v>
      </c>
      <c r="BQ11" s="166">
        <v>43.6</v>
      </c>
    </row>
    <row r="12" spans="1:69" s="112" customFormat="1" ht="40" customHeight="1" outlineLevel="1" x14ac:dyDescent="0.3">
      <c r="A12" s="92" t="s">
        <v>27</v>
      </c>
      <c r="B12" s="202"/>
      <c r="C12" s="202"/>
      <c r="D12" s="202"/>
      <c r="E12" s="202"/>
      <c r="F12" s="165">
        <v>159</v>
      </c>
      <c r="G12" s="165">
        <v>155.5</v>
      </c>
      <c r="H12" s="165">
        <v>155.80000000000001</v>
      </c>
      <c r="I12" s="166">
        <v>156.89999999999998</v>
      </c>
      <c r="J12" s="167">
        <v>159.30000000000001</v>
      </c>
      <c r="K12" s="165">
        <v>157.10000000000002</v>
      </c>
      <c r="L12" s="165">
        <v>155.9</v>
      </c>
      <c r="M12" s="166">
        <v>153.79999999999998</v>
      </c>
      <c r="N12" s="167">
        <v>138.5</v>
      </c>
      <c r="O12" s="165">
        <v>139.9</v>
      </c>
      <c r="P12" s="165">
        <v>135.80000000000001</v>
      </c>
      <c r="Q12" s="166">
        <v>137.6</v>
      </c>
      <c r="R12" s="167">
        <v>139.6</v>
      </c>
      <c r="S12" s="165">
        <v>133.9</v>
      </c>
      <c r="T12" s="165">
        <v>133.1</v>
      </c>
      <c r="U12" s="166">
        <v>128.4</v>
      </c>
      <c r="V12" s="167">
        <v>110.3</v>
      </c>
      <c r="W12" s="165">
        <v>105.7</v>
      </c>
      <c r="X12" s="165">
        <v>104.4</v>
      </c>
      <c r="Y12" s="166">
        <v>102.2</v>
      </c>
      <c r="Z12" s="167">
        <v>107.5</v>
      </c>
      <c r="AA12" s="165">
        <v>100.1</v>
      </c>
      <c r="AB12" s="165">
        <v>97.6</v>
      </c>
      <c r="AC12" s="166">
        <v>94.3</v>
      </c>
      <c r="AD12" s="167">
        <v>95.1</v>
      </c>
      <c r="AE12" s="165">
        <v>94.6</v>
      </c>
      <c r="AF12" s="165">
        <v>93.8</v>
      </c>
      <c r="AG12" s="166">
        <v>90.9</v>
      </c>
      <c r="AH12" s="167">
        <v>92.2</v>
      </c>
      <c r="AI12" s="165">
        <v>92.1</v>
      </c>
      <c r="AJ12" s="165">
        <v>89.7</v>
      </c>
      <c r="AK12" s="166">
        <v>89.8</v>
      </c>
      <c r="AL12" s="167">
        <v>78.100000000000009</v>
      </c>
      <c r="AM12" s="165">
        <v>76.599999999999994</v>
      </c>
      <c r="AN12" s="165">
        <v>75.5</v>
      </c>
      <c r="AO12" s="166">
        <v>75.900000000000006</v>
      </c>
      <c r="AP12" s="167">
        <v>73.099999999999994</v>
      </c>
      <c r="AQ12" s="165">
        <v>74.900000000000006</v>
      </c>
      <c r="AR12" s="165">
        <v>74.2</v>
      </c>
      <c r="AS12" s="166">
        <v>73</v>
      </c>
      <c r="AT12" s="167">
        <v>98.800000000000011</v>
      </c>
      <c r="AU12" s="165">
        <v>95.5</v>
      </c>
      <c r="AV12" s="165">
        <v>102.4</v>
      </c>
      <c r="AW12" s="166">
        <v>96.8</v>
      </c>
      <c r="AX12" s="167">
        <v>110.5</v>
      </c>
      <c r="AY12" s="165">
        <v>99.7</v>
      </c>
      <c r="AZ12" s="165">
        <v>99.7</v>
      </c>
      <c r="BA12" s="166">
        <v>99.5</v>
      </c>
      <c r="BB12" s="167">
        <v>97.6</v>
      </c>
      <c r="BC12" s="165">
        <v>100.9</v>
      </c>
      <c r="BD12" s="165">
        <v>97.6</v>
      </c>
      <c r="BE12" s="166">
        <v>97.300000000000011</v>
      </c>
      <c r="BF12" s="167">
        <v>80.7</v>
      </c>
      <c r="BG12" s="165">
        <v>82.9</v>
      </c>
      <c r="BH12" s="165">
        <v>82.6</v>
      </c>
      <c r="BI12" s="166">
        <v>88.2</v>
      </c>
      <c r="BJ12" s="167">
        <v>93.800000000000011</v>
      </c>
      <c r="BK12" s="165">
        <v>92.7</v>
      </c>
      <c r="BL12" s="165">
        <v>85.8</v>
      </c>
      <c r="BM12" s="166">
        <v>81.5</v>
      </c>
      <c r="BN12" s="167">
        <v>60.5</v>
      </c>
      <c r="BO12" s="165">
        <v>61.400000000000006</v>
      </c>
      <c r="BP12" s="165">
        <v>58</v>
      </c>
      <c r="BQ12" s="166">
        <v>54.8</v>
      </c>
    </row>
    <row r="13" spans="1:69" ht="40" customHeight="1" x14ac:dyDescent="0.3">
      <c r="A13" s="92" t="s">
        <v>26</v>
      </c>
      <c r="B13" s="202"/>
      <c r="C13" s="202"/>
      <c r="D13" s="202"/>
      <c r="E13" s="202"/>
      <c r="F13" s="165">
        <v>124.4</v>
      </c>
      <c r="G13" s="165">
        <v>121.3</v>
      </c>
      <c r="H13" s="165">
        <v>120.5</v>
      </c>
      <c r="I13" s="166">
        <v>126.5</v>
      </c>
      <c r="J13" s="167">
        <v>123.3</v>
      </c>
      <c r="K13" s="165">
        <v>125.80000000000001</v>
      </c>
      <c r="L13" s="165">
        <v>124.89999999999999</v>
      </c>
      <c r="M13" s="166">
        <v>123</v>
      </c>
      <c r="N13" s="167">
        <v>117.39999999999999</v>
      </c>
      <c r="O13" s="165">
        <v>125.5</v>
      </c>
      <c r="P13" s="165">
        <v>121.8</v>
      </c>
      <c r="Q13" s="166">
        <v>121.6</v>
      </c>
      <c r="R13" s="167">
        <v>128.4</v>
      </c>
      <c r="S13" s="165">
        <v>135.39999999999998</v>
      </c>
      <c r="T13" s="165">
        <v>131</v>
      </c>
      <c r="U13" s="166">
        <v>128.80000000000001</v>
      </c>
      <c r="V13" s="167">
        <v>133.89999999999998</v>
      </c>
      <c r="W13" s="165">
        <v>144.4</v>
      </c>
      <c r="X13" s="165">
        <v>139.69999999999999</v>
      </c>
      <c r="Y13" s="166">
        <v>131.80000000000001</v>
      </c>
      <c r="Z13" s="167">
        <v>139.10000000000002</v>
      </c>
      <c r="AA13" s="165">
        <v>137.29999999999998</v>
      </c>
      <c r="AB13" s="165">
        <v>136.10000000000002</v>
      </c>
      <c r="AC13" s="166">
        <v>135.80000000000001</v>
      </c>
      <c r="AD13" s="167">
        <v>129.19999999999999</v>
      </c>
      <c r="AE13" s="165">
        <v>136.69999999999999</v>
      </c>
      <c r="AF13" s="165">
        <v>133.6</v>
      </c>
      <c r="AG13" s="166">
        <v>126.9</v>
      </c>
      <c r="AH13" s="167">
        <v>135.6</v>
      </c>
      <c r="AI13" s="165">
        <v>144</v>
      </c>
      <c r="AJ13" s="165">
        <v>136.89999999999998</v>
      </c>
      <c r="AK13" s="166">
        <v>129.69999999999999</v>
      </c>
      <c r="AL13" s="167">
        <v>129.80000000000001</v>
      </c>
      <c r="AM13" s="165">
        <v>136.5</v>
      </c>
      <c r="AN13" s="165">
        <v>128.80000000000001</v>
      </c>
      <c r="AO13" s="166">
        <v>118.4</v>
      </c>
      <c r="AP13" s="167">
        <v>122</v>
      </c>
      <c r="AQ13" s="165">
        <v>127.2</v>
      </c>
      <c r="AR13" s="165">
        <v>118.60000000000001</v>
      </c>
      <c r="AS13" s="166">
        <v>107.8</v>
      </c>
      <c r="AT13" s="167">
        <v>117.19999999999999</v>
      </c>
      <c r="AU13" s="165">
        <v>110.69999999999999</v>
      </c>
      <c r="AV13" s="165">
        <v>111.6</v>
      </c>
      <c r="AW13" s="166">
        <v>103.4</v>
      </c>
      <c r="AX13" s="167">
        <v>83.100000000000009</v>
      </c>
      <c r="AY13" s="165">
        <v>95.4</v>
      </c>
      <c r="AZ13" s="165">
        <v>82.8</v>
      </c>
      <c r="BA13" s="166">
        <v>76</v>
      </c>
      <c r="BB13" s="167">
        <v>80.399999999999991</v>
      </c>
      <c r="BC13" s="165">
        <v>79.8</v>
      </c>
      <c r="BD13" s="165">
        <v>76.8</v>
      </c>
      <c r="BE13" s="166">
        <v>69.800000000000011</v>
      </c>
      <c r="BF13" s="167">
        <v>70.3</v>
      </c>
      <c r="BG13" s="165">
        <v>72.3</v>
      </c>
      <c r="BH13" s="165">
        <v>67.7</v>
      </c>
      <c r="BI13" s="166">
        <v>68</v>
      </c>
      <c r="BJ13" s="167">
        <v>33.299999999999997</v>
      </c>
      <c r="BK13" s="165">
        <v>35</v>
      </c>
      <c r="BL13" s="165">
        <v>32</v>
      </c>
      <c r="BM13" s="166">
        <v>29.200000000000003</v>
      </c>
      <c r="BN13" s="167">
        <v>56.7</v>
      </c>
      <c r="BO13" s="165">
        <v>58.900000000000006</v>
      </c>
      <c r="BP13" s="165">
        <v>50.2</v>
      </c>
      <c r="BQ13" s="166">
        <v>48.3</v>
      </c>
    </row>
    <row r="14" spans="1:69" ht="40" customHeight="1" x14ac:dyDescent="0.3">
      <c r="A14" s="93" t="s">
        <v>16</v>
      </c>
      <c r="B14" s="204"/>
      <c r="C14" s="204"/>
      <c r="D14" s="204"/>
      <c r="E14" s="204"/>
      <c r="F14" s="165">
        <v>750.9</v>
      </c>
      <c r="G14" s="165">
        <v>748</v>
      </c>
      <c r="H14" s="165">
        <v>761.6</v>
      </c>
      <c r="I14" s="166">
        <v>768.4</v>
      </c>
      <c r="J14" s="167">
        <v>795.3</v>
      </c>
      <c r="K14" s="165">
        <v>761.8</v>
      </c>
      <c r="L14" s="165">
        <v>712.6</v>
      </c>
      <c r="M14" s="166">
        <v>725.30000000000007</v>
      </c>
      <c r="N14" s="167">
        <v>711.59999999999991</v>
      </c>
      <c r="O14" s="165">
        <v>711.9</v>
      </c>
      <c r="P14" s="165">
        <v>719.7</v>
      </c>
      <c r="Q14" s="166">
        <v>702.8</v>
      </c>
      <c r="R14" s="167">
        <v>733.80000000000007</v>
      </c>
      <c r="S14" s="165">
        <v>757.2</v>
      </c>
      <c r="T14" s="165">
        <v>751.7</v>
      </c>
      <c r="U14" s="166">
        <v>735.5</v>
      </c>
      <c r="V14" s="167">
        <v>674.2</v>
      </c>
      <c r="W14" s="165">
        <v>677.7</v>
      </c>
      <c r="X14" s="165">
        <v>678.1</v>
      </c>
      <c r="Y14" s="166">
        <v>651.09999999999991</v>
      </c>
      <c r="Z14" s="167">
        <v>625.09999999999991</v>
      </c>
      <c r="AA14" s="165">
        <v>617.29999999999995</v>
      </c>
      <c r="AB14" s="165">
        <v>699.1</v>
      </c>
      <c r="AC14" s="166">
        <v>671.5</v>
      </c>
      <c r="AD14" s="167">
        <v>649.5</v>
      </c>
      <c r="AE14" s="165">
        <v>623.1</v>
      </c>
      <c r="AF14" s="165">
        <v>648.5</v>
      </c>
      <c r="AG14" s="166">
        <v>586.20000000000005</v>
      </c>
      <c r="AH14" s="167">
        <v>591.1</v>
      </c>
      <c r="AI14" s="165">
        <v>577.29999999999995</v>
      </c>
      <c r="AJ14" s="165">
        <v>595.5</v>
      </c>
      <c r="AK14" s="166">
        <v>595.59999999999991</v>
      </c>
      <c r="AL14" s="167">
        <v>515.6</v>
      </c>
      <c r="AM14" s="165">
        <v>512.5</v>
      </c>
      <c r="AN14" s="165">
        <v>521.09999999999991</v>
      </c>
      <c r="AO14" s="166">
        <v>505.4</v>
      </c>
      <c r="AP14" s="167">
        <v>469</v>
      </c>
      <c r="AQ14" s="165">
        <v>490.29999999999995</v>
      </c>
      <c r="AR14" s="165">
        <v>455.4</v>
      </c>
      <c r="AS14" s="166">
        <v>442.80000000000007</v>
      </c>
      <c r="AT14" s="167">
        <v>485.59999999999997</v>
      </c>
      <c r="AU14" s="165">
        <v>511.20000000000005</v>
      </c>
      <c r="AV14" s="165">
        <v>501.80000000000007</v>
      </c>
      <c r="AW14" s="166">
        <v>462.70000000000005</v>
      </c>
      <c r="AX14" s="167">
        <v>496.29999999999995</v>
      </c>
      <c r="AY14" s="165">
        <v>503.9</v>
      </c>
      <c r="AZ14" s="165">
        <v>470.4</v>
      </c>
      <c r="BA14" s="166">
        <v>459</v>
      </c>
      <c r="BB14" s="167">
        <v>387.7</v>
      </c>
      <c r="BC14" s="165">
        <v>456.9</v>
      </c>
      <c r="BD14" s="165">
        <v>445.29999999999995</v>
      </c>
      <c r="BE14" s="166">
        <v>370.2</v>
      </c>
      <c r="BF14" s="167">
        <v>352</v>
      </c>
      <c r="BG14" s="165">
        <v>411.7</v>
      </c>
      <c r="BH14" s="165">
        <v>404.7</v>
      </c>
      <c r="BI14" s="166">
        <v>406.5</v>
      </c>
      <c r="BJ14" s="167">
        <v>506.5</v>
      </c>
      <c r="BK14" s="165">
        <v>487.5</v>
      </c>
      <c r="BL14" s="165">
        <v>454.00000000000006</v>
      </c>
      <c r="BM14" s="166">
        <v>458.1</v>
      </c>
      <c r="BN14" s="167">
        <v>455.5</v>
      </c>
      <c r="BO14" s="165">
        <v>454.50000000000006</v>
      </c>
      <c r="BP14" s="165">
        <v>425.69999999999993</v>
      </c>
      <c r="BQ14" s="166">
        <v>439.69999999999993</v>
      </c>
    </row>
    <row r="15" spans="1:69" ht="40" customHeight="1" x14ac:dyDescent="0.3">
      <c r="A15" s="115" t="s">
        <v>40</v>
      </c>
      <c r="B15" s="205"/>
      <c r="C15" s="205"/>
      <c r="D15" s="205"/>
      <c r="E15" s="205"/>
      <c r="F15" s="165">
        <v>55.2</v>
      </c>
      <c r="G15" s="165">
        <v>52.5</v>
      </c>
      <c r="H15" s="165">
        <v>58</v>
      </c>
      <c r="I15" s="166">
        <v>66.900000000000006</v>
      </c>
      <c r="J15" s="167">
        <v>72.5</v>
      </c>
      <c r="K15" s="165">
        <v>66.8</v>
      </c>
      <c r="L15" s="165">
        <v>62.599999999999994</v>
      </c>
      <c r="M15" s="166">
        <v>56</v>
      </c>
      <c r="N15" s="167">
        <v>74.599999999999994</v>
      </c>
      <c r="O15" s="165">
        <v>60.1</v>
      </c>
      <c r="P15" s="165">
        <v>66</v>
      </c>
      <c r="Q15" s="166">
        <v>57.7</v>
      </c>
      <c r="R15" s="167">
        <v>65.600000000000009</v>
      </c>
      <c r="S15" s="165">
        <v>53.400000000000006</v>
      </c>
      <c r="T15" s="165">
        <v>55.1</v>
      </c>
      <c r="U15" s="166">
        <v>44.400000000000006</v>
      </c>
      <c r="V15" s="167">
        <v>49.5</v>
      </c>
      <c r="W15" s="165">
        <v>41.8</v>
      </c>
      <c r="X15" s="165">
        <v>49.099999999999994</v>
      </c>
      <c r="Y15" s="166">
        <v>35.200000000000003</v>
      </c>
      <c r="Z15" s="167">
        <v>42.6</v>
      </c>
      <c r="AA15" s="165">
        <v>19.7</v>
      </c>
      <c r="AB15" s="165">
        <v>51.400000000000006</v>
      </c>
      <c r="AC15" s="166">
        <v>39.200000000000003</v>
      </c>
      <c r="AD15" s="167">
        <v>63.2</v>
      </c>
      <c r="AE15" s="165">
        <v>40.4</v>
      </c>
      <c r="AF15" s="165">
        <v>50.7</v>
      </c>
      <c r="AG15" s="166">
        <v>36.9</v>
      </c>
      <c r="AH15" s="167">
        <v>40.5</v>
      </c>
      <c r="AI15" s="165">
        <v>37.5</v>
      </c>
      <c r="AJ15" s="165">
        <v>43.199999999999996</v>
      </c>
      <c r="AK15" s="166">
        <v>34.6</v>
      </c>
      <c r="AL15" s="167">
        <v>34</v>
      </c>
      <c r="AM15" s="165">
        <v>24.8</v>
      </c>
      <c r="AN15" s="165">
        <v>27</v>
      </c>
      <c r="AO15" s="166">
        <v>23.7</v>
      </c>
      <c r="AP15" s="167">
        <v>57.4</v>
      </c>
      <c r="AQ15" s="165">
        <v>54.599999999999994</v>
      </c>
      <c r="AR15" s="165">
        <v>47.5</v>
      </c>
      <c r="AS15" s="166">
        <v>41.9</v>
      </c>
      <c r="AT15" s="167">
        <v>23.2</v>
      </c>
      <c r="AU15" s="165">
        <v>20.2</v>
      </c>
      <c r="AV15" s="165">
        <v>26.4</v>
      </c>
      <c r="AW15" s="166">
        <v>14.200000000000001</v>
      </c>
      <c r="AX15" s="167">
        <v>26.6</v>
      </c>
      <c r="AY15" s="165">
        <v>22.2</v>
      </c>
      <c r="AZ15" s="165">
        <v>28.4</v>
      </c>
      <c r="BA15" s="166">
        <v>24.5</v>
      </c>
      <c r="BB15" s="167">
        <v>22.2</v>
      </c>
      <c r="BC15" s="165">
        <v>24.1</v>
      </c>
      <c r="BD15" s="165">
        <v>18.600000000000001</v>
      </c>
      <c r="BE15" s="166">
        <v>14.9</v>
      </c>
      <c r="BF15" s="167">
        <v>20.599999999999998</v>
      </c>
      <c r="BG15" s="165">
        <v>23.9</v>
      </c>
      <c r="BH15" s="165">
        <v>35.700000000000003</v>
      </c>
      <c r="BI15" s="166">
        <v>27.6</v>
      </c>
      <c r="BJ15" s="167">
        <v>24.5</v>
      </c>
      <c r="BK15" s="165">
        <v>22.6</v>
      </c>
      <c r="BL15" s="165">
        <v>21.3</v>
      </c>
      <c r="BM15" s="166">
        <v>24.5</v>
      </c>
      <c r="BN15" s="167">
        <v>16.399999999999999</v>
      </c>
      <c r="BO15" s="165">
        <v>20.9</v>
      </c>
      <c r="BP15" s="165">
        <v>14.100000000000001</v>
      </c>
      <c r="BQ15" s="166">
        <v>14.7</v>
      </c>
    </row>
    <row r="16" spans="1:69" ht="40" customHeight="1" x14ac:dyDescent="0.3">
      <c r="A16" s="115" t="s">
        <v>42</v>
      </c>
      <c r="B16" s="205"/>
      <c r="C16" s="205"/>
      <c r="D16" s="205"/>
      <c r="E16" s="205"/>
      <c r="F16" s="165">
        <v>177.5</v>
      </c>
      <c r="G16" s="165">
        <v>173.8</v>
      </c>
      <c r="H16" s="165">
        <v>175.1</v>
      </c>
      <c r="I16" s="166">
        <v>169.5</v>
      </c>
      <c r="J16" s="167">
        <v>183.4</v>
      </c>
      <c r="K16" s="165">
        <v>184.70000000000002</v>
      </c>
      <c r="L16" s="165">
        <v>168.39999999999998</v>
      </c>
      <c r="M16" s="166">
        <v>172.1</v>
      </c>
      <c r="N16" s="167">
        <v>173.79999999999998</v>
      </c>
      <c r="O16" s="165">
        <v>186</v>
      </c>
      <c r="P16" s="165">
        <v>178.6</v>
      </c>
      <c r="Q16" s="166">
        <v>181.1</v>
      </c>
      <c r="R16" s="167">
        <v>170.8</v>
      </c>
      <c r="S16" s="165">
        <v>183.89999999999998</v>
      </c>
      <c r="T16" s="165">
        <v>176.8</v>
      </c>
      <c r="U16" s="166">
        <v>184.7</v>
      </c>
      <c r="V16" s="167">
        <v>163.69999999999999</v>
      </c>
      <c r="W16" s="165">
        <v>172</v>
      </c>
      <c r="X16" s="165">
        <v>170.4</v>
      </c>
      <c r="Y16" s="166">
        <v>173.4</v>
      </c>
      <c r="Z16" s="167">
        <v>123.5</v>
      </c>
      <c r="AA16" s="165">
        <v>129.79999999999998</v>
      </c>
      <c r="AB16" s="165">
        <v>179.4</v>
      </c>
      <c r="AC16" s="166">
        <v>185.10000000000002</v>
      </c>
      <c r="AD16" s="167">
        <v>124.7</v>
      </c>
      <c r="AE16" s="165">
        <v>134.30000000000001</v>
      </c>
      <c r="AF16" s="165">
        <v>131.9</v>
      </c>
      <c r="AG16" s="166">
        <v>113.4</v>
      </c>
      <c r="AH16" s="167">
        <v>105.6</v>
      </c>
      <c r="AI16" s="165">
        <v>115.60000000000001</v>
      </c>
      <c r="AJ16" s="165">
        <v>114.7</v>
      </c>
      <c r="AK16" s="166">
        <v>119.89999999999999</v>
      </c>
      <c r="AL16" s="167">
        <v>92.5</v>
      </c>
      <c r="AM16" s="165">
        <v>101.19999999999999</v>
      </c>
      <c r="AN16" s="165">
        <v>101.30000000000001</v>
      </c>
      <c r="AO16" s="166">
        <v>105.4</v>
      </c>
      <c r="AP16" s="167">
        <v>117.6</v>
      </c>
      <c r="AQ16" s="165">
        <v>137.10000000000002</v>
      </c>
      <c r="AR16" s="165">
        <v>101.3</v>
      </c>
      <c r="AS16" s="166">
        <v>102</v>
      </c>
      <c r="AT16" s="167">
        <v>152.69999999999999</v>
      </c>
      <c r="AU16" s="165">
        <v>180.1</v>
      </c>
      <c r="AV16" s="165">
        <v>153.30000000000001</v>
      </c>
      <c r="AW16" s="166">
        <v>131.30000000000001</v>
      </c>
      <c r="AX16" s="167">
        <v>141.80000000000001</v>
      </c>
      <c r="AY16" s="165">
        <v>169.9</v>
      </c>
      <c r="AZ16" s="165">
        <v>144</v>
      </c>
      <c r="BA16" s="166">
        <v>121.60000000000001</v>
      </c>
      <c r="BB16" s="167">
        <v>124.4</v>
      </c>
      <c r="BC16" s="165">
        <v>147.19999999999999</v>
      </c>
      <c r="BD16" s="165">
        <v>125.30000000000001</v>
      </c>
      <c r="BE16" s="166">
        <v>106.2</v>
      </c>
      <c r="BF16" s="167">
        <v>116.6</v>
      </c>
      <c r="BG16" s="165">
        <v>118.1</v>
      </c>
      <c r="BH16" s="165">
        <v>104.3</v>
      </c>
      <c r="BI16" s="166">
        <v>108</v>
      </c>
      <c r="BJ16" s="167">
        <v>178.1</v>
      </c>
      <c r="BK16" s="165">
        <v>180.2</v>
      </c>
      <c r="BL16" s="165">
        <v>159.80000000000001</v>
      </c>
      <c r="BM16" s="166">
        <v>165.8</v>
      </c>
      <c r="BN16" s="167">
        <v>170.8</v>
      </c>
      <c r="BO16" s="165">
        <v>173</v>
      </c>
      <c r="BP16" s="165">
        <v>153.80000000000001</v>
      </c>
      <c r="BQ16" s="166">
        <v>159.6</v>
      </c>
    </row>
    <row r="17" spans="1:69" ht="40" customHeight="1" x14ac:dyDescent="0.3">
      <c r="A17" s="116" t="s">
        <v>41</v>
      </c>
      <c r="B17" s="206"/>
      <c r="C17" s="206"/>
      <c r="D17" s="206"/>
      <c r="E17" s="206"/>
      <c r="F17" s="165">
        <v>46.1</v>
      </c>
      <c r="G17" s="165">
        <v>48.5</v>
      </c>
      <c r="H17" s="165">
        <v>47.4</v>
      </c>
      <c r="I17" s="166">
        <v>48</v>
      </c>
      <c r="J17" s="167">
        <v>51.2</v>
      </c>
      <c r="K17" s="165">
        <v>45.9</v>
      </c>
      <c r="L17" s="165">
        <v>37.6</v>
      </c>
      <c r="M17" s="166">
        <v>39.4</v>
      </c>
      <c r="N17" s="167">
        <v>44.6</v>
      </c>
      <c r="O17" s="165">
        <v>39.6</v>
      </c>
      <c r="P17" s="165">
        <v>41.800000000000004</v>
      </c>
      <c r="Q17" s="166">
        <v>43.3</v>
      </c>
      <c r="R17" s="167">
        <v>49.2</v>
      </c>
      <c r="S17" s="165">
        <v>38.6</v>
      </c>
      <c r="T17" s="165">
        <v>51.3</v>
      </c>
      <c r="U17" s="166">
        <v>55.599999999999994</v>
      </c>
      <c r="V17" s="167">
        <v>41.4</v>
      </c>
      <c r="W17" s="165">
        <v>39.799999999999997</v>
      </c>
      <c r="X17" s="165">
        <v>34.200000000000003</v>
      </c>
      <c r="Y17" s="166">
        <v>36</v>
      </c>
      <c r="Z17" s="167">
        <v>41.199999999999996</v>
      </c>
      <c r="AA17" s="165">
        <v>33.4</v>
      </c>
      <c r="AB17" s="165">
        <v>37.6</v>
      </c>
      <c r="AC17" s="166">
        <v>34.6</v>
      </c>
      <c r="AD17" s="167">
        <v>33.1</v>
      </c>
      <c r="AE17" s="165">
        <v>33.299999999999997</v>
      </c>
      <c r="AF17" s="165">
        <v>40.9</v>
      </c>
      <c r="AG17" s="166">
        <v>38.6</v>
      </c>
      <c r="AH17" s="167">
        <v>39.299999999999997</v>
      </c>
      <c r="AI17" s="165">
        <v>29.2</v>
      </c>
      <c r="AJ17" s="165">
        <v>32.1</v>
      </c>
      <c r="AK17" s="166">
        <v>38.1</v>
      </c>
      <c r="AL17" s="167">
        <v>41.4</v>
      </c>
      <c r="AM17" s="165">
        <v>26.4</v>
      </c>
      <c r="AN17" s="165">
        <v>40.9</v>
      </c>
      <c r="AO17" s="166">
        <v>36.099999999999994</v>
      </c>
      <c r="AP17" s="167">
        <v>23.2</v>
      </c>
      <c r="AQ17" s="165">
        <v>22.9</v>
      </c>
      <c r="AR17" s="165">
        <v>32.200000000000003</v>
      </c>
      <c r="AS17" s="166">
        <v>27.3</v>
      </c>
      <c r="AT17" s="167">
        <v>27.9</v>
      </c>
      <c r="AU17" s="165">
        <v>21</v>
      </c>
      <c r="AV17" s="165">
        <v>25.7</v>
      </c>
      <c r="AW17" s="166">
        <v>26.1</v>
      </c>
      <c r="AX17" s="167">
        <v>32.199999999999996</v>
      </c>
      <c r="AY17" s="165">
        <v>26</v>
      </c>
      <c r="AZ17" s="165">
        <v>29.400000000000002</v>
      </c>
      <c r="BA17" s="166">
        <v>27.2</v>
      </c>
      <c r="BB17" s="167">
        <v>14.7</v>
      </c>
      <c r="BC17" s="165">
        <v>13.100000000000001</v>
      </c>
      <c r="BD17" s="165">
        <v>12.5</v>
      </c>
      <c r="BE17" s="166">
        <v>11.3</v>
      </c>
      <c r="BF17" s="167">
        <v>12.9</v>
      </c>
      <c r="BG17" s="165">
        <v>12.299999999999999</v>
      </c>
      <c r="BH17" s="165">
        <v>10.199999999999999</v>
      </c>
      <c r="BI17" s="166">
        <v>10.5</v>
      </c>
      <c r="BJ17" s="167">
        <v>22.2</v>
      </c>
      <c r="BK17" s="165">
        <v>17.400000000000002</v>
      </c>
      <c r="BL17" s="165">
        <v>17.7</v>
      </c>
      <c r="BM17" s="166">
        <v>19.7</v>
      </c>
      <c r="BN17" s="167">
        <v>14.6</v>
      </c>
      <c r="BO17" s="165">
        <v>12.899999999999999</v>
      </c>
      <c r="BP17" s="165">
        <v>13.6</v>
      </c>
      <c r="BQ17" s="166">
        <v>12</v>
      </c>
    </row>
    <row r="18" spans="1:69" ht="40" customHeight="1" x14ac:dyDescent="0.3">
      <c r="A18" s="115" t="s">
        <v>43</v>
      </c>
      <c r="B18" s="205"/>
      <c r="C18" s="205"/>
      <c r="D18" s="205"/>
      <c r="E18" s="205"/>
      <c r="F18" s="165">
        <v>23.7</v>
      </c>
      <c r="G18" s="165">
        <v>27.6</v>
      </c>
      <c r="H18" s="165">
        <v>30.3</v>
      </c>
      <c r="I18" s="166">
        <v>28.9</v>
      </c>
      <c r="J18" s="167">
        <v>32.700000000000003</v>
      </c>
      <c r="K18" s="165">
        <v>23.6</v>
      </c>
      <c r="L18" s="165">
        <v>25.3</v>
      </c>
      <c r="M18" s="166">
        <v>24.5</v>
      </c>
      <c r="N18" s="167">
        <v>20.5</v>
      </c>
      <c r="O18" s="165">
        <v>23.8</v>
      </c>
      <c r="P18" s="165">
        <v>24</v>
      </c>
      <c r="Q18" s="166">
        <v>17.5</v>
      </c>
      <c r="R18" s="167">
        <v>14.6</v>
      </c>
      <c r="S18" s="165">
        <v>19.399999999999999</v>
      </c>
      <c r="T18" s="165">
        <v>20.8</v>
      </c>
      <c r="U18" s="166">
        <v>16.2</v>
      </c>
      <c r="V18" s="167">
        <v>20.8</v>
      </c>
      <c r="W18" s="165">
        <v>19.599999999999998</v>
      </c>
      <c r="X18" s="165">
        <v>19.100000000000001</v>
      </c>
      <c r="Y18" s="166">
        <v>13.700000000000001</v>
      </c>
      <c r="Z18" s="167">
        <v>13.5</v>
      </c>
      <c r="AA18" s="165">
        <v>16.899999999999999</v>
      </c>
      <c r="AB18" s="165">
        <v>23.6</v>
      </c>
      <c r="AC18" s="166">
        <v>18.5</v>
      </c>
      <c r="AD18" s="167">
        <v>30.700000000000003</v>
      </c>
      <c r="AE18" s="165">
        <v>20.3</v>
      </c>
      <c r="AF18" s="165">
        <v>15.3</v>
      </c>
      <c r="AG18" s="166">
        <v>14.399999999999999</v>
      </c>
      <c r="AH18" s="167">
        <v>13.200000000000001</v>
      </c>
      <c r="AI18" s="165">
        <v>21.799999999999997</v>
      </c>
      <c r="AJ18" s="165">
        <v>13.9</v>
      </c>
      <c r="AK18" s="166">
        <v>30.799999999999997</v>
      </c>
      <c r="AL18" s="167">
        <v>24.1</v>
      </c>
      <c r="AM18" s="165">
        <v>25.900000000000002</v>
      </c>
      <c r="AN18" s="165">
        <v>21.3</v>
      </c>
      <c r="AO18" s="166">
        <v>31.700000000000003</v>
      </c>
      <c r="AP18" s="167">
        <v>7.9</v>
      </c>
      <c r="AQ18" s="165">
        <v>10.5</v>
      </c>
      <c r="AR18" s="165">
        <v>7.9</v>
      </c>
      <c r="AS18" s="166">
        <v>12.5</v>
      </c>
      <c r="AT18" s="167">
        <v>10.100000000000001</v>
      </c>
      <c r="AU18" s="165">
        <v>12.7</v>
      </c>
      <c r="AV18" s="165">
        <v>10.6</v>
      </c>
      <c r="AW18" s="166">
        <v>12.3</v>
      </c>
      <c r="AX18" s="167">
        <v>9.3999999999999986</v>
      </c>
      <c r="AY18" s="165">
        <v>15.2</v>
      </c>
      <c r="AZ18" s="165">
        <v>10.8</v>
      </c>
      <c r="BA18" s="166">
        <v>12.399999999999999</v>
      </c>
      <c r="BB18" s="167">
        <v>8.3000000000000007</v>
      </c>
      <c r="BC18" s="165">
        <v>10.5</v>
      </c>
      <c r="BD18" s="165">
        <v>7</v>
      </c>
      <c r="BE18" s="166">
        <v>9.6000000000000014</v>
      </c>
      <c r="BF18" s="167">
        <v>3.1</v>
      </c>
      <c r="BG18" s="165">
        <v>4</v>
      </c>
      <c r="BH18" s="165">
        <v>2.9</v>
      </c>
      <c r="BI18" s="166">
        <v>3.9</v>
      </c>
      <c r="BJ18" s="167">
        <v>8.6999999999999993</v>
      </c>
      <c r="BK18" s="165">
        <v>9.4</v>
      </c>
      <c r="BL18" s="165">
        <v>8.3000000000000007</v>
      </c>
      <c r="BM18" s="166">
        <v>10.8</v>
      </c>
      <c r="BN18" s="167">
        <v>10.799999999999999</v>
      </c>
      <c r="BO18" s="165">
        <v>11.3</v>
      </c>
      <c r="BP18" s="165">
        <v>7.8</v>
      </c>
      <c r="BQ18" s="166">
        <v>13.5</v>
      </c>
    </row>
    <row r="19" spans="1:69" s="112" customFormat="1" ht="40" customHeight="1" outlineLevel="1" x14ac:dyDescent="0.3">
      <c r="A19" s="115" t="s">
        <v>44</v>
      </c>
      <c r="B19" s="205"/>
      <c r="C19" s="205"/>
      <c r="D19" s="205"/>
      <c r="E19" s="205"/>
      <c r="F19" s="165">
        <v>227.8</v>
      </c>
      <c r="G19" s="165">
        <v>226.20000000000002</v>
      </c>
      <c r="H19" s="165">
        <v>231</v>
      </c>
      <c r="I19" s="166">
        <v>230</v>
      </c>
      <c r="J19" s="167">
        <v>223.10000000000002</v>
      </c>
      <c r="K19" s="165">
        <v>223.5</v>
      </c>
      <c r="L19" s="165">
        <v>221.7</v>
      </c>
      <c r="M19" s="166">
        <v>227</v>
      </c>
      <c r="N19" s="167">
        <v>232.8</v>
      </c>
      <c r="O19" s="165">
        <v>239.7</v>
      </c>
      <c r="P19" s="165">
        <v>242.89999999999998</v>
      </c>
      <c r="Q19" s="166">
        <v>241.7</v>
      </c>
      <c r="R19" s="167">
        <v>256.8</v>
      </c>
      <c r="S19" s="165">
        <v>268.7</v>
      </c>
      <c r="T19" s="165">
        <v>264.60000000000002</v>
      </c>
      <c r="U19" s="166">
        <v>254.4</v>
      </c>
      <c r="V19" s="167">
        <v>242.7</v>
      </c>
      <c r="W19" s="165">
        <v>245.70000000000002</v>
      </c>
      <c r="X19" s="165">
        <v>248.20000000000002</v>
      </c>
      <c r="Y19" s="166">
        <v>246.4</v>
      </c>
      <c r="Z19" s="167">
        <v>250.3</v>
      </c>
      <c r="AA19" s="165">
        <v>261.3</v>
      </c>
      <c r="AB19" s="165">
        <v>257.39999999999998</v>
      </c>
      <c r="AC19" s="166">
        <v>248.89999999999998</v>
      </c>
      <c r="AD19" s="167">
        <v>240.89999999999998</v>
      </c>
      <c r="AE19" s="165">
        <v>245.60000000000002</v>
      </c>
      <c r="AF19" s="165">
        <v>248.70000000000002</v>
      </c>
      <c r="AG19" s="166">
        <v>233.5</v>
      </c>
      <c r="AH19" s="167">
        <v>238</v>
      </c>
      <c r="AI19" s="165">
        <v>222.7</v>
      </c>
      <c r="AJ19" s="165">
        <v>238.4</v>
      </c>
      <c r="AK19" s="166">
        <v>226.10000000000002</v>
      </c>
      <c r="AL19" s="167">
        <v>187.1</v>
      </c>
      <c r="AM19" s="165">
        <v>195.7</v>
      </c>
      <c r="AN19" s="165">
        <v>191.6</v>
      </c>
      <c r="AO19" s="166">
        <v>183</v>
      </c>
      <c r="AP19" s="167">
        <v>164.10000000000002</v>
      </c>
      <c r="AQ19" s="165">
        <v>162.5</v>
      </c>
      <c r="AR19" s="165">
        <v>156.9</v>
      </c>
      <c r="AS19" s="166">
        <v>156.4</v>
      </c>
      <c r="AT19" s="167">
        <v>188.2</v>
      </c>
      <c r="AU19" s="165">
        <v>191.2</v>
      </c>
      <c r="AV19" s="165">
        <v>200.7</v>
      </c>
      <c r="AW19" s="166">
        <v>197.60000000000002</v>
      </c>
      <c r="AX19" s="167">
        <v>188.7</v>
      </c>
      <c r="AY19" s="165">
        <v>169</v>
      </c>
      <c r="AZ19" s="165">
        <v>162.39999999999998</v>
      </c>
      <c r="BA19" s="166">
        <v>176.7</v>
      </c>
      <c r="BB19" s="167">
        <v>137.19999999999999</v>
      </c>
      <c r="BC19" s="165">
        <v>175.1</v>
      </c>
      <c r="BD19" s="165">
        <v>185.8</v>
      </c>
      <c r="BE19" s="166">
        <v>140.1</v>
      </c>
      <c r="BF19" s="167">
        <v>120</v>
      </c>
      <c r="BG19" s="165">
        <v>172.60000000000002</v>
      </c>
      <c r="BH19" s="165">
        <v>172.4</v>
      </c>
      <c r="BI19" s="166">
        <v>176.3</v>
      </c>
      <c r="BJ19" s="167">
        <v>174.3</v>
      </c>
      <c r="BK19" s="165">
        <v>168.8</v>
      </c>
      <c r="BL19" s="165">
        <v>156.39999999999998</v>
      </c>
      <c r="BM19" s="166">
        <v>149.19999999999999</v>
      </c>
      <c r="BN19" s="167">
        <v>153</v>
      </c>
      <c r="BO19" s="165">
        <v>152.4</v>
      </c>
      <c r="BP19" s="165">
        <v>152.39999999999998</v>
      </c>
      <c r="BQ19" s="166">
        <v>153.30000000000001</v>
      </c>
    </row>
    <row r="20" spans="1:69" s="112" customFormat="1" ht="40" customHeight="1" outlineLevel="1" x14ac:dyDescent="0.3">
      <c r="A20" s="115" t="s">
        <v>45</v>
      </c>
      <c r="B20" s="205"/>
      <c r="C20" s="205"/>
      <c r="D20" s="205"/>
      <c r="E20" s="205"/>
      <c r="F20" s="165">
        <v>136.30000000000001</v>
      </c>
      <c r="G20" s="165">
        <v>132.19999999999999</v>
      </c>
      <c r="H20" s="165">
        <v>133.5</v>
      </c>
      <c r="I20" s="166">
        <v>130.5</v>
      </c>
      <c r="J20" s="167">
        <v>128.6</v>
      </c>
      <c r="K20" s="165">
        <v>127.4</v>
      </c>
      <c r="L20" s="165">
        <v>123.69999999999999</v>
      </c>
      <c r="M20" s="166">
        <v>129.69999999999999</v>
      </c>
      <c r="N20" s="167">
        <v>108.80000000000001</v>
      </c>
      <c r="O20" s="165">
        <v>112</v>
      </c>
      <c r="P20" s="165">
        <v>116.89999999999999</v>
      </c>
      <c r="Q20" s="166">
        <v>118.8</v>
      </c>
      <c r="R20" s="167">
        <v>109.5</v>
      </c>
      <c r="S20" s="165">
        <v>108.19999999999999</v>
      </c>
      <c r="T20" s="165">
        <v>111.7</v>
      </c>
      <c r="U20" s="166">
        <v>107.9</v>
      </c>
      <c r="V20" s="167">
        <v>95.300000000000011</v>
      </c>
      <c r="W20" s="165">
        <v>95.8</v>
      </c>
      <c r="X20" s="165">
        <v>95.800000000000011</v>
      </c>
      <c r="Y20" s="166">
        <v>96.8</v>
      </c>
      <c r="Z20" s="167">
        <v>98.1</v>
      </c>
      <c r="AA20" s="165">
        <v>101.1</v>
      </c>
      <c r="AB20" s="165">
        <v>95.4</v>
      </c>
      <c r="AC20" s="166">
        <v>89.9</v>
      </c>
      <c r="AD20" s="167">
        <v>100.1</v>
      </c>
      <c r="AE20" s="165">
        <v>98.1</v>
      </c>
      <c r="AF20" s="165">
        <v>100.9</v>
      </c>
      <c r="AG20" s="166">
        <v>98.6</v>
      </c>
      <c r="AH20" s="167">
        <v>97.7</v>
      </c>
      <c r="AI20" s="165">
        <v>89.9</v>
      </c>
      <c r="AJ20" s="165">
        <v>98.1</v>
      </c>
      <c r="AK20" s="166">
        <v>93</v>
      </c>
      <c r="AL20" s="167">
        <v>85.7</v>
      </c>
      <c r="AM20" s="165">
        <v>83.300000000000011</v>
      </c>
      <c r="AN20" s="165">
        <v>85.1</v>
      </c>
      <c r="AO20" s="166">
        <v>81.2</v>
      </c>
      <c r="AP20" s="167">
        <v>58.1</v>
      </c>
      <c r="AQ20" s="165">
        <v>59.8</v>
      </c>
      <c r="AR20" s="165">
        <v>63.400000000000006</v>
      </c>
      <c r="AS20" s="166">
        <v>59.5</v>
      </c>
      <c r="AT20" s="167">
        <v>64.7</v>
      </c>
      <c r="AU20" s="165">
        <v>64.599999999999994</v>
      </c>
      <c r="AV20" s="165">
        <v>66.2</v>
      </c>
      <c r="AW20" s="166">
        <v>64.599999999999994</v>
      </c>
      <c r="AX20" s="167">
        <v>58.8</v>
      </c>
      <c r="AY20" s="165">
        <v>56.400000000000006</v>
      </c>
      <c r="AZ20" s="165">
        <v>53</v>
      </c>
      <c r="BA20" s="166">
        <v>54.699999999999996</v>
      </c>
      <c r="BB20" s="167">
        <v>47.9</v>
      </c>
      <c r="BC20" s="165">
        <v>53.8</v>
      </c>
      <c r="BD20" s="165">
        <v>61.9</v>
      </c>
      <c r="BE20" s="166">
        <v>60.900000000000006</v>
      </c>
      <c r="BF20" s="167">
        <v>62.7</v>
      </c>
      <c r="BG20" s="165">
        <v>62.2</v>
      </c>
      <c r="BH20" s="165">
        <v>63.2</v>
      </c>
      <c r="BI20" s="166">
        <v>63.8</v>
      </c>
      <c r="BJ20" s="167">
        <v>69.8</v>
      </c>
      <c r="BK20" s="165">
        <v>57.7</v>
      </c>
      <c r="BL20" s="165">
        <v>57.2</v>
      </c>
      <c r="BM20" s="166">
        <v>58.3</v>
      </c>
      <c r="BN20" s="167">
        <v>69.2</v>
      </c>
      <c r="BO20" s="165">
        <v>62</v>
      </c>
      <c r="BP20" s="165">
        <v>60.900000000000006</v>
      </c>
      <c r="BQ20" s="166">
        <v>63.2</v>
      </c>
    </row>
    <row r="21" spans="1:69" s="112" customFormat="1" ht="40" customHeight="1" outlineLevel="1" x14ac:dyDescent="0.3">
      <c r="A21" s="115" t="s">
        <v>46</v>
      </c>
      <c r="B21" s="205"/>
      <c r="C21" s="205"/>
      <c r="D21" s="205"/>
      <c r="E21" s="205"/>
      <c r="F21" s="165">
        <v>22.6</v>
      </c>
      <c r="G21" s="165">
        <v>20.700000000000003</v>
      </c>
      <c r="H21" s="165">
        <v>19.8</v>
      </c>
      <c r="I21" s="166">
        <v>18.399999999999999</v>
      </c>
      <c r="J21" s="167">
        <v>25.4</v>
      </c>
      <c r="K21" s="165">
        <v>21.9</v>
      </c>
      <c r="L21" s="165">
        <v>18.100000000000001</v>
      </c>
      <c r="M21" s="166">
        <v>19.5</v>
      </c>
      <c r="N21" s="167">
        <v>16.2</v>
      </c>
      <c r="O21" s="165">
        <v>16.100000000000001</v>
      </c>
      <c r="P21" s="165">
        <v>17.2</v>
      </c>
      <c r="Q21" s="166">
        <v>14.8</v>
      </c>
      <c r="R21" s="167">
        <v>16.600000000000001</v>
      </c>
      <c r="S21" s="165">
        <v>18.3</v>
      </c>
      <c r="T21" s="165">
        <v>14.5</v>
      </c>
      <c r="U21" s="166">
        <v>12.5</v>
      </c>
      <c r="V21" s="167">
        <v>12.600000000000001</v>
      </c>
      <c r="W21" s="165">
        <v>10.1</v>
      </c>
      <c r="X21" s="165">
        <v>12</v>
      </c>
      <c r="Y21" s="166">
        <v>6.9</v>
      </c>
      <c r="Z21" s="167">
        <v>11.100000000000001</v>
      </c>
      <c r="AA21" s="165">
        <v>10.5</v>
      </c>
      <c r="AB21" s="165">
        <v>10</v>
      </c>
      <c r="AC21" s="166">
        <v>10.3</v>
      </c>
      <c r="AD21" s="167">
        <v>15.3</v>
      </c>
      <c r="AE21" s="165">
        <v>9.6</v>
      </c>
      <c r="AF21" s="165">
        <v>11.399999999999999</v>
      </c>
      <c r="AG21" s="166">
        <v>5.8999999999999995</v>
      </c>
      <c r="AH21" s="167">
        <v>13.6</v>
      </c>
      <c r="AI21" s="165">
        <v>15.2</v>
      </c>
      <c r="AJ21" s="165">
        <v>8.3000000000000007</v>
      </c>
      <c r="AK21" s="166">
        <v>8.4</v>
      </c>
      <c r="AL21" s="167">
        <v>10.7</v>
      </c>
      <c r="AM21" s="165">
        <v>15.4</v>
      </c>
      <c r="AN21" s="165">
        <v>9.8999999999999986</v>
      </c>
      <c r="AO21" s="166">
        <v>6.1</v>
      </c>
      <c r="AP21" s="167">
        <v>7.4</v>
      </c>
      <c r="AQ21" s="165">
        <v>8.5</v>
      </c>
      <c r="AR21" s="165">
        <v>5.9</v>
      </c>
      <c r="AS21" s="166">
        <v>6.3</v>
      </c>
      <c r="AT21" s="167">
        <v>3</v>
      </c>
      <c r="AU21" s="165">
        <v>4.5</v>
      </c>
      <c r="AV21" s="165">
        <v>2.4</v>
      </c>
      <c r="AW21" s="166">
        <v>2.7</v>
      </c>
      <c r="AX21" s="167">
        <v>5.5</v>
      </c>
      <c r="AY21" s="165">
        <v>8.1999999999999993</v>
      </c>
      <c r="AZ21" s="165">
        <v>4.6999999999999993</v>
      </c>
      <c r="BA21" s="166">
        <v>4.2</v>
      </c>
      <c r="BB21" s="167">
        <v>6.1</v>
      </c>
      <c r="BC21" s="165">
        <v>6.4</v>
      </c>
      <c r="BD21" s="165">
        <v>4.1000000000000005</v>
      </c>
      <c r="BE21" s="166">
        <v>3.4</v>
      </c>
      <c r="BF21" s="167">
        <v>2.9</v>
      </c>
      <c r="BG21" s="165">
        <v>2.5</v>
      </c>
      <c r="BH21" s="165">
        <v>1.7999999999999998</v>
      </c>
      <c r="BI21" s="166">
        <v>1.9000000000000001</v>
      </c>
      <c r="BJ21" s="167">
        <v>3.7</v>
      </c>
      <c r="BK21" s="165">
        <v>4</v>
      </c>
      <c r="BL21" s="165">
        <v>2.7</v>
      </c>
      <c r="BM21" s="166">
        <v>3.5</v>
      </c>
      <c r="BN21" s="167">
        <v>2.5</v>
      </c>
      <c r="BO21" s="165">
        <v>2.5</v>
      </c>
      <c r="BP21" s="165">
        <v>1.6</v>
      </c>
      <c r="BQ21" s="166">
        <v>2.2999999999999998</v>
      </c>
    </row>
    <row r="22" spans="1:69" s="112" customFormat="1" ht="40" customHeight="1" outlineLevel="1" x14ac:dyDescent="0.3">
      <c r="A22" s="115" t="s">
        <v>47</v>
      </c>
      <c r="B22" s="205"/>
      <c r="C22" s="205"/>
      <c r="D22" s="205"/>
      <c r="E22" s="205"/>
      <c r="F22" s="165">
        <v>62.7</v>
      </c>
      <c r="G22" s="165">
        <v>66.5</v>
      </c>
      <c r="H22" s="165">
        <v>66.5</v>
      </c>
      <c r="I22" s="166">
        <v>76.2</v>
      </c>
      <c r="J22" s="167">
        <v>78.399999999999991</v>
      </c>
      <c r="K22" s="165">
        <v>68</v>
      </c>
      <c r="L22" s="165">
        <v>55.2</v>
      </c>
      <c r="M22" s="166">
        <v>57.1</v>
      </c>
      <c r="N22" s="167">
        <v>40.299999999999997</v>
      </c>
      <c r="O22" s="165">
        <v>34.6</v>
      </c>
      <c r="P22" s="165">
        <v>32.299999999999997</v>
      </c>
      <c r="Q22" s="166">
        <v>27.900000000000002</v>
      </c>
      <c r="R22" s="167">
        <v>50.7</v>
      </c>
      <c r="S22" s="165">
        <v>66.7</v>
      </c>
      <c r="T22" s="165">
        <v>56.9</v>
      </c>
      <c r="U22" s="166">
        <v>59.8</v>
      </c>
      <c r="V22" s="167">
        <v>48.2</v>
      </c>
      <c r="W22" s="165">
        <v>52.9</v>
      </c>
      <c r="X22" s="165">
        <v>49.300000000000004</v>
      </c>
      <c r="Y22" s="166">
        <v>42.7</v>
      </c>
      <c r="Z22" s="167">
        <v>44.8</v>
      </c>
      <c r="AA22" s="165">
        <v>44.599999999999994</v>
      </c>
      <c r="AB22" s="165">
        <v>44.3</v>
      </c>
      <c r="AC22" s="166">
        <v>45</v>
      </c>
      <c r="AD22" s="167">
        <v>41.5</v>
      </c>
      <c r="AE22" s="165">
        <v>41.5</v>
      </c>
      <c r="AF22" s="165">
        <v>48.7</v>
      </c>
      <c r="AG22" s="166">
        <v>44.900000000000006</v>
      </c>
      <c r="AH22" s="167">
        <v>43.2</v>
      </c>
      <c r="AI22" s="165">
        <v>45.400000000000006</v>
      </c>
      <c r="AJ22" s="165">
        <v>46.8</v>
      </c>
      <c r="AK22" s="166">
        <v>44.7</v>
      </c>
      <c r="AL22" s="167">
        <v>40.1</v>
      </c>
      <c r="AM22" s="165">
        <v>39.799999999999997</v>
      </c>
      <c r="AN22" s="165">
        <v>44</v>
      </c>
      <c r="AO22" s="166">
        <v>38.200000000000003</v>
      </c>
      <c r="AP22" s="167">
        <v>33.299999999999997</v>
      </c>
      <c r="AQ22" s="165">
        <v>34.4</v>
      </c>
      <c r="AR22" s="165">
        <v>40.299999999999997</v>
      </c>
      <c r="AS22" s="166">
        <v>36.9</v>
      </c>
      <c r="AT22" s="167">
        <v>15.799999999999999</v>
      </c>
      <c r="AU22" s="165">
        <v>16.900000000000002</v>
      </c>
      <c r="AV22" s="165">
        <v>16.5</v>
      </c>
      <c r="AW22" s="166">
        <v>13.899999999999999</v>
      </c>
      <c r="AX22" s="167">
        <v>33.299999999999997</v>
      </c>
      <c r="AY22" s="165">
        <v>37</v>
      </c>
      <c r="AZ22" s="165">
        <v>37.700000000000003</v>
      </c>
      <c r="BA22" s="166">
        <v>37.700000000000003</v>
      </c>
      <c r="BB22" s="167">
        <v>26.9</v>
      </c>
      <c r="BC22" s="165">
        <v>26.700000000000003</v>
      </c>
      <c r="BD22" s="165">
        <v>30.1</v>
      </c>
      <c r="BE22" s="166">
        <v>23.8</v>
      </c>
      <c r="BF22" s="167">
        <v>13.2</v>
      </c>
      <c r="BG22" s="165">
        <v>16.100000000000001</v>
      </c>
      <c r="BH22" s="165">
        <v>14.2</v>
      </c>
      <c r="BI22" s="166">
        <v>14.5</v>
      </c>
      <c r="BJ22" s="167">
        <v>25.200000000000003</v>
      </c>
      <c r="BK22" s="165">
        <v>27.4</v>
      </c>
      <c r="BL22" s="165">
        <v>30.6</v>
      </c>
      <c r="BM22" s="166">
        <v>26.3</v>
      </c>
      <c r="BN22" s="167">
        <v>18.2</v>
      </c>
      <c r="BO22" s="165">
        <v>19.5</v>
      </c>
      <c r="BP22" s="165">
        <v>21.5</v>
      </c>
      <c r="BQ22" s="166">
        <v>21.1</v>
      </c>
    </row>
    <row r="23" spans="1:69" s="112" customFormat="1" ht="40" customHeight="1" outlineLevel="1" x14ac:dyDescent="0.3">
      <c r="A23" s="94" t="s">
        <v>17</v>
      </c>
      <c r="B23" s="207"/>
      <c r="C23" s="207"/>
      <c r="D23" s="207"/>
      <c r="E23" s="207"/>
      <c r="F23" s="168">
        <v>426.7</v>
      </c>
      <c r="G23" s="168">
        <v>405</v>
      </c>
      <c r="H23" s="168">
        <v>379.8</v>
      </c>
      <c r="I23" s="169">
        <v>393.1</v>
      </c>
      <c r="J23" s="170">
        <v>380.3</v>
      </c>
      <c r="K23" s="168">
        <v>373.4</v>
      </c>
      <c r="L23" s="168">
        <v>355.4</v>
      </c>
      <c r="M23" s="169">
        <v>392.4</v>
      </c>
      <c r="N23" s="170">
        <v>426.5</v>
      </c>
      <c r="O23" s="168">
        <v>435.70000000000005</v>
      </c>
      <c r="P23" s="168">
        <v>442.5</v>
      </c>
      <c r="Q23" s="169">
        <v>448.59999999999997</v>
      </c>
      <c r="R23" s="170">
        <v>512</v>
      </c>
      <c r="S23" s="168">
        <v>505.5</v>
      </c>
      <c r="T23" s="168">
        <v>517</v>
      </c>
      <c r="U23" s="169">
        <v>491</v>
      </c>
      <c r="V23" s="170">
        <v>491.7</v>
      </c>
      <c r="W23" s="168">
        <v>480</v>
      </c>
      <c r="X23" s="168">
        <v>495.7</v>
      </c>
      <c r="Y23" s="169">
        <v>473.40000000000003</v>
      </c>
      <c r="Z23" s="170">
        <v>480.9</v>
      </c>
      <c r="AA23" s="168">
        <v>487.09999999999997</v>
      </c>
      <c r="AB23" s="168">
        <v>478.40000000000003</v>
      </c>
      <c r="AC23" s="169">
        <v>461.3</v>
      </c>
      <c r="AD23" s="170">
        <v>457.5</v>
      </c>
      <c r="AE23" s="168">
        <v>465.5</v>
      </c>
      <c r="AF23" s="168">
        <v>468.4</v>
      </c>
      <c r="AG23" s="169">
        <v>459.3</v>
      </c>
      <c r="AH23" s="170">
        <v>435</v>
      </c>
      <c r="AI23" s="168">
        <v>474.9</v>
      </c>
      <c r="AJ23" s="168">
        <v>460.59999999999997</v>
      </c>
      <c r="AK23" s="169">
        <v>437.90000000000003</v>
      </c>
      <c r="AL23" s="170">
        <v>449.20000000000005</v>
      </c>
      <c r="AM23" s="168">
        <v>470.5</v>
      </c>
      <c r="AN23" s="168">
        <v>477.09999999999997</v>
      </c>
      <c r="AO23" s="169">
        <v>461.8</v>
      </c>
      <c r="AP23" s="170">
        <v>414.1</v>
      </c>
      <c r="AQ23" s="168">
        <v>423.6</v>
      </c>
      <c r="AR23" s="168">
        <v>430.20000000000005</v>
      </c>
      <c r="AS23" s="169">
        <v>418.6</v>
      </c>
      <c r="AT23" s="170">
        <v>453.20000000000005</v>
      </c>
      <c r="AU23" s="168">
        <v>434.79999999999995</v>
      </c>
      <c r="AV23" s="168">
        <v>432.4</v>
      </c>
      <c r="AW23" s="169">
        <v>429.4</v>
      </c>
      <c r="AX23" s="170">
        <v>426.29999999999995</v>
      </c>
      <c r="AY23" s="168">
        <v>410.5</v>
      </c>
      <c r="AZ23" s="168">
        <v>436.9</v>
      </c>
      <c r="BA23" s="169">
        <v>545.4</v>
      </c>
      <c r="BB23" s="170">
        <v>436.9</v>
      </c>
      <c r="BC23" s="168">
        <v>485.70000000000005</v>
      </c>
      <c r="BD23" s="168">
        <v>565</v>
      </c>
      <c r="BE23" s="169">
        <v>562.20000000000005</v>
      </c>
      <c r="BF23" s="170">
        <v>526.79999999999995</v>
      </c>
      <c r="BG23" s="168">
        <v>529.5</v>
      </c>
      <c r="BH23" s="168">
        <v>518.5</v>
      </c>
      <c r="BI23" s="169">
        <v>515.79999999999995</v>
      </c>
      <c r="BJ23" s="170">
        <v>479.9</v>
      </c>
      <c r="BK23" s="168">
        <v>423.6</v>
      </c>
      <c r="BL23" s="168">
        <v>384.29999999999995</v>
      </c>
      <c r="BM23" s="169">
        <v>379.9</v>
      </c>
      <c r="BN23" s="170">
        <v>342.1</v>
      </c>
      <c r="BO23" s="168">
        <v>347.6</v>
      </c>
      <c r="BP23" s="168">
        <v>347.1</v>
      </c>
      <c r="BQ23" s="169">
        <v>331.6</v>
      </c>
    </row>
    <row r="24" spans="1:69" s="112" customFormat="1" ht="40" customHeight="1" outlineLevel="1" x14ac:dyDescent="0.3">
      <c r="A24" s="95" t="s">
        <v>19</v>
      </c>
      <c r="B24" s="208"/>
      <c r="C24" s="208"/>
      <c r="D24" s="208"/>
      <c r="E24" s="208"/>
      <c r="F24" s="171">
        <v>1.4</v>
      </c>
      <c r="G24" s="171">
        <v>1.4000000000000001</v>
      </c>
      <c r="H24" s="171">
        <v>1.4000000000000001</v>
      </c>
      <c r="I24" s="172">
        <v>1.4000000000000001</v>
      </c>
      <c r="J24" s="173">
        <v>1.4000000000000001</v>
      </c>
      <c r="K24" s="171">
        <v>1.3</v>
      </c>
      <c r="L24" s="171">
        <v>1.3</v>
      </c>
      <c r="M24" s="172">
        <v>1.3</v>
      </c>
      <c r="N24" s="173">
        <v>1.9</v>
      </c>
      <c r="O24" s="171">
        <v>1.8</v>
      </c>
      <c r="P24" s="171">
        <v>1.8</v>
      </c>
      <c r="Q24" s="172">
        <v>1.7000000000000002</v>
      </c>
      <c r="R24" s="173">
        <v>1.8</v>
      </c>
      <c r="S24" s="171">
        <v>1.8</v>
      </c>
      <c r="T24" s="171">
        <v>1.8</v>
      </c>
      <c r="U24" s="172">
        <v>1.7000000000000002</v>
      </c>
      <c r="V24" s="173">
        <v>1.9</v>
      </c>
      <c r="W24" s="171">
        <v>1.7</v>
      </c>
      <c r="X24" s="171">
        <v>1.7</v>
      </c>
      <c r="Y24" s="172">
        <v>1.6</v>
      </c>
      <c r="Z24" s="173">
        <v>1.9</v>
      </c>
      <c r="AA24" s="171">
        <v>1.9</v>
      </c>
      <c r="AB24" s="171">
        <v>1.9</v>
      </c>
      <c r="AC24" s="172">
        <v>1.6</v>
      </c>
      <c r="AD24" s="173">
        <v>1.9</v>
      </c>
      <c r="AE24" s="171">
        <v>1.9</v>
      </c>
      <c r="AF24" s="171">
        <v>1.9</v>
      </c>
      <c r="AG24" s="172">
        <v>1.4000000000000001</v>
      </c>
      <c r="AH24" s="173">
        <v>1.7</v>
      </c>
      <c r="AI24" s="171">
        <v>1.7</v>
      </c>
      <c r="AJ24" s="171">
        <v>1.7</v>
      </c>
      <c r="AK24" s="172">
        <v>1.6</v>
      </c>
      <c r="AL24" s="173">
        <v>1.7</v>
      </c>
      <c r="AM24" s="171">
        <v>1.7</v>
      </c>
      <c r="AN24" s="171">
        <v>1.3</v>
      </c>
      <c r="AO24" s="172">
        <v>1.5</v>
      </c>
      <c r="AP24" s="173">
        <v>1.6</v>
      </c>
      <c r="AQ24" s="171">
        <v>1.7</v>
      </c>
      <c r="AR24" s="171">
        <v>1.5</v>
      </c>
      <c r="AS24" s="172">
        <v>1.5</v>
      </c>
      <c r="AT24" s="173">
        <v>2.1</v>
      </c>
      <c r="AU24" s="171">
        <v>2</v>
      </c>
      <c r="AV24" s="171">
        <v>1.8</v>
      </c>
      <c r="AW24" s="172">
        <v>1.8</v>
      </c>
      <c r="AX24" s="173">
        <v>1.6</v>
      </c>
      <c r="AY24" s="171">
        <v>1.6</v>
      </c>
      <c r="AZ24" s="171">
        <v>1.6</v>
      </c>
      <c r="BA24" s="172">
        <v>1.6</v>
      </c>
      <c r="BB24" s="173">
        <v>1.6</v>
      </c>
      <c r="BC24" s="171">
        <v>1.6</v>
      </c>
      <c r="BD24" s="171">
        <v>1.4</v>
      </c>
      <c r="BE24" s="172">
        <v>1.3</v>
      </c>
      <c r="BF24" s="173">
        <v>1.4</v>
      </c>
      <c r="BG24" s="171">
        <v>1.3</v>
      </c>
      <c r="BH24" s="171">
        <v>1.2</v>
      </c>
      <c r="BI24" s="172">
        <v>1.1000000000000001</v>
      </c>
      <c r="BJ24" s="173">
        <v>0.8</v>
      </c>
      <c r="BK24" s="171">
        <v>0.8</v>
      </c>
      <c r="BL24" s="171">
        <v>0.7</v>
      </c>
      <c r="BM24" s="172">
        <v>0.6</v>
      </c>
      <c r="BN24" s="173">
        <v>1.7</v>
      </c>
      <c r="BO24" s="171">
        <v>1.6</v>
      </c>
      <c r="BP24" s="171">
        <v>1.5</v>
      </c>
      <c r="BQ24" s="172">
        <v>1.5</v>
      </c>
    </row>
    <row r="25" spans="1:69" s="112" customFormat="1" ht="40" customHeight="1" outlineLevel="1" x14ac:dyDescent="0.3">
      <c r="A25" s="95" t="s">
        <v>20</v>
      </c>
      <c r="B25" s="208"/>
      <c r="C25" s="208"/>
      <c r="D25" s="208"/>
      <c r="E25" s="208"/>
      <c r="F25" s="171">
        <v>0</v>
      </c>
      <c r="G25" s="171">
        <v>0</v>
      </c>
      <c r="H25" s="171">
        <v>0</v>
      </c>
      <c r="I25" s="172">
        <v>0</v>
      </c>
      <c r="J25" s="173">
        <v>0</v>
      </c>
      <c r="K25" s="171">
        <v>0</v>
      </c>
      <c r="L25" s="171">
        <v>0</v>
      </c>
      <c r="M25" s="172">
        <v>0</v>
      </c>
      <c r="N25" s="173">
        <v>0</v>
      </c>
      <c r="O25" s="171">
        <v>0</v>
      </c>
      <c r="P25" s="171">
        <v>0</v>
      </c>
      <c r="Q25" s="172">
        <v>0</v>
      </c>
      <c r="R25" s="173">
        <v>0</v>
      </c>
      <c r="S25" s="171">
        <v>0</v>
      </c>
      <c r="T25" s="171">
        <v>0</v>
      </c>
      <c r="U25" s="172">
        <v>0</v>
      </c>
      <c r="V25" s="173">
        <v>0</v>
      </c>
      <c r="W25" s="171">
        <v>0</v>
      </c>
      <c r="X25" s="171">
        <v>0</v>
      </c>
      <c r="Y25" s="172">
        <v>0</v>
      </c>
      <c r="Z25" s="173">
        <v>0</v>
      </c>
      <c r="AA25" s="171">
        <v>0</v>
      </c>
      <c r="AB25" s="171">
        <v>0</v>
      </c>
      <c r="AC25" s="172">
        <v>0</v>
      </c>
      <c r="AD25" s="173">
        <v>0</v>
      </c>
      <c r="AE25" s="171">
        <v>0</v>
      </c>
      <c r="AF25" s="171">
        <v>0</v>
      </c>
      <c r="AG25" s="172">
        <v>0</v>
      </c>
      <c r="AH25" s="173">
        <v>0</v>
      </c>
      <c r="AI25" s="171">
        <v>0</v>
      </c>
      <c r="AJ25" s="171">
        <v>0</v>
      </c>
      <c r="AK25" s="172">
        <v>0</v>
      </c>
      <c r="AL25" s="173">
        <v>0</v>
      </c>
      <c r="AM25" s="171">
        <v>0</v>
      </c>
      <c r="AN25" s="171">
        <v>0</v>
      </c>
      <c r="AO25" s="172">
        <v>0</v>
      </c>
      <c r="AP25" s="173">
        <v>0</v>
      </c>
      <c r="AQ25" s="171">
        <v>0</v>
      </c>
      <c r="AR25" s="171">
        <v>0</v>
      </c>
      <c r="AS25" s="172">
        <v>0</v>
      </c>
      <c r="AT25" s="173">
        <v>0</v>
      </c>
      <c r="AU25" s="171">
        <v>0</v>
      </c>
      <c r="AV25" s="171">
        <v>0</v>
      </c>
      <c r="AW25" s="172">
        <v>0</v>
      </c>
      <c r="AX25" s="173">
        <v>0</v>
      </c>
      <c r="AY25" s="171">
        <v>0</v>
      </c>
      <c r="AZ25" s="171">
        <v>0</v>
      </c>
      <c r="BA25" s="172">
        <v>0</v>
      </c>
      <c r="BB25" s="173">
        <v>0</v>
      </c>
      <c r="BC25" s="171">
        <v>0</v>
      </c>
      <c r="BD25" s="171">
        <v>0</v>
      </c>
      <c r="BE25" s="172">
        <v>0</v>
      </c>
      <c r="BF25" s="173">
        <v>0</v>
      </c>
      <c r="BG25" s="171">
        <v>0</v>
      </c>
      <c r="BH25" s="171">
        <v>0</v>
      </c>
      <c r="BI25" s="172">
        <v>0</v>
      </c>
      <c r="BJ25" s="173">
        <v>0</v>
      </c>
      <c r="BK25" s="171">
        <v>0</v>
      </c>
      <c r="BL25" s="171">
        <v>0</v>
      </c>
      <c r="BM25" s="172">
        <v>0</v>
      </c>
      <c r="BN25" s="173">
        <v>0</v>
      </c>
      <c r="BO25" s="171">
        <v>0</v>
      </c>
      <c r="BP25" s="171">
        <v>0</v>
      </c>
      <c r="BQ25" s="172">
        <v>0</v>
      </c>
    </row>
    <row r="26" spans="1:69" s="112" customFormat="1" ht="40" customHeight="1" outlineLevel="1" x14ac:dyDescent="0.3">
      <c r="A26" s="95" t="s">
        <v>21</v>
      </c>
      <c r="B26" s="208"/>
      <c r="C26" s="208"/>
      <c r="D26" s="208"/>
      <c r="E26" s="208"/>
      <c r="F26" s="171">
        <v>282.10000000000002</v>
      </c>
      <c r="G26" s="171">
        <v>284.3</v>
      </c>
      <c r="H26" s="171">
        <v>273.89999999999998</v>
      </c>
      <c r="I26" s="172">
        <v>271.2</v>
      </c>
      <c r="J26" s="173">
        <v>312.70000000000005</v>
      </c>
      <c r="K26" s="171">
        <v>279.70000000000005</v>
      </c>
      <c r="L26" s="171">
        <v>260.8</v>
      </c>
      <c r="M26" s="172">
        <v>249.20000000000002</v>
      </c>
      <c r="N26" s="173">
        <v>277.09999999999997</v>
      </c>
      <c r="O26" s="171">
        <v>281.5</v>
      </c>
      <c r="P26" s="171">
        <v>267.90000000000003</v>
      </c>
      <c r="Q26" s="172">
        <v>253.4</v>
      </c>
      <c r="R26" s="173">
        <v>215.1</v>
      </c>
      <c r="S26" s="171">
        <v>222.20000000000002</v>
      </c>
      <c r="T26" s="171">
        <v>225.9</v>
      </c>
      <c r="U26" s="172">
        <v>191</v>
      </c>
      <c r="V26" s="173">
        <v>203.4</v>
      </c>
      <c r="W26" s="171">
        <v>210.3</v>
      </c>
      <c r="X26" s="171">
        <v>194.6</v>
      </c>
      <c r="Y26" s="172">
        <v>172.1</v>
      </c>
      <c r="Z26" s="173">
        <v>189.9</v>
      </c>
      <c r="AA26" s="171">
        <v>179</v>
      </c>
      <c r="AB26" s="171">
        <v>170.79999999999998</v>
      </c>
      <c r="AC26" s="172">
        <v>154.30000000000001</v>
      </c>
      <c r="AD26" s="173">
        <v>155.29999999999998</v>
      </c>
      <c r="AE26" s="171">
        <v>169.4</v>
      </c>
      <c r="AF26" s="171">
        <v>152.6</v>
      </c>
      <c r="AG26" s="172">
        <v>149.39999999999998</v>
      </c>
      <c r="AH26" s="173">
        <v>156.30000000000001</v>
      </c>
      <c r="AI26" s="171">
        <v>159.39999999999998</v>
      </c>
      <c r="AJ26" s="171">
        <v>139.29999999999998</v>
      </c>
      <c r="AK26" s="172">
        <v>145.19999999999999</v>
      </c>
      <c r="AL26" s="173">
        <v>148.69999999999999</v>
      </c>
      <c r="AM26" s="171">
        <v>148.5</v>
      </c>
      <c r="AN26" s="171">
        <v>144.19999999999999</v>
      </c>
      <c r="AO26" s="172">
        <v>141.30000000000001</v>
      </c>
      <c r="AP26" s="173">
        <v>169.5</v>
      </c>
      <c r="AQ26" s="171">
        <v>164.8</v>
      </c>
      <c r="AR26" s="171">
        <v>156.89999999999998</v>
      </c>
      <c r="AS26" s="172">
        <v>138.5</v>
      </c>
      <c r="AT26" s="173">
        <v>148.4</v>
      </c>
      <c r="AU26" s="171">
        <v>154.9</v>
      </c>
      <c r="AV26" s="171">
        <v>147.9</v>
      </c>
      <c r="AW26" s="172">
        <v>121.7</v>
      </c>
      <c r="AX26" s="173">
        <v>151.5</v>
      </c>
      <c r="AY26" s="171">
        <v>154.1</v>
      </c>
      <c r="AZ26" s="171">
        <v>127.8</v>
      </c>
      <c r="BA26" s="172">
        <v>116.2</v>
      </c>
      <c r="BB26" s="173">
        <v>107.2</v>
      </c>
      <c r="BC26" s="171">
        <v>132.5</v>
      </c>
      <c r="BD26" s="171">
        <v>123.4</v>
      </c>
      <c r="BE26" s="172">
        <v>111.9</v>
      </c>
      <c r="BF26" s="173">
        <v>120.39999999999999</v>
      </c>
      <c r="BG26" s="171">
        <v>113.8</v>
      </c>
      <c r="BH26" s="171">
        <v>116.6</v>
      </c>
      <c r="BI26" s="172">
        <v>127.9</v>
      </c>
      <c r="BJ26" s="173">
        <v>138.9</v>
      </c>
      <c r="BK26" s="171">
        <v>112.9</v>
      </c>
      <c r="BL26" s="171">
        <v>100.1</v>
      </c>
      <c r="BM26" s="172">
        <v>95.800000000000011</v>
      </c>
      <c r="BN26" s="173">
        <v>64.900000000000006</v>
      </c>
      <c r="BO26" s="171">
        <v>121.69999999999999</v>
      </c>
      <c r="BP26" s="171">
        <v>76.099999999999994</v>
      </c>
      <c r="BQ26" s="172">
        <v>86.699999999999989</v>
      </c>
    </row>
    <row r="27" spans="1:69" ht="40" customHeight="1" x14ac:dyDescent="0.3">
      <c r="A27" s="96" t="s">
        <v>22</v>
      </c>
      <c r="B27" s="209"/>
      <c r="C27" s="209"/>
      <c r="D27" s="209"/>
      <c r="E27" s="209"/>
      <c r="F27" s="174">
        <v>295.60000000000002</v>
      </c>
      <c r="G27" s="174">
        <v>296</v>
      </c>
      <c r="H27" s="174">
        <v>309.7</v>
      </c>
      <c r="I27" s="175">
        <v>322.2</v>
      </c>
      <c r="J27" s="176">
        <v>293.7</v>
      </c>
      <c r="K27" s="174">
        <v>276.8</v>
      </c>
      <c r="L27" s="174">
        <v>315</v>
      </c>
      <c r="M27" s="175">
        <v>310.8</v>
      </c>
      <c r="N27" s="176">
        <v>331</v>
      </c>
      <c r="O27" s="174">
        <v>317.60000000000002</v>
      </c>
      <c r="P27" s="174">
        <v>330.8</v>
      </c>
      <c r="Q27" s="175">
        <v>294.8</v>
      </c>
      <c r="R27" s="176">
        <v>317.3</v>
      </c>
      <c r="S27" s="174">
        <v>334.7</v>
      </c>
      <c r="T27" s="174">
        <v>337.4</v>
      </c>
      <c r="U27" s="175">
        <v>320.3</v>
      </c>
      <c r="V27" s="176">
        <v>321.40000000000003</v>
      </c>
      <c r="W27" s="174">
        <v>317.8</v>
      </c>
      <c r="X27" s="174">
        <v>297.2</v>
      </c>
      <c r="Y27" s="175">
        <v>306.79999999999995</v>
      </c>
      <c r="Z27" s="176">
        <v>292.10000000000002</v>
      </c>
      <c r="AA27" s="174">
        <v>262.7</v>
      </c>
      <c r="AB27" s="174">
        <v>272.2</v>
      </c>
      <c r="AC27" s="175">
        <v>239.6</v>
      </c>
      <c r="AD27" s="176">
        <v>256.59999999999997</v>
      </c>
      <c r="AE27" s="174">
        <v>214.9</v>
      </c>
      <c r="AF27" s="174">
        <v>204.1</v>
      </c>
      <c r="AG27" s="175">
        <v>209.9</v>
      </c>
      <c r="AH27" s="176">
        <v>205.9</v>
      </c>
      <c r="AI27" s="174">
        <v>238.5</v>
      </c>
      <c r="AJ27" s="174">
        <v>240.9</v>
      </c>
      <c r="AK27" s="175">
        <v>216.4</v>
      </c>
      <c r="AL27" s="176">
        <v>217.70000000000002</v>
      </c>
      <c r="AM27" s="174">
        <v>225.4</v>
      </c>
      <c r="AN27" s="174">
        <v>210.6</v>
      </c>
      <c r="AO27" s="175">
        <v>207</v>
      </c>
      <c r="AP27" s="176">
        <v>241.70000000000002</v>
      </c>
      <c r="AQ27" s="174">
        <v>254.29999999999998</v>
      </c>
      <c r="AR27" s="174">
        <v>253.2</v>
      </c>
      <c r="AS27" s="175">
        <v>240</v>
      </c>
      <c r="AT27" s="176">
        <v>285.3</v>
      </c>
      <c r="AU27" s="174">
        <v>300.3</v>
      </c>
      <c r="AV27" s="174">
        <v>268.60000000000002</v>
      </c>
      <c r="AW27" s="175">
        <v>225.6</v>
      </c>
      <c r="AX27" s="176">
        <v>296</v>
      </c>
      <c r="AY27" s="174">
        <v>274.89999999999998</v>
      </c>
      <c r="AZ27" s="174">
        <v>240.5</v>
      </c>
      <c r="BA27" s="175">
        <v>232.5</v>
      </c>
      <c r="BB27" s="176">
        <v>225</v>
      </c>
      <c r="BC27" s="174">
        <v>232.5</v>
      </c>
      <c r="BD27" s="174">
        <v>192.4</v>
      </c>
      <c r="BE27" s="175">
        <v>205.5</v>
      </c>
      <c r="BF27" s="176">
        <v>148.89999999999998</v>
      </c>
      <c r="BG27" s="174">
        <v>166.3</v>
      </c>
      <c r="BH27" s="174">
        <v>168.5</v>
      </c>
      <c r="BI27" s="175">
        <v>183</v>
      </c>
      <c r="BJ27" s="176">
        <v>235.1</v>
      </c>
      <c r="BK27" s="174">
        <v>148.19999999999999</v>
      </c>
      <c r="BL27" s="174">
        <v>192</v>
      </c>
      <c r="BM27" s="175">
        <v>133.4</v>
      </c>
      <c r="BN27" s="176">
        <v>222.4</v>
      </c>
      <c r="BO27" s="174">
        <v>156.5</v>
      </c>
      <c r="BP27" s="174">
        <v>127.10000000000001</v>
      </c>
      <c r="BQ27" s="175">
        <v>122.5</v>
      </c>
    </row>
    <row r="28" spans="1:69" ht="40" customHeight="1" thickBot="1" x14ac:dyDescent="0.35">
      <c r="A28" s="97" t="s">
        <v>23</v>
      </c>
      <c r="B28" s="210"/>
      <c r="C28" s="210"/>
      <c r="D28" s="210"/>
      <c r="E28" s="210"/>
      <c r="F28" s="177">
        <f>F3+F4+F9+F10+F11+F12+F13+F14+F23+F24+F25+F26+F27</f>
        <v>4016.4</v>
      </c>
      <c r="G28" s="177">
        <f>G3+G4+G9+G10+G11+G12+G13+G14+G23+G24+G25+G26+G27</f>
        <v>3915.3000000000006</v>
      </c>
      <c r="H28" s="177">
        <f t="shared" ref="H28:BL28" si="0">H3+H4+H9+H10+H11+H12+H13+H14+H23+H24+H25+H26+H27</f>
        <v>3876.6</v>
      </c>
      <c r="I28" s="177">
        <f t="shared" si="0"/>
        <v>3956.1</v>
      </c>
      <c r="J28" s="177">
        <f t="shared" si="0"/>
        <v>4089.7000000000007</v>
      </c>
      <c r="K28" s="177">
        <f t="shared" si="0"/>
        <v>3938.8000000000011</v>
      </c>
      <c r="L28" s="177">
        <f t="shared" si="0"/>
        <v>3788.1000000000004</v>
      </c>
      <c r="M28" s="177">
        <f t="shared" si="0"/>
        <v>3799.6000000000004</v>
      </c>
      <c r="N28" s="177">
        <f t="shared" si="0"/>
        <v>3951.7</v>
      </c>
      <c r="O28" s="177">
        <f t="shared" si="0"/>
        <v>3952.4</v>
      </c>
      <c r="P28" s="177">
        <f t="shared" si="0"/>
        <v>3814.8000000000006</v>
      </c>
      <c r="Q28" s="177">
        <f t="shared" si="0"/>
        <v>3708</v>
      </c>
      <c r="R28" s="177">
        <f t="shared" si="0"/>
        <v>3777.9000000000005</v>
      </c>
      <c r="S28" s="177">
        <f t="shared" si="0"/>
        <v>3798.6000000000004</v>
      </c>
      <c r="T28" s="177">
        <f t="shared" si="0"/>
        <v>3859.5000000000005</v>
      </c>
      <c r="U28" s="177">
        <f t="shared" si="0"/>
        <v>3775</v>
      </c>
      <c r="V28" s="177">
        <f t="shared" si="0"/>
        <v>3554.2000000000003</v>
      </c>
      <c r="W28" s="177">
        <f t="shared" si="0"/>
        <v>3461.4000000000005</v>
      </c>
      <c r="X28" s="177">
        <f t="shared" si="0"/>
        <v>3558.6999999999994</v>
      </c>
      <c r="Y28" s="177">
        <f t="shared" si="0"/>
        <v>3398.0999999999995</v>
      </c>
      <c r="Z28" s="177">
        <f t="shared" si="0"/>
        <v>3404.7000000000003</v>
      </c>
      <c r="AA28" s="177">
        <f t="shared" si="0"/>
        <v>3127.8999999999996</v>
      </c>
      <c r="AB28" s="177">
        <f t="shared" si="0"/>
        <v>3521.4</v>
      </c>
      <c r="AC28" s="177">
        <f t="shared" si="0"/>
        <v>3417.1000000000004</v>
      </c>
      <c r="AD28" s="177">
        <f t="shared" si="0"/>
        <v>3459.6</v>
      </c>
      <c r="AE28" s="177">
        <f t="shared" si="0"/>
        <v>3420.5</v>
      </c>
      <c r="AF28" s="177">
        <f t="shared" si="0"/>
        <v>3445.7</v>
      </c>
      <c r="AG28" s="177">
        <f t="shared" si="0"/>
        <v>3166.6000000000008</v>
      </c>
      <c r="AH28" s="177">
        <f t="shared" si="0"/>
        <v>3247</v>
      </c>
      <c r="AI28" s="177">
        <f t="shared" si="0"/>
        <v>3251.5</v>
      </c>
      <c r="AJ28" s="177">
        <f t="shared" si="0"/>
        <v>3304.6</v>
      </c>
      <c r="AK28" s="177">
        <f t="shared" si="0"/>
        <v>3083.7999999999997</v>
      </c>
      <c r="AL28" s="177">
        <f t="shared" si="0"/>
        <v>3138.5</v>
      </c>
      <c r="AM28" s="177">
        <f t="shared" si="0"/>
        <v>3010.2999999999997</v>
      </c>
      <c r="AN28" s="177">
        <f t="shared" si="0"/>
        <v>3072.7</v>
      </c>
      <c r="AO28" s="177">
        <f t="shared" si="0"/>
        <v>2924.9000000000005</v>
      </c>
      <c r="AP28" s="177">
        <f t="shared" si="0"/>
        <v>2843.3999999999996</v>
      </c>
      <c r="AQ28" s="177">
        <f t="shared" si="0"/>
        <v>2794.4</v>
      </c>
      <c r="AR28" s="177">
        <f t="shared" si="0"/>
        <v>2805.9</v>
      </c>
      <c r="AS28" s="177">
        <f t="shared" si="0"/>
        <v>2638.7</v>
      </c>
      <c r="AT28" s="177">
        <f t="shared" si="0"/>
        <v>2725.2000000000003</v>
      </c>
      <c r="AU28" s="177">
        <f t="shared" si="0"/>
        <v>2697.0000000000005</v>
      </c>
      <c r="AV28" s="177">
        <f t="shared" si="0"/>
        <v>2628.4</v>
      </c>
      <c r="AW28" s="177">
        <f t="shared" si="0"/>
        <v>2426.5</v>
      </c>
      <c r="AX28" s="177">
        <f t="shared" si="0"/>
        <v>2455.5</v>
      </c>
      <c r="AY28" s="177">
        <f t="shared" si="0"/>
        <v>2433.9</v>
      </c>
      <c r="AZ28" s="177">
        <f t="shared" si="0"/>
        <v>2358.8000000000002</v>
      </c>
      <c r="BA28" s="177">
        <f t="shared" si="0"/>
        <v>2399.7999999999997</v>
      </c>
      <c r="BB28" s="177">
        <f t="shared" si="0"/>
        <v>2152.1999999999998</v>
      </c>
      <c r="BC28" s="177">
        <f t="shared" si="0"/>
        <v>2276.5</v>
      </c>
      <c r="BD28" s="177">
        <f t="shared" si="0"/>
        <v>2379.5000000000005</v>
      </c>
      <c r="BE28" s="177">
        <f t="shared" si="0"/>
        <v>2172.6000000000004</v>
      </c>
      <c r="BF28" s="177">
        <f t="shared" si="0"/>
        <v>2196.3000000000002</v>
      </c>
      <c r="BG28" s="177">
        <f t="shared" si="0"/>
        <v>2146</v>
      </c>
      <c r="BH28" s="177">
        <f t="shared" si="0"/>
        <v>2201</v>
      </c>
      <c r="BI28" s="177">
        <f t="shared" si="0"/>
        <v>2109.6999999999998</v>
      </c>
      <c r="BJ28" s="177">
        <f t="shared" si="0"/>
        <v>2354.1999999999998</v>
      </c>
      <c r="BK28" s="177">
        <f t="shared" si="0"/>
        <v>2229.1999999999994</v>
      </c>
      <c r="BL28" s="177">
        <f t="shared" si="0"/>
        <v>2170.5</v>
      </c>
      <c r="BM28" s="177">
        <f t="shared" ref="BM28" si="1">BM3+BM4+BM9+BM10+BM11+BM12+BM13+BM14+BM23+BM24+BM25+BM26+BM27</f>
        <v>1986.2</v>
      </c>
      <c r="BN28" s="177">
        <f t="shared" ref="BN28" si="2">BN3+BN4+BN9+BN10+BN11+BN12+BN13+BN14+BN23+BN24+BN25+BN26+BN27</f>
        <v>2149.1</v>
      </c>
      <c r="BO28" s="177">
        <f t="shared" ref="BO28" si="3">BO3+BO4+BO9+BO10+BO11+BO12+BO13+BO14+BO23+BO24+BO25+BO26+BO27</f>
        <v>2020.8</v>
      </c>
      <c r="BP28" s="177">
        <f t="shared" ref="BP28" si="4">BP3+BP4+BP9+BP10+BP11+BP12+BP13+BP14+BP23+BP24+BP25+BP26+BP27</f>
        <v>1855.1</v>
      </c>
      <c r="BQ28" s="177">
        <f t="shared" ref="BQ28" si="5">BQ3+BQ4+BQ9+BQ10+BQ11+BQ12+BQ13+BQ14+BQ23+BQ24+BQ25+BQ26+BQ27</f>
        <v>1828.3999999999999</v>
      </c>
    </row>
    <row r="29" spans="1:69" ht="40" customHeight="1" thickBot="1" x14ac:dyDescent="0.35">
      <c r="A29" s="259" t="s">
        <v>76</v>
      </c>
      <c r="B29" s="119"/>
      <c r="F29" s="67"/>
      <c r="G29" s="119"/>
      <c r="O29" s="67"/>
      <c r="Q29" s="1"/>
    </row>
    <row r="30" spans="1:69" ht="40" customHeight="1" x14ac:dyDescent="0.3">
      <c r="A30" s="270" t="s">
        <v>82</v>
      </c>
      <c r="B30" s="219">
        <v>2020</v>
      </c>
      <c r="C30" s="220"/>
      <c r="D30" s="220"/>
      <c r="E30" s="221"/>
      <c r="F30" s="219">
        <v>2019</v>
      </c>
      <c r="G30" s="220"/>
      <c r="H30" s="220"/>
      <c r="I30" s="221"/>
      <c r="J30" s="219">
        <v>2018</v>
      </c>
      <c r="K30" s="220"/>
      <c r="L30" s="220"/>
      <c r="M30" s="221"/>
      <c r="N30" s="219">
        <v>2017</v>
      </c>
      <c r="O30" s="220"/>
      <c r="P30" s="220"/>
      <c r="Q30" s="221"/>
      <c r="R30" s="219">
        <v>2016</v>
      </c>
      <c r="S30" s="220"/>
      <c r="T30" s="220"/>
      <c r="U30" s="221"/>
      <c r="V30" s="219">
        <v>2015</v>
      </c>
      <c r="W30" s="220"/>
      <c r="X30" s="220"/>
      <c r="Y30" s="221"/>
      <c r="Z30" s="219">
        <v>2014</v>
      </c>
      <c r="AA30" s="220"/>
      <c r="AB30" s="220"/>
      <c r="AC30" s="221"/>
      <c r="AD30" s="219">
        <v>2013</v>
      </c>
      <c r="AE30" s="220"/>
      <c r="AF30" s="220"/>
      <c r="AG30" s="221"/>
      <c r="AH30" s="219">
        <v>2012</v>
      </c>
      <c r="AI30" s="220"/>
      <c r="AJ30" s="220"/>
      <c r="AK30" s="221"/>
      <c r="AL30" s="219">
        <v>2011</v>
      </c>
      <c r="AM30" s="220"/>
      <c r="AN30" s="220"/>
      <c r="AO30" s="221"/>
      <c r="AP30" s="219">
        <v>2010</v>
      </c>
      <c r="AQ30" s="220"/>
      <c r="AR30" s="220"/>
      <c r="AS30" s="221"/>
      <c r="AT30" s="219">
        <v>2009</v>
      </c>
      <c r="AU30" s="220"/>
      <c r="AV30" s="220"/>
      <c r="AW30" s="221"/>
      <c r="AX30" s="219">
        <v>2008</v>
      </c>
      <c r="AY30" s="220"/>
      <c r="AZ30" s="220"/>
      <c r="BA30" s="221"/>
      <c r="BB30" s="219">
        <v>2007</v>
      </c>
      <c r="BC30" s="220"/>
      <c r="BD30" s="220"/>
      <c r="BE30" s="221"/>
      <c r="BF30" s="219">
        <v>2006</v>
      </c>
      <c r="BG30" s="220"/>
      <c r="BH30" s="220"/>
      <c r="BI30" s="221"/>
      <c r="BJ30" s="219">
        <v>2005</v>
      </c>
      <c r="BK30" s="220"/>
      <c r="BL30" s="220"/>
      <c r="BM30" s="221"/>
      <c r="BN30" s="219">
        <v>2004</v>
      </c>
      <c r="BO30" s="220"/>
      <c r="BP30" s="220"/>
      <c r="BQ30" s="221"/>
    </row>
    <row r="31" spans="1:69" ht="40" customHeight="1" thickBot="1" x14ac:dyDescent="0.35">
      <c r="A31" s="271"/>
      <c r="B31" s="34" t="s">
        <v>5</v>
      </c>
      <c r="C31" s="35" t="s">
        <v>4</v>
      </c>
      <c r="D31" s="35" t="s">
        <v>3</v>
      </c>
      <c r="E31" s="36" t="s">
        <v>2</v>
      </c>
      <c r="F31" s="34" t="s">
        <v>5</v>
      </c>
      <c r="G31" s="35" t="s">
        <v>4</v>
      </c>
      <c r="H31" s="35" t="s">
        <v>3</v>
      </c>
      <c r="I31" s="36" t="s">
        <v>2</v>
      </c>
      <c r="J31" s="34" t="s">
        <v>5</v>
      </c>
      <c r="K31" s="35" t="s">
        <v>4</v>
      </c>
      <c r="L31" s="35" t="s">
        <v>3</v>
      </c>
      <c r="M31" s="36" t="s">
        <v>2</v>
      </c>
      <c r="N31" s="34" t="s">
        <v>5</v>
      </c>
      <c r="O31" s="35" t="s">
        <v>4</v>
      </c>
      <c r="P31" s="35" t="s">
        <v>3</v>
      </c>
      <c r="Q31" s="36" t="s">
        <v>2</v>
      </c>
      <c r="R31" s="34" t="s">
        <v>5</v>
      </c>
      <c r="S31" s="35" t="s">
        <v>4</v>
      </c>
      <c r="T31" s="35" t="s">
        <v>3</v>
      </c>
      <c r="U31" s="36" t="s">
        <v>2</v>
      </c>
      <c r="V31" s="34" t="s">
        <v>5</v>
      </c>
      <c r="W31" s="35" t="s">
        <v>4</v>
      </c>
      <c r="X31" s="35" t="s">
        <v>3</v>
      </c>
      <c r="Y31" s="36" t="s">
        <v>2</v>
      </c>
      <c r="Z31" s="34" t="s">
        <v>5</v>
      </c>
      <c r="AA31" s="35" t="s">
        <v>4</v>
      </c>
      <c r="AB31" s="35" t="s">
        <v>3</v>
      </c>
      <c r="AC31" s="36" t="s">
        <v>2</v>
      </c>
      <c r="AD31" s="34" t="s">
        <v>5</v>
      </c>
      <c r="AE31" s="35" t="s">
        <v>4</v>
      </c>
      <c r="AF31" s="35" t="s">
        <v>3</v>
      </c>
      <c r="AG31" s="36" t="s">
        <v>2</v>
      </c>
      <c r="AH31" s="34" t="s">
        <v>5</v>
      </c>
      <c r="AI31" s="35" t="s">
        <v>4</v>
      </c>
      <c r="AJ31" s="35" t="s">
        <v>3</v>
      </c>
      <c r="AK31" s="36" t="s">
        <v>2</v>
      </c>
      <c r="AL31" s="34" t="s">
        <v>5</v>
      </c>
      <c r="AM31" s="35" t="s">
        <v>4</v>
      </c>
      <c r="AN31" s="35" t="s">
        <v>3</v>
      </c>
      <c r="AO31" s="36" t="s">
        <v>2</v>
      </c>
      <c r="AP31" s="34" t="s">
        <v>5</v>
      </c>
      <c r="AQ31" s="35" t="s">
        <v>4</v>
      </c>
      <c r="AR31" s="35" t="s">
        <v>3</v>
      </c>
      <c r="AS31" s="36" t="s">
        <v>2</v>
      </c>
      <c r="AT31" s="34" t="s">
        <v>5</v>
      </c>
      <c r="AU31" s="35" t="s">
        <v>4</v>
      </c>
      <c r="AV31" s="35" t="s">
        <v>3</v>
      </c>
      <c r="AW31" s="36" t="s">
        <v>2</v>
      </c>
      <c r="AX31" s="34" t="s">
        <v>5</v>
      </c>
      <c r="AY31" s="35" t="s">
        <v>4</v>
      </c>
      <c r="AZ31" s="35" t="s">
        <v>3</v>
      </c>
      <c r="BA31" s="36" t="s">
        <v>2</v>
      </c>
      <c r="BB31" s="34" t="s">
        <v>5</v>
      </c>
      <c r="BC31" s="35" t="s">
        <v>4</v>
      </c>
      <c r="BD31" s="35" t="s">
        <v>3</v>
      </c>
      <c r="BE31" s="36" t="s">
        <v>2</v>
      </c>
      <c r="BF31" s="34" t="s">
        <v>5</v>
      </c>
      <c r="BG31" s="35" t="s">
        <v>4</v>
      </c>
      <c r="BH31" s="35" t="s">
        <v>3</v>
      </c>
      <c r="BI31" s="36" t="s">
        <v>2</v>
      </c>
      <c r="BJ31" s="34" t="s">
        <v>5</v>
      </c>
      <c r="BK31" s="35" t="s">
        <v>4</v>
      </c>
      <c r="BL31" s="35" t="s">
        <v>3</v>
      </c>
      <c r="BM31" s="36" t="s">
        <v>2</v>
      </c>
      <c r="BN31" s="34" t="s">
        <v>5</v>
      </c>
      <c r="BO31" s="35" t="s">
        <v>4</v>
      </c>
      <c r="BP31" s="35" t="s">
        <v>3</v>
      </c>
      <c r="BQ31" s="36" t="s">
        <v>2</v>
      </c>
    </row>
    <row r="32" spans="1:69" ht="40" customHeight="1" x14ac:dyDescent="0.3">
      <c r="A32" s="54" t="s">
        <v>24</v>
      </c>
      <c r="B32" s="92"/>
      <c r="C32" s="92"/>
      <c r="D32" s="92"/>
      <c r="E32" s="92"/>
      <c r="F32" s="37">
        <f t="shared" ref="F32:F57" si="6">+F3/J3-1</f>
        <v>5.9920106524633532E-3</v>
      </c>
      <c r="G32" s="37">
        <f t="shared" ref="G32:G57" si="7">+G3/K3-1</f>
        <v>6.4274447949526747E-2</v>
      </c>
      <c r="H32" s="37">
        <f t="shared" ref="H32:H57" si="8">+H3/L3-1</f>
        <v>-6.2315634218289007E-2</v>
      </c>
      <c r="I32" s="37">
        <f t="shared" ref="I32:I57" si="9">+I3/M3-1</f>
        <v>-3.0086498683713492E-3</v>
      </c>
      <c r="J32" s="37">
        <f t="shared" ref="J32:J57" si="10">+J3/R3-1</f>
        <v>4.9615653389238235E-2</v>
      </c>
      <c r="K32" s="38">
        <f t="shared" ref="K32:K57" si="11">+K3/S3-1</f>
        <v>3.1645569620253333E-3</v>
      </c>
      <c r="L32" s="38">
        <f t="shared" ref="L32:L57" si="12">+L3/T3-1</f>
        <v>-7.0277682550565657E-2</v>
      </c>
      <c r="M32" s="39">
        <f t="shared" ref="M32:M57" si="13">+M3/U3-1</f>
        <v>-0.14830237027546445</v>
      </c>
      <c r="N32" s="37">
        <f t="shared" ref="N32:N48" si="14">+N3/R3-1</f>
        <v>3.8085255066387269E-2</v>
      </c>
      <c r="O32" s="38">
        <f t="shared" ref="O32:O48" si="15">+O3/S3-1</f>
        <v>3.3623417721518889E-2</v>
      </c>
      <c r="P32" s="38">
        <f t="shared" ref="P32:P48" si="16">+P3/T3-1</f>
        <v>-9.3589304079533808E-2</v>
      </c>
      <c r="Q32" s="39">
        <f t="shared" ref="Q32:Q48" si="17">+Q3/U3-1</f>
        <v>-0.19506726457399093</v>
      </c>
      <c r="R32" s="37">
        <f t="shared" ref="R32:R48" si="18">+R3/V3-1</f>
        <v>6.4732142857142794E-2</v>
      </c>
      <c r="S32" s="38">
        <f t="shared" ref="S32:S48" si="19">+S3/W3-1</f>
        <v>7.4373140671483373E-2</v>
      </c>
      <c r="T32" s="38">
        <f t="shared" ref="T32:T48" si="20">+T3/X3-1</f>
        <v>4.0299572039943055E-2</v>
      </c>
      <c r="U32" s="39">
        <f t="shared" ref="U32:U48" si="21">+U3/Y3-1</f>
        <v>0.24531312325488619</v>
      </c>
      <c r="V32" s="37">
        <f t="shared" ref="V32:V48" si="22">+V3/Z3-1</f>
        <v>-0.13956466069142115</v>
      </c>
      <c r="W32" s="38">
        <f t="shared" ref="W32:W48" si="23">+W3/AA3-1</f>
        <v>0.18241206030150736</v>
      </c>
      <c r="X32" s="38">
        <f t="shared" ref="X32:X48" si="24">+X3/AB3-1</f>
        <v>-8.035421449655622E-2</v>
      </c>
      <c r="Y32" s="39">
        <f t="shared" ref="Y32:Y48" si="25">+Y3/AC3-1</f>
        <v>-4.166666666666663E-2</v>
      </c>
      <c r="Z32" s="37">
        <f t="shared" ref="Z32:Z48" si="26">+Z3/AD3-1</f>
        <v>4.7970479704796842E-2</v>
      </c>
      <c r="AA32" s="38">
        <f t="shared" ref="AA32:AA48" si="27">+AA3/AE3-1</f>
        <v>-0.20874751491053678</v>
      </c>
      <c r="AB32" s="38">
        <f t="shared" ref="AB32:AB48" si="28">+AB3/AF3-1</f>
        <v>0.10431003259688509</v>
      </c>
      <c r="AC32" s="39">
        <f t="shared" ref="AC32:AC48" si="29">+AC3/AG3-1</f>
        <v>0.1694233348234242</v>
      </c>
      <c r="AD32" s="37">
        <f t="shared" ref="AD32:AD48" si="30">+AD3/AH3-1</f>
        <v>-7.9085573061476566E-2</v>
      </c>
      <c r="AE32" s="38">
        <f t="shared" ref="AE32:AE48" si="31">+AE3/AI3-1</f>
        <v>5.0104384133611735E-2</v>
      </c>
      <c r="AF32" s="38">
        <f t="shared" ref="AF32:AF48" si="32">+AF3/AJ3-1</f>
        <v>-6.1841658171933322E-2</v>
      </c>
      <c r="AG32" s="39">
        <f t="shared" ref="AG32:AG48" si="33">+AG3/AK3-1</f>
        <v>-2.0577933450087516E-2</v>
      </c>
      <c r="AH32" s="37">
        <f t="shared" ref="AH32:AH48" si="34">+AH3/AL3-1</f>
        <v>-2.7343750000000111E-2</v>
      </c>
      <c r="AI32" s="38">
        <f t="shared" ref="AI32:AI48" si="35">+AI3/AM3-1</f>
        <v>0.15700483091787443</v>
      </c>
      <c r="AJ32" s="38">
        <f t="shared" ref="AJ32:AJ48" si="36">+AJ3/AN3-1</f>
        <v>0.15231010180109639</v>
      </c>
      <c r="AK32" s="39">
        <f t="shared" ref="AK32:AK48" si="37">+AK3/AO3-1</f>
        <v>-4.3551088777219471E-2</v>
      </c>
      <c r="AL32" s="37">
        <f t="shared" ref="AL32:AL48" si="38">+AL3/AP3-1</f>
        <v>0.16936050597329588</v>
      </c>
      <c r="AM32" s="38">
        <f t="shared" ref="AM32:AM48" si="39">+AM3/AQ3-1</f>
        <v>2.9850746268656803E-2</v>
      </c>
      <c r="AN32" s="38">
        <f t="shared" ref="AN32:AN48" si="40">+AN3/AR3-1</f>
        <v>-9.3095422808380235E-3</v>
      </c>
      <c r="AO32" s="39">
        <f t="shared" ref="AO32:AO48" si="41">+AO3/AS3-1</f>
        <v>-1.3223140495867702E-2</v>
      </c>
      <c r="AP32" s="37">
        <f t="shared" ref="AP32:AP48" si="42">+AP3/AT3-1</f>
        <v>-0.12295839753466864</v>
      </c>
      <c r="AQ32" s="38">
        <f t="shared" ref="AQ32:AQ48" si="43">+AQ3/AU3-1</f>
        <v>-0.10427807486631002</v>
      </c>
      <c r="AR32" s="38">
        <f t="shared" ref="AR32:AR48" si="44">+AR3/AV3-1</f>
        <v>-8.1581759885999361E-2</v>
      </c>
      <c r="AS32" s="39">
        <f t="shared" ref="AS32:AS48" si="45">+AS3/AW3-1</f>
        <v>-6.9230769230769207E-2</v>
      </c>
      <c r="AT32" s="37">
        <f t="shared" ref="AT32:AT48" si="46">+AT3/AX3-1</f>
        <v>0.22084273890142958</v>
      </c>
      <c r="AU32" s="38">
        <f t="shared" ref="AU32:AU48" si="47">+AU3/AY3-1</f>
        <v>-7.4639175257732004E-2</v>
      </c>
      <c r="AV32" s="38">
        <f t="shared" ref="AV32:AV48" si="48">+AV3/AZ3-1</f>
        <v>3.0091743119266212E-2</v>
      </c>
      <c r="AW32" s="39">
        <f t="shared" ref="AW32:AW48" si="49">+AW3/BA3-1</f>
        <v>0.13586719091306265</v>
      </c>
      <c r="AX32" s="37">
        <f t="shared" ref="AX32:AX48" si="50">+AX3/BB3-1</f>
        <v>0.36168032786885251</v>
      </c>
      <c r="AY32" s="38">
        <f t="shared" ref="AY32:AY48" si="51">+AY3/BC3-1</f>
        <v>0.40173410404624277</v>
      </c>
      <c r="AZ32" s="38">
        <f t="shared" ref="AZ32:AZ48" si="52">+AZ3/BD3-1</f>
        <v>0.26685262668526244</v>
      </c>
      <c r="BA32" s="39">
        <f t="shared" ref="BA32:BA48" si="53">+BA3/BE3-1</f>
        <v>0.32159353348729791</v>
      </c>
      <c r="BB32" s="37">
        <f t="shared" ref="BB32:BB48" si="54">+BB3/BF3-1</f>
        <v>-0.41713944461033159</v>
      </c>
      <c r="BC32" s="38">
        <f t="shared" ref="BC32:BC48" si="55">+BC3/BG3-1</f>
        <v>-8.1253319171534888E-2</v>
      </c>
      <c r="BD32" s="38">
        <f t="shared" ref="BD32:BD48" si="56">+BD3/BH3-1</f>
        <v>-4.6119733924611883E-2</v>
      </c>
      <c r="BE32" s="39">
        <f t="shared" ref="BE32:BE48" si="57">+BE3/BI3-1</f>
        <v>-4.2564953012714346E-2</v>
      </c>
      <c r="BF32" s="37">
        <f t="shared" ref="BF32:BF48" si="58">+BF3/BJ3-1</f>
        <v>0.8502762430939228</v>
      </c>
      <c r="BG32" s="38">
        <f t="shared" ref="BG32:BG48" si="59">+BG3/BK3-1</f>
        <v>-1.7736045905059838E-2</v>
      </c>
      <c r="BH32" s="38">
        <f t="shared" ref="BH32:BH48" si="60">+BH3/BL3-1</f>
        <v>0.13544813695871083</v>
      </c>
      <c r="BI32" s="39">
        <f t="shared" ref="BI32:BI48" si="61">+BI3/BM3-1</f>
        <v>0.1603592046183453</v>
      </c>
      <c r="BJ32" s="37">
        <f t="shared" ref="BJ32:BJ48" si="62">+BJ3/BN3-1</f>
        <v>-0.38414426675740043</v>
      </c>
      <c r="BK32" s="38">
        <f t="shared" ref="BK32:BK48" si="63">+BK3/BO3-1</f>
        <v>2.5133689839572204E-2</v>
      </c>
      <c r="BL32" s="38">
        <f t="shared" ref="BL32:BL48" si="64">+BL3/BP3-1</f>
        <v>4.3067226890756594E-2</v>
      </c>
      <c r="BM32" s="39">
        <f t="shared" ref="BM32:BM48" si="65">+BM3/BQ3-1</f>
        <v>-0.21262626262626272</v>
      </c>
      <c r="BN32" s="37" t="e">
        <f>+BN3/#REF!-1</f>
        <v>#REF!</v>
      </c>
      <c r="BO32" s="38" t="e">
        <f>+BO3/#REF!-1</f>
        <v>#REF!</v>
      </c>
      <c r="BP32" s="38" t="e">
        <f>+BP3/#REF!-1</f>
        <v>#REF!</v>
      </c>
      <c r="BQ32" s="39" t="e">
        <f>+BQ3/#REF!-1</f>
        <v>#REF!</v>
      </c>
    </row>
    <row r="33" spans="1:69" ht="40" customHeight="1" x14ac:dyDescent="0.3">
      <c r="A33" s="92" t="s">
        <v>36</v>
      </c>
      <c r="B33" s="92"/>
      <c r="C33" s="92"/>
      <c r="D33" s="92"/>
      <c r="E33" s="92"/>
      <c r="F33" s="37">
        <f t="shared" si="6"/>
        <v>5.2003081664098172E-3</v>
      </c>
      <c r="G33" s="37">
        <f t="shared" si="7"/>
        <v>-5.0973123262279985E-2</v>
      </c>
      <c r="H33" s="37">
        <f t="shared" si="8"/>
        <v>1.1878835874084448E-2</v>
      </c>
      <c r="I33" s="37">
        <f t="shared" si="9"/>
        <v>3.1452922077922274E-2</v>
      </c>
      <c r="J33" s="37">
        <f t="shared" si="10"/>
        <v>0.12943223841635887</v>
      </c>
      <c r="K33" s="38">
        <f t="shared" si="11"/>
        <v>0.15574121679520125</v>
      </c>
      <c r="L33" s="38">
        <f t="shared" si="12"/>
        <v>9.732782967629805E-2</v>
      </c>
      <c r="M33" s="39">
        <f t="shared" si="13"/>
        <v>0.11342069588793469</v>
      </c>
      <c r="N33" s="37">
        <f t="shared" si="14"/>
        <v>0.14465956058298923</v>
      </c>
      <c r="O33" s="38">
        <f t="shared" si="15"/>
        <v>0.15702656383890279</v>
      </c>
      <c r="P33" s="38">
        <f t="shared" si="16"/>
        <v>0.10341081903106653</v>
      </c>
      <c r="Q33" s="39">
        <f t="shared" si="17"/>
        <v>0.17487573429733394</v>
      </c>
      <c r="R33" s="37">
        <f t="shared" si="18"/>
        <v>0.12341153470185695</v>
      </c>
      <c r="S33" s="38">
        <f t="shared" si="19"/>
        <v>0.14020517830972179</v>
      </c>
      <c r="T33" s="38">
        <f t="shared" si="20"/>
        <v>0.11076254826254828</v>
      </c>
      <c r="U33" s="39">
        <f t="shared" si="21"/>
        <v>0.11570456264179496</v>
      </c>
      <c r="V33" s="37">
        <f t="shared" si="22"/>
        <v>-1.0877447425670539E-2</v>
      </c>
      <c r="W33" s="38">
        <f t="shared" si="23"/>
        <v>-9.7608589555897574E-4</v>
      </c>
      <c r="X33" s="38">
        <f t="shared" si="24"/>
        <v>-8.7224669603524263E-2</v>
      </c>
      <c r="Y33" s="39">
        <f t="shared" si="25"/>
        <v>-0.10491877256317705</v>
      </c>
      <c r="Z33" s="37">
        <f t="shared" si="26"/>
        <v>-3.0466369814858396E-2</v>
      </c>
      <c r="AA33" s="38">
        <f t="shared" si="27"/>
        <v>-0.17228842658048871</v>
      </c>
      <c r="AB33" s="38">
        <f t="shared" si="28"/>
        <v>-7.4036304303487732E-2</v>
      </c>
      <c r="AC33" s="39">
        <f t="shared" si="29"/>
        <v>3.4788699509689769E-2</v>
      </c>
      <c r="AD33" s="37">
        <f t="shared" si="30"/>
        <v>-7.2189606436181775E-2</v>
      </c>
      <c r="AE33" s="38">
        <f t="shared" si="31"/>
        <v>9.3418727915194344E-2</v>
      </c>
      <c r="AF33" s="38">
        <f t="shared" si="32"/>
        <v>0.10677200902934536</v>
      </c>
      <c r="AG33" s="39">
        <f t="shared" si="33"/>
        <v>6.7547357926221352E-2</v>
      </c>
      <c r="AH33" s="37">
        <f t="shared" si="34"/>
        <v>0.15465729349736357</v>
      </c>
      <c r="AI33" s="38">
        <f t="shared" si="35"/>
        <v>0.14807302231237318</v>
      </c>
      <c r="AJ33" s="38">
        <f t="shared" si="36"/>
        <v>9.5720999257976613E-2</v>
      </c>
      <c r="AK33" s="39">
        <f t="shared" si="37"/>
        <v>2.7400768245838591E-2</v>
      </c>
      <c r="AL33" s="37">
        <f t="shared" si="38"/>
        <v>2.60175167439467E-2</v>
      </c>
      <c r="AM33" s="38">
        <f t="shared" si="39"/>
        <v>6.8930303803931281E-3</v>
      </c>
      <c r="AN33" s="38">
        <f t="shared" si="40"/>
        <v>3.0588835075197496E-2</v>
      </c>
      <c r="AO33" s="39">
        <f t="shared" si="41"/>
        <v>9.5656670113755116E-3</v>
      </c>
      <c r="AP33" s="37">
        <f t="shared" si="42"/>
        <v>0.13309982486865146</v>
      </c>
      <c r="AQ33" s="38">
        <f t="shared" si="43"/>
        <v>2.9164477141355949E-2</v>
      </c>
      <c r="AR33" s="38">
        <f t="shared" si="44"/>
        <v>0.15722713864306792</v>
      </c>
      <c r="AS33" s="39">
        <f t="shared" si="45"/>
        <v>0.21482412060301481</v>
      </c>
      <c r="AT33" s="37">
        <f t="shared" si="46"/>
        <v>5.5127810286418333E-2</v>
      </c>
      <c r="AU33" s="38">
        <f t="shared" si="47"/>
        <v>0.17288135593220333</v>
      </c>
      <c r="AV33" s="38">
        <f t="shared" si="48"/>
        <v>3.8921238124425273E-2</v>
      </c>
      <c r="AW33" s="39">
        <f t="shared" si="49"/>
        <v>-3.5151515151515045E-2</v>
      </c>
      <c r="AX33" s="37">
        <f t="shared" si="50"/>
        <v>0.24501533742331283</v>
      </c>
      <c r="AY33" s="38">
        <f t="shared" si="51"/>
        <v>0.4830895795246799</v>
      </c>
      <c r="AZ33" s="38">
        <f t="shared" si="52"/>
        <v>0.2736143637782984</v>
      </c>
      <c r="BA33" s="39">
        <f t="shared" si="53"/>
        <v>0.53345724907063197</v>
      </c>
      <c r="BB33" s="37">
        <f t="shared" si="54"/>
        <v>0</v>
      </c>
      <c r="BC33" s="38">
        <f t="shared" si="55"/>
        <v>-2.8419182948490218E-2</v>
      </c>
      <c r="BD33" s="38">
        <f t="shared" si="56"/>
        <v>-3.0280090840272722E-2</v>
      </c>
      <c r="BE33" s="39">
        <f t="shared" si="57"/>
        <v>5.1377860812702458E-3</v>
      </c>
      <c r="BF33" s="37">
        <f t="shared" si="58"/>
        <v>-0.19506172839506164</v>
      </c>
      <c r="BG33" s="38">
        <f t="shared" si="59"/>
        <v>-0.32655502392344493</v>
      </c>
      <c r="BH33" s="38">
        <f t="shared" si="60"/>
        <v>-0.22294117647058809</v>
      </c>
      <c r="BI33" s="39">
        <f t="shared" si="61"/>
        <v>-0.36184798807749619</v>
      </c>
      <c r="BJ33" s="37">
        <f t="shared" si="62"/>
        <v>-7.6569678407351072E-3</v>
      </c>
      <c r="BK33" s="38">
        <f t="shared" si="63"/>
        <v>0.17829457364341073</v>
      </c>
      <c r="BL33" s="38">
        <f t="shared" si="64"/>
        <v>0.2952380952380953</v>
      </c>
      <c r="BM33" s="39">
        <f t="shared" si="65"/>
        <v>0.45806171229900028</v>
      </c>
      <c r="BN33" s="37" t="e">
        <f>+BN4/#REF!-1</f>
        <v>#REF!</v>
      </c>
      <c r="BO33" s="38" t="e">
        <f>+BO4/#REF!-1</f>
        <v>#REF!</v>
      </c>
      <c r="BP33" s="38" t="e">
        <f>+BP4/#REF!-1</f>
        <v>#REF!</v>
      </c>
      <c r="BQ33" s="39" t="e">
        <f>+BQ4/#REF!-1</f>
        <v>#REF!</v>
      </c>
    </row>
    <row r="34" spans="1:69" ht="40" customHeight="1" x14ac:dyDescent="0.3">
      <c r="A34" s="114" t="s">
        <v>37</v>
      </c>
      <c r="B34" s="114"/>
      <c r="C34" s="114"/>
      <c r="D34" s="114"/>
      <c r="E34" s="114"/>
      <c r="F34" s="37">
        <f t="shared" si="6"/>
        <v>-0.13186813186813195</v>
      </c>
      <c r="G34" s="37">
        <f t="shared" si="7"/>
        <v>0</v>
      </c>
      <c r="H34" s="37">
        <f t="shared" si="8"/>
        <v>5.1724137931034475E-2</v>
      </c>
      <c r="I34" s="37">
        <f t="shared" si="9"/>
        <v>0.28676470588235303</v>
      </c>
      <c r="J34" s="37">
        <f t="shared" si="10"/>
        <v>0.56896551724137967</v>
      </c>
      <c r="K34" s="38">
        <f t="shared" si="11"/>
        <v>0.47058823529411753</v>
      </c>
      <c r="L34" s="38">
        <f t="shared" si="12"/>
        <v>0.359375</v>
      </c>
      <c r="M34" s="39">
        <f t="shared" si="13"/>
        <v>0.34653465346534662</v>
      </c>
      <c r="N34" s="37">
        <f t="shared" si="14"/>
        <v>7.7586206896551824E-2</v>
      </c>
      <c r="O34" s="38">
        <f t="shared" si="15"/>
        <v>-4.2016806722689259E-2</v>
      </c>
      <c r="P34" s="38">
        <f t="shared" si="16"/>
        <v>-0.17187500000000011</v>
      </c>
      <c r="Q34" s="39">
        <f t="shared" si="17"/>
        <v>-0.15841584158415833</v>
      </c>
      <c r="R34" s="37">
        <f t="shared" si="18"/>
        <v>-4.9180327868852403E-2</v>
      </c>
      <c r="S34" s="38">
        <f t="shared" si="19"/>
        <v>-5.5555555555555469E-2</v>
      </c>
      <c r="T34" s="38">
        <f t="shared" si="20"/>
        <v>1.5873015873016039E-2</v>
      </c>
      <c r="U34" s="39">
        <f t="shared" si="21"/>
        <v>-0.10619469026548678</v>
      </c>
      <c r="V34" s="37">
        <f t="shared" si="22"/>
        <v>-0.14084507042253536</v>
      </c>
      <c r="W34" s="38">
        <f t="shared" si="23"/>
        <v>-0.17647058823529416</v>
      </c>
      <c r="X34" s="38">
        <f t="shared" si="24"/>
        <v>-0.15436241610738255</v>
      </c>
      <c r="Y34" s="39">
        <f t="shared" si="25"/>
        <v>-0.24161073825503354</v>
      </c>
      <c r="Z34" s="37">
        <f t="shared" si="26"/>
        <v>-0.16470588235294115</v>
      </c>
      <c r="AA34" s="38">
        <f t="shared" si="27"/>
        <v>-0.1404494382022472</v>
      </c>
      <c r="AB34" s="38">
        <f t="shared" si="28"/>
        <v>-0.19459459459459461</v>
      </c>
      <c r="AC34" s="39">
        <f t="shared" si="29"/>
        <v>0.21138211382113825</v>
      </c>
      <c r="AD34" s="37">
        <f t="shared" si="30"/>
        <v>1.236842105263158</v>
      </c>
      <c r="AE34" s="38">
        <f t="shared" si="31"/>
        <v>1.0459770114942533</v>
      </c>
      <c r="AF34" s="38">
        <f t="shared" si="32"/>
        <v>0.96808510638297873</v>
      </c>
      <c r="AG34" s="39">
        <f t="shared" si="33"/>
        <v>0.268041237113402</v>
      </c>
      <c r="AH34" s="37">
        <f t="shared" si="34"/>
        <v>-0.57541899441340782</v>
      </c>
      <c r="AI34" s="38">
        <f t="shared" si="35"/>
        <v>-0.52972972972972976</v>
      </c>
      <c r="AJ34" s="38">
        <f t="shared" si="36"/>
        <v>-0.3037037037037037</v>
      </c>
      <c r="AK34" s="39">
        <f t="shared" si="37"/>
        <v>-0.45505617977528101</v>
      </c>
      <c r="AL34" s="37">
        <f t="shared" si="38"/>
        <v>1.4861111111111107</v>
      </c>
      <c r="AM34" s="38">
        <f t="shared" si="39"/>
        <v>1.4342105263157894</v>
      </c>
      <c r="AN34" s="38">
        <f t="shared" si="40"/>
        <v>0.5</v>
      </c>
      <c r="AO34" s="39">
        <f t="shared" si="41"/>
        <v>0.93478260869565233</v>
      </c>
      <c r="AP34" s="37">
        <f t="shared" si="42"/>
        <v>0.26315789473684204</v>
      </c>
      <c r="AQ34" s="38">
        <f t="shared" si="43"/>
        <v>0.40740740740740722</v>
      </c>
      <c r="AR34" s="38">
        <f t="shared" si="44"/>
        <v>-0.15094339622641506</v>
      </c>
      <c r="AS34" s="39">
        <f t="shared" si="45"/>
        <v>3.3707865168539186E-2</v>
      </c>
      <c r="AT34" s="37">
        <f t="shared" si="46"/>
        <v>-0.53278688524590168</v>
      </c>
      <c r="AU34" s="38">
        <f t="shared" si="47"/>
        <v>1.347826086956522</v>
      </c>
      <c r="AV34" s="38">
        <f t="shared" si="48"/>
        <v>-0.13821138211382122</v>
      </c>
      <c r="AW34" s="39">
        <f t="shared" si="49"/>
        <v>2.8695652173913047</v>
      </c>
      <c r="AX34" s="37">
        <f t="shared" si="50"/>
        <v>0.76811594202898537</v>
      </c>
      <c r="AY34" s="38">
        <f t="shared" si="51"/>
        <v>0.64285714285714279</v>
      </c>
      <c r="AZ34" s="38">
        <f t="shared" si="52"/>
        <v>0.75714285714285734</v>
      </c>
      <c r="BA34" s="39">
        <f t="shared" si="53"/>
        <v>0.64285714285714279</v>
      </c>
      <c r="BB34" s="37">
        <f t="shared" si="54"/>
        <v>-0.33653846153846156</v>
      </c>
      <c r="BC34" s="38">
        <f t="shared" si="55"/>
        <v>-0.30000000000000004</v>
      </c>
      <c r="BD34" s="38">
        <f t="shared" si="56"/>
        <v>-0.33962264150943389</v>
      </c>
      <c r="BE34" s="39">
        <f t="shared" si="57"/>
        <v>-0.26315789473684215</v>
      </c>
      <c r="BF34" s="37">
        <f t="shared" si="58"/>
        <v>0.38666666666666671</v>
      </c>
      <c r="BG34" s="38">
        <f t="shared" si="59"/>
        <v>-0.67213114754098358</v>
      </c>
      <c r="BH34" s="38">
        <f t="shared" si="60"/>
        <v>0.45205479452054798</v>
      </c>
      <c r="BI34" s="39">
        <f t="shared" si="61"/>
        <v>-0.68852459016393441</v>
      </c>
      <c r="BJ34" s="37">
        <f t="shared" si="62"/>
        <v>0.20967741935483875</v>
      </c>
      <c r="BK34" s="38">
        <f t="shared" si="63"/>
        <v>-0.11594202898550732</v>
      </c>
      <c r="BL34" s="38">
        <f t="shared" si="64"/>
        <v>7.3529411764705843E-2</v>
      </c>
      <c r="BM34" s="39">
        <f t="shared" si="65"/>
        <v>-0.10294117647058831</v>
      </c>
      <c r="BN34" s="37" t="e">
        <f>+BN5/#REF!-1</f>
        <v>#REF!</v>
      </c>
      <c r="BO34" s="38" t="e">
        <f>+BO5/#REF!-1</f>
        <v>#REF!</v>
      </c>
      <c r="BP34" s="38" t="e">
        <f>+BP5/#REF!-1</f>
        <v>#REF!</v>
      </c>
      <c r="BQ34" s="39" t="e">
        <f>+BQ5/#REF!-1</f>
        <v>#REF!</v>
      </c>
    </row>
    <row r="35" spans="1:69" ht="40" customHeight="1" x14ac:dyDescent="0.3">
      <c r="A35" s="114" t="s">
        <v>11</v>
      </c>
      <c r="B35" s="114"/>
      <c r="C35" s="114"/>
      <c r="D35" s="114"/>
      <c r="E35" s="114"/>
      <c r="F35" s="37">
        <f t="shared" si="6"/>
        <v>1.3976555455365247E-2</v>
      </c>
      <c r="G35" s="37">
        <f t="shared" si="7"/>
        <v>-5.1359516616314327E-2</v>
      </c>
      <c r="H35" s="37">
        <f t="shared" si="8"/>
        <v>4.3869776033249597E-3</v>
      </c>
      <c r="I35" s="37">
        <f t="shared" si="9"/>
        <v>1.5850484977525392E-2</v>
      </c>
      <c r="J35" s="37">
        <f t="shared" si="10"/>
        <v>0.15762004175365352</v>
      </c>
      <c r="K35" s="38">
        <f t="shared" si="11"/>
        <v>0.22560169267389574</v>
      </c>
      <c r="L35" s="38">
        <f t="shared" si="12"/>
        <v>0.14093782929399357</v>
      </c>
      <c r="M35" s="39">
        <f t="shared" si="13"/>
        <v>0.17842207973236679</v>
      </c>
      <c r="N35" s="37">
        <f t="shared" si="14"/>
        <v>0.15605427974947816</v>
      </c>
      <c r="O35" s="38">
        <f t="shared" si="15"/>
        <v>0.1928061359428721</v>
      </c>
      <c r="P35" s="38">
        <f t="shared" si="16"/>
        <v>0.12249736564805036</v>
      </c>
      <c r="Q35" s="39">
        <f t="shared" si="17"/>
        <v>0.21745190967382189</v>
      </c>
      <c r="R35" s="37">
        <f t="shared" si="18"/>
        <v>0.17079132294530996</v>
      </c>
      <c r="S35" s="38">
        <f t="shared" si="19"/>
        <v>0.16733559740660708</v>
      </c>
      <c r="T35" s="38">
        <f t="shared" si="20"/>
        <v>0.13686732554657088</v>
      </c>
      <c r="U35" s="39">
        <f t="shared" si="21"/>
        <v>0.13047589032461393</v>
      </c>
      <c r="V35" s="37">
        <f t="shared" si="22"/>
        <v>-5.4592720970537245E-2</v>
      </c>
      <c r="W35" s="38">
        <f t="shared" si="23"/>
        <v>-3.8016038016038034E-2</v>
      </c>
      <c r="X35" s="38">
        <f t="shared" si="24"/>
        <v>-0.12545835515976933</v>
      </c>
      <c r="Y35" s="39">
        <f t="shared" si="25"/>
        <v>-0.14978563772775988</v>
      </c>
      <c r="Z35" s="37">
        <f t="shared" si="26"/>
        <v>-6.9604944907282973E-2</v>
      </c>
      <c r="AA35" s="38">
        <f t="shared" si="27"/>
        <v>-0.20023752969121145</v>
      </c>
      <c r="AB35" s="38">
        <f t="shared" si="28"/>
        <v>-0.1010124793972218</v>
      </c>
      <c r="AC35" s="39">
        <f t="shared" si="29"/>
        <v>2.4430414493549435E-2</v>
      </c>
      <c r="AD35" s="37">
        <f t="shared" si="30"/>
        <v>-5.4383735705209713E-2</v>
      </c>
      <c r="AE35" s="38">
        <f t="shared" si="31"/>
        <v>8.8417786970010459E-2</v>
      </c>
      <c r="AF35" s="38">
        <f t="shared" si="32"/>
        <v>0.11557656947727879</v>
      </c>
      <c r="AG35" s="39">
        <f t="shared" si="33"/>
        <v>6.0861968549796197E-2</v>
      </c>
      <c r="AH35" s="37">
        <f t="shared" si="34"/>
        <v>0.20446893174165903</v>
      </c>
      <c r="AI35" s="38">
        <f t="shared" si="35"/>
        <v>0.19052016004924588</v>
      </c>
      <c r="AJ35" s="38">
        <f t="shared" si="36"/>
        <v>9.2709529276693514E-2</v>
      </c>
      <c r="AK35" s="39">
        <f t="shared" si="37"/>
        <v>4.2818098997874143E-2</v>
      </c>
      <c r="AL35" s="37">
        <f t="shared" si="38"/>
        <v>-1.8624211474917329E-2</v>
      </c>
      <c r="AM35" s="38">
        <f t="shared" si="39"/>
        <v>-3.7618483412322434E-2</v>
      </c>
      <c r="AN35" s="38">
        <f t="shared" si="40"/>
        <v>3.4134758088453454E-2</v>
      </c>
      <c r="AO35" s="39">
        <f t="shared" si="41"/>
        <v>-6.9360675512666337E-3</v>
      </c>
      <c r="AP35" s="37">
        <f t="shared" si="42"/>
        <v>0.20310805926996744</v>
      </c>
      <c r="AQ35" s="38">
        <f t="shared" si="43"/>
        <v>4.8772910841876405E-2</v>
      </c>
      <c r="AR35" s="38">
        <f t="shared" si="44"/>
        <v>0.28932261768082657</v>
      </c>
      <c r="AS35" s="39">
        <f t="shared" si="45"/>
        <v>0.3153510511701707</v>
      </c>
      <c r="AT35" s="37">
        <f t="shared" si="46"/>
        <v>0.10415003990422966</v>
      </c>
      <c r="AU35" s="38">
        <f t="shared" si="47"/>
        <v>0.2309751434034415</v>
      </c>
      <c r="AV35" s="38">
        <f t="shared" si="48"/>
        <v>3.8553259141494323E-2</v>
      </c>
      <c r="AW35" s="39">
        <f t="shared" si="49"/>
        <v>-2.400309717382898E-2</v>
      </c>
      <c r="AX35" s="37">
        <f t="shared" si="50"/>
        <v>0.29710144927536253</v>
      </c>
      <c r="AY35" s="38">
        <f t="shared" si="51"/>
        <v>0.65821179454660728</v>
      </c>
      <c r="AZ35" s="38">
        <f t="shared" si="52"/>
        <v>0.30430274753758435</v>
      </c>
      <c r="BA35" s="39">
        <f t="shared" si="53"/>
        <v>0.62452830188679243</v>
      </c>
      <c r="BB35" s="37">
        <f t="shared" si="54"/>
        <v>-2.078053725291451E-2</v>
      </c>
      <c r="BC35" s="38">
        <f t="shared" si="55"/>
        <v>-7.3987081620669359E-2</v>
      </c>
      <c r="BD35" s="38">
        <f t="shared" si="56"/>
        <v>-4.4103072348860239E-2</v>
      </c>
      <c r="BE35" s="39">
        <f t="shared" si="57"/>
        <v>-1.8832391713747842E-3</v>
      </c>
      <c r="BF35" s="37">
        <f t="shared" si="58"/>
        <v>-0.22959781335415852</v>
      </c>
      <c r="BG35" s="38">
        <f t="shared" si="59"/>
        <v>-0.36972612879348621</v>
      </c>
      <c r="BH35" s="38">
        <f t="shared" si="60"/>
        <v>-0.26724763979665933</v>
      </c>
      <c r="BI35" s="39">
        <f t="shared" si="61"/>
        <v>-0.40912462908011871</v>
      </c>
      <c r="BJ35" s="37">
        <f t="shared" si="62"/>
        <v>4.4453507340946219E-2</v>
      </c>
      <c r="BK35" s="38">
        <f t="shared" si="63"/>
        <v>0.2739273927392738</v>
      </c>
      <c r="BL35" s="38">
        <f t="shared" si="64"/>
        <v>0.31018078020932438</v>
      </c>
      <c r="BM35" s="39">
        <f t="shared" si="65"/>
        <v>0.51460674157303377</v>
      </c>
      <c r="BN35" s="37" t="e">
        <f>+BN6/#REF!-1</f>
        <v>#REF!</v>
      </c>
      <c r="BO35" s="38" t="e">
        <f>+BO6/#REF!-1</f>
        <v>#REF!</v>
      </c>
      <c r="BP35" s="38" t="e">
        <f>+BP6/#REF!-1</f>
        <v>#REF!</v>
      </c>
      <c r="BQ35" s="39" t="e">
        <f>+BQ6/#REF!-1</f>
        <v>#REF!</v>
      </c>
    </row>
    <row r="36" spans="1:69" ht="40" customHeight="1" x14ac:dyDescent="0.3">
      <c r="A36" s="114" t="s">
        <v>39</v>
      </c>
      <c r="B36" s="114"/>
      <c r="C36" s="114"/>
      <c r="D36" s="114"/>
      <c r="E36" s="114"/>
      <c r="F36" s="37">
        <f t="shared" si="6"/>
        <v>-3.0952380952380842E-2</v>
      </c>
      <c r="G36" s="37">
        <f t="shared" si="7"/>
        <v>-7.5688073394495348E-2</v>
      </c>
      <c r="H36" s="37">
        <f t="shared" si="8"/>
        <v>4.8101265822784844E-2</v>
      </c>
      <c r="I36" s="37">
        <f t="shared" si="9"/>
        <v>0.11519607843137258</v>
      </c>
      <c r="J36" s="37">
        <f t="shared" si="10"/>
        <v>0.12299465240641716</v>
      </c>
      <c r="K36" s="38">
        <f t="shared" si="11"/>
        <v>7.3891625615763346E-2</v>
      </c>
      <c r="L36" s="38">
        <f t="shared" si="12"/>
        <v>7.3369565217391353E-2</v>
      </c>
      <c r="M36" s="39">
        <f t="shared" si="13"/>
        <v>-6.8493150684931559E-2</v>
      </c>
      <c r="N36" s="37">
        <f t="shared" si="14"/>
        <v>4.5454545454545636E-2</v>
      </c>
      <c r="O36" s="38">
        <f t="shared" si="15"/>
        <v>9.605911330049266E-2</v>
      </c>
      <c r="P36" s="38">
        <f t="shared" si="16"/>
        <v>0.11684782608695654</v>
      </c>
      <c r="Q36" s="39">
        <f t="shared" si="17"/>
        <v>6.164383561643838E-2</v>
      </c>
      <c r="R36" s="37">
        <f t="shared" si="18"/>
        <v>-4.1025641025641102E-2</v>
      </c>
      <c r="S36" s="38">
        <f t="shared" si="19"/>
        <v>-4.245283018867918E-2</v>
      </c>
      <c r="T36" s="38">
        <f t="shared" si="20"/>
        <v>-4.4155844155844282E-2</v>
      </c>
      <c r="U36" s="39">
        <f t="shared" si="21"/>
        <v>0.14360313315926887</v>
      </c>
      <c r="V36" s="37">
        <f t="shared" si="22"/>
        <v>0.31313131313131315</v>
      </c>
      <c r="W36" s="38">
        <f t="shared" si="23"/>
        <v>0.35031847133757954</v>
      </c>
      <c r="X36" s="38">
        <f t="shared" si="24"/>
        <v>0.26229508196721318</v>
      </c>
      <c r="Y36" s="39">
        <f t="shared" si="25"/>
        <v>0.19687499999999991</v>
      </c>
      <c r="Z36" s="37">
        <f t="shared" si="26"/>
        <v>0.65921787709497215</v>
      </c>
      <c r="AA36" s="38">
        <f t="shared" si="27"/>
        <v>0.18045112781954908</v>
      </c>
      <c r="AB36" s="38">
        <f t="shared" si="28"/>
        <v>0.39269406392694073</v>
      </c>
      <c r="AC36" s="39">
        <f t="shared" si="29"/>
        <v>0.3793103448275863</v>
      </c>
      <c r="AD36" s="37">
        <f t="shared" si="30"/>
        <v>-0.3952702702702704</v>
      </c>
      <c r="AE36" s="38">
        <f t="shared" si="31"/>
        <v>-0.26315789473684215</v>
      </c>
      <c r="AF36" s="38">
        <f t="shared" si="32"/>
        <v>-0.36337209302325602</v>
      </c>
      <c r="AG36" s="39">
        <f t="shared" si="33"/>
        <v>-0.14074074074074072</v>
      </c>
      <c r="AH36" s="37">
        <f t="shared" si="34"/>
        <v>-0.13450292397660824</v>
      </c>
      <c r="AI36" s="38">
        <f t="shared" si="35"/>
        <v>9.3939393939393989E-2</v>
      </c>
      <c r="AJ36" s="38">
        <f t="shared" si="36"/>
        <v>0.28838951310861449</v>
      </c>
      <c r="AK36" s="39">
        <f t="shared" si="37"/>
        <v>0</v>
      </c>
      <c r="AL36" s="37">
        <f t="shared" si="38"/>
        <v>0.1515151515151516</v>
      </c>
      <c r="AM36" s="38">
        <f t="shared" si="39"/>
        <v>5.7692307692307709E-2</v>
      </c>
      <c r="AN36" s="38">
        <f t="shared" si="40"/>
        <v>-0.13592233009708732</v>
      </c>
      <c r="AO36" s="39">
        <f t="shared" si="41"/>
        <v>-7.2164948453608213E-2</v>
      </c>
      <c r="AP36" s="37">
        <f t="shared" si="42"/>
        <v>-0.25563909774436078</v>
      </c>
      <c r="AQ36" s="38">
        <f t="shared" si="43"/>
        <v>-0.31578947368421051</v>
      </c>
      <c r="AR36" s="38">
        <f t="shared" si="44"/>
        <v>-7.7611940298507487E-2</v>
      </c>
      <c r="AS36" s="39">
        <f t="shared" si="45"/>
        <v>8.1784386617100413E-2</v>
      </c>
      <c r="AT36" s="37">
        <f t="shared" si="46"/>
        <v>8.1300813008130079E-2</v>
      </c>
      <c r="AU36" s="38">
        <f t="shared" si="47"/>
        <v>0.25966850828729249</v>
      </c>
      <c r="AV36" s="38">
        <f t="shared" si="48"/>
        <v>-9.7035040431266872E-2</v>
      </c>
      <c r="AW36" s="39">
        <f t="shared" si="49"/>
        <v>-0.35024154589371992</v>
      </c>
      <c r="AX36" s="37">
        <f t="shared" si="50"/>
        <v>0.10149253731343277</v>
      </c>
      <c r="AY36" s="38">
        <f t="shared" si="51"/>
        <v>0.10703363914373099</v>
      </c>
      <c r="AZ36" s="38">
        <f t="shared" si="52"/>
        <v>0.1967741935483871</v>
      </c>
      <c r="BA36" s="39">
        <f t="shared" si="53"/>
        <v>0.370860927152318</v>
      </c>
      <c r="BB36" s="37">
        <f t="shared" si="54"/>
        <v>0.14726027397260255</v>
      </c>
      <c r="BC36" s="38">
        <f t="shared" si="55"/>
        <v>0.12371134020618557</v>
      </c>
      <c r="BD36" s="38">
        <f t="shared" si="56"/>
        <v>8.7719298245614086E-2</v>
      </c>
      <c r="BE36" s="39">
        <f t="shared" si="57"/>
        <v>3.7800687285223233E-2</v>
      </c>
      <c r="BF36" s="37">
        <f t="shared" si="58"/>
        <v>-0.25128205128205117</v>
      </c>
      <c r="BG36" s="38">
        <f t="shared" si="59"/>
        <v>-0.22399999999999998</v>
      </c>
      <c r="BH36" s="38">
        <f t="shared" si="60"/>
        <v>-0.22972972972972971</v>
      </c>
      <c r="BI36" s="39">
        <f t="shared" si="61"/>
        <v>-0.24806201550387597</v>
      </c>
      <c r="BJ36" s="37">
        <f t="shared" si="62"/>
        <v>-0.23529411764705888</v>
      </c>
      <c r="BK36" s="38">
        <f t="shared" si="63"/>
        <v>-0.14772727272727271</v>
      </c>
      <c r="BL36" s="38">
        <f t="shared" si="64"/>
        <v>0.20521172638436491</v>
      </c>
      <c r="BM36" s="39">
        <f t="shared" si="65"/>
        <v>0.26470588235294135</v>
      </c>
      <c r="BN36" s="37" t="e">
        <f>+BN7/#REF!-1</f>
        <v>#REF!</v>
      </c>
      <c r="BO36" s="38" t="e">
        <f>+BO7/#REF!-1</f>
        <v>#REF!</v>
      </c>
      <c r="BP36" s="38" t="e">
        <f>+BP7/#REF!-1</f>
        <v>#REF!</v>
      </c>
      <c r="BQ36" s="39" t="e">
        <f>+BQ7/#REF!-1</f>
        <v>#REF!</v>
      </c>
    </row>
    <row r="37" spans="1:69" ht="40" customHeight="1" x14ac:dyDescent="0.3">
      <c r="A37" s="114" t="s">
        <v>38</v>
      </c>
      <c r="B37" s="114"/>
      <c r="C37" s="114"/>
      <c r="D37" s="114"/>
      <c r="E37" s="114"/>
      <c r="F37" s="37">
        <f t="shared" si="6"/>
        <v>1.298701298701288E-2</v>
      </c>
      <c r="G37" s="37">
        <f t="shared" si="7"/>
        <v>-2.6666666666666727E-2</v>
      </c>
      <c r="H37" s="37">
        <f t="shared" si="8"/>
        <v>8.6092715231788075E-2</v>
      </c>
      <c r="I37" s="37">
        <f t="shared" si="9"/>
        <v>1.2738853503184711E-2</v>
      </c>
      <c r="J37" s="37">
        <f t="shared" si="10"/>
        <v>-0.43999999999999995</v>
      </c>
      <c r="K37" s="38">
        <f t="shared" si="11"/>
        <v>-0.58563535911602216</v>
      </c>
      <c r="L37" s="38">
        <f t="shared" si="12"/>
        <v>-0.51446945337620575</v>
      </c>
      <c r="M37" s="39">
        <f t="shared" si="13"/>
        <v>-0.47666666666666668</v>
      </c>
      <c r="N37" s="37">
        <f t="shared" si="14"/>
        <v>0.14909090909090916</v>
      </c>
      <c r="O37" s="38">
        <f t="shared" si="15"/>
        <v>-8.2872928176795591E-2</v>
      </c>
      <c r="P37" s="38">
        <f t="shared" si="16"/>
        <v>-3.2154340836012985E-2</v>
      </c>
      <c r="Q37" s="39">
        <f t="shared" si="17"/>
        <v>-5.6666666666666643E-2</v>
      </c>
      <c r="R37" s="37">
        <f t="shared" si="18"/>
        <v>-0.10423452768729646</v>
      </c>
      <c r="S37" s="38">
        <f t="shared" si="19"/>
        <v>0.18688524590163946</v>
      </c>
      <c r="T37" s="38">
        <f t="shared" si="20"/>
        <v>5.7823129251700633E-2</v>
      </c>
      <c r="U37" s="39">
        <f t="shared" si="21"/>
        <v>6.7114093959730337E-3</v>
      </c>
      <c r="V37" s="37">
        <f t="shared" si="22"/>
        <v>0.30084745762711895</v>
      </c>
      <c r="W37" s="38">
        <f t="shared" si="23"/>
        <v>0.15530303030303028</v>
      </c>
      <c r="X37" s="38">
        <f t="shared" si="24"/>
        <v>9.7014925373134275E-2</v>
      </c>
      <c r="Y37" s="39">
        <f t="shared" si="25"/>
        <v>0.2900432900432901</v>
      </c>
      <c r="Z37" s="37">
        <f t="shared" si="26"/>
        <v>0.19796954314720794</v>
      </c>
      <c r="AA37" s="38">
        <f t="shared" si="27"/>
        <v>-0.11111111111111116</v>
      </c>
      <c r="AB37" s="38">
        <f t="shared" si="28"/>
        <v>6.3492063492063489E-2</v>
      </c>
      <c r="AC37" s="39">
        <f t="shared" si="29"/>
        <v>-0.18947368421052624</v>
      </c>
      <c r="AD37" s="37">
        <f t="shared" si="30"/>
        <v>-0.32534246575342451</v>
      </c>
      <c r="AE37" s="38">
        <f t="shared" si="31"/>
        <v>0.40094339622641506</v>
      </c>
      <c r="AF37" s="38">
        <f t="shared" si="32"/>
        <v>0.36216216216216224</v>
      </c>
      <c r="AG37" s="39">
        <f t="shared" si="33"/>
        <v>0.3507109004739335</v>
      </c>
      <c r="AH37" s="37">
        <f t="shared" si="34"/>
        <v>0.49743589743589745</v>
      </c>
      <c r="AI37" s="38">
        <f t="shared" si="35"/>
        <v>0.17777777777777803</v>
      </c>
      <c r="AJ37" s="38">
        <f t="shared" si="36"/>
        <v>0.17834394904458595</v>
      </c>
      <c r="AK37" s="39">
        <f t="shared" si="37"/>
        <v>0.28658536585365879</v>
      </c>
      <c r="AL37" s="37">
        <f t="shared" si="38"/>
        <v>5.9782608695652328E-2</v>
      </c>
      <c r="AM37" s="38">
        <f t="shared" si="39"/>
        <v>0.17647058823529416</v>
      </c>
      <c r="AN37" s="38">
        <f t="shared" si="40"/>
        <v>1.2903225806451646E-2</v>
      </c>
      <c r="AO37" s="39">
        <f t="shared" si="41"/>
        <v>-2.9585798816568087E-2</v>
      </c>
      <c r="AP37" s="37">
        <f t="shared" si="42"/>
        <v>-9.35960591133006E-2</v>
      </c>
      <c r="AQ37" s="38">
        <f t="shared" si="43"/>
        <v>0.9870129870129869</v>
      </c>
      <c r="AR37" s="38">
        <f t="shared" si="44"/>
        <v>-0.53869047619047628</v>
      </c>
      <c r="AS37" s="39">
        <f t="shared" si="45"/>
        <v>-0.4459016393442623</v>
      </c>
      <c r="AT37" s="37">
        <f t="shared" si="46"/>
        <v>-0.18799999999999994</v>
      </c>
      <c r="AU37" s="38">
        <f t="shared" si="47"/>
        <v>-0.68571428571428572</v>
      </c>
      <c r="AV37" s="38">
        <f t="shared" si="48"/>
        <v>0.32806324110671947</v>
      </c>
      <c r="AW37" s="39">
        <f t="shared" si="49"/>
        <v>8.9285714285714191E-2</v>
      </c>
      <c r="AX37" s="37">
        <f t="shared" si="50"/>
        <v>-8.0882352941176405E-2</v>
      </c>
      <c r="AY37" s="38">
        <f t="shared" si="51"/>
        <v>-9.259259259259256E-2</v>
      </c>
      <c r="AZ37" s="38">
        <f t="shared" si="52"/>
        <v>0</v>
      </c>
      <c r="BA37" s="39">
        <f t="shared" si="53"/>
        <v>0.13821138211382133</v>
      </c>
      <c r="BB37" s="37">
        <f t="shared" si="54"/>
        <v>0.13807531380753146</v>
      </c>
      <c r="BC37" s="38">
        <f t="shared" si="55"/>
        <v>0.13445378151260523</v>
      </c>
      <c r="BD37" s="38">
        <f t="shared" si="56"/>
        <v>8.5836909871244815E-2</v>
      </c>
      <c r="BE37" s="39">
        <f t="shared" si="57"/>
        <v>3.3613445378151141E-2</v>
      </c>
      <c r="BF37" s="37">
        <f t="shared" si="58"/>
        <v>0.11682242990654212</v>
      </c>
      <c r="BG37" s="38">
        <f t="shared" si="59"/>
        <v>0.15533980582524265</v>
      </c>
      <c r="BH37" s="38">
        <f t="shared" si="60"/>
        <v>0.14778325123152691</v>
      </c>
      <c r="BI37" s="39">
        <f t="shared" si="61"/>
        <v>0.12796208530805697</v>
      </c>
      <c r="BJ37" s="37">
        <f t="shared" si="62"/>
        <v>-0.11203319502074705</v>
      </c>
      <c r="BK37" s="38">
        <f t="shared" si="63"/>
        <v>-9.6153846153848033E-3</v>
      </c>
      <c r="BL37" s="38">
        <f t="shared" si="64"/>
        <v>0.37162162162162171</v>
      </c>
      <c r="BM37" s="39">
        <f t="shared" si="65"/>
        <v>0.43537414965986376</v>
      </c>
      <c r="BN37" s="37" t="e">
        <f>+BN8/#REF!-1</f>
        <v>#REF!</v>
      </c>
      <c r="BO37" s="38" t="e">
        <f>+BO8/#REF!-1</f>
        <v>#REF!</v>
      </c>
      <c r="BP37" s="38" t="e">
        <f>+BP8/#REF!-1</f>
        <v>#REF!</v>
      </c>
      <c r="BQ37" s="39" t="e">
        <f>+BQ8/#REF!-1</f>
        <v>#REF!</v>
      </c>
    </row>
    <row r="38" spans="1:69" s="112" customFormat="1" ht="40" hidden="1" customHeight="1" outlineLevel="1" x14ac:dyDescent="0.3">
      <c r="A38" s="55" t="s">
        <v>12</v>
      </c>
      <c r="B38" s="92"/>
      <c r="C38" s="92"/>
      <c r="D38" s="92"/>
      <c r="E38" s="92"/>
      <c r="F38" s="37">
        <f t="shared" si="6"/>
        <v>-4.1995841995841943E-2</v>
      </c>
      <c r="G38" s="37">
        <f t="shared" si="7"/>
        <v>-6.6417600664175902E-2</v>
      </c>
      <c r="H38" s="37">
        <f t="shared" si="8"/>
        <v>3.2139577594123114E-2</v>
      </c>
      <c r="I38" s="37">
        <f t="shared" si="9"/>
        <v>-1.6245487364620947E-2</v>
      </c>
      <c r="J38" s="37">
        <f t="shared" si="10"/>
        <v>0.11034164358264076</v>
      </c>
      <c r="K38" s="38">
        <f t="shared" si="11"/>
        <v>0.30357142857142838</v>
      </c>
      <c r="L38" s="38">
        <f t="shared" si="12"/>
        <v>0.21337047353760452</v>
      </c>
      <c r="M38" s="39">
        <f t="shared" si="13"/>
        <v>0.11133400200601806</v>
      </c>
      <c r="N38" s="37">
        <f t="shared" si="14"/>
        <v>1.6158818097876226E-2</v>
      </c>
      <c r="O38" s="38">
        <f t="shared" si="15"/>
        <v>0.15043290043290036</v>
      </c>
      <c r="P38" s="38">
        <f t="shared" si="16"/>
        <v>9.9164345403899734E-2</v>
      </c>
      <c r="Q38" s="39">
        <f t="shared" si="17"/>
        <v>-5.3159478435305885E-2</v>
      </c>
      <c r="R38" s="37">
        <f t="shared" si="18"/>
        <v>0.13284518828451897</v>
      </c>
      <c r="S38" s="38">
        <f t="shared" si="19"/>
        <v>0.18842443729903535</v>
      </c>
      <c r="T38" s="38">
        <f t="shared" si="20"/>
        <v>2.1627774615822437E-2</v>
      </c>
      <c r="U38" s="39">
        <f t="shared" si="21"/>
        <v>0.39538138558432445</v>
      </c>
      <c r="V38" s="37">
        <f t="shared" si="22"/>
        <v>9.5074455899198052E-2</v>
      </c>
      <c r="W38" s="38">
        <f t="shared" si="23"/>
        <v>-1.2071156289707563E-2</v>
      </c>
      <c r="X38" s="38">
        <f t="shared" si="24"/>
        <v>-4.8212351029252476E-2</v>
      </c>
      <c r="Y38" s="39">
        <f t="shared" si="25"/>
        <v>-0.20212171970965953</v>
      </c>
      <c r="Z38" s="37">
        <f t="shared" si="26"/>
        <v>-0.39015019210618229</v>
      </c>
      <c r="AA38" s="38">
        <f t="shared" si="27"/>
        <v>-0.381532416502947</v>
      </c>
      <c r="AB38" s="38">
        <f t="shared" si="28"/>
        <v>-0.38630319148936176</v>
      </c>
      <c r="AC38" s="39">
        <f t="shared" si="29"/>
        <v>-0.33071748878923768</v>
      </c>
      <c r="AD38" s="37">
        <f t="shared" si="30"/>
        <v>0.29959146618247834</v>
      </c>
      <c r="AE38" s="38">
        <f t="shared" si="31"/>
        <v>4.8187808896210882E-2</v>
      </c>
      <c r="AF38" s="38">
        <f t="shared" si="32"/>
        <v>0.15825953022718542</v>
      </c>
      <c r="AG38" s="39">
        <f t="shared" si="33"/>
        <v>0.34472361809045227</v>
      </c>
      <c r="AH38" s="37">
        <f t="shared" si="34"/>
        <v>-4.0087145969498916E-2</v>
      </c>
      <c r="AI38" s="38">
        <f t="shared" si="35"/>
        <v>3.4071550255536653E-2</v>
      </c>
      <c r="AJ38" s="38">
        <f t="shared" si="36"/>
        <v>-1.6660355925785852E-2</v>
      </c>
      <c r="AK38" s="39">
        <f t="shared" si="37"/>
        <v>-5.9546313799621942E-2</v>
      </c>
      <c r="AL38" s="37">
        <f t="shared" si="38"/>
        <v>0.27997769102063574</v>
      </c>
      <c r="AM38" s="38">
        <f t="shared" si="39"/>
        <v>0.22739153162571868</v>
      </c>
      <c r="AN38" s="38">
        <f t="shared" si="40"/>
        <v>0.43845315904139426</v>
      </c>
      <c r="AO38" s="39">
        <f t="shared" si="41"/>
        <v>0.53667392883079157</v>
      </c>
      <c r="AP38" s="37">
        <f t="shared" si="42"/>
        <v>0.46606704824202794</v>
      </c>
      <c r="AQ38" s="38">
        <f t="shared" si="43"/>
        <v>0.48640248640248629</v>
      </c>
      <c r="AR38" s="38">
        <f t="shared" si="44"/>
        <v>0.36100815418828769</v>
      </c>
      <c r="AS38" s="39">
        <f t="shared" si="45"/>
        <v>0.15811606391925981</v>
      </c>
      <c r="AT38" s="37">
        <f t="shared" si="46"/>
        <v>0.95679999999999987</v>
      </c>
      <c r="AU38" s="38">
        <f t="shared" si="47"/>
        <v>1.0858995137763374</v>
      </c>
      <c r="AV38" s="38">
        <f t="shared" si="48"/>
        <v>1.2006525285481238</v>
      </c>
      <c r="AW38" s="39">
        <f t="shared" si="49"/>
        <v>0.65368567454798332</v>
      </c>
      <c r="AX38" s="37">
        <f t="shared" si="50"/>
        <v>-0.18831168831168832</v>
      </c>
      <c r="AY38" s="38">
        <f t="shared" si="51"/>
        <v>-0.33798283261802575</v>
      </c>
      <c r="AZ38" s="38">
        <f t="shared" si="52"/>
        <v>-0.41114313160422666</v>
      </c>
      <c r="BA38" s="39">
        <f t="shared" si="53"/>
        <v>-0.14404761904761898</v>
      </c>
      <c r="BB38" s="37">
        <f t="shared" si="54"/>
        <v>-3.8809831824061503E-3</v>
      </c>
      <c r="BC38" s="38">
        <f t="shared" si="55"/>
        <v>1.1943539630836053E-2</v>
      </c>
      <c r="BD38" s="38">
        <f t="shared" si="56"/>
        <v>3.2738095238095344E-2</v>
      </c>
      <c r="BE38" s="39">
        <f t="shared" si="57"/>
        <v>-7.079646017699126E-2</v>
      </c>
      <c r="BF38" s="37">
        <f t="shared" si="58"/>
        <v>-0.19057591623036652</v>
      </c>
      <c r="BG38" s="38">
        <f t="shared" si="59"/>
        <v>-0.10408560311284043</v>
      </c>
      <c r="BH38" s="38">
        <f t="shared" si="60"/>
        <v>6.7796610169491345E-2</v>
      </c>
      <c r="BI38" s="39">
        <f t="shared" si="61"/>
        <v>0.19576719576719603</v>
      </c>
      <c r="BJ38" s="37">
        <f t="shared" si="62"/>
        <v>0.14234449760765555</v>
      </c>
      <c r="BK38" s="38">
        <f t="shared" si="63"/>
        <v>0.20515826494724498</v>
      </c>
      <c r="BL38" s="38">
        <f t="shared" si="64"/>
        <v>0.4523076923076923</v>
      </c>
      <c r="BM38" s="39">
        <f t="shared" si="65"/>
        <v>4.5643153526971014E-2</v>
      </c>
      <c r="BN38" s="37" t="e">
        <f>+BN9/#REF!-1</f>
        <v>#REF!</v>
      </c>
      <c r="BO38" s="38" t="e">
        <f>+BO9/#REF!-1</f>
        <v>#REF!</v>
      </c>
      <c r="BP38" s="38" t="e">
        <f>+BP9/#REF!-1</f>
        <v>#REF!</v>
      </c>
      <c r="BQ38" s="39" t="e">
        <f>+BQ9/#REF!-1</f>
        <v>#REF!</v>
      </c>
    </row>
    <row r="39" spans="1:69" s="112" customFormat="1" ht="40" hidden="1" customHeight="1" outlineLevel="1" x14ac:dyDescent="0.3">
      <c r="A39" s="55" t="s">
        <v>13</v>
      </c>
      <c r="B39" s="92"/>
      <c r="C39" s="92"/>
      <c r="D39" s="92"/>
      <c r="E39" s="92"/>
      <c r="F39" s="37">
        <f t="shared" si="6"/>
        <v>-3.8616973506960028E-2</v>
      </c>
      <c r="G39" s="37">
        <f t="shared" si="7"/>
        <v>-2.2732571695033843E-2</v>
      </c>
      <c r="H39" s="37">
        <f t="shared" si="8"/>
        <v>2.3865755127408184E-2</v>
      </c>
      <c r="I39" s="37">
        <f t="shared" si="9"/>
        <v>7.6418663303909229E-2</v>
      </c>
      <c r="J39" s="37">
        <f t="shared" si="10"/>
        <v>0.28728323699421954</v>
      </c>
      <c r="K39" s="38">
        <f t="shared" si="11"/>
        <v>0.161072008662696</v>
      </c>
      <c r="L39" s="38">
        <f t="shared" si="12"/>
        <v>5.619010108966771E-2</v>
      </c>
      <c r="M39" s="39">
        <f t="shared" si="13"/>
        <v>4.6174142480211122E-2</v>
      </c>
      <c r="N39" s="37">
        <f t="shared" si="14"/>
        <v>0.21560693641618478</v>
      </c>
      <c r="O39" s="38">
        <f t="shared" si="15"/>
        <v>0.15850027070925821</v>
      </c>
      <c r="P39" s="38">
        <f t="shared" si="16"/>
        <v>-1.1159249048181885E-2</v>
      </c>
      <c r="Q39" s="39">
        <f t="shared" si="17"/>
        <v>-5.6464379947229526E-2</v>
      </c>
      <c r="R39" s="37">
        <f t="shared" si="18"/>
        <v>1.5854374633000434E-2</v>
      </c>
      <c r="S39" s="38">
        <f t="shared" si="19"/>
        <v>0.11114453301248317</v>
      </c>
      <c r="T39" s="38">
        <f t="shared" si="20"/>
        <v>7.1157361833778632E-2</v>
      </c>
      <c r="U39" s="39">
        <f t="shared" si="21"/>
        <v>7.8542970973249915E-2</v>
      </c>
      <c r="V39" s="37">
        <f t="shared" si="22"/>
        <v>0.10998859377546033</v>
      </c>
      <c r="W39" s="38">
        <f t="shared" si="23"/>
        <v>0.24071655159544703</v>
      </c>
      <c r="X39" s="38">
        <f t="shared" si="24"/>
        <v>5.8499553438523533E-2</v>
      </c>
      <c r="Y39" s="39">
        <f t="shared" si="25"/>
        <v>-2.7266435986159188E-2</v>
      </c>
      <c r="Z39" s="37">
        <f t="shared" si="26"/>
        <v>-6.7041653998175632E-2</v>
      </c>
      <c r="AA39" s="38">
        <f t="shared" si="27"/>
        <v>-0.19170437405731522</v>
      </c>
      <c r="AB39" s="38">
        <f t="shared" si="28"/>
        <v>7.6602564102564052E-2</v>
      </c>
      <c r="AC39" s="39">
        <f t="shared" si="29"/>
        <v>0.24504566603480971</v>
      </c>
      <c r="AD39" s="37">
        <f t="shared" si="30"/>
        <v>0.12004086497531086</v>
      </c>
      <c r="AE39" s="38">
        <f t="shared" si="31"/>
        <v>0.12985685071574649</v>
      </c>
      <c r="AF39" s="38">
        <f t="shared" si="32"/>
        <v>4.1388518024031873E-2</v>
      </c>
      <c r="AG39" s="39">
        <f t="shared" si="33"/>
        <v>-3.3155614795068455E-2</v>
      </c>
      <c r="AH39" s="37">
        <f t="shared" si="34"/>
        <v>-1.4101057579318566E-2</v>
      </c>
      <c r="AI39" s="38">
        <f t="shared" si="35"/>
        <v>4.2829216278656324E-2</v>
      </c>
      <c r="AJ39" s="38">
        <f t="shared" si="36"/>
        <v>8.3348399927680283E-2</v>
      </c>
      <c r="AK39" s="39">
        <f t="shared" si="37"/>
        <v>0.11168734950916859</v>
      </c>
      <c r="AL39" s="37">
        <f t="shared" si="38"/>
        <v>0.28079982799397984</v>
      </c>
      <c r="AM39" s="38">
        <f t="shared" si="39"/>
        <v>0.28382386493269451</v>
      </c>
      <c r="AN39" s="38">
        <f t="shared" si="40"/>
        <v>0.24909665763324296</v>
      </c>
      <c r="AO39" s="39">
        <f t="shared" si="41"/>
        <v>0.30159112825458045</v>
      </c>
      <c r="AP39" s="37">
        <f t="shared" si="42"/>
        <v>0.54006622516556302</v>
      </c>
      <c r="AQ39" s="38">
        <f t="shared" si="43"/>
        <v>0.42536585365853652</v>
      </c>
      <c r="AR39" s="38">
        <f t="shared" si="44"/>
        <v>0.6696832579185521</v>
      </c>
      <c r="AS39" s="39">
        <f t="shared" si="45"/>
        <v>0.65654952076677331</v>
      </c>
      <c r="AT39" s="37">
        <f t="shared" si="46"/>
        <v>0.4387803716055263</v>
      </c>
      <c r="AU39" s="38">
        <f t="shared" si="47"/>
        <v>0.33116883116883122</v>
      </c>
      <c r="AV39" s="38">
        <f t="shared" si="48"/>
        <v>0.24858757062146908</v>
      </c>
      <c r="AW39" s="39">
        <f t="shared" si="49"/>
        <v>0.17118802619270324</v>
      </c>
      <c r="AX39" s="37">
        <f t="shared" si="50"/>
        <v>-0.15465163109142166</v>
      </c>
      <c r="AY39" s="38">
        <f t="shared" si="51"/>
        <v>-0.11764705882352944</v>
      </c>
      <c r="AZ39" s="38">
        <f t="shared" si="52"/>
        <v>-0.19331560957083183</v>
      </c>
      <c r="BA39" s="39">
        <f t="shared" si="53"/>
        <v>-0.1337115072933549</v>
      </c>
      <c r="BB39" s="37">
        <f t="shared" si="54"/>
        <v>0.34143706104808214</v>
      </c>
      <c r="BC39" s="38">
        <f t="shared" si="55"/>
        <v>0.18945933666515224</v>
      </c>
      <c r="BD39" s="38">
        <f t="shared" si="56"/>
        <v>0.26586538461538467</v>
      </c>
      <c r="BE39" s="39">
        <f t="shared" si="57"/>
        <v>0.27941938828408497</v>
      </c>
      <c r="BF39" s="37">
        <f t="shared" si="58"/>
        <v>-0.11180422264875234</v>
      </c>
      <c r="BG39" s="38">
        <f t="shared" si="59"/>
        <v>-9.1621956252579517E-2</v>
      </c>
      <c r="BH39" s="38">
        <f t="shared" si="60"/>
        <v>-7.8014184397163233E-2</v>
      </c>
      <c r="BI39" s="39">
        <f t="shared" si="61"/>
        <v>5.065359477124165E-2</v>
      </c>
      <c r="BJ39" s="37">
        <f t="shared" si="62"/>
        <v>7.7002583979328021E-2</v>
      </c>
      <c r="BK39" s="38">
        <f t="shared" si="63"/>
        <v>0.11813567143516401</v>
      </c>
      <c r="BL39" s="38">
        <f t="shared" si="64"/>
        <v>9.6209912536443287E-2</v>
      </c>
      <c r="BM39" s="39">
        <f t="shared" si="65"/>
        <v>-7.8775715002508684E-2</v>
      </c>
      <c r="BN39" s="37" t="e">
        <f>+BN10/#REF!-1</f>
        <v>#REF!</v>
      </c>
      <c r="BO39" s="38" t="e">
        <f>+BO10/#REF!-1</f>
        <v>#REF!</v>
      </c>
      <c r="BP39" s="38" t="e">
        <f>+BP10/#REF!-1</f>
        <v>#REF!</v>
      </c>
      <c r="BQ39" s="39" t="e">
        <f>+BQ10/#REF!-1</f>
        <v>#REF!</v>
      </c>
    </row>
    <row r="40" spans="1:69" s="112" customFormat="1" ht="40" hidden="1" customHeight="1" outlineLevel="1" x14ac:dyDescent="0.3">
      <c r="A40" s="55" t="s">
        <v>14</v>
      </c>
      <c r="B40" s="92"/>
      <c r="C40" s="92"/>
      <c r="D40" s="92"/>
      <c r="E40" s="92"/>
      <c r="F40" s="37">
        <f t="shared" si="6"/>
        <v>-0.10164835164835151</v>
      </c>
      <c r="G40" s="37">
        <f t="shared" si="7"/>
        <v>-0.17440225035161738</v>
      </c>
      <c r="H40" s="37">
        <f t="shared" si="8"/>
        <v>-5.6603773584905648E-2</v>
      </c>
      <c r="I40" s="37">
        <f t="shared" si="9"/>
        <v>1.276595744680864E-2</v>
      </c>
      <c r="J40" s="37">
        <f t="shared" si="10"/>
        <v>-3.4482758620689613E-2</v>
      </c>
      <c r="K40" s="38">
        <f t="shared" si="11"/>
        <v>9.8918083462132822E-2</v>
      </c>
      <c r="L40" s="38">
        <f t="shared" si="12"/>
        <v>-7.0175438596491335E-2</v>
      </c>
      <c r="M40" s="39">
        <f t="shared" si="13"/>
        <v>6.656580937972767E-2</v>
      </c>
      <c r="N40" s="37">
        <f t="shared" si="14"/>
        <v>-0.16312997347480107</v>
      </c>
      <c r="O40" s="38">
        <f t="shared" si="15"/>
        <v>6.0278207109737414E-2</v>
      </c>
      <c r="P40" s="38">
        <f t="shared" si="16"/>
        <v>4.8245614035087758E-2</v>
      </c>
      <c r="Q40" s="39">
        <f t="shared" si="17"/>
        <v>9.2284417549168163E-2</v>
      </c>
      <c r="R40" s="37">
        <f t="shared" si="18"/>
        <v>0.12537313432835817</v>
      </c>
      <c r="S40" s="38">
        <f t="shared" si="19"/>
        <v>0.10221465076660996</v>
      </c>
      <c r="T40" s="38">
        <f t="shared" si="20"/>
        <v>4.1095890410958846E-2</v>
      </c>
      <c r="U40" s="39">
        <f t="shared" si="21"/>
        <v>1.5151515151514694E-3</v>
      </c>
      <c r="V40" s="37">
        <f t="shared" si="22"/>
        <v>0.24535315985130124</v>
      </c>
      <c r="W40" s="38">
        <f t="shared" si="23"/>
        <v>0.45297029702970315</v>
      </c>
      <c r="X40" s="38">
        <f t="shared" si="24"/>
        <v>0.31400000000000006</v>
      </c>
      <c r="Y40" s="39">
        <f t="shared" si="25"/>
        <v>0.26195028680688348</v>
      </c>
      <c r="Z40" s="37">
        <f t="shared" si="26"/>
        <v>0.17982456140350878</v>
      </c>
      <c r="AA40" s="38">
        <f t="shared" si="27"/>
        <v>-0.19681908548707749</v>
      </c>
      <c r="AB40" s="38">
        <f t="shared" si="28"/>
        <v>-3.1007751937984551E-2</v>
      </c>
      <c r="AC40" s="39">
        <f t="shared" si="29"/>
        <v>0.22482435597189676</v>
      </c>
      <c r="AD40" s="37">
        <f t="shared" si="30"/>
        <v>0.19999999999999996</v>
      </c>
      <c r="AE40" s="38">
        <f t="shared" si="31"/>
        <v>0.2062350119904075</v>
      </c>
      <c r="AF40" s="38">
        <f t="shared" si="32"/>
        <v>0.17808219178082196</v>
      </c>
      <c r="AG40" s="39">
        <f t="shared" si="33"/>
        <v>0.10051546391752586</v>
      </c>
      <c r="AH40" s="37">
        <f t="shared" si="34"/>
        <v>-8.212560386473422E-2</v>
      </c>
      <c r="AI40" s="38">
        <f t="shared" si="35"/>
        <v>5.0377833753148638E-2</v>
      </c>
      <c r="AJ40" s="38">
        <f t="shared" si="36"/>
        <v>0.17741935483870952</v>
      </c>
      <c r="AK40" s="39">
        <f t="shared" si="37"/>
        <v>0.18292682926829262</v>
      </c>
      <c r="AL40" s="37">
        <f t="shared" si="38"/>
        <v>0.17613636363636354</v>
      </c>
      <c r="AM40" s="38">
        <f t="shared" si="39"/>
        <v>0.12464589235127499</v>
      </c>
      <c r="AN40" s="38">
        <f t="shared" si="40"/>
        <v>-5.5837563451776595E-2</v>
      </c>
      <c r="AO40" s="39">
        <f t="shared" si="41"/>
        <v>-6.8181818181818343E-2</v>
      </c>
      <c r="AP40" s="37">
        <f t="shared" si="42"/>
        <v>-0.18518518518518512</v>
      </c>
      <c r="AQ40" s="38">
        <f t="shared" si="43"/>
        <v>-0.23922413793103459</v>
      </c>
      <c r="AR40" s="38">
        <f t="shared" si="44"/>
        <v>-6.4133016627078487E-2</v>
      </c>
      <c r="AS40" s="39">
        <f t="shared" si="45"/>
        <v>-5.8823529411764719E-2</v>
      </c>
      <c r="AT40" s="37">
        <f t="shared" si="46"/>
        <v>0.58241758241758279</v>
      </c>
      <c r="AU40" s="38">
        <f t="shared" si="47"/>
        <v>0.36070381231671567</v>
      </c>
      <c r="AV40" s="38">
        <f t="shared" si="48"/>
        <v>0.58270676691729317</v>
      </c>
      <c r="AW40" s="39">
        <f t="shared" si="49"/>
        <v>0.49600000000000022</v>
      </c>
      <c r="AX40" s="37">
        <f t="shared" si="50"/>
        <v>-0.20869565217391317</v>
      </c>
      <c r="AY40" s="38">
        <f t="shared" si="51"/>
        <v>-0.14321608040200995</v>
      </c>
      <c r="AZ40" s="38">
        <f t="shared" si="52"/>
        <v>-0.31619537275064258</v>
      </c>
      <c r="BA40" s="39">
        <f t="shared" si="53"/>
        <v>-0.28977272727272729</v>
      </c>
      <c r="BB40" s="37">
        <f t="shared" si="54"/>
        <v>-8.4880636604774629E-2</v>
      </c>
      <c r="BC40" s="38">
        <f t="shared" si="55"/>
        <v>-6.3529411764705945E-2</v>
      </c>
      <c r="BD40" s="38">
        <f t="shared" si="56"/>
        <v>-8.8992974238875977E-2</v>
      </c>
      <c r="BE40" s="39">
        <f t="shared" si="57"/>
        <v>-0.13936430317848414</v>
      </c>
      <c r="BF40" s="37">
        <f t="shared" si="58"/>
        <v>-0.33859649122807012</v>
      </c>
      <c r="BG40" s="38">
        <f t="shared" si="59"/>
        <v>-0.2582897033158813</v>
      </c>
      <c r="BH40" s="38">
        <f t="shared" si="60"/>
        <v>-0.32222222222222219</v>
      </c>
      <c r="BI40" s="39">
        <f t="shared" si="61"/>
        <v>-0.28371278458844118</v>
      </c>
      <c r="BJ40" s="37">
        <f t="shared" si="62"/>
        <v>0.19246861924686209</v>
      </c>
      <c r="BK40" s="38">
        <f t="shared" si="63"/>
        <v>0.25109170305676853</v>
      </c>
      <c r="BL40" s="38">
        <f t="shared" si="64"/>
        <v>0.37855579868708977</v>
      </c>
      <c r="BM40" s="39">
        <f t="shared" si="65"/>
        <v>0.30963302752293553</v>
      </c>
      <c r="BN40" s="37" t="e">
        <f>+BN11/#REF!-1</f>
        <v>#REF!</v>
      </c>
      <c r="BO40" s="38" t="e">
        <f>+BO11/#REF!-1</f>
        <v>#REF!</v>
      </c>
      <c r="BP40" s="38" t="e">
        <f>+BP11/#REF!-1</f>
        <v>#REF!</v>
      </c>
      <c r="BQ40" s="39" t="e">
        <f>+BQ11/#REF!-1</f>
        <v>#REF!</v>
      </c>
    </row>
    <row r="41" spans="1:69" s="112" customFormat="1" ht="40" hidden="1" customHeight="1" outlineLevel="1" x14ac:dyDescent="0.3">
      <c r="A41" s="55" t="s">
        <v>27</v>
      </c>
      <c r="B41" s="92"/>
      <c r="C41" s="92"/>
      <c r="D41" s="92"/>
      <c r="E41" s="92"/>
      <c r="F41" s="37">
        <f t="shared" si="6"/>
        <v>-1.8832391713747842E-3</v>
      </c>
      <c r="G41" s="37">
        <f t="shared" si="7"/>
        <v>-1.0184595798854335E-2</v>
      </c>
      <c r="H41" s="37">
        <f t="shared" si="8"/>
        <v>-6.414368184733954E-4</v>
      </c>
      <c r="I41" s="37">
        <f t="shared" si="9"/>
        <v>2.0156046814044259E-2</v>
      </c>
      <c r="J41" s="37">
        <f t="shared" si="10"/>
        <v>0.14111747851002887</v>
      </c>
      <c r="K41" s="38">
        <f t="shared" si="11"/>
        <v>0.1732636295743093</v>
      </c>
      <c r="L41" s="38">
        <f t="shared" si="12"/>
        <v>0.17129977460555978</v>
      </c>
      <c r="M41" s="39">
        <f t="shared" si="13"/>
        <v>0.1978193146417444</v>
      </c>
      <c r="N41" s="37">
        <f t="shared" si="14"/>
        <v>-7.8796561604583815E-3</v>
      </c>
      <c r="O41" s="38">
        <f t="shared" si="15"/>
        <v>4.4809559372666063E-2</v>
      </c>
      <c r="P41" s="38">
        <f t="shared" si="16"/>
        <v>2.0285499624342673E-2</v>
      </c>
      <c r="Q41" s="39">
        <f t="shared" si="17"/>
        <v>7.1651090342679025E-2</v>
      </c>
      <c r="R41" s="37">
        <f t="shared" si="18"/>
        <v>0.26563916591115144</v>
      </c>
      <c r="S41" s="38">
        <f t="shared" si="19"/>
        <v>0.26679280983916742</v>
      </c>
      <c r="T41" s="38">
        <f t="shared" si="20"/>
        <v>0.27490421455938674</v>
      </c>
      <c r="U41" s="39">
        <f t="shared" si="21"/>
        <v>0.25636007827788654</v>
      </c>
      <c r="V41" s="37">
        <f t="shared" si="22"/>
        <v>2.6046511627906943E-2</v>
      </c>
      <c r="W41" s="38">
        <f t="shared" si="23"/>
        <v>5.5944055944056048E-2</v>
      </c>
      <c r="X41" s="38">
        <f t="shared" si="24"/>
        <v>6.9672131147541005E-2</v>
      </c>
      <c r="Y41" s="39">
        <f t="shared" si="25"/>
        <v>8.3775185577942723E-2</v>
      </c>
      <c r="Z41" s="37">
        <f t="shared" si="26"/>
        <v>0.13038906414300744</v>
      </c>
      <c r="AA41" s="38">
        <f t="shared" si="27"/>
        <v>5.8139534883721034E-2</v>
      </c>
      <c r="AB41" s="38">
        <f t="shared" si="28"/>
        <v>4.051172707889128E-2</v>
      </c>
      <c r="AC41" s="39">
        <f t="shared" si="29"/>
        <v>3.7403740374037264E-2</v>
      </c>
      <c r="AD41" s="37">
        <f t="shared" si="30"/>
        <v>3.1453362255965178E-2</v>
      </c>
      <c r="AE41" s="38">
        <f t="shared" si="31"/>
        <v>2.7144408251900121E-2</v>
      </c>
      <c r="AF41" s="38">
        <f t="shared" si="32"/>
        <v>4.570791527313256E-2</v>
      </c>
      <c r="AG41" s="39">
        <f t="shared" si="33"/>
        <v>1.2249443207126953E-2</v>
      </c>
      <c r="AH41" s="37">
        <f t="shared" si="34"/>
        <v>0.18053777208706778</v>
      </c>
      <c r="AI41" s="38">
        <f t="shared" si="35"/>
        <v>0.2023498694516972</v>
      </c>
      <c r="AJ41" s="38">
        <f t="shared" si="36"/>
        <v>0.18807947019867544</v>
      </c>
      <c r="AK41" s="39">
        <f t="shared" si="37"/>
        <v>0.18313570487483521</v>
      </c>
      <c r="AL41" s="37">
        <f t="shared" si="38"/>
        <v>6.8399452804377869E-2</v>
      </c>
      <c r="AM41" s="38">
        <f t="shared" si="39"/>
        <v>2.2696929238985142E-2</v>
      </c>
      <c r="AN41" s="38">
        <f t="shared" si="40"/>
        <v>1.7520215633423097E-2</v>
      </c>
      <c r="AO41" s="39">
        <f t="shared" si="41"/>
        <v>3.9726027397260388E-2</v>
      </c>
      <c r="AP41" s="37">
        <f t="shared" si="42"/>
        <v>-0.26012145748987869</v>
      </c>
      <c r="AQ41" s="38">
        <f t="shared" si="43"/>
        <v>-0.21570680628272243</v>
      </c>
      <c r="AR41" s="38">
        <f t="shared" si="44"/>
        <v>-0.275390625</v>
      </c>
      <c r="AS41" s="39">
        <f t="shared" si="45"/>
        <v>-0.24586776859504134</v>
      </c>
      <c r="AT41" s="37">
        <f t="shared" si="46"/>
        <v>-0.10588235294117632</v>
      </c>
      <c r="AU41" s="38">
        <f t="shared" si="47"/>
        <v>-4.212637913741224E-2</v>
      </c>
      <c r="AV41" s="38">
        <f t="shared" si="48"/>
        <v>2.7081243731193583E-2</v>
      </c>
      <c r="AW41" s="39">
        <f t="shared" si="49"/>
        <v>-2.713567839195985E-2</v>
      </c>
      <c r="AX41" s="37">
        <f t="shared" si="50"/>
        <v>0.13217213114754101</v>
      </c>
      <c r="AY41" s="38">
        <f t="shared" si="51"/>
        <v>-1.189296333002976E-2</v>
      </c>
      <c r="AZ41" s="38">
        <f t="shared" si="52"/>
        <v>2.1516393442623016E-2</v>
      </c>
      <c r="BA41" s="39">
        <f t="shared" si="53"/>
        <v>2.2610483042137641E-2</v>
      </c>
      <c r="BB41" s="37">
        <f t="shared" si="54"/>
        <v>0.20941759603469623</v>
      </c>
      <c r="BC41" s="38">
        <f t="shared" si="55"/>
        <v>0.2171290711700844</v>
      </c>
      <c r="BD41" s="38">
        <f t="shared" si="56"/>
        <v>0.18159806295399528</v>
      </c>
      <c r="BE41" s="39">
        <f t="shared" si="57"/>
        <v>0.10317460317460325</v>
      </c>
      <c r="BF41" s="37">
        <f t="shared" si="58"/>
        <v>-0.13965884861407252</v>
      </c>
      <c r="BG41" s="38">
        <f t="shared" si="59"/>
        <v>-0.10571736785329011</v>
      </c>
      <c r="BH41" s="38">
        <f t="shared" si="60"/>
        <v>-3.7296037296037365E-2</v>
      </c>
      <c r="BI41" s="39">
        <f t="shared" si="61"/>
        <v>8.2208588957055184E-2</v>
      </c>
      <c r="BJ41" s="37">
        <f t="shared" si="62"/>
        <v>0.55041322314049612</v>
      </c>
      <c r="BK41" s="38">
        <f t="shared" si="63"/>
        <v>0.50977198697068404</v>
      </c>
      <c r="BL41" s="38">
        <f t="shared" si="64"/>
        <v>0.47931034482758617</v>
      </c>
      <c r="BM41" s="39">
        <f t="shared" si="65"/>
        <v>0.48722627737226287</v>
      </c>
      <c r="BN41" s="37" t="e">
        <f>+BN12/#REF!-1</f>
        <v>#REF!</v>
      </c>
      <c r="BO41" s="38" t="e">
        <f>+BO12/#REF!-1</f>
        <v>#REF!</v>
      </c>
      <c r="BP41" s="38" t="e">
        <f>+BP12/#REF!-1</f>
        <v>#REF!</v>
      </c>
      <c r="BQ41" s="39" t="e">
        <f>+BQ12/#REF!-1</f>
        <v>#REF!</v>
      </c>
    </row>
    <row r="42" spans="1:69" ht="40" customHeight="1" collapsed="1" x14ac:dyDescent="0.3">
      <c r="A42" s="55" t="s">
        <v>15</v>
      </c>
      <c r="B42" s="92"/>
      <c r="C42" s="92"/>
      <c r="D42" s="92"/>
      <c r="E42" s="92"/>
      <c r="F42" s="37">
        <f t="shared" si="6"/>
        <v>8.921330089213475E-3</v>
      </c>
      <c r="G42" s="37">
        <f t="shared" si="7"/>
        <v>-3.577106518283002E-2</v>
      </c>
      <c r="H42" s="37">
        <f t="shared" si="8"/>
        <v>-3.5228182546036768E-2</v>
      </c>
      <c r="I42" s="37">
        <f t="shared" si="9"/>
        <v>2.8455284552845628E-2</v>
      </c>
      <c r="J42" s="37">
        <f t="shared" si="10"/>
        <v>-3.9719626168224331E-2</v>
      </c>
      <c r="K42" s="38">
        <f t="shared" si="11"/>
        <v>-7.0901033973411853E-2</v>
      </c>
      <c r="L42" s="38">
        <f t="shared" si="12"/>
        <v>-4.6564885496183317E-2</v>
      </c>
      <c r="M42" s="39">
        <f t="shared" si="13"/>
        <v>-4.5031055900621175E-2</v>
      </c>
      <c r="N42" s="37">
        <f t="shared" si="14"/>
        <v>-8.5669781931464239E-2</v>
      </c>
      <c r="O42" s="38">
        <f t="shared" si="15"/>
        <v>-7.3116691285081137E-2</v>
      </c>
      <c r="P42" s="38">
        <f t="shared" si="16"/>
        <v>-7.0229007633587859E-2</v>
      </c>
      <c r="Q42" s="39">
        <f t="shared" si="17"/>
        <v>-5.5900621118012528E-2</v>
      </c>
      <c r="R42" s="37">
        <f t="shared" si="18"/>
        <v>-4.1075429424943799E-2</v>
      </c>
      <c r="S42" s="38">
        <f t="shared" si="19"/>
        <v>-6.2326869806094365E-2</v>
      </c>
      <c r="T42" s="38">
        <f t="shared" si="20"/>
        <v>-6.227630637079451E-2</v>
      </c>
      <c r="U42" s="39">
        <f t="shared" si="21"/>
        <v>-2.2761760242792084E-2</v>
      </c>
      <c r="V42" s="37">
        <f t="shared" si="22"/>
        <v>-3.7383177570093795E-2</v>
      </c>
      <c r="W42" s="38">
        <f t="shared" si="23"/>
        <v>5.1711580480699348E-2</v>
      </c>
      <c r="X42" s="38">
        <f t="shared" si="24"/>
        <v>2.6451138868478719E-2</v>
      </c>
      <c r="Y42" s="39">
        <f t="shared" si="25"/>
        <v>-2.945508100147276E-2</v>
      </c>
      <c r="Z42" s="37">
        <f t="shared" si="26"/>
        <v>7.6625386996904243E-2</v>
      </c>
      <c r="AA42" s="38">
        <f t="shared" si="27"/>
        <v>4.3891733723482318E-3</v>
      </c>
      <c r="AB42" s="38">
        <f t="shared" si="28"/>
        <v>1.8712574850299646E-2</v>
      </c>
      <c r="AC42" s="39">
        <f t="shared" si="29"/>
        <v>7.0133963750985018E-2</v>
      </c>
      <c r="AD42" s="37">
        <f t="shared" si="30"/>
        <v>-4.71976401179941E-2</v>
      </c>
      <c r="AE42" s="38">
        <f t="shared" si="31"/>
        <v>-5.0694444444444486E-2</v>
      </c>
      <c r="AF42" s="38">
        <f t="shared" si="32"/>
        <v>-2.4105186267348255E-2</v>
      </c>
      <c r="AG42" s="39">
        <f t="shared" si="33"/>
        <v>-2.1588280647648284E-2</v>
      </c>
      <c r="AH42" s="37">
        <f t="shared" si="34"/>
        <v>4.4684129429892083E-2</v>
      </c>
      <c r="AI42" s="38">
        <f t="shared" si="35"/>
        <v>5.4945054945054972E-2</v>
      </c>
      <c r="AJ42" s="38">
        <f t="shared" si="36"/>
        <v>6.2888198757763636E-2</v>
      </c>
      <c r="AK42" s="39">
        <f t="shared" si="37"/>
        <v>9.5439189189189033E-2</v>
      </c>
      <c r="AL42" s="37">
        <f t="shared" si="38"/>
        <v>6.393442622950829E-2</v>
      </c>
      <c r="AM42" s="38">
        <f t="shared" si="39"/>
        <v>7.3113207547169878E-2</v>
      </c>
      <c r="AN42" s="38">
        <f t="shared" si="40"/>
        <v>8.6003372681281665E-2</v>
      </c>
      <c r="AO42" s="39">
        <f t="shared" si="41"/>
        <v>9.8330241187384093E-2</v>
      </c>
      <c r="AP42" s="37">
        <f t="shared" si="42"/>
        <v>4.0955631399317571E-2</v>
      </c>
      <c r="AQ42" s="38">
        <f t="shared" si="43"/>
        <v>0.14905149051490518</v>
      </c>
      <c r="AR42" s="38">
        <f t="shared" si="44"/>
        <v>6.2724014336917655E-2</v>
      </c>
      <c r="AS42" s="39">
        <f t="shared" si="45"/>
        <v>4.2553191489361541E-2</v>
      </c>
      <c r="AT42" s="37">
        <f t="shared" si="46"/>
        <v>0.41034897713598051</v>
      </c>
      <c r="AU42" s="38">
        <f t="shared" si="47"/>
        <v>0.16037735849056589</v>
      </c>
      <c r="AV42" s="38">
        <f t="shared" si="48"/>
        <v>0.34782608695652173</v>
      </c>
      <c r="AW42" s="39">
        <f t="shared" si="49"/>
        <v>0.36052631578947381</v>
      </c>
      <c r="AX42" s="37">
        <f t="shared" si="50"/>
        <v>3.3582089552238958E-2</v>
      </c>
      <c r="AY42" s="38">
        <f t="shared" si="51"/>
        <v>0.19548872180451138</v>
      </c>
      <c r="AZ42" s="38">
        <f t="shared" si="52"/>
        <v>7.8125E-2</v>
      </c>
      <c r="BA42" s="39">
        <f t="shared" si="53"/>
        <v>8.882521489971329E-2</v>
      </c>
      <c r="BB42" s="37">
        <f t="shared" si="54"/>
        <v>0.14366998577524881</v>
      </c>
      <c r="BC42" s="38">
        <f t="shared" si="55"/>
        <v>0.10373443983402497</v>
      </c>
      <c r="BD42" s="38">
        <f t="shared" si="56"/>
        <v>0.13441654357459365</v>
      </c>
      <c r="BE42" s="39">
        <f t="shared" si="57"/>
        <v>2.6470588235294246E-2</v>
      </c>
      <c r="BF42" s="37">
        <f t="shared" si="58"/>
        <v>1.1111111111111112</v>
      </c>
      <c r="BG42" s="38">
        <f t="shared" si="59"/>
        <v>1.0657142857142858</v>
      </c>
      <c r="BH42" s="38">
        <f t="shared" si="60"/>
        <v>1.1156250000000001</v>
      </c>
      <c r="BI42" s="39">
        <f t="shared" si="61"/>
        <v>1.3287671232876712</v>
      </c>
      <c r="BJ42" s="37">
        <f t="shared" si="62"/>
        <v>-0.41269841269841279</v>
      </c>
      <c r="BK42" s="38">
        <f t="shared" si="63"/>
        <v>-0.40577249575551788</v>
      </c>
      <c r="BL42" s="38">
        <f t="shared" si="64"/>
        <v>-0.36254980079681276</v>
      </c>
      <c r="BM42" s="39">
        <f t="shared" si="65"/>
        <v>-0.39544513457556929</v>
      </c>
      <c r="BN42" s="37" t="e">
        <f>+BN13/#REF!-1</f>
        <v>#REF!</v>
      </c>
      <c r="BO42" s="38" t="e">
        <f>+BO13/#REF!-1</f>
        <v>#REF!</v>
      </c>
      <c r="BP42" s="38" t="e">
        <f>+BP13/#REF!-1</f>
        <v>#REF!</v>
      </c>
      <c r="BQ42" s="39" t="e">
        <f>+BQ13/#REF!-1</f>
        <v>#REF!</v>
      </c>
    </row>
    <row r="43" spans="1:69" ht="40" customHeight="1" x14ac:dyDescent="0.3">
      <c r="A43" s="56" t="s">
        <v>16</v>
      </c>
      <c r="B43" s="93"/>
      <c r="C43" s="93"/>
      <c r="D43" s="93"/>
      <c r="E43" s="93"/>
      <c r="F43" s="37">
        <f t="shared" si="6"/>
        <v>-5.5827989437947867E-2</v>
      </c>
      <c r="G43" s="37">
        <f t="shared" si="7"/>
        <v>-1.8114990811236464E-2</v>
      </c>
      <c r="H43" s="37">
        <f t="shared" si="8"/>
        <v>6.8762278978389046E-2</v>
      </c>
      <c r="I43" s="37">
        <f t="shared" si="9"/>
        <v>5.9423686750310178E-2</v>
      </c>
      <c r="J43" s="37">
        <f t="shared" si="10"/>
        <v>8.3810302534750525E-2</v>
      </c>
      <c r="K43" s="38">
        <f t="shared" si="11"/>
        <v>6.0750132065503504E-3</v>
      </c>
      <c r="L43" s="38">
        <f t="shared" si="12"/>
        <v>-5.2015431688173464E-2</v>
      </c>
      <c r="M43" s="39">
        <f t="shared" si="13"/>
        <v>-1.386811692726031E-2</v>
      </c>
      <c r="N43" s="37">
        <f t="shared" si="14"/>
        <v>-3.0253475061324808E-2</v>
      </c>
      <c r="O43" s="38">
        <f t="shared" si="15"/>
        <v>-5.9825673534072976E-2</v>
      </c>
      <c r="P43" s="38">
        <f t="shared" si="16"/>
        <v>-4.2570174271650885E-2</v>
      </c>
      <c r="Q43" s="39">
        <f t="shared" si="17"/>
        <v>-4.4459551325628843E-2</v>
      </c>
      <c r="R43" s="37">
        <f t="shared" si="18"/>
        <v>8.8401067932364352E-2</v>
      </c>
      <c r="S43" s="38">
        <f t="shared" si="19"/>
        <v>0.11730854360336429</v>
      </c>
      <c r="T43" s="38">
        <f t="shared" si="20"/>
        <v>0.10853856363368242</v>
      </c>
      <c r="U43" s="39">
        <f t="shared" si="21"/>
        <v>0.12962678544002482</v>
      </c>
      <c r="V43" s="37">
        <f t="shared" si="22"/>
        <v>7.8547432410814411E-2</v>
      </c>
      <c r="W43" s="38">
        <f t="shared" si="23"/>
        <v>9.7845456018143651E-2</v>
      </c>
      <c r="X43" s="38">
        <f t="shared" si="24"/>
        <v>-3.0038621084251149E-2</v>
      </c>
      <c r="Y43" s="39">
        <f t="shared" si="25"/>
        <v>-3.03797468354432E-2</v>
      </c>
      <c r="Z43" s="37">
        <f t="shared" si="26"/>
        <v>-3.7567359507313491E-2</v>
      </c>
      <c r="AA43" s="38">
        <f t="shared" si="27"/>
        <v>-9.3082972235597472E-3</v>
      </c>
      <c r="AB43" s="38">
        <f t="shared" si="28"/>
        <v>7.8026214340786382E-2</v>
      </c>
      <c r="AC43" s="39">
        <f t="shared" si="29"/>
        <v>0.14551347662913683</v>
      </c>
      <c r="AD43" s="37">
        <f t="shared" si="30"/>
        <v>9.8798849602436123E-2</v>
      </c>
      <c r="AE43" s="38">
        <f t="shared" si="31"/>
        <v>7.9334834574744661E-2</v>
      </c>
      <c r="AF43" s="38">
        <f t="shared" si="32"/>
        <v>8.90008396305626E-2</v>
      </c>
      <c r="AG43" s="39">
        <f t="shared" si="33"/>
        <v>-1.5782404298186448E-2</v>
      </c>
      <c r="AH43" s="37">
        <f t="shared" si="34"/>
        <v>0.14643134212567888</v>
      </c>
      <c r="AI43" s="38">
        <f t="shared" si="35"/>
        <v>0.12643902439024379</v>
      </c>
      <c r="AJ43" s="38">
        <f t="shared" si="36"/>
        <v>0.14277489925158338</v>
      </c>
      <c r="AK43" s="39">
        <f t="shared" si="37"/>
        <v>0.1784724970320537</v>
      </c>
      <c r="AL43" s="37">
        <f t="shared" si="38"/>
        <v>9.9360341151385922E-2</v>
      </c>
      <c r="AM43" s="38">
        <f t="shared" si="39"/>
        <v>4.5278400978992606E-2</v>
      </c>
      <c r="AN43" s="38">
        <f t="shared" si="40"/>
        <v>0.14426877470355715</v>
      </c>
      <c r="AO43" s="39">
        <f t="shared" si="41"/>
        <v>0.14137308039747043</v>
      </c>
      <c r="AP43" s="37">
        <f t="shared" si="42"/>
        <v>-3.4184514003294808E-2</v>
      </c>
      <c r="AQ43" s="38">
        <f t="shared" si="43"/>
        <v>-4.0884194053208311E-2</v>
      </c>
      <c r="AR43" s="38">
        <f t="shared" si="44"/>
        <v>-9.246711837385424E-2</v>
      </c>
      <c r="AS43" s="39">
        <f t="shared" si="45"/>
        <v>-4.3008428787551289E-2</v>
      </c>
      <c r="AT43" s="37">
        <f t="shared" si="46"/>
        <v>-2.1559540600443294E-2</v>
      </c>
      <c r="AU43" s="38">
        <f t="shared" si="47"/>
        <v>1.44870013891647E-2</v>
      </c>
      <c r="AV43" s="38">
        <f t="shared" si="48"/>
        <v>6.6751700680272252E-2</v>
      </c>
      <c r="AW43" s="39">
        <f t="shared" si="49"/>
        <v>8.0610021786493569E-3</v>
      </c>
      <c r="AX43" s="37">
        <f t="shared" si="50"/>
        <v>0.28011348981170991</v>
      </c>
      <c r="AY43" s="38">
        <f t="shared" si="51"/>
        <v>0.10286714817246656</v>
      </c>
      <c r="AZ43" s="38">
        <f t="shared" si="52"/>
        <v>5.636649449809128E-2</v>
      </c>
      <c r="BA43" s="39">
        <f t="shared" si="53"/>
        <v>0.23987034035656407</v>
      </c>
      <c r="BB43" s="37">
        <f t="shared" si="54"/>
        <v>0.10142045454545445</v>
      </c>
      <c r="BC43" s="38">
        <f t="shared" si="55"/>
        <v>0.10978868107845519</v>
      </c>
      <c r="BD43" s="38">
        <f t="shared" si="56"/>
        <v>0.1003212255992092</v>
      </c>
      <c r="BE43" s="39">
        <f t="shared" si="57"/>
        <v>-8.9298892988929901E-2</v>
      </c>
      <c r="BF43" s="37">
        <f t="shared" si="58"/>
        <v>-0.30503455083909181</v>
      </c>
      <c r="BG43" s="38">
        <f t="shared" si="59"/>
        <v>-0.15548717948717949</v>
      </c>
      <c r="BH43" s="38">
        <f t="shared" si="60"/>
        <v>-0.10859030837004424</v>
      </c>
      <c r="BI43" s="39">
        <f t="shared" si="61"/>
        <v>-0.11263916175507538</v>
      </c>
      <c r="BJ43" s="37">
        <f t="shared" si="62"/>
        <v>0.11196487376509334</v>
      </c>
      <c r="BK43" s="38">
        <f t="shared" si="63"/>
        <v>7.2607260726072376E-2</v>
      </c>
      <c r="BL43" s="38">
        <f t="shared" si="64"/>
        <v>6.6478740897345956E-2</v>
      </c>
      <c r="BM43" s="39">
        <f t="shared" si="65"/>
        <v>4.1846713668410418E-2</v>
      </c>
      <c r="BN43" s="37" t="e">
        <f>+BN14/#REF!-1</f>
        <v>#REF!</v>
      </c>
      <c r="BO43" s="38" t="e">
        <f>+BO14/#REF!-1</f>
        <v>#REF!</v>
      </c>
      <c r="BP43" s="38" t="e">
        <f>+BP14/#REF!-1</f>
        <v>#REF!</v>
      </c>
      <c r="BQ43" s="39" t="e">
        <f>+BQ14/#REF!-1</f>
        <v>#REF!</v>
      </c>
    </row>
    <row r="44" spans="1:69" ht="40" customHeight="1" x14ac:dyDescent="0.3">
      <c r="A44" s="115" t="s">
        <v>40</v>
      </c>
      <c r="B44" s="115"/>
      <c r="C44" s="115"/>
      <c r="D44" s="115"/>
      <c r="E44" s="115"/>
      <c r="F44" s="37">
        <f t="shared" si="6"/>
        <v>-0.23862068965517236</v>
      </c>
      <c r="G44" s="37">
        <f t="shared" si="7"/>
        <v>-0.21407185628742509</v>
      </c>
      <c r="H44" s="37">
        <f t="shared" si="8"/>
        <v>-7.348242811501593E-2</v>
      </c>
      <c r="I44" s="37">
        <f t="shared" si="9"/>
        <v>0.19464285714285734</v>
      </c>
      <c r="J44" s="37">
        <f t="shared" si="10"/>
        <v>0.10518292682926811</v>
      </c>
      <c r="K44" s="38">
        <f t="shared" si="11"/>
        <v>0.25093632958801471</v>
      </c>
      <c r="L44" s="38">
        <f t="shared" si="12"/>
        <v>0.13611615245009068</v>
      </c>
      <c r="M44" s="39">
        <f t="shared" si="13"/>
        <v>0.26126126126126104</v>
      </c>
      <c r="N44" s="37">
        <f t="shared" si="14"/>
        <v>0.1371951219512193</v>
      </c>
      <c r="O44" s="38">
        <f t="shared" si="15"/>
        <v>0.12546816479400746</v>
      </c>
      <c r="P44" s="38">
        <f t="shared" si="16"/>
        <v>0.19782214156079858</v>
      </c>
      <c r="Q44" s="39">
        <f t="shared" si="17"/>
        <v>0.29954954954954949</v>
      </c>
      <c r="R44" s="37">
        <f t="shared" si="18"/>
        <v>0.32525252525252535</v>
      </c>
      <c r="S44" s="38">
        <f t="shared" si="19"/>
        <v>0.27751196172248815</v>
      </c>
      <c r="T44" s="38">
        <f t="shared" si="20"/>
        <v>0.1221995926680246</v>
      </c>
      <c r="U44" s="39">
        <f t="shared" si="21"/>
        <v>0.26136363636363646</v>
      </c>
      <c r="V44" s="37">
        <f t="shared" si="22"/>
        <v>0.1619718309859155</v>
      </c>
      <c r="W44" s="38">
        <f t="shared" si="23"/>
        <v>1.1218274111675126</v>
      </c>
      <c r="X44" s="38">
        <f t="shared" si="24"/>
        <v>-4.4747081712062431E-2</v>
      </c>
      <c r="Y44" s="39">
        <f t="shared" si="25"/>
        <v>-0.10204081632653061</v>
      </c>
      <c r="Z44" s="37">
        <f t="shared" si="26"/>
        <v>-0.32594936708860756</v>
      </c>
      <c r="AA44" s="38">
        <f t="shared" si="27"/>
        <v>-0.51237623762376239</v>
      </c>
      <c r="AB44" s="38">
        <f t="shared" si="28"/>
        <v>1.3806706114398493E-2</v>
      </c>
      <c r="AC44" s="39">
        <f t="shared" si="29"/>
        <v>6.233062330623329E-2</v>
      </c>
      <c r="AD44" s="37">
        <f t="shared" si="30"/>
        <v>0.56049382716049401</v>
      </c>
      <c r="AE44" s="38">
        <f t="shared" si="31"/>
        <v>7.7333333333333254E-2</v>
      </c>
      <c r="AF44" s="38">
        <f t="shared" si="32"/>
        <v>0.17361111111111138</v>
      </c>
      <c r="AG44" s="39">
        <f t="shared" si="33"/>
        <v>6.6473988439306186E-2</v>
      </c>
      <c r="AH44" s="37">
        <f t="shared" si="34"/>
        <v>0.19117647058823528</v>
      </c>
      <c r="AI44" s="38">
        <f t="shared" si="35"/>
        <v>0.51209677419354827</v>
      </c>
      <c r="AJ44" s="38">
        <f t="shared" si="36"/>
        <v>0.59999999999999987</v>
      </c>
      <c r="AK44" s="39">
        <f t="shared" si="37"/>
        <v>0.45991561181434615</v>
      </c>
      <c r="AL44" s="37">
        <f t="shared" si="38"/>
        <v>-0.40766550522648082</v>
      </c>
      <c r="AM44" s="38">
        <f t="shared" si="39"/>
        <v>-0.54578754578754574</v>
      </c>
      <c r="AN44" s="38">
        <f t="shared" si="40"/>
        <v>-0.43157894736842106</v>
      </c>
      <c r="AO44" s="39">
        <f t="shared" si="41"/>
        <v>-0.43436754176610981</v>
      </c>
      <c r="AP44" s="37">
        <f t="shared" si="42"/>
        <v>1.4741379310344827</v>
      </c>
      <c r="AQ44" s="38">
        <f t="shared" si="43"/>
        <v>1.7029702970297027</v>
      </c>
      <c r="AR44" s="38">
        <f t="shared" si="44"/>
        <v>0.79924242424242431</v>
      </c>
      <c r="AS44" s="39">
        <f t="shared" si="45"/>
        <v>1.9507042253521125</v>
      </c>
      <c r="AT44" s="37">
        <f t="shared" si="46"/>
        <v>-0.1278195488721805</v>
      </c>
      <c r="AU44" s="38">
        <f t="shared" si="47"/>
        <v>-9.0090090090090058E-2</v>
      </c>
      <c r="AV44" s="38">
        <f t="shared" si="48"/>
        <v>-7.0422535211267623E-2</v>
      </c>
      <c r="AW44" s="39">
        <f t="shared" si="49"/>
        <v>-0.42040816326530606</v>
      </c>
      <c r="AX44" s="37">
        <f t="shared" si="50"/>
        <v>0.19819819819819839</v>
      </c>
      <c r="AY44" s="38">
        <f t="shared" si="51"/>
        <v>-7.8838174273858974E-2</v>
      </c>
      <c r="AZ44" s="38">
        <f t="shared" si="52"/>
        <v>0.52688172043010728</v>
      </c>
      <c r="BA44" s="39">
        <f t="shared" si="53"/>
        <v>0.64429530201342278</v>
      </c>
      <c r="BB44" s="37">
        <f t="shared" si="54"/>
        <v>7.7669902912621547E-2</v>
      </c>
      <c r="BC44" s="38">
        <f t="shared" si="55"/>
        <v>8.3682008368202165E-3</v>
      </c>
      <c r="BD44" s="38">
        <f t="shared" si="56"/>
        <v>-0.47899159663865543</v>
      </c>
      <c r="BE44" s="39">
        <f t="shared" si="57"/>
        <v>-0.46014492753623193</v>
      </c>
      <c r="BF44" s="37">
        <f t="shared" si="58"/>
        <v>-0.15918367346938789</v>
      </c>
      <c r="BG44" s="38">
        <f t="shared" si="59"/>
        <v>5.7522123893805288E-2</v>
      </c>
      <c r="BH44" s="38">
        <f t="shared" si="60"/>
        <v>0.676056338028169</v>
      </c>
      <c r="BI44" s="39">
        <f t="shared" si="61"/>
        <v>0.12653061224489792</v>
      </c>
      <c r="BJ44" s="37">
        <f t="shared" si="62"/>
        <v>0.49390243902439046</v>
      </c>
      <c r="BK44" s="38">
        <f t="shared" si="63"/>
        <v>8.1339712918660378E-2</v>
      </c>
      <c r="BL44" s="38">
        <f t="shared" si="64"/>
        <v>0.51063829787234027</v>
      </c>
      <c r="BM44" s="39">
        <f t="shared" si="65"/>
        <v>0.66666666666666674</v>
      </c>
      <c r="BN44" s="37" t="e">
        <f>+BN15/#REF!-1</f>
        <v>#REF!</v>
      </c>
      <c r="BO44" s="38" t="e">
        <f>+BO15/#REF!-1</f>
        <v>#REF!</v>
      </c>
      <c r="BP44" s="38" t="e">
        <f>+BP15/#REF!-1</f>
        <v>#REF!</v>
      </c>
      <c r="BQ44" s="39" t="e">
        <f>+BQ15/#REF!-1</f>
        <v>#REF!</v>
      </c>
    </row>
    <row r="45" spans="1:69" ht="40" customHeight="1" x14ac:dyDescent="0.3">
      <c r="A45" s="115" t="s">
        <v>42</v>
      </c>
      <c r="B45" s="115"/>
      <c r="C45" s="115"/>
      <c r="D45" s="115"/>
      <c r="E45" s="115"/>
      <c r="F45" s="37">
        <f t="shared" si="6"/>
        <v>-3.2170119956379528E-2</v>
      </c>
      <c r="G45" s="37">
        <f t="shared" si="7"/>
        <v>-5.901461829994592E-2</v>
      </c>
      <c r="H45" s="37">
        <f t="shared" si="8"/>
        <v>3.9786223277909816E-2</v>
      </c>
      <c r="I45" s="37">
        <f t="shared" si="9"/>
        <v>-1.510749564206848E-2</v>
      </c>
      <c r="J45" s="37">
        <f t="shared" si="10"/>
        <v>7.3770491803278659E-2</v>
      </c>
      <c r="K45" s="38">
        <f t="shared" si="11"/>
        <v>4.3501903208267301E-3</v>
      </c>
      <c r="L45" s="38">
        <f t="shared" si="12"/>
        <v>-4.7511312217194734E-2</v>
      </c>
      <c r="M45" s="39">
        <f t="shared" si="13"/>
        <v>-6.8218733080671279E-2</v>
      </c>
      <c r="N45" s="37">
        <f t="shared" si="14"/>
        <v>1.7564402810304358E-2</v>
      </c>
      <c r="O45" s="38">
        <f t="shared" si="15"/>
        <v>1.1419249592169889E-2</v>
      </c>
      <c r="P45" s="38">
        <f t="shared" si="16"/>
        <v>1.0180995475113086E-2</v>
      </c>
      <c r="Q45" s="39">
        <f t="shared" si="17"/>
        <v>-1.9491066594477524E-2</v>
      </c>
      <c r="R45" s="37">
        <f t="shared" si="18"/>
        <v>4.3372021991447962E-2</v>
      </c>
      <c r="S45" s="38">
        <f t="shared" si="19"/>
        <v>6.9186046511627852E-2</v>
      </c>
      <c r="T45" s="38">
        <f t="shared" si="20"/>
        <v>3.7558685446009488E-2</v>
      </c>
      <c r="U45" s="39">
        <f t="shared" si="21"/>
        <v>6.5167243367935335E-2</v>
      </c>
      <c r="V45" s="37">
        <f t="shared" si="22"/>
        <v>0.32550607287449385</v>
      </c>
      <c r="W45" s="38">
        <f t="shared" si="23"/>
        <v>0.3251155624036981</v>
      </c>
      <c r="X45" s="38">
        <f t="shared" si="24"/>
        <v>-5.0167224080267525E-2</v>
      </c>
      <c r="Y45" s="39">
        <f t="shared" si="25"/>
        <v>-6.3209076175040568E-2</v>
      </c>
      <c r="Z45" s="37">
        <f t="shared" si="26"/>
        <v>-9.6230954290297266E-3</v>
      </c>
      <c r="AA45" s="38">
        <f t="shared" si="27"/>
        <v>-3.3507073715562385E-2</v>
      </c>
      <c r="AB45" s="38">
        <f t="shared" si="28"/>
        <v>0.36012130401819564</v>
      </c>
      <c r="AC45" s="39">
        <f t="shared" si="29"/>
        <v>0.63227513227513232</v>
      </c>
      <c r="AD45" s="37">
        <f t="shared" si="30"/>
        <v>0.18087121212121215</v>
      </c>
      <c r="AE45" s="38">
        <f t="shared" si="31"/>
        <v>0.16176470588235303</v>
      </c>
      <c r="AF45" s="38">
        <f t="shared" si="32"/>
        <v>0.14995640802092414</v>
      </c>
      <c r="AG45" s="39">
        <f t="shared" si="33"/>
        <v>-5.4211843202668808E-2</v>
      </c>
      <c r="AH45" s="37">
        <f t="shared" si="34"/>
        <v>0.14162162162162151</v>
      </c>
      <c r="AI45" s="38">
        <f t="shared" si="35"/>
        <v>0.14229249011857736</v>
      </c>
      <c r="AJ45" s="38">
        <f t="shared" si="36"/>
        <v>0.13228035538005911</v>
      </c>
      <c r="AK45" s="39">
        <f t="shared" si="37"/>
        <v>0.13757115749525606</v>
      </c>
      <c r="AL45" s="37">
        <f t="shared" si="38"/>
        <v>-0.21343537414965985</v>
      </c>
      <c r="AM45" s="38">
        <f t="shared" si="39"/>
        <v>-0.26185266229029924</v>
      </c>
      <c r="AN45" s="38">
        <f t="shared" si="40"/>
        <v>0</v>
      </c>
      <c r="AO45" s="39">
        <f t="shared" si="41"/>
        <v>3.3333333333333437E-2</v>
      </c>
      <c r="AP45" s="37">
        <f t="shared" si="42"/>
        <v>-0.22986247544204319</v>
      </c>
      <c r="AQ45" s="38">
        <f t="shared" si="43"/>
        <v>-0.23875624652970562</v>
      </c>
      <c r="AR45" s="38">
        <f t="shared" si="44"/>
        <v>-0.33920417482061327</v>
      </c>
      <c r="AS45" s="39">
        <f t="shared" si="45"/>
        <v>-0.22315308453922322</v>
      </c>
      <c r="AT45" s="37">
        <f t="shared" si="46"/>
        <v>7.6868829337094269E-2</v>
      </c>
      <c r="AU45" s="38">
        <f t="shared" si="47"/>
        <v>6.0035314891112357E-2</v>
      </c>
      <c r="AV45" s="38">
        <f t="shared" si="48"/>
        <v>6.4583333333333437E-2</v>
      </c>
      <c r="AW45" s="39">
        <f t="shared" si="49"/>
        <v>7.976973684210531E-2</v>
      </c>
      <c r="AX45" s="37">
        <f t="shared" si="50"/>
        <v>0.13987138263665599</v>
      </c>
      <c r="AY45" s="38">
        <f t="shared" si="51"/>
        <v>0.15421195652173925</v>
      </c>
      <c r="AZ45" s="38">
        <f t="shared" si="52"/>
        <v>0.14924181963288108</v>
      </c>
      <c r="BA45" s="39">
        <f t="shared" si="53"/>
        <v>0.14500941619585683</v>
      </c>
      <c r="BB45" s="37">
        <f t="shared" si="54"/>
        <v>6.6895368782161402E-2</v>
      </c>
      <c r="BC45" s="38">
        <f t="shared" si="55"/>
        <v>0.24640135478408132</v>
      </c>
      <c r="BD45" s="38">
        <f t="shared" si="56"/>
        <v>0.20134228187919478</v>
      </c>
      <c r="BE45" s="39">
        <f t="shared" si="57"/>
        <v>-1.6666666666666607E-2</v>
      </c>
      <c r="BF45" s="37">
        <f t="shared" si="58"/>
        <v>-0.34531162268388549</v>
      </c>
      <c r="BG45" s="38">
        <f t="shared" si="59"/>
        <v>-0.3446170921198668</v>
      </c>
      <c r="BH45" s="38">
        <f t="shared" si="60"/>
        <v>-0.34730913642052574</v>
      </c>
      <c r="BI45" s="39">
        <f t="shared" si="61"/>
        <v>-0.3486127864897467</v>
      </c>
      <c r="BJ45" s="37">
        <f t="shared" si="62"/>
        <v>4.2740046838407375E-2</v>
      </c>
      <c r="BK45" s="38">
        <f t="shared" si="63"/>
        <v>4.1618497109826569E-2</v>
      </c>
      <c r="BL45" s="38">
        <f t="shared" si="64"/>
        <v>3.9011703511053319E-2</v>
      </c>
      <c r="BM45" s="39">
        <f t="shared" si="65"/>
        <v>3.8847117794486241E-2</v>
      </c>
      <c r="BN45" s="37" t="e">
        <f>+BN16/#REF!-1</f>
        <v>#REF!</v>
      </c>
      <c r="BO45" s="38" t="e">
        <f>+BO16/#REF!-1</f>
        <v>#REF!</v>
      </c>
      <c r="BP45" s="38" t="e">
        <f>+BP16/#REF!-1</f>
        <v>#REF!</v>
      </c>
      <c r="BQ45" s="39" t="e">
        <f>+BQ16/#REF!-1</f>
        <v>#REF!</v>
      </c>
    </row>
    <row r="46" spans="1:69" ht="40" customHeight="1" x14ac:dyDescent="0.3">
      <c r="A46" s="116" t="s">
        <v>41</v>
      </c>
      <c r="B46" s="116"/>
      <c r="C46" s="116"/>
      <c r="D46" s="116"/>
      <c r="E46" s="116"/>
      <c r="F46" s="37">
        <f t="shared" si="6"/>
        <v>-9.9609375E-2</v>
      </c>
      <c r="G46" s="37">
        <f t="shared" si="7"/>
        <v>5.6644880174292034E-2</v>
      </c>
      <c r="H46" s="37">
        <f t="shared" si="8"/>
        <v>0.26063829787234027</v>
      </c>
      <c r="I46" s="37">
        <f t="shared" si="9"/>
        <v>0.218274111675127</v>
      </c>
      <c r="J46" s="37">
        <f t="shared" si="10"/>
        <v>4.0650406504064929E-2</v>
      </c>
      <c r="K46" s="38">
        <f t="shared" si="11"/>
        <v>0.18911917098445596</v>
      </c>
      <c r="L46" s="38">
        <f t="shared" si="12"/>
        <v>-0.26705653021442488</v>
      </c>
      <c r="M46" s="39">
        <f t="shared" si="13"/>
        <v>-0.29136690647482011</v>
      </c>
      <c r="N46" s="37">
        <f t="shared" si="14"/>
        <v>-9.3495934959349603E-2</v>
      </c>
      <c r="O46" s="38">
        <f t="shared" si="15"/>
        <v>2.5906735751295429E-2</v>
      </c>
      <c r="P46" s="38">
        <f t="shared" si="16"/>
        <v>-0.18518518518518501</v>
      </c>
      <c r="Q46" s="39">
        <f t="shared" si="17"/>
        <v>-0.22122302158273377</v>
      </c>
      <c r="R46" s="37">
        <f t="shared" si="18"/>
        <v>0.18840579710144945</v>
      </c>
      <c r="S46" s="38">
        <f t="shared" si="19"/>
        <v>-3.015075376884413E-2</v>
      </c>
      <c r="T46" s="38">
        <f t="shared" si="20"/>
        <v>0.49999999999999978</v>
      </c>
      <c r="U46" s="39">
        <f t="shared" si="21"/>
        <v>0.54444444444444429</v>
      </c>
      <c r="V46" s="37">
        <f t="shared" si="22"/>
        <v>4.8543689320388328E-3</v>
      </c>
      <c r="W46" s="38">
        <f t="shared" si="23"/>
        <v>0.19161676646706582</v>
      </c>
      <c r="X46" s="38">
        <f t="shared" si="24"/>
        <v>-9.0425531914893553E-2</v>
      </c>
      <c r="Y46" s="39">
        <f t="shared" si="25"/>
        <v>4.0462427745664664E-2</v>
      </c>
      <c r="Z46" s="37">
        <f t="shared" si="26"/>
        <v>0.24471299093655574</v>
      </c>
      <c r="AA46" s="38">
        <f t="shared" si="27"/>
        <v>3.0030030030030463E-3</v>
      </c>
      <c r="AB46" s="38">
        <f t="shared" si="28"/>
        <v>-8.0684596577017098E-2</v>
      </c>
      <c r="AC46" s="39">
        <f t="shared" si="29"/>
        <v>-0.10362694300518138</v>
      </c>
      <c r="AD46" s="37">
        <f t="shared" si="30"/>
        <v>-0.15776081424936372</v>
      </c>
      <c r="AE46" s="38">
        <f t="shared" si="31"/>
        <v>0.1404109589041096</v>
      </c>
      <c r="AF46" s="38">
        <f t="shared" si="32"/>
        <v>0.27414330218068517</v>
      </c>
      <c r="AG46" s="39">
        <f t="shared" si="33"/>
        <v>1.3123359580052396E-2</v>
      </c>
      <c r="AH46" s="37">
        <f t="shared" si="34"/>
        <v>-5.0724637681159424E-2</v>
      </c>
      <c r="AI46" s="38">
        <f t="shared" si="35"/>
        <v>0.10606060606060619</v>
      </c>
      <c r="AJ46" s="38">
        <f t="shared" si="36"/>
        <v>-0.21515892420537897</v>
      </c>
      <c r="AK46" s="39">
        <f t="shared" si="37"/>
        <v>5.5401662049861633E-2</v>
      </c>
      <c r="AL46" s="37">
        <f t="shared" si="38"/>
        <v>0.78448275862068972</v>
      </c>
      <c r="AM46" s="38">
        <f t="shared" si="39"/>
        <v>0.15283842794759828</v>
      </c>
      <c r="AN46" s="38">
        <f t="shared" si="40"/>
        <v>0.27018633540372661</v>
      </c>
      <c r="AO46" s="39">
        <f t="shared" si="41"/>
        <v>0.32234432234432209</v>
      </c>
      <c r="AP46" s="37">
        <f t="shared" si="42"/>
        <v>-0.1684587813620072</v>
      </c>
      <c r="AQ46" s="38">
        <f t="shared" si="43"/>
        <v>9.0476190476190377E-2</v>
      </c>
      <c r="AR46" s="38">
        <f t="shared" si="44"/>
        <v>0.2529182879377434</v>
      </c>
      <c r="AS46" s="39">
        <f t="shared" si="45"/>
        <v>4.5977011494252817E-2</v>
      </c>
      <c r="AT46" s="37">
        <f t="shared" si="46"/>
        <v>-0.13354037267080743</v>
      </c>
      <c r="AU46" s="38">
        <f t="shared" si="47"/>
        <v>-0.19230769230769229</v>
      </c>
      <c r="AV46" s="38">
        <f t="shared" si="48"/>
        <v>-0.12585034013605456</v>
      </c>
      <c r="AW46" s="39">
        <f t="shared" si="49"/>
        <v>-4.0441176470588203E-2</v>
      </c>
      <c r="AX46" s="37">
        <f t="shared" si="50"/>
        <v>1.1904761904761902</v>
      </c>
      <c r="AY46" s="38">
        <f t="shared" si="51"/>
        <v>0.98473282442748067</v>
      </c>
      <c r="AZ46" s="38">
        <f t="shared" si="52"/>
        <v>1.3520000000000003</v>
      </c>
      <c r="BA46" s="39">
        <f t="shared" si="53"/>
        <v>1.4070796460176989</v>
      </c>
      <c r="BB46" s="37">
        <f t="shared" si="54"/>
        <v>0.13953488372093004</v>
      </c>
      <c r="BC46" s="38">
        <f t="shared" si="55"/>
        <v>6.5040650406504197E-2</v>
      </c>
      <c r="BD46" s="38">
        <f t="shared" si="56"/>
        <v>0.22549019607843146</v>
      </c>
      <c r="BE46" s="39">
        <f t="shared" si="57"/>
        <v>7.6190476190476364E-2</v>
      </c>
      <c r="BF46" s="37">
        <f t="shared" si="58"/>
        <v>-0.41891891891891886</v>
      </c>
      <c r="BG46" s="38">
        <f t="shared" si="59"/>
        <v>-0.29310344827586221</v>
      </c>
      <c r="BH46" s="38">
        <f t="shared" si="60"/>
        <v>-0.42372881355932202</v>
      </c>
      <c r="BI46" s="39">
        <f t="shared" si="61"/>
        <v>-0.46700507614213194</v>
      </c>
      <c r="BJ46" s="37">
        <f t="shared" si="62"/>
        <v>0.52054794520547953</v>
      </c>
      <c r="BK46" s="38">
        <f t="shared" si="63"/>
        <v>0.34883720930232598</v>
      </c>
      <c r="BL46" s="38">
        <f t="shared" si="64"/>
        <v>0.30147058823529416</v>
      </c>
      <c r="BM46" s="39">
        <f t="shared" si="65"/>
        <v>0.64166666666666661</v>
      </c>
      <c r="BN46" s="37" t="e">
        <f>+BN17/#REF!-1</f>
        <v>#REF!</v>
      </c>
      <c r="BO46" s="38" t="e">
        <f>+BO17/#REF!-1</f>
        <v>#REF!</v>
      </c>
      <c r="BP46" s="38" t="e">
        <f>+BP17/#REF!-1</f>
        <v>#REF!</v>
      </c>
      <c r="BQ46" s="39" t="e">
        <f>+BQ17/#REF!-1</f>
        <v>#REF!</v>
      </c>
    </row>
    <row r="47" spans="1:69" ht="40" customHeight="1" x14ac:dyDescent="0.3">
      <c r="A47" s="115" t="s">
        <v>43</v>
      </c>
      <c r="B47" s="115"/>
      <c r="C47" s="115"/>
      <c r="D47" s="115"/>
      <c r="E47" s="115"/>
      <c r="F47" s="37">
        <f t="shared" si="6"/>
        <v>-0.27522935779816526</v>
      </c>
      <c r="G47" s="37">
        <f t="shared" si="7"/>
        <v>0.16949152542372881</v>
      </c>
      <c r="H47" s="37">
        <f t="shared" si="8"/>
        <v>0.19762845849802368</v>
      </c>
      <c r="I47" s="37">
        <f t="shared" si="9"/>
        <v>0.17959183673469381</v>
      </c>
      <c r="J47" s="37">
        <f t="shared" si="10"/>
        <v>1.2397260273972606</v>
      </c>
      <c r="K47" s="38">
        <f t="shared" si="11"/>
        <v>0.21649484536082486</v>
      </c>
      <c r="L47" s="38">
        <f t="shared" si="12"/>
        <v>0.21634615384615374</v>
      </c>
      <c r="M47" s="39">
        <f t="shared" si="13"/>
        <v>0.51234567901234573</v>
      </c>
      <c r="N47" s="37">
        <f t="shared" si="14"/>
        <v>0.40410958904109595</v>
      </c>
      <c r="O47" s="38">
        <f t="shared" si="15"/>
        <v>0.22680412371134029</v>
      </c>
      <c r="P47" s="38">
        <f t="shared" si="16"/>
        <v>0.15384615384615374</v>
      </c>
      <c r="Q47" s="39">
        <f t="shared" si="17"/>
        <v>8.0246913580247048E-2</v>
      </c>
      <c r="R47" s="37">
        <f t="shared" si="18"/>
        <v>-0.29807692307692313</v>
      </c>
      <c r="S47" s="38">
        <f t="shared" si="19"/>
        <v>-1.0204081632653073E-2</v>
      </c>
      <c r="T47" s="38">
        <f t="shared" si="20"/>
        <v>8.9005235602094279E-2</v>
      </c>
      <c r="U47" s="39">
        <f t="shared" si="21"/>
        <v>0.18248175182481741</v>
      </c>
      <c r="V47" s="37">
        <f t="shared" si="22"/>
        <v>0.54074074074074074</v>
      </c>
      <c r="W47" s="38">
        <f t="shared" si="23"/>
        <v>0.15976331360946738</v>
      </c>
      <c r="X47" s="38">
        <f t="shared" si="24"/>
        <v>-0.19067796610169485</v>
      </c>
      <c r="Y47" s="39">
        <f t="shared" si="25"/>
        <v>-0.25945945945945936</v>
      </c>
      <c r="Z47" s="37">
        <f t="shared" si="26"/>
        <v>-0.56026058631921827</v>
      </c>
      <c r="AA47" s="38">
        <f t="shared" si="27"/>
        <v>-0.16748768472906417</v>
      </c>
      <c r="AB47" s="38">
        <f t="shared" si="28"/>
        <v>0.54248366013071903</v>
      </c>
      <c r="AC47" s="39">
        <f t="shared" si="29"/>
        <v>0.28472222222222232</v>
      </c>
      <c r="AD47" s="37">
        <f t="shared" si="30"/>
        <v>1.3257575757575757</v>
      </c>
      <c r="AE47" s="38">
        <f t="shared" si="31"/>
        <v>-6.8807339449541094E-2</v>
      </c>
      <c r="AF47" s="38">
        <f t="shared" si="32"/>
        <v>0.10071942446043169</v>
      </c>
      <c r="AG47" s="39">
        <f t="shared" si="33"/>
        <v>-0.53246753246753253</v>
      </c>
      <c r="AH47" s="37">
        <f t="shared" si="34"/>
        <v>-0.4522821576763485</v>
      </c>
      <c r="AI47" s="38">
        <f t="shared" si="35"/>
        <v>-0.15830115830115843</v>
      </c>
      <c r="AJ47" s="38">
        <f t="shared" si="36"/>
        <v>-0.34741784037558687</v>
      </c>
      <c r="AK47" s="39">
        <f t="shared" si="37"/>
        <v>-2.8391167192429179E-2</v>
      </c>
      <c r="AL47" s="37">
        <f t="shared" si="38"/>
        <v>2.0506329113924049</v>
      </c>
      <c r="AM47" s="38">
        <f t="shared" si="39"/>
        <v>1.4666666666666668</v>
      </c>
      <c r="AN47" s="38">
        <f t="shared" si="40"/>
        <v>1.6962025316455698</v>
      </c>
      <c r="AO47" s="39">
        <f t="shared" si="41"/>
        <v>1.536</v>
      </c>
      <c r="AP47" s="37">
        <f t="shared" si="42"/>
        <v>-0.2178217821782179</v>
      </c>
      <c r="AQ47" s="38">
        <f t="shared" si="43"/>
        <v>-0.17322834645669283</v>
      </c>
      <c r="AR47" s="38">
        <f t="shared" si="44"/>
        <v>-0.25471698113207542</v>
      </c>
      <c r="AS47" s="39">
        <f t="shared" si="45"/>
        <v>1.6260162601625883E-2</v>
      </c>
      <c r="AT47" s="37">
        <f t="shared" si="46"/>
        <v>7.4468085106383253E-2</v>
      </c>
      <c r="AU47" s="38">
        <f t="shared" si="47"/>
        <v>-0.16447368421052633</v>
      </c>
      <c r="AV47" s="38">
        <f t="shared" si="48"/>
        <v>-1.8518518518518601E-2</v>
      </c>
      <c r="AW47" s="39">
        <f t="shared" si="49"/>
        <v>-8.0645161290321399E-3</v>
      </c>
      <c r="AX47" s="37">
        <f t="shared" si="50"/>
        <v>0.13253012048192736</v>
      </c>
      <c r="AY47" s="38">
        <f t="shared" si="51"/>
        <v>0.44761904761904758</v>
      </c>
      <c r="AZ47" s="38">
        <f t="shared" si="52"/>
        <v>0.54285714285714293</v>
      </c>
      <c r="BA47" s="39">
        <f t="shared" si="53"/>
        <v>0.2916666666666663</v>
      </c>
      <c r="BB47" s="37">
        <f t="shared" si="54"/>
        <v>1.67741935483871</v>
      </c>
      <c r="BC47" s="38">
        <f t="shared" si="55"/>
        <v>1.625</v>
      </c>
      <c r="BD47" s="38">
        <f t="shared" si="56"/>
        <v>1.4137931034482758</v>
      </c>
      <c r="BE47" s="39">
        <f t="shared" si="57"/>
        <v>1.4615384615384621</v>
      </c>
      <c r="BF47" s="37">
        <f t="shared" si="58"/>
        <v>-0.64367816091954011</v>
      </c>
      <c r="BG47" s="38">
        <f t="shared" si="59"/>
        <v>-0.57446808510638303</v>
      </c>
      <c r="BH47" s="38">
        <f t="shared" si="60"/>
        <v>-0.65060240963855431</v>
      </c>
      <c r="BI47" s="39">
        <f t="shared" si="61"/>
        <v>-0.63888888888888884</v>
      </c>
      <c r="BJ47" s="37">
        <f t="shared" si="62"/>
        <v>-0.19444444444444442</v>
      </c>
      <c r="BK47" s="38">
        <f t="shared" si="63"/>
        <v>-0.16814159292035402</v>
      </c>
      <c r="BL47" s="38">
        <f t="shared" si="64"/>
        <v>6.4102564102564319E-2</v>
      </c>
      <c r="BM47" s="39">
        <f t="shared" si="65"/>
        <v>-0.19999999999999996</v>
      </c>
      <c r="BN47" s="37" t="e">
        <f>+BN18/#REF!-1</f>
        <v>#REF!</v>
      </c>
      <c r="BO47" s="38" t="e">
        <f>+BO18/#REF!-1</f>
        <v>#REF!</v>
      </c>
      <c r="BP47" s="38" t="e">
        <f>+BP18/#REF!-1</f>
        <v>#REF!</v>
      </c>
      <c r="BQ47" s="39" t="e">
        <f>+BQ18/#REF!-1</f>
        <v>#REF!</v>
      </c>
    </row>
    <row r="48" spans="1:69" s="112" customFormat="1" ht="40" hidden="1" customHeight="1" outlineLevel="1" x14ac:dyDescent="0.3">
      <c r="A48" s="115" t="s">
        <v>44</v>
      </c>
      <c r="B48" s="115"/>
      <c r="C48" s="115"/>
      <c r="D48" s="115"/>
      <c r="E48" s="115"/>
      <c r="F48" s="37">
        <f t="shared" si="6"/>
        <v>2.1066786194531506E-2</v>
      </c>
      <c r="G48" s="37">
        <f t="shared" si="7"/>
        <v>1.2080536912751683E-2</v>
      </c>
      <c r="H48" s="37">
        <f t="shared" si="8"/>
        <v>4.1948579161028565E-2</v>
      </c>
      <c r="I48" s="37">
        <f t="shared" si="9"/>
        <v>1.3215859030837107E-2</v>
      </c>
      <c r="J48" s="37">
        <f t="shared" si="10"/>
        <v>-0.13123052959501558</v>
      </c>
      <c r="K48" s="38">
        <f t="shared" si="11"/>
        <v>-0.16821734276144396</v>
      </c>
      <c r="L48" s="38">
        <f t="shared" si="12"/>
        <v>-0.16213151927437652</v>
      </c>
      <c r="M48" s="39">
        <f t="shared" si="13"/>
        <v>-0.10770440251572333</v>
      </c>
      <c r="N48" s="37">
        <f t="shared" si="14"/>
        <v>-9.3457943925233655E-2</v>
      </c>
      <c r="O48" s="38">
        <f t="shared" si="15"/>
        <v>-0.10792705619650167</v>
      </c>
      <c r="P48" s="38">
        <f t="shared" si="16"/>
        <v>-8.20105820105822E-2</v>
      </c>
      <c r="Q48" s="39">
        <f t="shared" si="17"/>
        <v>-4.9921383647798856E-2</v>
      </c>
      <c r="R48" s="37">
        <f t="shared" si="18"/>
        <v>5.8096415327564932E-2</v>
      </c>
      <c r="S48" s="38">
        <f t="shared" si="19"/>
        <v>9.3610093610093426E-2</v>
      </c>
      <c r="T48" s="38">
        <f t="shared" si="20"/>
        <v>6.6075745366639849E-2</v>
      </c>
      <c r="U48" s="39">
        <f t="shared" si="21"/>
        <v>3.2467532467532534E-2</v>
      </c>
      <c r="V48" s="37">
        <f t="shared" si="22"/>
        <v>-3.0363563723531883E-2</v>
      </c>
      <c r="W48" s="38">
        <f t="shared" si="23"/>
        <v>-5.9701492537313383E-2</v>
      </c>
      <c r="X48" s="38">
        <f t="shared" si="24"/>
        <v>-3.5742035742035605E-2</v>
      </c>
      <c r="Y48" s="39">
        <f t="shared" si="25"/>
        <v>-1.004419445560456E-2</v>
      </c>
      <c r="Z48" s="37">
        <f t="shared" si="26"/>
        <v>3.9020340390203634E-2</v>
      </c>
      <c r="AA48" s="38">
        <f t="shared" si="27"/>
        <v>6.3925081433224618E-2</v>
      </c>
      <c r="AB48" s="38">
        <f t="shared" si="28"/>
        <v>3.4981905910735689E-2</v>
      </c>
      <c r="AC48" s="39">
        <f t="shared" si="29"/>
        <v>6.5952890792291052E-2</v>
      </c>
      <c r="AD48" s="37">
        <f t="shared" si="30"/>
        <v>1.2184873949579789E-2</v>
      </c>
      <c r="AE48" s="38">
        <f t="shared" si="31"/>
        <v>0.10282891782667281</v>
      </c>
      <c r="AF48" s="38">
        <f t="shared" si="32"/>
        <v>4.3204697986577223E-2</v>
      </c>
      <c r="AG48" s="39">
        <f t="shared" si="33"/>
        <v>3.2728881026094614E-2</v>
      </c>
      <c r="AH48" s="37">
        <f t="shared" si="34"/>
        <v>0.27204703367183325</v>
      </c>
      <c r="AI48" s="38">
        <f t="shared" si="35"/>
        <v>0.13796627491057745</v>
      </c>
      <c r="AJ48" s="38">
        <f t="shared" si="36"/>
        <v>0.24425887265135704</v>
      </c>
      <c r="AK48" s="39">
        <f t="shared" si="37"/>
        <v>0.23551912568306022</v>
      </c>
      <c r="AL48" s="37">
        <f t="shared" si="38"/>
        <v>0.14015843997562438</v>
      </c>
      <c r="AM48" s="38">
        <f t="shared" si="39"/>
        <v>0.2043076923076923</v>
      </c>
      <c r="AN48" s="38">
        <f t="shared" si="40"/>
        <v>0.22115997450605462</v>
      </c>
      <c r="AO48" s="39">
        <f t="shared" si="41"/>
        <v>0.17007672634271098</v>
      </c>
      <c r="AP48" s="37">
        <f t="shared" si="42"/>
        <v>-0.12805526036131754</v>
      </c>
      <c r="AQ48" s="38">
        <f t="shared" si="43"/>
        <v>-0.15010460251046021</v>
      </c>
      <c r="AR48" s="38">
        <f t="shared" si="44"/>
        <v>-0.21823617339312396</v>
      </c>
      <c r="AS48" s="39">
        <f t="shared" si="45"/>
        <v>-0.208502024291498</v>
      </c>
      <c r="AT48" s="37">
        <f t="shared" si="46"/>
        <v>-2.6497085320614788E-3</v>
      </c>
      <c r="AU48" s="38">
        <f t="shared" si="47"/>
        <v>0.13136094674556209</v>
      </c>
      <c r="AV48" s="38">
        <f t="shared" si="48"/>
        <v>0.23583743842364546</v>
      </c>
      <c r="AW48" s="39">
        <f t="shared" si="49"/>
        <v>0.11827956989247324</v>
      </c>
      <c r="AX48" s="37">
        <f t="shared" si="50"/>
        <v>0.37536443148688048</v>
      </c>
      <c r="AY48" s="38">
        <f t="shared" si="51"/>
        <v>-3.4837235865219807E-2</v>
      </c>
      <c r="AZ48" s="38">
        <f t="shared" si="52"/>
        <v>-0.1259418729817009</v>
      </c>
      <c r="BA48" s="39">
        <f t="shared" si="53"/>
        <v>0.26124197002141325</v>
      </c>
      <c r="BB48" s="37">
        <f t="shared" si="54"/>
        <v>0.14333333333333331</v>
      </c>
      <c r="BC48" s="38">
        <f t="shared" si="55"/>
        <v>1.4484356894553629E-2</v>
      </c>
      <c r="BD48" s="38">
        <f t="shared" si="56"/>
        <v>7.7726218097447841E-2</v>
      </c>
      <c r="BE48" s="39">
        <f t="shared" si="57"/>
        <v>-0.20533182076006817</v>
      </c>
      <c r="BF48" s="37">
        <f t="shared" si="58"/>
        <v>-0.31153184165232362</v>
      </c>
      <c r="BG48" s="38">
        <f t="shared" si="59"/>
        <v>2.2511848341232321E-2</v>
      </c>
      <c r="BH48" s="38">
        <f t="shared" si="60"/>
        <v>0.10230179028133013</v>
      </c>
      <c r="BI48" s="39">
        <f t="shared" si="61"/>
        <v>0.18163538873994645</v>
      </c>
      <c r="BJ48" s="37">
        <f t="shared" si="62"/>
        <v>0.13921568627450998</v>
      </c>
      <c r="BK48" s="38">
        <f t="shared" si="63"/>
        <v>0.1076115485564304</v>
      </c>
      <c r="BL48" s="38">
        <f t="shared" si="64"/>
        <v>2.6246719160105014E-2</v>
      </c>
      <c r="BM48" s="39">
        <f t="shared" si="65"/>
        <v>-2.6744944553163896E-2</v>
      </c>
      <c r="BN48" s="37" t="e">
        <f>+BN19/#REF!-1</f>
        <v>#REF!</v>
      </c>
      <c r="BO48" s="38" t="e">
        <f>+BO19/#REF!-1</f>
        <v>#REF!</v>
      </c>
      <c r="BP48" s="38" t="e">
        <f>+BP19/#REF!-1</f>
        <v>#REF!</v>
      </c>
      <c r="BQ48" s="39" t="e">
        <f>+BQ19/#REF!-1</f>
        <v>#REF!</v>
      </c>
    </row>
    <row r="49" spans="1:69" s="112" customFormat="1" ht="40" hidden="1" customHeight="1" outlineLevel="1" x14ac:dyDescent="0.3">
      <c r="A49" s="115" t="s">
        <v>45</v>
      </c>
      <c r="B49" s="115"/>
      <c r="C49" s="115"/>
      <c r="D49" s="115"/>
      <c r="E49" s="115"/>
      <c r="F49" s="37">
        <f t="shared" si="6"/>
        <v>5.9875583203732541E-2</v>
      </c>
      <c r="G49" s="37">
        <f t="shared" si="7"/>
        <v>3.7676609105180336E-2</v>
      </c>
      <c r="H49" s="37">
        <f t="shared" si="8"/>
        <v>7.9223928860145509E-2</v>
      </c>
      <c r="I49" s="37">
        <f t="shared" si="9"/>
        <v>6.1680801850425571E-3</v>
      </c>
      <c r="J49" s="37">
        <f t="shared" si="10"/>
        <v>0.17442922374429215</v>
      </c>
      <c r="K49" s="38">
        <f t="shared" si="11"/>
        <v>0.17744916820702428</v>
      </c>
      <c r="L49" s="38">
        <f t="shared" si="12"/>
        <v>0.10743061772605178</v>
      </c>
      <c r="M49" s="39">
        <f t="shared" si="13"/>
        <v>0.20203892493049103</v>
      </c>
      <c r="N49" s="37">
        <f t="shared" ref="N49:N57" si="66">+N20/R20-1</f>
        <v>-6.3926940639268404E-3</v>
      </c>
      <c r="O49" s="38">
        <f t="shared" ref="O49:O57" si="67">+O20/S20-1</f>
        <v>3.512014787430684E-2</v>
      </c>
      <c r="P49" s="38">
        <f t="shared" ref="P49:P57" si="68">+P20/T20-1</f>
        <v>4.6553267681288979E-2</v>
      </c>
      <c r="Q49" s="39">
        <f t="shared" ref="Q49:Q57" si="69">+Q20/U20-1</f>
        <v>0.10101946246524562</v>
      </c>
      <c r="R49" s="37">
        <f t="shared" ref="R49:R57" si="70">+R20/V20-1</f>
        <v>0.14900314795382985</v>
      </c>
      <c r="S49" s="38">
        <f>+S21/W20-1</f>
        <v>-0.8089770354906054</v>
      </c>
      <c r="T49" s="38">
        <f t="shared" ref="T49:T57" si="71">+T20/X20-1</f>
        <v>0.16597077244258851</v>
      </c>
      <c r="U49" s="39">
        <f t="shared" ref="U49:U57" si="72">+U20/Y20-1</f>
        <v>0.1146694214876034</v>
      </c>
      <c r="V49" s="37">
        <f t="shared" ref="V49:V57" si="73">+V20/Z20-1</f>
        <v>-2.8542303771661448E-2</v>
      </c>
      <c r="W49" s="38">
        <f t="shared" ref="W49:W57" si="74">+W20/AA20-1</f>
        <v>-5.2423343224530128E-2</v>
      </c>
      <c r="X49" s="38">
        <f t="shared" ref="X49:X57" si="75">+X20/AB20-1</f>
        <v>4.1928721174004924E-3</v>
      </c>
      <c r="Y49" s="39">
        <f t="shared" ref="Y49:Y57" si="76">+Y20/AC20-1</f>
        <v>7.6751946607341415E-2</v>
      </c>
      <c r="Z49" s="37">
        <f t="shared" ref="Z49:Z57" si="77">+Z20/AD20-1</f>
        <v>-1.998001998001997E-2</v>
      </c>
      <c r="AA49" s="38">
        <f t="shared" ref="AA49:AA57" si="78">+AA20/AE20-1</f>
        <v>3.0581039755351647E-2</v>
      </c>
      <c r="AB49" s="38">
        <f t="shared" ref="AB49:AB57" si="79">+AB20/AF20-1</f>
        <v>-5.4509415262636307E-2</v>
      </c>
      <c r="AC49" s="39">
        <f t="shared" ref="AC49:AC57" si="80">+AC20/AG20-1</f>
        <v>-8.8235294117646967E-2</v>
      </c>
      <c r="AD49" s="37">
        <f t="shared" ref="AD49:AD57" si="81">+AD20/AH20-1</f>
        <v>2.4564994882292579E-2</v>
      </c>
      <c r="AE49" s="38">
        <f t="shared" ref="AE49:AE57" si="82">+AE20/AI20-1</f>
        <v>9.1212458286985321E-2</v>
      </c>
      <c r="AF49" s="38">
        <f t="shared" ref="AF49:AF57" si="83">+AF20/AJ20-1</f>
        <v>2.854230377166167E-2</v>
      </c>
      <c r="AG49" s="39">
        <f t="shared" ref="AG49:AG57" si="84">+AG20/AK20-1</f>
        <v>6.0215053763440718E-2</v>
      </c>
      <c r="AH49" s="37">
        <f t="shared" ref="AH49:AH57" si="85">+AH20/AL20-1</f>
        <v>0.14002333722287053</v>
      </c>
      <c r="AI49" s="38">
        <f t="shared" ref="AI49:AI57" si="86">+AI20/AM20-1</f>
        <v>7.9231692677070642E-2</v>
      </c>
      <c r="AJ49" s="38">
        <f t="shared" ref="AJ49:AJ57" si="87">+AJ20/AN20-1</f>
        <v>0.15276145710928324</v>
      </c>
      <c r="AK49" s="39">
        <f t="shared" ref="AK49:AK57" si="88">+AK20/AO20-1</f>
        <v>0.14532019704433496</v>
      </c>
      <c r="AL49" s="37">
        <f t="shared" ref="AL49:AL57" si="89">+AL20/AP20-1</f>
        <v>0.47504302925989683</v>
      </c>
      <c r="AM49" s="38">
        <f t="shared" ref="AM49:AM57" si="90">+AM20/AQ20-1</f>
        <v>0.39297658862876284</v>
      </c>
      <c r="AN49" s="38">
        <f t="shared" ref="AN49:AN57" si="91">+AN20/AR20-1</f>
        <v>0.34227129337539419</v>
      </c>
      <c r="AO49" s="39">
        <f t="shared" ref="AO49:AO57" si="92">+AO20/AS20-1</f>
        <v>0.36470588235294121</v>
      </c>
      <c r="AP49" s="37">
        <f t="shared" ref="AP49:AP57" si="93">+AP20/AT20-1</f>
        <v>-0.10200927357032463</v>
      </c>
      <c r="AQ49" s="38">
        <f t="shared" ref="AQ49:AQ57" si="94">+AQ20/AU20-1</f>
        <v>-7.4303405572755388E-2</v>
      </c>
      <c r="AR49" s="38">
        <f t="shared" ref="AR49:AR57" si="95">+AR20/AV20-1</f>
        <v>-4.2296072507552851E-2</v>
      </c>
      <c r="AS49" s="39">
        <f t="shared" ref="AS49:AS57" si="96">+AS20/AW20-1</f>
        <v>-7.8947368421052544E-2</v>
      </c>
      <c r="AT49" s="37">
        <f t="shared" ref="AT49:AT57" si="97">+AT20/AX20-1</f>
        <v>0.10034013605442182</v>
      </c>
      <c r="AU49" s="38">
        <f t="shared" ref="AU49:AU57" si="98">+AU20/AY20-1</f>
        <v>0.14539007092198553</v>
      </c>
      <c r="AV49" s="38">
        <f t="shared" ref="AV49:AV57" si="99">+AV20/AZ20-1</f>
        <v>0.24905660377358485</v>
      </c>
      <c r="AW49" s="39">
        <f t="shared" ref="AW49:AW57" si="100">+AW20/BA20-1</f>
        <v>0.18098720292504566</v>
      </c>
      <c r="AX49" s="37">
        <f t="shared" ref="AX49:AX57" si="101">+AX20/BB20-1</f>
        <v>0.22755741127348639</v>
      </c>
      <c r="AY49" s="38">
        <f t="shared" ref="AY49:AY57" si="102">+AY20/BC20-1</f>
        <v>4.8327137546468668E-2</v>
      </c>
      <c r="AZ49" s="38">
        <f t="shared" ref="AZ49:AZ57" si="103">+AZ20/BD20-1</f>
        <v>-0.14378029079159937</v>
      </c>
      <c r="BA49" s="39">
        <f t="shared" ref="BA49:BA57" si="104">+BA20/BE20-1</f>
        <v>-0.10180623973727443</v>
      </c>
      <c r="BB49" s="37">
        <f t="shared" ref="BB49:BB57" si="105">+BB20/BF20-1</f>
        <v>-0.23604465709728872</v>
      </c>
      <c r="BC49" s="38">
        <f t="shared" ref="BC49:BC57" si="106">+BC20/BG20-1</f>
        <v>-0.13504823151125411</v>
      </c>
      <c r="BD49" s="38">
        <f t="shared" ref="BD49:BD57" si="107">+BD20/BH20-1</f>
        <v>-2.0569620253164667E-2</v>
      </c>
      <c r="BE49" s="39">
        <f t="shared" ref="BE49:BE57" si="108">+BE20/BI20-1</f>
        <v>-4.5454545454545303E-2</v>
      </c>
      <c r="BF49" s="37">
        <f t="shared" ref="BF49:BF57" si="109">+BF20/BJ20-1</f>
        <v>-0.1017191977077363</v>
      </c>
      <c r="BG49" s="38">
        <f t="shared" ref="BG49:BG57" si="110">+BG20/BK20-1</f>
        <v>7.7989601386481811E-2</v>
      </c>
      <c r="BH49" s="38">
        <f t="shared" ref="BH49:BH57" si="111">+BH20/BL20-1</f>
        <v>0.10489510489510478</v>
      </c>
      <c r="BI49" s="39">
        <f t="shared" ref="BI49:BI57" si="112">+BI20/BM20-1</f>
        <v>9.4339622641509413E-2</v>
      </c>
      <c r="BJ49" s="37">
        <f t="shared" ref="BJ49:BJ57" si="113">+BJ20/BN20-1</f>
        <v>8.6705202312138407E-3</v>
      </c>
      <c r="BK49" s="38">
        <f t="shared" ref="BK49:BK57" si="114">+BK20/BO20-1</f>
        <v>-6.9354838709677402E-2</v>
      </c>
      <c r="BL49" s="38">
        <f t="shared" ref="BL49:BL57" si="115">+BL20/BP20-1</f>
        <v>-6.075533661740562E-2</v>
      </c>
      <c r="BM49" s="39">
        <f t="shared" ref="BM49:BM57" si="116">+BM20/BQ20-1</f>
        <v>-7.7531645569620333E-2</v>
      </c>
      <c r="BN49" s="37" t="e">
        <f>+BN20/#REF!-1</f>
        <v>#REF!</v>
      </c>
      <c r="BO49" s="38" t="e">
        <f>+BO20/#REF!-1</f>
        <v>#REF!</v>
      </c>
      <c r="BP49" s="38" t="e">
        <f>+BP20/#REF!-1</f>
        <v>#REF!</v>
      </c>
      <c r="BQ49" s="39" t="e">
        <f>+BQ20/#REF!-1</f>
        <v>#REF!</v>
      </c>
    </row>
    <row r="50" spans="1:69" s="112" customFormat="1" ht="40" hidden="1" customHeight="1" outlineLevel="1" x14ac:dyDescent="0.3">
      <c r="A50" s="115" t="s">
        <v>46</v>
      </c>
      <c r="B50" s="115"/>
      <c r="C50" s="115"/>
      <c r="D50" s="115"/>
      <c r="E50" s="115"/>
      <c r="F50" s="37">
        <f t="shared" si="6"/>
        <v>-0.11023622047244086</v>
      </c>
      <c r="G50" s="37">
        <f t="shared" si="7"/>
        <v>-5.479452054794498E-2</v>
      </c>
      <c r="H50" s="37">
        <f t="shared" si="8"/>
        <v>9.3922651933701529E-2</v>
      </c>
      <c r="I50" s="37">
        <f t="shared" si="9"/>
        <v>-5.6410256410256432E-2</v>
      </c>
      <c r="J50" s="37">
        <f t="shared" si="10"/>
        <v>0.53012048192771055</v>
      </c>
      <c r="K50" s="38">
        <f t="shared" si="11"/>
        <v>0.19672131147540961</v>
      </c>
      <c r="L50" s="38">
        <f t="shared" si="12"/>
        <v>0.24827586206896557</v>
      </c>
      <c r="M50" s="39">
        <f t="shared" si="13"/>
        <v>0.56000000000000005</v>
      </c>
      <c r="N50" s="37">
        <f t="shared" si="66"/>
        <v>-2.4096385542168752E-2</v>
      </c>
      <c r="O50" s="38">
        <f t="shared" si="67"/>
        <v>-0.12021857923497259</v>
      </c>
      <c r="P50" s="38">
        <f t="shared" si="68"/>
        <v>0.18620689655172407</v>
      </c>
      <c r="Q50" s="39">
        <f t="shared" si="69"/>
        <v>0.18400000000000016</v>
      </c>
      <c r="R50" s="37">
        <f t="shared" si="70"/>
        <v>0.31746031746031744</v>
      </c>
      <c r="S50" s="38">
        <f>+S22/W21-1</f>
        <v>5.6039603960396045</v>
      </c>
      <c r="T50" s="38">
        <f t="shared" si="71"/>
        <v>0.20833333333333326</v>
      </c>
      <c r="U50" s="39">
        <f t="shared" si="72"/>
        <v>0.81159420289855055</v>
      </c>
      <c r="V50" s="37">
        <f t="shared" si="73"/>
        <v>0.13513513513513509</v>
      </c>
      <c r="W50" s="38">
        <f t="shared" si="74"/>
        <v>-3.8095238095238182E-2</v>
      </c>
      <c r="X50" s="38">
        <f t="shared" si="75"/>
        <v>0.19999999999999996</v>
      </c>
      <c r="Y50" s="39">
        <f t="shared" si="76"/>
        <v>-0.33009708737864074</v>
      </c>
      <c r="Z50" s="37">
        <f t="shared" si="77"/>
        <v>-0.27450980392156854</v>
      </c>
      <c r="AA50" s="38">
        <f t="shared" si="78"/>
        <v>9.375E-2</v>
      </c>
      <c r="AB50" s="38">
        <f t="shared" si="79"/>
        <v>-0.12280701754385959</v>
      </c>
      <c r="AC50" s="39">
        <f t="shared" si="80"/>
        <v>0.74576271186440701</v>
      </c>
      <c r="AD50" s="37">
        <f t="shared" si="81"/>
        <v>0.125</v>
      </c>
      <c r="AE50" s="38">
        <f t="shared" si="82"/>
        <v>-0.36842105263157898</v>
      </c>
      <c r="AF50" s="38">
        <f t="shared" si="83"/>
        <v>0.37349397590361422</v>
      </c>
      <c r="AG50" s="39">
        <f t="shared" si="84"/>
        <v>-0.29761904761904767</v>
      </c>
      <c r="AH50" s="37">
        <f t="shared" si="85"/>
        <v>0.27102803738317771</v>
      </c>
      <c r="AI50" s="38">
        <f t="shared" si="86"/>
        <v>-1.2987012987013102E-2</v>
      </c>
      <c r="AJ50" s="38">
        <f t="shared" si="87"/>
        <v>-0.16161616161616144</v>
      </c>
      <c r="AK50" s="39">
        <f t="shared" si="88"/>
        <v>0.37704918032786905</v>
      </c>
      <c r="AL50" s="37">
        <f t="shared" si="89"/>
        <v>0.44594594594594583</v>
      </c>
      <c r="AM50" s="38">
        <f t="shared" si="90"/>
        <v>0.81176470588235294</v>
      </c>
      <c r="AN50" s="38">
        <f t="shared" si="91"/>
        <v>0.677966101694915</v>
      </c>
      <c r="AO50" s="39">
        <f t="shared" si="92"/>
        <v>-3.1746031746031744E-2</v>
      </c>
      <c r="AP50" s="37">
        <f t="shared" si="93"/>
        <v>1.4666666666666668</v>
      </c>
      <c r="AQ50" s="38">
        <f t="shared" si="94"/>
        <v>0.88888888888888884</v>
      </c>
      <c r="AR50" s="38">
        <f t="shared" si="95"/>
        <v>1.4583333333333335</v>
      </c>
      <c r="AS50" s="39">
        <f t="shared" si="96"/>
        <v>1.333333333333333</v>
      </c>
      <c r="AT50" s="37">
        <f t="shared" si="97"/>
        <v>-0.45454545454545459</v>
      </c>
      <c r="AU50" s="38">
        <f t="shared" si="98"/>
        <v>-0.45121951219512191</v>
      </c>
      <c r="AV50" s="38">
        <f t="shared" si="99"/>
        <v>-0.4893617021276595</v>
      </c>
      <c r="AW50" s="39">
        <f t="shared" si="100"/>
        <v>-0.3571428571428571</v>
      </c>
      <c r="AX50" s="37">
        <f t="shared" si="101"/>
        <v>-9.8360655737704916E-2</v>
      </c>
      <c r="AY50" s="38">
        <f t="shared" si="102"/>
        <v>0.28124999999999978</v>
      </c>
      <c r="AZ50" s="38">
        <f t="shared" si="103"/>
        <v>0.14634146341463383</v>
      </c>
      <c r="BA50" s="39">
        <f t="shared" si="104"/>
        <v>0.23529411764705888</v>
      </c>
      <c r="BB50" s="37">
        <f t="shared" si="105"/>
        <v>1.103448275862069</v>
      </c>
      <c r="BC50" s="38">
        <f t="shared" si="106"/>
        <v>1.56</v>
      </c>
      <c r="BD50" s="38">
        <f t="shared" si="107"/>
        <v>1.2777777777777781</v>
      </c>
      <c r="BE50" s="39">
        <f t="shared" si="108"/>
        <v>0.78947368421052611</v>
      </c>
      <c r="BF50" s="37">
        <f t="shared" si="109"/>
        <v>-0.21621621621621623</v>
      </c>
      <c r="BG50" s="38">
        <f t="shared" si="110"/>
        <v>-0.375</v>
      </c>
      <c r="BH50" s="38">
        <f t="shared" si="111"/>
        <v>-0.33333333333333348</v>
      </c>
      <c r="BI50" s="39">
        <f t="shared" si="112"/>
        <v>-0.45714285714285707</v>
      </c>
      <c r="BJ50" s="37">
        <f t="shared" si="113"/>
        <v>0.48</v>
      </c>
      <c r="BK50" s="38">
        <f t="shared" si="114"/>
        <v>0.60000000000000009</v>
      </c>
      <c r="BL50" s="38">
        <f t="shared" si="115"/>
        <v>0.6875</v>
      </c>
      <c r="BM50" s="39">
        <f t="shared" si="116"/>
        <v>0.52173913043478271</v>
      </c>
      <c r="BN50" s="37" t="e">
        <f>+BN21/#REF!-1</f>
        <v>#REF!</v>
      </c>
      <c r="BO50" s="38" t="e">
        <f>+BO21/#REF!-1</f>
        <v>#REF!</v>
      </c>
      <c r="BP50" s="38" t="e">
        <f>+BP21/#REF!-1</f>
        <v>#REF!</v>
      </c>
      <c r="BQ50" s="39" t="e">
        <f>+BQ21/#REF!-1</f>
        <v>#REF!</v>
      </c>
    </row>
    <row r="51" spans="1:69" s="112" customFormat="1" ht="40" hidden="1" customHeight="1" outlineLevel="1" x14ac:dyDescent="0.3">
      <c r="A51" s="115" t="s">
        <v>47</v>
      </c>
      <c r="B51" s="115"/>
      <c r="C51" s="115"/>
      <c r="D51" s="115"/>
      <c r="E51" s="115"/>
      <c r="F51" s="37">
        <f t="shared" si="6"/>
        <v>-0.2002551020408162</v>
      </c>
      <c r="G51" s="37">
        <f t="shared" si="7"/>
        <v>-2.2058823529411797E-2</v>
      </c>
      <c r="H51" s="37">
        <f t="shared" si="8"/>
        <v>0.20471014492753614</v>
      </c>
      <c r="I51" s="37">
        <f t="shared" si="9"/>
        <v>0.33450087565674247</v>
      </c>
      <c r="J51" s="37">
        <f t="shared" si="10"/>
        <v>0.54635108481262296</v>
      </c>
      <c r="K51" s="38">
        <f t="shared" si="11"/>
        <v>1.9490254872563728E-2</v>
      </c>
      <c r="L51" s="38">
        <f t="shared" si="12"/>
        <v>-2.987697715289972E-2</v>
      </c>
      <c r="M51" s="39">
        <f t="shared" si="13"/>
        <v>-4.5150501672240773E-2</v>
      </c>
      <c r="N51" s="37">
        <f t="shared" si="66"/>
        <v>-0.20512820512820518</v>
      </c>
      <c r="O51" s="38">
        <f t="shared" si="67"/>
        <v>-0.48125937031484256</v>
      </c>
      <c r="P51" s="38">
        <f t="shared" si="68"/>
        <v>-0.43233743409490333</v>
      </c>
      <c r="Q51" s="39">
        <f t="shared" si="69"/>
        <v>-0.53344481605351168</v>
      </c>
      <c r="R51" s="37">
        <f t="shared" si="70"/>
        <v>5.1867219917012486E-2</v>
      </c>
      <c r="S51" s="38">
        <f>+S23/W22-1</f>
        <v>8.5557655954631375</v>
      </c>
      <c r="T51" s="38">
        <f t="shared" si="71"/>
        <v>0.15415821501014193</v>
      </c>
      <c r="U51" s="39">
        <f t="shared" si="72"/>
        <v>0.40046838407494123</v>
      </c>
      <c r="V51" s="37">
        <f t="shared" si="73"/>
        <v>7.5892857142857206E-2</v>
      </c>
      <c r="W51" s="38">
        <f t="shared" si="74"/>
        <v>0.18609865470852038</v>
      </c>
      <c r="X51" s="38">
        <f t="shared" si="75"/>
        <v>0.1128668171557563</v>
      </c>
      <c r="Y51" s="39">
        <f t="shared" si="76"/>
        <v>-5.1111111111110996E-2</v>
      </c>
      <c r="Z51" s="37">
        <f t="shared" si="77"/>
        <v>7.9518072289156638E-2</v>
      </c>
      <c r="AA51" s="38">
        <f t="shared" si="78"/>
        <v>7.4698795180722755E-2</v>
      </c>
      <c r="AB51" s="38">
        <f t="shared" si="79"/>
        <v>-9.0349075975359461E-2</v>
      </c>
      <c r="AC51" s="39">
        <f t="shared" si="80"/>
        <v>2.2271714922048602E-3</v>
      </c>
      <c r="AD51" s="37">
        <f t="shared" si="81"/>
        <v>-3.935185185185186E-2</v>
      </c>
      <c r="AE51" s="38">
        <f t="shared" si="82"/>
        <v>-8.5903083700440641E-2</v>
      </c>
      <c r="AF51" s="38">
        <f t="shared" si="83"/>
        <v>4.0598290598290676E-2</v>
      </c>
      <c r="AG51" s="39">
        <f t="shared" si="84"/>
        <v>4.4742729306488371E-3</v>
      </c>
      <c r="AH51" s="37">
        <f t="shared" si="85"/>
        <v>7.7306733167082253E-2</v>
      </c>
      <c r="AI51" s="38">
        <f t="shared" si="86"/>
        <v>0.14070351758793986</v>
      </c>
      <c r="AJ51" s="38">
        <f t="shared" si="87"/>
        <v>6.3636363636363491E-2</v>
      </c>
      <c r="AK51" s="39">
        <f t="shared" si="88"/>
        <v>0.17015706806282727</v>
      </c>
      <c r="AL51" s="37">
        <f t="shared" si="89"/>
        <v>0.20420420420420426</v>
      </c>
      <c r="AM51" s="38">
        <f t="shared" si="90"/>
        <v>0.15697674418604657</v>
      </c>
      <c r="AN51" s="38">
        <f t="shared" si="91"/>
        <v>9.1811414392059643E-2</v>
      </c>
      <c r="AO51" s="39">
        <f t="shared" si="92"/>
        <v>3.5230352303523116E-2</v>
      </c>
      <c r="AP51" s="37">
        <f t="shared" si="93"/>
        <v>1.1075949367088609</v>
      </c>
      <c r="AQ51" s="38">
        <f t="shared" si="94"/>
        <v>1.0355029585798814</v>
      </c>
      <c r="AR51" s="38">
        <f t="shared" si="95"/>
        <v>1.4424242424242424</v>
      </c>
      <c r="AS51" s="39">
        <f t="shared" si="96"/>
        <v>1.6546762589928061</v>
      </c>
      <c r="AT51" s="37">
        <f t="shared" si="97"/>
        <v>-0.52552552552552556</v>
      </c>
      <c r="AU51" s="38">
        <f t="shared" si="98"/>
        <v>-0.54324324324324325</v>
      </c>
      <c r="AV51" s="38">
        <f t="shared" si="99"/>
        <v>-0.56233421750663126</v>
      </c>
      <c r="AW51" s="39">
        <f t="shared" si="100"/>
        <v>-0.63129973474801071</v>
      </c>
      <c r="AX51" s="37">
        <f t="shared" si="101"/>
        <v>0.23791821561338278</v>
      </c>
      <c r="AY51" s="38">
        <f t="shared" si="102"/>
        <v>0.38576779026217212</v>
      </c>
      <c r="AZ51" s="38">
        <f t="shared" si="103"/>
        <v>0.25249169435215957</v>
      </c>
      <c r="BA51" s="39">
        <f t="shared" si="104"/>
        <v>0.5840336134453783</v>
      </c>
      <c r="BB51" s="37">
        <f t="shared" si="105"/>
        <v>1.0378787878787881</v>
      </c>
      <c r="BC51" s="38">
        <f t="shared" si="106"/>
        <v>0.658385093167702</v>
      </c>
      <c r="BD51" s="38">
        <f t="shared" si="107"/>
        <v>1.119718309859155</v>
      </c>
      <c r="BE51" s="39">
        <f t="shared" si="108"/>
        <v>0.64137931034482754</v>
      </c>
      <c r="BF51" s="37">
        <f t="shared" si="109"/>
        <v>-0.47619047619047628</v>
      </c>
      <c r="BG51" s="38">
        <f t="shared" si="110"/>
        <v>-0.41240875912408748</v>
      </c>
      <c r="BH51" s="38">
        <f t="shared" si="111"/>
        <v>-0.53594771241830075</v>
      </c>
      <c r="BI51" s="39">
        <f t="shared" si="112"/>
        <v>-0.44866920152091261</v>
      </c>
      <c r="BJ51" s="37">
        <f t="shared" si="113"/>
        <v>0.3846153846153848</v>
      </c>
      <c r="BK51" s="38">
        <f t="shared" si="114"/>
        <v>0.40512820512820502</v>
      </c>
      <c r="BL51" s="38">
        <f t="shared" si="115"/>
        <v>0.42325581395348855</v>
      </c>
      <c r="BM51" s="39">
        <f t="shared" si="116"/>
        <v>0.24644549763033163</v>
      </c>
      <c r="BN51" s="37" t="e">
        <f>+BN22/#REF!-1</f>
        <v>#REF!</v>
      </c>
      <c r="BO51" s="38" t="e">
        <f>+BO22/#REF!-1</f>
        <v>#REF!</v>
      </c>
      <c r="BP51" s="38" t="e">
        <f>+BP22/#REF!-1</f>
        <v>#REF!</v>
      </c>
      <c r="BQ51" s="39" t="e">
        <f>+BQ22/#REF!-1</f>
        <v>#REF!</v>
      </c>
    </row>
    <row r="52" spans="1:69" s="112" customFormat="1" ht="40" hidden="1" customHeight="1" outlineLevel="1" x14ac:dyDescent="0.3">
      <c r="A52" s="57" t="s">
        <v>17</v>
      </c>
      <c r="B52" s="93"/>
      <c r="C52" s="93"/>
      <c r="D52" s="93"/>
      <c r="E52" s="93"/>
      <c r="F52" s="37">
        <f t="shared" si="6"/>
        <v>0.12200894031028131</v>
      </c>
      <c r="G52" s="37">
        <f t="shared" si="7"/>
        <v>8.4627745045527725E-2</v>
      </c>
      <c r="H52" s="37">
        <f t="shared" si="8"/>
        <v>6.8655036578503248E-2</v>
      </c>
      <c r="I52" s="37">
        <f t="shared" si="9"/>
        <v>1.7838939857288683E-3</v>
      </c>
      <c r="J52" s="40">
        <f t="shared" si="10"/>
        <v>-0.25722656249999998</v>
      </c>
      <c r="K52" s="41">
        <f t="shared" si="11"/>
        <v>-0.26132542037586548</v>
      </c>
      <c r="L52" s="41">
        <f t="shared" si="12"/>
        <v>-0.31257253384912964</v>
      </c>
      <c r="M52" s="42">
        <f t="shared" si="13"/>
        <v>-0.20081466395112024</v>
      </c>
      <c r="N52" s="40">
        <f t="shared" si="66"/>
        <v>-0.1669921875</v>
      </c>
      <c r="O52" s="41">
        <f t="shared" si="67"/>
        <v>-0.13808110781404537</v>
      </c>
      <c r="P52" s="41">
        <f t="shared" si="68"/>
        <v>-0.14410058027079309</v>
      </c>
      <c r="Q52" s="42">
        <f t="shared" si="69"/>
        <v>-8.635437881873731E-2</v>
      </c>
      <c r="R52" s="40">
        <f t="shared" si="70"/>
        <v>4.1285336587350008E-2</v>
      </c>
      <c r="S52" s="41">
        <f>+S24/W23-1</f>
        <v>-0.99624999999999997</v>
      </c>
      <c r="T52" s="41">
        <f t="shared" si="71"/>
        <v>4.2969538027032517E-2</v>
      </c>
      <c r="U52" s="42">
        <f t="shared" si="72"/>
        <v>3.7177862272919304E-2</v>
      </c>
      <c r="V52" s="40">
        <f t="shared" si="73"/>
        <v>2.2457891453524725E-2</v>
      </c>
      <c r="W52" s="41">
        <f t="shared" si="74"/>
        <v>-1.4576062410182611E-2</v>
      </c>
      <c r="X52" s="41">
        <f t="shared" si="75"/>
        <v>3.6162207357859355E-2</v>
      </c>
      <c r="Y52" s="42">
        <f t="shared" si="76"/>
        <v>2.6230218946455608E-2</v>
      </c>
      <c r="Z52" s="40">
        <f t="shared" si="77"/>
        <v>5.114754098360641E-2</v>
      </c>
      <c r="AA52" s="41">
        <f t="shared" si="78"/>
        <v>4.6401718582169682E-2</v>
      </c>
      <c r="AB52" s="41">
        <f t="shared" si="79"/>
        <v>2.1349274124679907E-2</v>
      </c>
      <c r="AC52" s="42">
        <f t="shared" si="80"/>
        <v>4.354452427607125E-3</v>
      </c>
      <c r="AD52" s="40">
        <f t="shared" si="81"/>
        <v>5.1724137931034475E-2</v>
      </c>
      <c r="AE52" s="41">
        <f t="shared" si="82"/>
        <v>-1.9793640766477161E-2</v>
      </c>
      <c r="AF52" s="41">
        <f t="shared" si="83"/>
        <v>1.6934433347807198E-2</v>
      </c>
      <c r="AG52" s="42">
        <f t="shared" si="84"/>
        <v>4.8869604932632926E-2</v>
      </c>
      <c r="AH52" s="40">
        <f t="shared" si="85"/>
        <v>-3.1611754229741829E-2</v>
      </c>
      <c r="AI52" s="41">
        <f t="shared" si="86"/>
        <v>9.3517534537725933E-3</v>
      </c>
      <c r="AJ52" s="41">
        <f t="shared" si="87"/>
        <v>-3.4583944665688482E-2</v>
      </c>
      <c r="AK52" s="42">
        <f t="shared" si="88"/>
        <v>-5.1754006063230773E-2</v>
      </c>
      <c r="AL52" s="40">
        <f t="shared" si="89"/>
        <v>8.4762134750060447E-2</v>
      </c>
      <c r="AM52" s="41">
        <f t="shared" si="90"/>
        <v>0.1107176581680831</v>
      </c>
      <c r="AN52" s="41">
        <f t="shared" si="91"/>
        <v>0.10901906090190594</v>
      </c>
      <c r="AO52" s="42">
        <f t="shared" si="92"/>
        <v>0.10320114667940761</v>
      </c>
      <c r="AP52" s="40">
        <f t="shared" si="93"/>
        <v>-8.6275375110326569E-2</v>
      </c>
      <c r="AQ52" s="41">
        <f t="shared" si="94"/>
        <v>-2.5758969641214158E-2</v>
      </c>
      <c r="AR52" s="41">
        <f t="shared" si="95"/>
        <v>-5.0878815911191699E-3</v>
      </c>
      <c r="AS52" s="42">
        <f t="shared" si="96"/>
        <v>-2.5151374010246696E-2</v>
      </c>
      <c r="AT52" s="40">
        <f t="shared" si="97"/>
        <v>6.3101102509969698E-2</v>
      </c>
      <c r="AU52" s="41">
        <f t="shared" si="98"/>
        <v>5.9196102314250876E-2</v>
      </c>
      <c r="AV52" s="41">
        <f t="shared" si="99"/>
        <v>-1.0299839780270048E-2</v>
      </c>
      <c r="AW52" s="42">
        <f t="shared" si="100"/>
        <v>-0.2126879354602127</v>
      </c>
      <c r="AX52" s="40">
        <f t="shared" si="101"/>
        <v>-2.4261844815747335E-2</v>
      </c>
      <c r="AY52" s="41">
        <f t="shared" si="102"/>
        <v>-0.15482808317891705</v>
      </c>
      <c r="AZ52" s="41">
        <f t="shared" si="103"/>
        <v>-0.22672566371681424</v>
      </c>
      <c r="BA52" s="42">
        <f t="shared" si="104"/>
        <v>-2.9882604055496365E-2</v>
      </c>
      <c r="BB52" s="40">
        <f t="shared" si="105"/>
        <v>-0.17065299924069854</v>
      </c>
      <c r="BC52" s="41">
        <f t="shared" si="106"/>
        <v>-8.2719546742209493E-2</v>
      </c>
      <c r="BD52" s="41">
        <f t="shared" si="107"/>
        <v>8.9681774349083865E-2</v>
      </c>
      <c r="BE52" s="42">
        <f t="shared" si="108"/>
        <v>8.9957347809228594E-2</v>
      </c>
      <c r="BF52" s="40">
        <f t="shared" si="109"/>
        <v>9.7728693477807882E-2</v>
      </c>
      <c r="BG52" s="41">
        <f t="shared" si="110"/>
        <v>0.25</v>
      </c>
      <c r="BH52" s="41">
        <f t="shared" si="111"/>
        <v>0.3492063492063493</v>
      </c>
      <c r="BI52" s="42">
        <f t="shared" si="112"/>
        <v>0.35772571729402469</v>
      </c>
      <c r="BJ52" s="40">
        <f t="shared" si="113"/>
        <v>0.40280619701841558</v>
      </c>
      <c r="BK52" s="41">
        <f t="shared" si="114"/>
        <v>0.21864211737629469</v>
      </c>
      <c r="BL52" s="41">
        <f t="shared" si="115"/>
        <v>0.10717372515125301</v>
      </c>
      <c r="BM52" s="42">
        <f t="shared" si="116"/>
        <v>0.1456574185765982</v>
      </c>
      <c r="BN52" s="40" t="e">
        <f>+BN23/#REF!-1</f>
        <v>#REF!</v>
      </c>
      <c r="BO52" s="41" t="e">
        <f>+BO23/#REF!-1</f>
        <v>#REF!</v>
      </c>
      <c r="BP52" s="41" t="e">
        <f>+BP23/#REF!-1</f>
        <v>#REF!</v>
      </c>
      <c r="BQ52" s="42" t="e">
        <f>+BQ23/#REF!-1</f>
        <v>#REF!</v>
      </c>
    </row>
    <row r="53" spans="1:69" s="112" customFormat="1" ht="40" hidden="1" customHeight="1" outlineLevel="1" x14ac:dyDescent="0.3">
      <c r="A53" s="31" t="s">
        <v>19</v>
      </c>
      <c r="B53" s="95"/>
      <c r="C53" s="95"/>
      <c r="D53" s="95"/>
      <c r="E53" s="95"/>
      <c r="F53" s="37">
        <f t="shared" si="6"/>
        <v>0</v>
      </c>
      <c r="G53" s="37">
        <f t="shared" si="7"/>
        <v>7.6923076923077094E-2</v>
      </c>
      <c r="H53" s="37">
        <f t="shared" si="8"/>
        <v>7.6923076923077094E-2</v>
      </c>
      <c r="I53" s="37">
        <f t="shared" si="9"/>
        <v>7.6923076923077094E-2</v>
      </c>
      <c r="J53" s="63">
        <f t="shared" si="10"/>
        <v>-0.22222222222222221</v>
      </c>
      <c r="K53" s="47">
        <f t="shared" si="11"/>
        <v>-0.27777777777777779</v>
      </c>
      <c r="L53" s="47">
        <f t="shared" si="12"/>
        <v>-0.27777777777777779</v>
      </c>
      <c r="M53" s="62">
        <f t="shared" si="13"/>
        <v>-0.23529411764705888</v>
      </c>
      <c r="N53" s="63">
        <f t="shared" si="66"/>
        <v>5.555555555555558E-2</v>
      </c>
      <c r="O53" s="47">
        <f t="shared" si="67"/>
        <v>0</v>
      </c>
      <c r="P53" s="47">
        <f t="shared" si="68"/>
        <v>0</v>
      </c>
      <c r="Q53" s="62">
        <f t="shared" si="69"/>
        <v>0</v>
      </c>
      <c r="R53" s="63">
        <f t="shared" si="70"/>
        <v>-5.2631578947368363E-2</v>
      </c>
      <c r="S53" s="47">
        <f>+S24/W24-1</f>
        <v>5.8823529411764719E-2</v>
      </c>
      <c r="T53" s="47">
        <f t="shared" si="71"/>
        <v>5.8823529411764719E-2</v>
      </c>
      <c r="U53" s="62">
        <f t="shared" si="72"/>
        <v>6.25E-2</v>
      </c>
      <c r="V53" s="63">
        <f t="shared" si="73"/>
        <v>0</v>
      </c>
      <c r="W53" s="47">
        <f t="shared" si="74"/>
        <v>-0.10526315789473684</v>
      </c>
      <c r="X53" s="47">
        <f t="shared" si="75"/>
        <v>-0.10526315789473684</v>
      </c>
      <c r="Y53" s="62">
        <f t="shared" si="76"/>
        <v>0</v>
      </c>
      <c r="Z53" s="63">
        <f t="shared" si="77"/>
        <v>0</v>
      </c>
      <c r="AA53" s="47">
        <f t="shared" si="78"/>
        <v>0</v>
      </c>
      <c r="AB53" s="47">
        <f t="shared" si="79"/>
        <v>0</v>
      </c>
      <c r="AC53" s="62">
        <f t="shared" si="80"/>
        <v>0.14285714285714279</v>
      </c>
      <c r="AD53" s="63">
        <f t="shared" si="81"/>
        <v>0.11764705882352944</v>
      </c>
      <c r="AE53" s="47">
        <f t="shared" si="82"/>
        <v>0.11764705882352944</v>
      </c>
      <c r="AF53" s="47">
        <f t="shared" si="83"/>
        <v>0.11764705882352944</v>
      </c>
      <c r="AG53" s="62">
        <f t="shared" si="84"/>
        <v>-0.125</v>
      </c>
      <c r="AH53" s="63">
        <f t="shared" si="85"/>
        <v>0</v>
      </c>
      <c r="AI53" s="47">
        <f t="shared" si="86"/>
        <v>0</v>
      </c>
      <c r="AJ53" s="47">
        <f t="shared" si="87"/>
        <v>0.30769230769230771</v>
      </c>
      <c r="AK53" s="62">
        <f t="shared" si="88"/>
        <v>6.6666666666666652E-2</v>
      </c>
      <c r="AL53" s="63">
        <f t="shared" si="89"/>
        <v>6.25E-2</v>
      </c>
      <c r="AM53" s="47">
        <f t="shared" si="90"/>
        <v>0</v>
      </c>
      <c r="AN53" s="47">
        <f t="shared" si="91"/>
        <v>-0.1333333333333333</v>
      </c>
      <c r="AO53" s="62">
        <f t="shared" si="92"/>
        <v>0</v>
      </c>
      <c r="AP53" s="63">
        <f t="shared" si="93"/>
        <v>-0.23809523809523814</v>
      </c>
      <c r="AQ53" s="47">
        <f t="shared" si="94"/>
        <v>-0.15000000000000002</v>
      </c>
      <c r="AR53" s="47">
        <f t="shared" si="95"/>
        <v>-0.16666666666666674</v>
      </c>
      <c r="AS53" s="62">
        <f t="shared" si="96"/>
        <v>-0.16666666666666674</v>
      </c>
      <c r="AT53" s="63">
        <f t="shared" si="97"/>
        <v>0.3125</v>
      </c>
      <c r="AU53" s="47">
        <f t="shared" si="98"/>
        <v>0.25</v>
      </c>
      <c r="AV53" s="47">
        <f t="shared" si="99"/>
        <v>0.125</v>
      </c>
      <c r="AW53" s="62">
        <f t="shared" si="100"/>
        <v>0.125</v>
      </c>
      <c r="AX53" s="63">
        <f t="shared" si="101"/>
        <v>0</v>
      </c>
      <c r="AY53" s="47">
        <f t="shared" si="102"/>
        <v>0</v>
      </c>
      <c r="AZ53" s="47">
        <f t="shared" si="103"/>
        <v>0.14285714285714302</v>
      </c>
      <c r="BA53" s="62">
        <f t="shared" si="104"/>
        <v>0.23076923076923084</v>
      </c>
      <c r="BB53" s="63">
        <f t="shared" si="105"/>
        <v>0.14285714285714302</v>
      </c>
      <c r="BC53" s="47">
        <f t="shared" si="106"/>
        <v>0.23076923076923084</v>
      </c>
      <c r="BD53" s="47">
        <f t="shared" si="107"/>
        <v>0.16666666666666674</v>
      </c>
      <c r="BE53" s="62">
        <f t="shared" si="108"/>
        <v>0.18181818181818166</v>
      </c>
      <c r="BF53" s="63">
        <f t="shared" si="109"/>
        <v>0.74999999999999978</v>
      </c>
      <c r="BG53" s="47">
        <f t="shared" si="110"/>
        <v>0.625</v>
      </c>
      <c r="BH53" s="47">
        <f t="shared" si="111"/>
        <v>0.71428571428571441</v>
      </c>
      <c r="BI53" s="62">
        <f t="shared" si="112"/>
        <v>0.83333333333333348</v>
      </c>
      <c r="BJ53" s="63">
        <f t="shared" si="113"/>
        <v>-0.52941176470588225</v>
      </c>
      <c r="BK53" s="47">
        <f t="shared" si="114"/>
        <v>-0.5</v>
      </c>
      <c r="BL53" s="47">
        <f t="shared" si="115"/>
        <v>-0.53333333333333344</v>
      </c>
      <c r="BM53" s="62">
        <f t="shared" si="116"/>
        <v>-0.60000000000000009</v>
      </c>
      <c r="BN53" s="63" t="e">
        <f>+BN24/#REF!-1</f>
        <v>#REF!</v>
      </c>
      <c r="BO53" s="47" t="e">
        <f>+BO24/#REF!-1</f>
        <v>#REF!</v>
      </c>
      <c r="BP53" s="47" t="e">
        <f>+BP24/#REF!-1</f>
        <v>#REF!</v>
      </c>
      <c r="BQ53" s="62" t="e">
        <f>+BQ24/#REF!-1</f>
        <v>#REF!</v>
      </c>
    </row>
    <row r="54" spans="1:69" s="112" customFormat="1" ht="40" hidden="1" customHeight="1" outlineLevel="1" x14ac:dyDescent="0.3">
      <c r="A54" s="31" t="s">
        <v>20</v>
      </c>
      <c r="B54" s="95"/>
      <c r="C54" s="95"/>
      <c r="D54" s="95"/>
      <c r="E54" s="95"/>
      <c r="F54" s="37" t="e">
        <f t="shared" si="6"/>
        <v>#DIV/0!</v>
      </c>
      <c r="G54" s="37" t="e">
        <f t="shared" si="7"/>
        <v>#DIV/0!</v>
      </c>
      <c r="H54" s="37" t="e">
        <f t="shared" si="8"/>
        <v>#DIV/0!</v>
      </c>
      <c r="I54" s="37" t="e">
        <f t="shared" si="9"/>
        <v>#DIV/0!</v>
      </c>
      <c r="J54" s="63" t="e">
        <f t="shared" si="10"/>
        <v>#DIV/0!</v>
      </c>
      <c r="K54" s="47" t="e">
        <f t="shared" si="11"/>
        <v>#DIV/0!</v>
      </c>
      <c r="L54" s="47" t="e">
        <f t="shared" si="12"/>
        <v>#DIV/0!</v>
      </c>
      <c r="M54" s="62" t="e">
        <f t="shared" si="13"/>
        <v>#DIV/0!</v>
      </c>
      <c r="N54" s="63" t="e">
        <f t="shared" si="66"/>
        <v>#DIV/0!</v>
      </c>
      <c r="O54" s="47" t="e">
        <f t="shared" si="67"/>
        <v>#DIV/0!</v>
      </c>
      <c r="P54" s="47" t="e">
        <f t="shared" si="68"/>
        <v>#DIV/0!</v>
      </c>
      <c r="Q54" s="62" t="e">
        <f t="shared" si="69"/>
        <v>#DIV/0!</v>
      </c>
      <c r="R54" s="63" t="e">
        <f t="shared" si="70"/>
        <v>#DIV/0!</v>
      </c>
      <c r="S54" s="47" t="e">
        <f>+S25/W25-1</f>
        <v>#DIV/0!</v>
      </c>
      <c r="T54" s="47" t="e">
        <f t="shared" si="71"/>
        <v>#DIV/0!</v>
      </c>
      <c r="U54" s="62" t="e">
        <f t="shared" si="72"/>
        <v>#DIV/0!</v>
      </c>
      <c r="V54" s="63" t="e">
        <f t="shared" si="73"/>
        <v>#DIV/0!</v>
      </c>
      <c r="W54" s="47" t="e">
        <f t="shared" si="74"/>
        <v>#DIV/0!</v>
      </c>
      <c r="X54" s="47" t="e">
        <f t="shared" si="75"/>
        <v>#DIV/0!</v>
      </c>
      <c r="Y54" s="62" t="e">
        <f t="shared" si="76"/>
        <v>#DIV/0!</v>
      </c>
      <c r="Z54" s="63" t="e">
        <f t="shared" si="77"/>
        <v>#DIV/0!</v>
      </c>
      <c r="AA54" s="47" t="e">
        <f t="shared" si="78"/>
        <v>#DIV/0!</v>
      </c>
      <c r="AB54" s="47" t="e">
        <f t="shared" si="79"/>
        <v>#DIV/0!</v>
      </c>
      <c r="AC54" s="62" t="e">
        <f t="shared" si="80"/>
        <v>#DIV/0!</v>
      </c>
      <c r="AD54" s="63" t="e">
        <f t="shared" si="81"/>
        <v>#DIV/0!</v>
      </c>
      <c r="AE54" s="47" t="e">
        <f t="shared" si="82"/>
        <v>#DIV/0!</v>
      </c>
      <c r="AF54" s="47" t="e">
        <f t="shared" si="83"/>
        <v>#DIV/0!</v>
      </c>
      <c r="AG54" s="62" t="e">
        <f t="shared" si="84"/>
        <v>#DIV/0!</v>
      </c>
      <c r="AH54" s="63" t="e">
        <f t="shared" si="85"/>
        <v>#DIV/0!</v>
      </c>
      <c r="AI54" s="47" t="e">
        <f t="shared" si="86"/>
        <v>#DIV/0!</v>
      </c>
      <c r="AJ54" s="47" t="e">
        <f t="shared" si="87"/>
        <v>#DIV/0!</v>
      </c>
      <c r="AK54" s="62" t="e">
        <f t="shared" si="88"/>
        <v>#DIV/0!</v>
      </c>
      <c r="AL54" s="63" t="e">
        <f t="shared" si="89"/>
        <v>#DIV/0!</v>
      </c>
      <c r="AM54" s="47" t="e">
        <f t="shared" si="90"/>
        <v>#DIV/0!</v>
      </c>
      <c r="AN54" s="47" t="e">
        <f t="shared" si="91"/>
        <v>#DIV/0!</v>
      </c>
      <c r="AO54" s="62" t="e">
        <f t="shared" si="92"/>
        <v>#DIV/0!</v>
      </c>
      <c r="AP54" s="63" t="e">
        <f t="shared" si="93"/>
        <v>#DIV/0!</v>
      </c>
      <c r="AQ54" s="47" t="e">
        <f t="shared" si="94"/>
        <v>#DIV/0!</v>
      </c>
      <c r="AR54" s="47" t="e">
        <f t="shared" si="95"/>
        <v>#DIV/0!</v>
      </c>
      <c r="AS54" s="62" t="e">
        <f t="shared" si="96"/>
        <v>#DIV/0!</v>
      </c>
      <c r="AT54" s="63" t="e">
        <f t="shared" si="97"/>
        <v>#DIV/0!</v>
      </c>
      <c r="AU54" s="47" t="e">
        <f t="shared" si="98"/>
        <v>#DIV/0!</v>
      </c>
      <c r="AV54" s="47" t="e">
        <f t="shared" si="99"/>
        <v>#DIV/0!</v>
      </c>
      <c r="AW54" s="62" t="e">
        <f t="shared" si="100"/>
        <v>#DIV/0!</v>
      </c>
      <c r="AX54" s="63" t="e">
        <f t="shared" si="101"/>
        <v>#DIV/0!</v>
      </c>
      <c r="AY54" s="47" t="e">
        <f t="shared" si="102"/>
        <v>#DIV/0!</v>
      </c>
      <c r="AZ54" s="47" t="e">
        <f t="shared" si="103"/>
        <v>#DIV/0!</v>
      </c>
      <c r="BA54" s="62" t="e">
        <f t="shared" si="104"/>
        <v>#DIV/0!</v>
      </c>
      <c r="BB54" s="63" t="e">
        <f t="shared" si="105"/>
        <v>#DIV/0!</v>
      </c>
      <c r="BC54" s="47" t="e">
        <f t="shared" si="106"/>
        <v>#DIV/0!</v>
      </c>
      <c r="BD54" s="47" t="e">
        <f t="shared" si="107"/>
        <v>#DIV/0!</v>
      </c>
      <c r="BE54" s="62" t="e">
        <f t="shared" si="108"/>
        <v>#DIV/0!</v>
      </c>
      <c r="BF54" s="63" t="e">
        <f t="shared" si="109"/>
        <v>#DIV/0!</v>
      </c>
      <c r="BG54" s="47" t="e">
        <f t="shared" si="110"/>
        <v>#DIV/0!</v>
      </c>
      <c r="BH54" s="47" t="e">
        <f t="shared" si="111"/>
        <v>#DIV/0!</v>
      </c>
      <c r="BI54" s="62" t="e">
        <f t="shared" si="112"/>
        <v>#DIV/0!</v>
      </c>
      <c r="BJ54" s="63" t="e">
        <f t="shared" si="113"/>
        <v>#DIV/0!</v>
      </c>
      <c r="BK54" s="47" t="e">
        <f t="shared" si="114"/>
        <v>#DIV/0!</v>
      </c>
      <c r="BL54" s="47" t="e">
        <f t="shared" si="115"/>
        <v>#DIV/0!</v>
      </c>
      <c r="BM54" s="62" t="e">
        <f t="shared" si="116"/>
        <v>#DIV/0!</v>
      </c>
      <c r="BN54" s="63" t="e">
        <f>+BN25/#REF!-1</f>
        <v>#REF!</v>
      </c>
      <c r="BO54" s="47" t="e">
        <f>+BO25/#REF!-1</f>
        <v>#REF!</v>
      </c>
      <c r="BP54" s="47" t="e">
        <f>+BP25/#REF!-1</f>
        <v>#REF!</v>
      </c>
      <c r="BQ54" s="62" t="e">
        <f>+BQ25/#REF!-1</f>
        <v>#REF!</v>
      </c>
    </row>
    <row r="55" spans="1:69" s="112" customFormat="1" ht="40" hidden="1" customHeight="1" outlineLevel="1" x14ac:dyDescent="0.3">
      <c r="A55" s="31" t="s">
        <v>21</v>
      </c>
      <c r="B55" s="95"/>
      <c r="C55" s="95"/>
      <c r="D55" s="95"/>
      <c r="E55" s="95"/>
      <c r="F55" s="37">
        <f t="shared" si="6"/>
        <v>-9.7857371282379368E-2</v>
      </c>
      <c r="G55" s="37">
        <f t="shared" si="7"/>
        <v>1.6446192348945177E-2</v>
      </c>
      <c r="H55" s="37">
        <f t="shared" si="8"/>
        <v>5.02300613496931E-2</v>
      </c>
      <c r="I55" s="37">
        <f t="shared" si="9"/>
        <v>8.828250401284099E-2</v>
      </c>
      <c r="J55" s="63">
        <f t="shared" si="10"/>
        <v>0.45374244537424469</v>
      </c>
      <c r="K55" s="47">
        <f t="shared" si="11"/>
        <v>0.25877587758775888</v>
      </c>
      <c r="L55" s="47">
        <f t="shared" si="12"/>
        <v>0.15449313855688351</v>
      </c>
      <c r="M55" s="62">
        <f t="shared" si="13"/>
        <v>0.30471204188481682</v>
      </c>
      <c r="N55" s="63">
        <f t="shared" si="66"/>
        <v>0.28823802882380267</v>
      </c>
      <c r="O55" s="47">
        <f t="shared" si="67"/>
        <v>0.26687668766876671</v>
      </c>
      <c r="P55" s="47">
        <f t="shared" si="68"/>
        <v>0.18592297476759634</v>
      </c>
      <c r="Q55" s="62">
        <f t="shared" si="69"/>
        <v>0.32670157068062822</v>
      </c>
      <c r="R55" s="63">
        <f t="shared" si="70"/>
        <v>5.7522123893805288E-2</v>
      </c>
      <c r="S55" s="47">
        <f>+S26/W26-1</f>
        <v>5.658582976699944E-2</v>
      </c>
      <c r="T55" s="47">
        <f t="shared" si="71"/>
        <v>0.16084275436793427</v>
      </c>
      <c r="U55" s="62">
        <f t="shared" si="72"/>
        <v>0.10981987216734468</v>
      </c>
      <c r="V55" s="63">
        <f t="shared" si="73"/>
        <v>7.1090047393364886E-2</v>
      </c>
      <c r="W55" s="47">
        <f t="shared" si="74"/>
        <v>0.17486033519553068</v>
      </c>
      <c r="X55" s="47">
        <f t="shared" si="75"/>
        <v>0.13934426229508201</v>
      </c>
      <c r="Y55" s="62">
        <f t="shared" si="76"/>
        <v>0.11535968891769266</v>
      </c>
      <c r="Z55" s="63">
        <f t="shared" si="77"/>
        <v>0.22279459111397304</v>
      </c>
      <c r="AA55" s="47">
        <f t="shared" si="78"/>
        <v>5.6670602125147518E-2</v>
      </c>
      <c r="AB55" s="47">
        <f t="shared" si="79"/>
        <v>0.11926605504587151</v>
      </c>
      <c r="AC55" s="62">
        <f t="shared" si="80"/>
        <v>3.2797858099063104E-2</v>
      </c>
      <c r="AD55" s="63">
        <f t="shared" si="81"/>
        <v>-6.3979526551505295E-3</v>
      </c>
      <c r="AE55" s="47">
        <f t="shared" si="82"/>
        <v>6.2735257214554752E-2</v>
      </c>
      <c r="AF55" s="47">
        <f t="shared" si="83"/>
        <v>9.5477386934673447E-2</v>
      </c>
      <c r="AG55" s="62">
        <f t="shared" si="84"/>
        <v>2.8925619834710758E-2</v>
      </c>
      <c r="AH55" s="63">
        <f t="shared" si="85"/>
        <v>5.1109616677875058E-2</v>
      </c>
      <c r="AI55" s="47">
        <f t="shared" si="86"/>
        <v>7.3400673400673355E-2</v>
      </c>
      <c r="AJ55" s="47">
        <f t="shared" si="87"/>
        <v>-3.3980582524271941E-2</v>
      </c>
      <c r="AK55" s="62">
        <f t="shared" si="88"/>
        <v>2.7600849256899984E-2</v>
      </c>
      <c r="AL55" s="63">
        <f t="shared" si="89"/>
        <v>-0.12271386430678477</v>
      </c>
      <c r="AM55" s="47">
        <f t="shared" si="90"/>
        <v>-9.8907766990291357E-2</v>
      </c>
      <c r="AN55" s="47">
        <f t="shared" si="91"/>
        <v>-8.0943275971956608E-2</v>
      </c>
      <c r="AO55" s="62">
        <f t="shared" si="92"/>
        <v>2.0216606498195011E-2</v>
      </c>
      <c r="AP55" s="63">
        <f t="shared" si="93"/>
        <v>0.1421832884097034</v>
      </c>
      <c r="AQ55" s="47">
        <f t="shared" si="94"/>
        <v>6.3912201420271098E-2</v>
      </c>
      <c r="AR55" s="47">
        <f t="shared" si="95"/>
        <v>6.0851926977687487E-2</v>
      </c>
      <c r="AS55" s="62">
        <f t="shared" si="96"/>
        <v>0.13804437140509451</v>
      </c>
      <c r="AT55" s="63">
        <f t="shared" si="97"/>
        <v>-2.0462046204620443E-2</v>
      </c>
      <c r="AU55" s="47">
        <f t="shared" si="98"/>
        <v>5.1914341336793957E-3</v>
      </c>
      <c r="AV55" s="47">
        <f t="shared" si="99"/>
        <v>0.15727699530516448</v>
      </c>
      <c r="AW55" s="62">
        <f t="shared" si="100"/>
        <v>4.7332185886402645E-2</v>
      </c>
      <c r="AX55" s="63">
        <f t="shared" si="101"/>
        <v>0.41324626865671643</v>
      </c>
      <c r="AY55" s="47">
        <f t="shared" si="102"/>
        <v>0.16301886792452835</v>
      </c>
      <c r="AZ55" s="47">
        <f t="shared" si="103"/>
        <v>3.5656401944894611E-2</v>
      </c>
      <c r="BA55" s="62">
        <f t="shared" si="104"/>
        <v>3.8427167113494143E-2</v>
      </c>
      <c r="BB55" s="63">
        <f t="shared" si="105"/>
        <v>-0.10963455149501655</v>
      </c>
      <c r="BC55" s="47">
        <f t="shared" si="106"/>
        <v>0.16432337434094912</v>
      </c>
      <c r="BD55" s="47">
        <f t="shared" si="107"/>
        <v>5.8319039451115051E-2</v>
      </c>
      <c r="BE55" s="62">
        <f t="shared" si="108"/>
        <v>-0.12509773260359658</v>
      </c>
      <c r="BF55" s="63">
        <f t="shared" si="109"/>
        <v>-0.13318934485241185</v>
      </c>
      <c r="BG55" s="47">
        <f t="shared" si="110"/>
        <v>7.9716563330380907E-3</v>
      </c>
      <c r="BH55" s="47">
        <f t="shared" si="111"/>
        <v>0.16483516483516492</v>
      </c>
      <c r="BI55" s="62">
        <f t="shared" si="112"/>
        <v>0.33507306889352817</v>
      </c>
      <c r="BJ55" s="63">
        <f t="shared" si="113"/>
        <v>1.1402157164869027</v>
      </c>
      <c r="BK55" s="47">
        <f t="shared" si="114"/>
        <v>-7.2308956450287454E-2</v>
      </c>
      <c r="BL55" s="47">
        <f t="shared" si="115"/>
        <v>0.3153745072273324</v>
      </c>
      <c r="BM55" s="62">
        <f t="shared" si="116"/>
        <v>0.10495963091118821</v>
      </c>
      <c r="BN55" s="63" t="e">
        <f>+BN26/#REF!-1</f>
        <v>#REF!</v>
      </c>
      <c r="BO55" s="47" t="e">
        <f>+BO26/#REF!-1</f>
        <v>#REF!</v>
      </c>
      <c r="BP55" s="47" t="e">
        <f>+BP26/#REF!-1</f>
        <v>#REF!</v>
      </c>
      <c r="BQ55" s="62" t="e">
        <f>+BQ26/#REF!-1</f>
        <v>#REF!</v>
      </c>
    </row>
    <row r="56" spans="1:69" ht="40" customHeight="1" collapsed="1" x14ac:dyDescent="0.3">
      <c r="A56" s="32" t="s">
        <v>22</v>
      </c>
      <c r="B56" s="95"/>
      <c r="C56" s="95"/>
      <c r="D56" s="95"/>
      <c r="E56" s="95"/>
      <c r="F56" s="37">
        <f t="shared" si="6"/>
        <v>6.4691862444672399E-3</v>
      </c>
      <c r="G56" s="37">
        <f t="shared" si="7"/>
        <v>6.9364161849710948E-2</v>
      </c>
      <c r="H56" s="37">
        <f t="shared" si="8"/>
        <v>-1.6825396825396854E-2</v>
      </c>
      <c r="I56" s="37">
        <f t="shared" si="9"/>
        <v>3.6679536679536495E-2</v>
      </c>
      <c r="J56" s="65">
        <f t="shared" si="10"/>
        <v>-7.4377560668137499E-2</v>
      </c>
      <c r="K56" s="48">
        <f t="shared" si="11"/>
        <v>-0.17299073797430531</v>
      </c>
      <c r="L56" s="48">
        <f t="shared" si="12"/>
        <v>-6.639004149377592E-2</v>
      </c>
      <c r="M56" s="64">
        <f t="shared" si="13"/>
        <v>-2.9659694036840434E-2</v>
      </c>
      <c r="N56" s="65">
        <f t="shared" si="66"/>
        <v>4.3176804286164439E-2</v>
      </c>
      <c r="O56" s="48">
        <f t="shared" si="67"/>
        <v>-5.109052883178955E-2</v>
      </c>
      <c r="P56" s="48">
        <f t="shared" si="68"/>
        <v>-1.9561351511558911E-2</v>
      </c>
      <c r="Q56" s="64">
        <f t="shared" si="69"/>
        <v>-7.961286294099279E-2</v>
      </c>
      <c r="R56" s="65">
        <f t="shared" si="70"/>
        <v>-1.275668948350972E-2</v>
      </c>
      <c r="S56" s="47">
        <f>+S27/W27-1</f>
        <v>5.3178099433605963E-2</v>
      </c>
      <c r="T56" s="48">
        <f t="shared" si="71"/>
        <v>0.13526244952893673</v>
      </c>
      <c r="U56" s="64">
        <f t="shared" si="72"/>
        <v>4.4002607561929752E-2</v>
      </c>
      <c r="V56" s="65">
        <f t="shared" si="73"/>
        <v>0.10030811365970571</v>
      </c>
      <c r="W56" s="48">
        <f t="shared" si="74"/>
        <v>0.2097449562238296</v>
      </c>
      <c r="X56" s="48">
        <f t="shared" si="75"/>
        <v>9.1844232182219043E-2</v>
      </c>
      <c r="Y56" s="64">
        <f t="shared" si="76"/>
        <v>0.28046744574290461</v>
      </c>
      <c r="Z56" s="65">
        <f t="shared" si="77"/>
        <v>0.13834762275915846</v>
      </c>
      <c r="AA56" s="48">
        <f t="shared" si="78"/>
        <v>0.22242903676128423</v>
      </c>
      <c r="AB56" s="48">
        <f t="shared" si="79"/>
        <v>0.33365997060264574</v>
      </c>
      <c r="AC56" s="64">
        <f t="shared" si="80"/>
        <v>0.14149595045259633</v>
      </c>
      <c r="AD56" s="65">
        <f t="shared" si="81"/>
        <v>0.24623603691112161</v>
      </c>
      <c r="AE56" s="48">
        <f t="shared" si="82"/>
        <v>-9.895178197064991E-2</v>
      </c>
      <c r="AF56" s="48">
        <f t="shared" si="83"/>
        <v>-0.15276048152760491</v>
      </c>
      <c r="AG56" s="64">
        <f t="shared" si="84"/>
        <v>-3.0036968576709788E-2</v>
      </c>
      <c r="AH56" s="65">
        <f t="shared" si="85"/>
        <v>-5.4203031694993187E-2</v>
      </c>
      <c r="AI56" s="48">
        <f t="shared" si="86"/>
        <v>5.8118899733806462E-2</v>
      </c>
      <c r="AJ56" s="48">
        <f t="shared" si="87"/>
        <v>0.14387464387464388</v>
      </c>
      <c r="AK56" s="64">
        <f t="shared" si="88"/>
        <v>4.5410628019323607E-2</v>
      </c>
      <c r="AL56" s="65">
        <f t="shared" si="89"/>
        <v>-9.9296648738105064E-2</v>
      </c>
      <c r="AM56" s="48">
        <f t="shared" si="90"/>
        <v>-0.11364530082579627</v>
      </c>
      <c r="AN56" s="48">
        <f t="shared" si="91"/>
        <v>-0.16824644549763035</v>
      </c>
      <c r="AO56" s="64">
        <f t="shared" si="92"/>
        <v>-0.13749999999999996</v>
      </c>
      <c r="AP56" s="65">
        <f t="shared" si="93"/>
        <v>-0.1528215913073957</v>
      </c>
      <c r="AQ56" s="48">
        <f t="shared" si="94"/>
        <v>-0.15318015318015332</v>
      </c>
      <c r="AR56" s="48">
        <f t="shared" si="95"/>
        <v>-5.7334326135517588E-2</v>
      </c>
      <c r="AS56" s="64">
        <f t="shared" si="96"/>
        <v>6.3829787234042534E-2</v>
      </c>
      <c r="AT56" s="65">
        <f t="shared" si="97"/>
        <v>-3.614864864864864E-2</v>
      </c>
      <c r="AU56" s="48">
        <f t="shared" si="98"/>
        <v>9.2397235358312235E-2</v>
      </c>
      <c r="AV56" s="48">
        <f t="shared" si="99"/>
        <v>0.11683991683991701</v>
      </c>
      <c r="AW56" s="64">
        <f t="shared" si="100"/>
        <v>-2.9677419354838697E-2</v>
      </c>
      <c r="AX56" s="65">
        <f t="shared" si="101"/>
        <v>0.31555555555555559</v>
      </c>
      <c r="AY56" s="48">
        <f t="shared" si="102"/>
        <v>0.18236559139784947</v>
      </c>
      <c r="AZ56" s="48">
        <f t="shared" si="103"/>
        <v>0.25</v>
      </c>
      <c r="BA56" s="64">
        <f t="shared" si="104"/>
        <v>0.13138686131386867</v>
      </c>
      <c r="BB56" s="65">
        <f t="shared" si="105"/>
        <v>0.51108126259234399</v>
      </c>
      <c r="BC56" s="48">
        <f t="shared" si="106"/>
        <v>0.39807576668671074</v>
      </c>
      <c r="BD56" s="48">
        <f t="shared" si="107"/>
        <v>0.14183976261127595</v>
      </c>
      <c r="BE56" s="64">
        <f t="shared" si="108"/>
        <v>0.12295081967213117</v>
      </c>
      <c r="BF56" s="65">
        <f t="shared" si="109"/>
        <v>-0.36665248830284991</v>
      </c>
      <c r="BG56" s="48">
        <f t="shared" si="110"/>
        <v>0.12213225371120129</v>
      </c>
      <c r="BH56" s="48">
        <f t="shared" si="111"/>
        <v>-0.12239583333333337</v>
      </c>
      <c r="BI56" s="64">
        <f t="shared" si="112"/>
        <v>0.37181409295352319</v>
      </c>
      <c r="BJ56" s="65">
        <f t="shared" si="113"/>
        <v>5.7104316546762623E-2</v>
      </c>
      <c r="BK56" s="48">
        <f t="shared" si="114"/>
        <v>-5.3035143769968096E-2</v>
      </c>
      <c r="BL56" s="48">
        <f t="shared" si="115"/>
        <v>0.5106215578284814</v>
      </c>
      <c r="BM56" s="64">
        <f t="shared" si="116"/>
        <v>8.8979591836734651E-2</v>
      </c>
      <c r="BN56" s="65" t="e">
        <f>+BN27/#REF!-1</f>
        <v>#REF!</v>
      </c>
      <c r="BO56" s="48" t="e">
        <f>+BO27/#REF!-1</f>
        <v>#REF!</v>
      </c>
      <c r="BP56" s="48" t="e">
        <f>+BP27/#REF!-1</f>
        <v>#REF!</v>
      </c>
      <c r="BQ56" s="64" t="e">
        <f>+BQ27/#REF!-1</f>
        <v>#REF!</v>
      </c>
    </row>
    <row r="57" spans="1:69" ht="40" customHeight="1" thickBot="1" x14ac:dyDescent="0.35">
      <c r="A57" s="33" t="s">
        <v>23</v>
      </c>
      <c r="B57" s="211"/>
      <c r="C57" s="211"/>
      <c r="D57" s="211"/>
      <c r="E57" s="211"/>
      <c r="F57" s="37">
        <f t="shared" si="6"/>
        <v>-1.7923075042179271E-2</v>
      </c>
      <c r="G57" s="37">
        <f t="shared" si="7"/>
        <v>-5.9662841474561468E-3</v>
      </c>
      <c r="H57" s="37">
        <f t="shared" si="8"/>
        <v>2.3362635622079519E-2</v>
      </c>
      <c r="I57" s="37">
        <f t="shared" si="9"/>
        <v>4.1188546162753914E-2</v>
      </c>
      <c r="J57" s="43">
        <f t="shared" si="10"/>
        <v>8.2532623944519434E-2</v>
      </c>
      <c r="K57" s="44">
        <f t="shared" si="11"/>
        <v>3.6908334649607966E-2</v>
      </c>
      <c r="L57" s="44">
        <f t="shared" si="12"/>
        <v>-1.8499805674310199E-2</v>
      </c>
      <c r="M57" s="45">
        <f t="shared" si="13"/>
        <v>6.5165562913909181E-3</v>
      </c>
      <c r="N57" s="43">
        <f t="shared" si="66"/>
        <v>4.6004393975488833E-2</v>
      </c>
      <c r="O57" s="44">
        <f t="shared" si="67"/>
        <v>4.0488601063549678E-2</v>
      </c>
      <c r="P57" s="44">
        <f t="shared" si="68"/>
        <v>-1.1581811115429441E-2</v>
      </c>
      <c r="Q57" s="45">
        <f t="shared" si="69"/>
        <v>-1.7748344370860925E-2</v>
      </c>
      <c r="R57" s="43">
        <f t="shared" si="70"/>
        <v>6.29396207304036E-2</v>
      </c>
      <c r="S57" s="44">
        <f>+S28/W28-1</f>
        <v>9.7417230022534218E-2</v>
      </c>
      <c r="T57" s="44">
        <f t="shared" si="71"/>
        <v>8.4525247983814555E-2</v>
      </c>
      <c r="U57" s="45">
        <f t="shared" si="72"/>
        <v>0.11091492304523132</v>
      </c>
      <c r="V57" s="43">
        <f t="shared" si="73"/>
        <v>4.3909889270713931E-2</v>
      </c>
      <c r="W57" s="44">
        <f t="shared" si="74"/>
        <v>0.10662105566034752</v>
      </c>
      <c r="X57" s="44">
        <f t="shared" si="75"/>
        <v>1.0592378031464511E-2</v>
      </c>
      <c r="Y57" s="45">
        <f t="shared" si="76"/>
        <v>-5.5602704047293949E-3</v>
      </c>
      <c r="Z57" s="43">
        <f t="shared" si="77"/>
        <v>-1.5868886576482777E-2</v>
      </c>
      <c r="AA57" s="44">
        <f t="shared" si="78"/>
        <v>-8.5543049261803894E-2</v>
      </c>
      <c r="AB57" s="44">
        <f t="shared" si="79"/>
        <v>2.1969411150129181E-2</v>
      </c>
      <c r="AC57" s="45">
        <f t="shared" si="80"/>
        <v>7.9106928566917034E-2</v>
      </c>
      <c r="AD57" s="43">
        <f t="shared" si="81"/>
        <v>6.5475823837388258E-2</v>
      </c>
      <c r="AE57" s="44">
        <f t="shared" si="82"/>
        <v>5.1976011071813044E-2</v>
      </c>
      <c r="AF57" s="44">
        <f t="shared" si="83"/>
        <v>4.2698057253525379E-2</v>
      </c>
      <c r="AG57" s="45">
        <f t="shared" si="84"/>
        <v>2.6849990271742952E-2</v>
      </c>
      <c r="AH57" s="43">
        <f t="shared" si="85"/>
        <v>3.4570654771387543E-2</v>
      </c>
      <c r="AI57" s="44">
        <f t="shared" si="86"/>
        <v>8.0124904494568661E-2</v>
      </c>
      <c r="AJ57" s="44">
        <f t="shared" si="87"/>
        <v>7.5471084062876281E-2</v>
      </c>
      <c r="AK57" s="45">
        <f t="shared" si="88"/>
        <v>5.4326643645936423E-2</v>
      </c>
      <c r="AL57" s="43">
        <f t="shared" si="89"/>
        <v>0.10378420201167637</v>
      </c>
      <c r="AM57" s="44">
        <f t="shared" si="90"/>
        <v>7.7261666189521794E-2</v>
      </c>
      <c r="AN57" s="44">
        <f t="shared" si="91"/>
        <v>9.5085355857300602E-2</v>
      </c>
      <c r="AO57" s="45">
        <f t="shared" si="92"/>
        <v>0.1084625004737183</v>
      </c>
      <c r="AP57" s="43">
        <f t="shared" si="93"/>
        <v>4.3372963452223523E-2</v>
      </c>
      <c r="AQ57" s="44">
        <f t="shared" si="94"/>
        <v>3.611420096403406E-2</v>
      </c>
      <c r="AR57" s="44">
        <f t="shared" si="95"/>
        <v>6.7531578146400761E-2</v>
      </c>
      <c r="AS57" s="45">
        <f t="shared" si="96"/>
        <v>8.7451061199258051E-2</v>
      </c>
      <c r="AT57" s="43">
        <f t="shared" si="97"/>
        <v>0.10983506414172273</v>
      </c>
      <c r="AU57" s="44">
        <f t="shared" si="98"/>
        <v>0.10809811413780368</v>
      </c>
      <c r="AV57" s="44">
        <f t="shared" si="99"/>
        <v>0.11429540444293695</v>
      </c>
      <c r="AW57" s="45">
        <f t="shared" si="100"/>
        <v>1.1125927160596794E-2</v>
      </c>
      <c r="AX57" s="144">
        <f t="shared" si="101"/>
        <v>0.14092556453861182</v>
      </c>
      <c r="AY57" s="127">
        <f t="shared" si="102"/>
        <v>6.9141225565561237E-2</v>
      </c>
      <c r="AZ57" s="127">
        <f t="shared" si="103"/>
        <v>-8.6993065770121225E-3</v>
      </c>
      <c r="BA57" s="71">
        <f t="shared" si="104"/>
        <v>0.10457516339869244</v>
      </c>
      <c r="BB57" s="144">
        <f t="shared" si="105"/>
        <v>-2.0079224149706532E-2</v>
      </c>
      <c r="BC57" s="127">
        <f t="shared" si="106"/>
        <v>6.0810810810810745E-2</v>
      </c>
      <c r="BD57" s="127">
        <f t="shared" si="107"/>
        <v>8.1099500227169719E-2</v>
      </c>
      <c r="BE57" s="71">
        <f t="shared" si="108"/>
        <v>2.9814665592264644E-2</v>
      </c>
      <c r="BF57" s="144">
        <f t="shared" si="109"/>
        <v>-6.7071616685073332E-2</v>
      </c>
      <c r="BG57" s="127">
        <f t="shared" si="110"/>
        <v>-3.7322806387941609E-2</v>
      </c>
      <c r="BH57" s="127">
        <f t="shared" si="111"/>
        <v>1.4052061736927079E-2</v>
      </c>
      <c r="BI57" s="71">
        <f t="shared" si="112"/>
        <v>6.2179035343872702E-2</v>
      </c>
      <c r="BJ57" s="144">
        <f t="shared" si="113"/>
        <v>9.543529849704524E-2</v>
      </c>
      <c r="BK57" s="127">
        <f t="shared" si="114"/>
        <v>0.10312747426761648</v>
      </c>
      <c r="BL57" s="127">
        <f t="shared" si="115"/>
        <v>0.17001778879844753</v>
      </c>
      <c r="BM57" s="71">
        <f t="shared" si="116"/>
        <v>8.6304966090571034E-2</v>
      </c>
      <c r="BN57" s="144" t="e">
        <f>+BN28/#REF!-1</f>
        <v>#REF!</v>
      </c>
      <c r="BO57" s="127" t="e">
        <f>+BO28/#REF!-1</f>
        <v>#REF!</v>
      </c>
      <c r="BP57" s="127" t="e">
        <f>+BP28/#REF!-1</f>
        <v>#REF!</v>
      </c>
      <c r="BQ57" s="71" t="e">
        <f>+BQ28/#REF!-1</f>
        <v>#REF!</v>
      </c>
    </row>
    <row r="58" spans="1:69" ht="40" customHeight="1" thickBot="1" x14ac:dyDescent="0.35">
      <c r="A58" s="259" t="s">
        <v>76</v>
      </c>
      <c r="B58" s="119"/>
      <c r="F58" s="67"/>
      <c r="G58" s="119"/>
      <c r="O58" s="67"/>
      <c r="Q58" s="1"/>
    </row>
    <row r="59" spans="1:69" ht="40" customHeight="1" x14ac:dyDescent="0.3">
      <c r="A59" s="270" t="s">
        <v>84</v>
      </c>
      <c r="B59" s="219">
        <v>2020</v>
      </c>
      <c r="C59" s="220"/>
      <c r="D59" s="220"/>
      <c r="E59" s="221"/>
      <c r="F59" s="219">
        <v>2019</v>
      </c>
      <c r="G59" s="220"/>
      <c r="H59" s="220"/>
      <c r="I59" s="221"/>
      <c r="J59" s="13"/>
      <c r="K59" s="14"/>
      <c r="L59" s="14"/>
      <c r="M59" s="15">
        <v>2018</v>
      </c>
      <c r="N59" s="13">
        <v>2017</v>
      </c>
      <c r="O59" s="14"/>
      <c r="P59" s="14"/>
      <c r="Q59" s="15"/>
      <c r="R59" s="13">
        <v>2016</v>
      </c>
      <c r="S59" s="14"/>
      <c r="T59" s="14"/>
      <c r="U59" s="15"/>
      <c r="V59" s="13">
        <v>2015</v>
      </c>
      <c r="W59" s="14"/>
      <c r="X59" s="14"/>
      <c r="Y59" s="15"/>
      <c r="Z59" s="13"/>
      <c r="AA59" s="14"/>
      <c r="AB59" s="14">
        <v>2014</v>
      </c>
      <c r="AC59" s="15"/>
      <c r="AD59" s="219">
        <v>2013</v>
      </c>
      <c r="AE59" s="220"/>
      <c r="AF59" s="220"/>
      <c r="AG59" s="221"/>
      <c r="AH59" s="219">
        <v>2012</v>
      </c>
      <c r="AI59" s="220"/>
      <c r="AJ59" s="220"/>
      <c r="AK59" s="221"/>
      <c r="AL59" s="219">
        <v>2011</v>
      </c>
      <c r="AM59" s="220"/>
      <c r="AN59" s="220"/>
      <c r="AO59" s="221"/>
      <c r="AP59" s="219">
        <v>2010</v>
      </c>
      <c r="AQ59" s="220"/>
      <c r="AR59" s="220"/>
      <c r="AS59" s="221"/>
      <c r="AT59" s="219">
        <v>2009</v>
      </c>
      <c r="AU59" s="220"/>
      <c r="AV59" s="220"/>
      <c r="AW59" s="221"/>
      <c r="AX59" s="219">
        <v>2008</v>
      </c>
      <c r="AY59" s="220"/>
      <c r="AZ59" s="220"/>
      <c r="BA59" s="221"/>
      <c r="BB59" s="219">
        <v>2007</v>
      </c>
      <c r="BC59" s="220"/>
      <c r="BD59" s="220"/>
      <c r="BE59" s="221"/>
      <c r="BF59" s="219">
        <v>2006</v>
      </c>
      <c r="BG59" s="220"/>
      <c r="BH59" s="220"/>
      <c r="BI59" s="221"/>
      <c r="BJ59" s="219">
        <v>2005</v>
      </c>
      <c r="BK59" s="220"/>
      <c r="BL59" s="220"/>
      <c r="BM59" s="221"/>
      <c r="BN59" s="219">
        <v>2004</v>
      </c>
      <c r="BO59" s="220"/>
      <c r="BP59" s="220"/>
      <c r="BQ59" s="221"/>
    </row>
    <row r="60" spans="1:69" ht="40" customHeight="1" thickBot="1" x14ac:dyDescent="0.35">
      <c r="A60" s="271"/>
      <c r="B60" s="34" t="s">
        <v>5</v>
      </c>
      <c r="C60" s="35" t="s">
        <v>4</v>
      </c>
      <c r="D60" s="35" t="s">
        <v>3</v>
      </c>
      <c r="E60" s="36" t="s">
        <v>2</v>
      </c>
      <c r="F60" s="34" t="s">
        <v>5</v>
      </c>
      <c r="G60" s="35" t="s">
        <v>4</v>
      </c>
      <c r="H60" s="35" t="s">
        <v>3</v>
      </c>
      <c r="I60" s="36" t="s">
        <v>2</v>
      </c>
      <c r="J60" s="34" t="s">
        <v>5</v>
      </c>
      <c r="K60" s="35" t="s">
        <v>4</v>
      </c>
      <c r="L60" s="35" t="s">
        <v>3</v>
      </c>
      <c r="M60" s="36" t="s">
        <v>2</v>
      </c>
      <c r="N60" s="34" t="s">
        <v>5</v>
      </c>
      <c r="O60" s="35" t="s">
        <v>4</v>
      </c>
      <c r="P60" s="35" t="s">
        <v>3</v>
      </c>
      <c r="Q60" s="36" t="s">
        <v>2</v>
      </c>
      <c r="R60" s="34" t="s">
        <v>5</v>
      </c>
      <c r="S60" s="35" t="s">
        <v>4</v>
      </c>
      <c r="T60" s="35" t="s">
        <v>3</v>
      </c>
      <c r="U60" s="36" t="s">
        <v>2</v>
      </c>
      <c r="V60" s="34" t="s">
        <v>5</v>
      </c>
      <c r="W60" s="35" t="s">
        <v>4</v>
      </c>
      <c r="X60" s="35" t="s">
        <v>3</v>
      </c>
      <c r="Y60" s="36" t="s">
        <v>2</v>
      </c>
      <c r="Z60" s="34" t="s">
        <v>5</v>
      </c>
      <c r="AA60" s="35" t="s">
        <v>4</v>
      </c>
      <c r="AB60" s="35" t="s">
        <v>3</v>
      </c>
      <c r="AC60" s="36" t="s">
        <v>2</v>
      </c>
      <c r="AD60" s="34" t="s">
        <v>5</v>
      </c>
      <c r="AE60" s="35" t="s">
        <v>4</v>
      </c>
      <c r="AF60" s="35" t="s">
        <v>3</v>
      </c>
      <c r="AG60" s="36" t="s">
        <v>2</v>
      </c>
      <c r="AH60" s="34" t="s">
        <v>5</v>
      </c>
      <c r="AI60" s="35" t="s">
        <v>4</v>
      </c>
      <c r="AJ60" s="35" t="s">
        <v>3</v>
      </c>
      <c r="AK60" s="36" t="s">
        <v>2</v>
      </c>
      <c r="AL60" s="34" t="s">
        <v>5</v>
      </c>
      <c r="AM60" s="35" t="s">
        <v>4</v>
      </c>
      <c r="AN60" s="35" t="s">
        <v>3</v>
      </c>
      <c r="AO60" s="36" t="s">
        <v>2</v>
      </c>
      <c r="AP60" s="34" t="s">
        <v>5</v>
      </c>
      <c r="AQ60" s="35" t="s">
        <v>4</v>
      </c>
      <c r="AR60" s="35" t="s">
        <v>3</v>
      </c>
      <c r="AS60" s="36" t="s">
        <v>2</v>
      </c>
      <c r="AT60" s="34" t="s">
        <v>5</v>
      </c>
      <c r="AU60" s="35" t="s">
        <v>4</v>
      </c>
      <c r="AV60" s="35" t="s">
        <v>3</v>
      </c>
      <c r="AW60" s="36" t="s">
        <v>2</v>
      </c>
      <c r="AX60" s="34" t="s">
        <v>5</v>
      </c>
      <c r="AY60" s="35" t="s">
        <v>4</v>
      </c>
      <c r="AZ60" s="35" t="s">
        <v>3</v>
      </c>
      <c r="BA60" s="36" t="s">
        <v>2</v>
      </c>
      <c r="BB60" s="34" t="s">
        <v>5</v>
      </c>
      <c r="BC60" s="35" t="s">
        <v>4</v>
      </c>
      <c r="BD60" s="35" t="s">
        <v>3</v>
      </c>
      <c r="BE60" s="36" t="s">
        <v>2</v>
      </c>
      <c r="BF60" s="34" t="s">
        <v>5</v>
      </c>
      <c r="BG60" s="35" t="s">
        <v>4</v>
      </c>
      <c r="BH60" s="35" t="s">
        <v>3</v>
      </c>
      <c r="BI60" s="36" t="s">
        <v>2</v>
      </c>
      <c r="BJ60" s="34" t="s">
        <v>5</v>
      </c>
      <c r="BK60" s="35" t="s">
        <v>4</v>
      </c>
      <c r="BL60" s="35" t="s">
        <v>3</v>
      </c>
      <c r="BM60" s="36" t="s">
        <v>2</v>
      </c>
      <c r="BN60" s="34" t="s">
        <v>5</v>
      </c>
      <c r="BO60" s="35" t="s">
        <v>4</v>
      </c>
      <c r="BP60" s="35" t="s">
        <v>3</v>
      </c>
      <c r="BQ60" s="36" t="s">
        <v>2</v>
      </c>
    </row>
    <row r="61" spans="1:69" ht="40" customHeight="1" x14ac:dyDescent="0.3">
      <c r="A61" s="54" t="s">
        <v>24</v>
      </c>
      <c r="B61" s="92"/>
      <c r="C61" s="92"/>
      <c r="D61" s="92"/>
      <c r="E61" s="92"/>
      <c r="F61" s="37">
        <f t="shared" ref="F61:I86" si="117">+F3/F$28</f>
        <v>7.5241509809779894E-2</v>
      </c>
      <c r="G61" s="37">
        <f t="shared" si="117"/>
        <v>6.8934692105330347E-2</v>
      </c>
      <c r="H61" s="37">
        <f t="shared" si="117"/>
        <v>6.5598720528298002E-2</v>
      </c>
      <c r="I61" s="37">
        <f t="shared" si="117"/>
        <v>6.7010439574328257E-2</v>
      </c>
      <c r="J61" s="37">
        <f>+I3/I$28</f>
        <v>6.7010439574328257E-2</v>
      </c>
      <c r="K61" s="38">
        <f t="shared" ref="K61:AP61" si="118">+K3/K$28</f>
        <v>6.4385091906164288E-2</v>
      </c>
      <c r="L61" s="38">
        <f t="shared" si="118"/>
        <v>7.1592618991050919E-2</v>
      </c>
      <c r="M61" s="39">
        <f t="shared" si="118"/>
        <v>6.998105063690914E-2</v>
      </c>
      <c r="N61" s="37">
        <f t="shared" si="118"/>
        <v>7.5182832704911814E-2</v>
      </c>
      <c r="O61" s="38">
        <f t="shared" si="118"/>
        <v>6.6111729582026116E-2</v>
      </c>
      <c r="P61" s="38">
        <f t="shared" si="118"/>
        <v>6.9309007025269986E-2</v>
      </c>
      <c r="Q61" s="39">
        <f t="shared" si="118"/>
        <v>6.7772384034519961E-2</v>
      </c>
      <c r="R61" s="37">
        <f t="shared" si="118"/>
        <v>7.5756372587945667E-2</v>
      </c>
      <c r="S61" s="38">
        <f t="shared" si="118"/>
        <v>6.6550834517980301E-2</v>
      </c>
      <c r="T61" s="38">
        <f t="shared" si="118"/>
        <v>7.5579738308070979E-2</v>
      </c>
      <c r="U61" s="39">
        <f t="shared" si="118"/>
        <v>8.2701986754966886E-2</v>
      </c>
      <c r="V61" s="37">
        <f t="shared" si="118"/>
        <v>7.562883349276911E-2</v>
      </c>
      <c r="W61" s="38">
        <f t="shared" si="118"/>
        <v>6.7978274686543008E-2</v>
      </c>
      <c r="X61" s="38">
        <f t="shared" si="118"/>
        <v>7.8792817601933296E-2</v>
      </c>
      <c r="Y61" s="39">
        <f t="shared" si="118"/>
        <v>7.3776522174156159E-2</v>
      </c>
      <c r="Z61" s="37">
        <f t="shared" si="118"/>
        <v>9.1755514435926791E-2</v>
      </c>
      <c r="AA61" s="38">
        <f t="shared" si="118"/>
        <v>6.3620959749352612E-2</v>
      </c>
      <c r="AB61" s="38">
        <f t="shared" si="118"/>
        <v>8.6584881013233361E-2</v>
      </c>
      <c r="AC61" s="39">
        <f t="shared" si="118"/>
        <v>7.6556144098797227E-2</v>
      </c>
      <c r="AD61" s="37">
        <f t="shared" si="118"/>
        <v>8.6166030755000581E-2</v>
      </c>
      <c r="AE61" s="38">
        <f t="shared" si="118"/>
        <v>7.3527262096184764E-2</v>
      </c>
      <c r="AF61" s="38">
        <f t="shared" si="118"/>
        <v>8.0128856255622966E-2</v>
      </c>
      <c r="AG61" s="39">
        <f t="shared" si="118"/>
        <v>7.0643592496684129E-2</v>
      </c>
      <c r="AH61" s="37">
        <f t="shared" si="118"/>
        <v>9.9692023406221117E-2</v>
      </c>
      <c r="AI61" s="38">
        <f t="shared" si="118"/>
        <v>7.365831154851607E-2</v>
      </c>
      <c r="AJ61" s="38">
        <f t="shared" si="118"/>
        <v>8.9057677177268063E-2</v>
      </c>
      <c r="AK61" s="39">
        <f t="shared" si="118"/>
        <v>7.4064465918671774E-2</v>
      </c>
      <c r="AL61" s="37">
        <f t="shared" si="118"/>
        <v>0.10603791620200734</v>
      </c>
      <c r="AM61" s="38">
        <f t="shared" si="118"/>
        <v>6.8763910573696976E-2</v>
      </c>
      <c r="AN61" s="38">
        <f t="shared" si="118"/>
        <v>8.3119080938588205E-2</v>
      </c>
      <c r="AO61" s="39">
        <f t="shared" si="118"/>
        <v>8.164381688262845E-2</v>
      </c>
      <c r="AP61" s="37">
        <f t="shared" si="118"/>
        <v>0.10009143982556097</v>
      </c>
      <c r="AQ61" s="38">
        <f t="shared" ref="AQ61:BQ61" si="119">+AQ3/AQ$28</f>
        <v>7.1929573432579441E-2</v>
      </c>
      <c r="AR61" s="38">
        <f t="shared" si="119"/>
        <v>9.1877828860615129E-2</v>
      </c>
      <c r="AS61" s="39">
        <f t="shared" si="119"/>
        <v>9.1711827793989467E-2</v>
      </c>
      <c r="AT61" s="37">
        <f t="shared" si="119"/>
        <v>0.11907382944371055</v>
      </c>
      <c r="AU61" s="38">
        <f t="shared" si="119"/>
        <v>8.3203559510567279E-2</v>
      </c>
      <c r="AV61" s="38">
        <f t="shared" si="119"/>
        <v>0.10679500837011111</v>
      </c>
      <c r="AW61" s="39">
        <f t="shared" si="119"/>
        <v>0.10715021636101381</v>
      </c>
      <c r="AX61" s="37">
        <f t="shared" si="119"/>
        <v>0.10824679291386684</v>
      </c>
      <c r="AY61" s="38">
        <f t="shared" si="119"/>
        <v>9.9634331730966752E-2</v>
      </c>
      <c r="AZ61" s="38">
        <f t="shared" si="119"/>
        <v>0.11552484314057995</v>
      </c>
      <c r="BA61" s="39">
        <f t="shared" si="119"/>
        <v>9.5382948579048249E-2</v>
      </c>
      <c r="BB61" s="37">
        <f t="shared" si="119"/>
        <v>9.0697890530619829E-2</v>
      </c>
      <c r="BC61" s="38">
        <f t="shared" si="119"/>
        <v>7.5993850208653638E-2</v>
      </c>
      <c r="BD61" s="38">
        <f t="shared" si="119"/>
        <v>9.0397142256776628E-2</v>
      </c>
      <c r="BE61" s="39">
        <f t="shared" si="119"/>
        <v>7.9720150971186579E-2</v>
      </c>
      <c r="BF61" s="37">
        <f t="shared" si="119"/>
        <v>0.15248372262441379</v>
      </c>
      <c r="BG61" s="38">
        <f t="shared" si="119"/>
        <v>8.7744641192917056E-2</v>
      </c>
      <c r="BH61" s="38">
        <f t="shared" si="119"/>
        <v>0.10245343025897319</v>
      </c>
      <c r="BI61" s="39">
        <f t="shared" si="119"/>
        <v>8.5746788642935029E-2</v>
      </c>
      <c r="BJ61" s="37">
        <f t="shared" si="119"/>
        <v>7.6883867131084874E-2</v>
      </c>
      <c r="BK61" s="38">
        <f t="shared" si="119"/>
        <v>8.5994975776063187E-2</v>
      </c>
      <c r="BL61" s="38">
        <f t="shared" si="119"/>
        <v>9.1499654457498289E-2</v>
      </c>
      <c r="BM61" s="39">
        <f t="shared" si="119"/>
        <v>7.8491591984694381E-2</v>
      </c>
      <c r="BN61" s="37">
        <f t="shared" si="119"/>
        <v>0.13675492066446418</v>
      </c>
      <c r="BO61" s="38">
        <f t="shared" si="119"/>
        <v>9.2537608867775137E-2</v>
      </c>
      <c r="BP61" s="38">
        <f t="shared" si="119"/>
        <v>0.10263597649722386</v>
      </c>
      <c r="BQ61" s="39">
        <f t="shared" si="119"/>
        <v>0.10829140231896742</v>
      </c>
    </row>
    <row r="62" spans="1:69" ht="40" customHeight="1" x14ac:dyDescent="0.3">
      <c r="A62" s="92" t="s">
        <v>36</v>
      </c>
      <c r="B62" s="92"/>
      <c r="C62" s="92"/>
      <c r="D62" s="92"/>
      <c r="E62" s="92"/>
      <c r="F62" s="37">
        <f t="shared" si="117"/>
        <v>0.12994223682900108</v>
      </c>
      <c r="G62" s="37">
        <f t="shared" si="117"/>
        <v>0.13076903430133063</v>
      </c>
      <c r="H62" s="37">
        <f t="shared" si="117"/>
        <v>0.13184233606768819</v>
      </c>
      <c r="I62" s="37">
        <f t="shared" si="117"/>
        <v>0.12848512423851774</v>
      </c>
      <c r="J62" s="37">
        <f t="shared" ref="J62:J86" si="120">+J4/J$28</f>
        <v>0.12695307724282953</v>
      </c>
      <c r="K62" s="38">
        <f t="shared" ref="K62:AP62" si="121">+K4/K$28</f>
        <v>0.13697065095968311</v>
      </c>
      <c r="L62" s="38">
        <f t="shared" si="121"/>
        <v>0.13333861302499933</v>
      </c>
      <c r="M62" s="39">
        <f t="shared" si="121"/>
        <v>0.12969786293294028</v>
      </c>
      <c r="N62" s="37">
        <f t="shared" si="121"/>
        <v>0.13315788141812387</v>
      </c>
      <c r="O62" s="38">
        <f t="shared" si="121"/>
        <v>0.136651148669163</v>
      </c>
      <c r="P62" s="38">
        <f t="shared" si="121"/>
        <v>0.13313935199748345</v>
      </c>
      <c r="Q62" s="39">
        <f t="shared" si="121"/>
        <v>0.14023732470334413</v>
      </c>
      <c r="R62" s="37">
        <f t="shared" si="121"/>
        <v>0.12168135736784982</v>
      </c>
      <c r="S62" s="38">
        <f t="shared" si="121"/>
        <v>0.12288737956089087</v>
      </c>
      <c r="T62" s="38">
        <f t="shared" si="121"/>
        <v>0.1192641533877445</v>
      </c>
      <c r="U62" s="39">
        <f t="shared" si="121"/>
        <v>0.11724503311258279</v>
      </c>
      <c r="V62" s="37">
        <f t="shared" si="121"/>
        <v>0.11513139384390299</v>
      </c>
      <c r="W62" s="38">
        <f t="shared" si="121"/>
        <v>0.11827584214479687</v>
      </c>
      <c r="X62" s="38">
        <f t="shared" si="121"/>
        <v>0.11644701716919101</v>
      </c>
      <c r="Y62" s="39">
        <f t="shared" si="121"/>
        <v>0.11674170860186577</v>
      </c>
      <c r="Z62" s="37">
        <f t="shared" si="121"/>
        <v>0.12150850295180189</v>
      </c>
      <c r="AA62" s="38">
        <f t="shared" si="121"/>
        <v>0.13101441861952112</v>
      </c>
      <c r="AB62" s="38">
        <f t="shared" si="121"/>
        <v>0.12892599534276139</v>
      </c>
      <c r="AC62" s="39">
        <f t="shared" si="121"/>
        <v>0.12970062333557694</v>
      </c>
      <c r="AD62" s="37">
        <f t="shared" si="121"/>
        <v>0.12333795814545034</v>
      </c>
      <c r="AE62" s="38">
        <f t="shared" si="121"/>
        <v>0.14474492033328462</v>
      </c>
      <c r="AF62" s="38">
        <f t="shared" si="121"/>
        <v>0.14229329308993818</v>
      </c>
      <c r="AG62" s="39">
        <f t="shared" si="121"/>
        <v>0.13525547906271707</v>
      </c>
      <c r="AH62" s="37">
        <f t="shared" si="121"/>
        <v>0.14163843547890359</v>
      </c>
      <c r="AI62" s="38">
        <f t="shared" si="121"/>
        <v>0.13925880362909426</v>
      </c>
      <c r="AJ62" s="38">
        <f t="shared" si="121"/>
        <v>0.13405555891787205</v>
      </c>
      <c r="AK62" s="39">
        <f t="shared" si="121"/>
        <v>0.13009922822491732</v>
      </c>
      <c r="AL62" s="37">
        <f t="shared" si="121"/>
        <v>0.12690775848335195</v>
      </c>
      <c r="AM62" s="38">
        <f t="shared" si="121"/>
        <v>0.13101684217519852</v>
      </c>
      <c r="AN62" s="38">
        <f t="shared" si="121"/>
        <v>0.13157809092980116</v>
      </c>
      <c r="AO62" s="39">
        <f t="shared" si="121"/>
        <v>0.13350883790898832</v>
      </c>
      <c r="AP62" s="37">
        <f t="shared" si="121"/>
        <v>0.13652669339523107</v>
      </c>
      <c r="AQ62" s="38">
        <f t="shared" ref="AQ62:BQ62" si="122">+AQ4/AQ$28</f>
        <v>0.14017320354995708</v>
      </c>
      <c r="AR62" s="38">
        <f t="shared" si="122"/>
        <v>0.13981253786663816</v>
      </c>
      <c r="AS62" s="39">
        <f t="shared" si="122"/>
        <v>0.14658733467237653</v>
      </c>
      <c r="AT62" s="37">
        <f t="shared" si="122"/>
        <v>0.12571554381329811</v>
      </c>
      <c r="AU62" s="38">
        <f t="shared" si="122"/>
        <v>0.14111976269929546</v>
      </c>
      <c r="AV62" s="38">
        <f t="shared" si="122"/>
        <v>0.12897580276974585</v>
      </c>
      <c r="AW62" s="39">
        <f t="shared" si="122"/>
        <v>0.1312178034205646</v>
      </c>
      <c r="AX62" s="37">
        <f t="shared" si="122"/>
        <v>0.13223376094481776</v>
      </c>
      <c r="AY62" s="38">
        <f t="shared" si="122"/>
        <v>0.13332511606886066</v>
      </c>
      <c r="AZ62" s="38">
        <f t="shared" si="122"/>
        <v>0.13833305070374766</v>
      </c>
      <c r="BA62" s="39">
        <f t="shared" si="122"/>
        <v>0.13751145928827405</v>
      </c>
      <c r="BB62" s="37">
        <f t="shared" si="122"/>
        <v>0.12117832915156586</v>
      </c>
      <c r="BC62" s="38">
        <f t="shared" si="122"/>
        <v>9.6112453327476394E-2</v>
      </c>
      <c r="BD62" s="38">
        <f t="shared" si="122"/>
        <v>0.10766967850388734</v>
      </c>
      <c r="BE62" s="39">
        <f t="shared" si="122"/>
        <v>9.9051827303691414E-2</v>
      </c>
      <c r="BF62" s="37">
        <f t="shared" si="122"/>
        <v>0.11874516231844465</v>
      </c>
      <c r="BG62" s="38">
        <f t="shared" si="122"/>
        <v>0.1049394221808015</v>
      </c>
      <c r="BH62" s="38">
        <f t="shared" si="122"/>
        <v>0.12003634711494778</v>
      </c>
      <c r="BI62" s="39">
        <f t="shared" si="122"/>
        <v>0.1014836232639712</v>
      </c>
      <c r="BJ62" s="37">
        <f t="shared" si="122"/>
        <v>0.13762636989210772</v>
      </c>
      <c r="BK62" s="38">
        <f t="shared" si="122"/>
        <v>0.15000897182845868</v>
      </c>
      <c r="BL62" s="38">
        <f t="shared" si="122"/>
        <v>0.156645934116563</v>
      </c>
      <c r="BM62" s="39">
        <f t="shared" si="122"/>
        <v>0.16891551706776758</v>
      </c>
      <c r="BN62" s="37">
        <f t="shared" si="122"/>
        <v>0.15192406123493557</v>
      </c>
      <c r="BO62" s="38">
        <f t="shared" si="122"/>
        <v>0.14043942992874109</v>
      </c>
      <c r="BP62" s="38">
        <f t="shared" si="122"/>
        <v>0.14150180583256969</v>
      </c>
      <c r="BQ62" s="39">
        <f t="shared" si="122"/>
        <v>0.12584773572522426</v>
      </c>
    </row>
    <row r="63" spans="1:69" ht="40" customHeight="1" x14ac:dyDescent="0.3">
      <c r="A63" s="114" t="s">
        <v>37</v>
      </c>
      <c r="B63" s="114"/>
      <c r="C63" s="114"/>
      <c r="D63" s="114"/>
      <c r="E63" s="114"/>
      <c r="F63" s="37">
        <f t="shared" si="117"/>
        <v>3.9338711283736678E-3</v>
      </c>
      <c r="G63" s="37">
        <f t="shared" si="117"/>
        <v>4.4696447270962626E-3</v>
      </c>
      <c r="H63" s="37">
        <f t="shared" si="117"/>
        <v>4.720631481194862E-3</v>
      </c>
      <c r="I63" s="37">
        <f t="shared" si="117"/>
        <v>4.4235484441748187E-3</v>
      </c>
      <c r="J63" s="37">
        <f t="shared" si="120"/>
        <v>4.4502041714551185E-3</v>
      </c>
      <c r="K63" s="38">
        <f t="shared" ref="K63:AP63" si="123">+K5/K$28</f>
        <v>4.4429775566162269E-3</v>
      </c>
      <c r="L63" s="38">
        <f t="shared" si="123"/>
        <v>4.5933317494258339E-3</v>
      </c>
      <c r="M63" s="39">
        <f t="shared" si="123"/>
        <v>3.5793241393830924E-3</v>
      </c>
      <c r="N63" s="37">
        <f t="shared" si="123"/>
        <v>3.1631955867095175E-3</v>
      </c>
      <c r="O63" s="38">
        <f t="shared" si="123"/>
        <v>2.8843234490436185E-3</v>
      </c>
      <c r="P63" s="38">
        <f t="shared" si="123"/>
        <v>2.7786515675789028E-3</v>
      </c>
      <c r="Q63" s="39">
        <f t="shared" si="123"/>
        <v>2.2923408845738941E-3</v>
      </c>
      <c r="R63" s="37">
        <f t="shared" si="123"/>
        <v>3.0704888959474834E-3</v>
      </c>
      <c r="S63" s="38">
        <f t="shared" si="123"/>
        <v>3.1327331121992312E-3</v>
      </c>
      <c r="T63" s="38">
        <f t="shared" si="123"/>
        <v>3.316491773545796E-3</v>
      </c>
      <c r="U63" s="39">
        <f t="shared" si="123"/>
        <v>2.6754966887417219E-3</v>
      </c>
      <c r="V63" s="37">
        <f t="shared" si="123"/>
        <v>3.4325586629902647E-3</v>
      </c>
      <c r="W63" s="38">
        <f t="shared" si="123"/>
        <v>3.6401456058242324E-3</v>
      </c>
      <c r="X63" s="38">
        <f t="shared" si="123"/>
        <v>3.5406187652794567E-3</v>
      </c>
      <c r="Y63" s="39">
        <f t="shared" si="123"/>
        <v>3.3253877166651959E-3</v>
      </c>
      <c r="Z63" s="37">
        <f t="shared" si="123"/>
        <v>4.1707052016330369E-3</v>
      </c>
      <c r="AA63" s="38">
        <f t="shared" si="123"/>
        <v>4.891460724447713E-3</v>
      </c>
      <c r="AB63" s="38">
        <f t="shared" si="123"/>
        <v>4.2312716533197021E-3</v>
      </c>
      <c r="AC63" s="39">
        <f t="shared" si="123"/>
        <v>4.3604225805507595E-3</v>
      </c>
      <c r="AD63" s="37">
        <f t="shared" si="123"/>
        <v>4.913862874320731E-3</v>
      </c>
      <c r="AE63" s="38">
        <f t="shared" si="123"/>
        <v>5.2039175559128788E-3</v>
      </c>
      <c r="AF63" s="38">
        <f t="shared" si="123"/>
        <v>5.369010650956265E-3</v>
      </c>
      <c r="AG63" s="39">
        <f t="shared" si="123"/>
        <v>3.8842923008905435E-3</v>
      </c>
      <c r="AH63" s="37">
        <f t="shared" si="123"/>
        <v>2.3406221127194333E-3</v>
      </c>
      <c r="AI63" s="38">
        <f t="shared" si="123"/>
        <v>2.6756881439335689E-3</v>
      </c>
      <c r="AJ63" s="38">
        <f t="shared" si="123"/>
        <v>2.8445197603340798E-3</v>
      </c>
      <c r="AK63" s="39">
        <f t="shared" si="123"/>
        <v>3.1454698748297556E-3</v>
      </c>
      <c r="AL63" s="37">
        <f t="shared" si="123"/>
        <v>5.703361478413254E-3</v>
      </c>
      <c r="AM63" s="38">
        <f t="shared" si="123"/>
        <v>6.145566887021228E-3</v>
      </c>
      <c r="AN63" s="38">
        <f t="shared" si="123"/>
        <v>4.3935301200898232E-3</v>
      </c>
      <c r="AO63" s="39">
        <f t="shared" si="123"/>
        <v>6.0856781428424893E-3</v>
      </c>
      <c r="AP63" s="37">
        <f t="shared" si="123"/>
        <v>2.5321797847647188E-3</v>
      </c>
      <c r="AQ63" s="38">
        <f t="shared" ref="AQ63:BQ63" si="124">+AQ5/AQ$28</f>
        <v>2.7197251646149442E-3</v>
      </c>
      <c r="AR63" s="38">
        <f t="shared" si="124"/>
        <v>3.2075269966855553E-3</v>
      </c>
      <c r="AS63" s="39">
        <f t="shared" si="124"/>
        <v>3.4865653541516655E-3</v>
      </c>
      <c r="AT63" s="37">
        <f t="shared" si="124"/>
        <v>2.0915896081021576E-3</v>
      </c>
      <c r="AU63" s="38">
        <f t="shared" si="124"/>
        <v>2.0022246941045602E-3</v>
      </c>
      <c r="AV63" s="38">
        <f t="shared" si="124"/>
        <v>4.0328717090245009E-3</v>
      </c>
      <c r="AW63" s="39">
        <f t="shared" si="124"/>
        <v>3.6678343292808574E-3</v>
      </c>
      <c r="AX63" s="37">
        <f t="shared" si="124"/>
        <v>4.9684381999592752E-3</v>
      </c>
      <c r="AY63" s="38">
        <f t="shared" si="124"/>
        <v>9.449854143555609E-4</v>
      </c>
      <c r="AZ63" s="38">
        <f t="shared" si="124"/>
        <v>5.214515855519756E-3</v>
      </c>
      <c r="BA63" s="39">
        <f t="shared" si="124"/>
        <v>9.5841320110009174E-4</v>
      </c>
      <c r="BB63" s="37">
        <f t="shared" si="124"/>
        <v>3.2060217451909678E-3</v>
      </c>
      <c r="BC63" s="38">
        <f t="shared" si="124"/>
        <v>6.1497913463650332E-4</v>
      </c>
      <c r="BD63" s="38">
        <f t="shared" si="124"/>
        <v>2.941794494641731E-3</v>
      </c>
      <c r="BE63" s="39">
        <f t="shared" si="124"/>
        <v>6.4438921108349431E-4</v>
      </c>
      <c r="BF63" s="37">
        <f t="shared" si="124"/>
        <v>4.7352365341711061E-3</v>
      </c>
      <c r="BG63" s="38">
        <f t="shared" si="124"/>
        <v>9.3196644920782849E-4</v>
      </c>
      <c r="BH63" s="38">
        <f t="shared" si="124"/>
        <v>4.8159927305770102E-3</v>
      </c>
      <c r="BI63" s="39">
        <f t="shared" si="124"/>
        <v>9.0060198132435891E-4</v>
      </c>
      <c r="BJ63" s="37">
        <f t="shared" si="124"/>
        <v>3.1857955993543456E-3</v>
      </c>
      <c r="BK63" s="38">
        <f t="shared" si="124"/>
        <v>2.7364076798851614E-3</v>
      </c>
      <c r="BL63" s="38">
        <f t="shared" si="124"/>
        <v>3.3632803501497349E-3</v>
      </c>
      <c r="BM63" s="39">
        <f t="shared" si="124"/>
        <v>3.0711912194139562E-3</v>
      </c>
      <c r="BN63" s="37">
        <f t="shared" si="124"/>
        <v>2.8849285747522221E-3</v>
      </c>
      <c r="BO63" s="38">
        <f t="shared" si="124"/>
        <v>3.4144893111638956E-3</v>
      </c>
      <c r="BP63" s="38">
        <f t="shared" si="124"/>
        <v>3.6655705891865667E-3</v>
      </c>
      <c r="BQ63" s="39">
        <f t="shared" si="124"/>
        <v>3.719098665499891E-3</v>
      </c>
    </row>
    <row r="64" spans="1:69" ht="40" customHeight="1" x14ac:dyDescent="0.3">
      <c r="A64" s="114" t="s">
        <v>63</v>
      </c>
      <c r="B64" s="114"/>
      <c r="C64" s="114"/>
      <c r="D64" s="114"/>
      <c r="E64" s="114"/>
      <c r="F64" s="37">
        <f t="shared" si="117"/>
        <v>0.11199083756597948</v>
      </c>
      <c r="G64" s="37">
        <f t="shared" si="117"/>
        <v>0.11227747554465811</v>
      </c>
      <c r="H64" s="37">
        <f t="shared" si="117"/>
        <v>0.11221173193004179</v>
      </c>
      <c r="I64" s="37">
        <f t="shared" si="117"/>
        <v>0.10854124011020955</v>
      </c>
      <c r="J64" s="37">
        <f t="shared" si="120"/>
        <v>0.10846761376140057</v>
      </c>
      <c r="K64" s="38">
        <f t="shared" ref="K64:AP64" si="125">+K6/K$28</f>
        <v>0.11765004569919769</v>
      </c>
      <c r="L64" s="38">
        <f t="shared" si="125"/>
        <v>0.11433172302737518</v>
      </c>
      <c r="M64" s="39">
        <f t="shared" si="125"/>
        <v>0.11124855247920833</v>
      </c>
      <c r="N64" s="37">
        <f t="shared" si="125"/>
        <v>0.1121036515929853</v>
      </c>
      <c r="O64" s="38">
        <f t="shared" si="125"/>
        <v>0.11410788381742738</v>
      </c>
      <c r="P64" s="38">
        <f t="shared" si="125"/>
        <v>0.11169655027786513</v>
      </c>
      <c r="Q64" s="39">
        <f t="shared" si="125"/>
        <v>0.11777238403451995</v>
      </c>
      <c r="R64" s="37">
        <f t="shared" si="125"/>
        <v>0.10143201249371342</v>
      </c>
      <c r="S64" s="38">
        <f t="shared" si="125"/>
        <v>9.9536671405254559E-2</v>
      </c>
      <c r="T64" s="38">
        <f t="shared" si="125"/>
        <v>9.8354709159217513E-2</v>
      </c>
      <c r="U64" s="39">
        <f t="shared" si="125"/>
        <v>9.5019867549668888E-2</v>
      </c>
      <c r="V64" s="37">
        <f t="shared" si="125"/>
        <v>9.2088233639074896E-2</v>
      </c>
      <c r="W64" s="38">
        <f t="shared" si="125"/>
        <v>9.3574854105275301E-2</v>
      </c>
      <c r="X64" s="38">
        <f t="shared" si="125"/>
        <v>9.3826397279905605E-2</v>
      </c>
      <c r="Y64" s="39">
        <f t="shared" si="125"/>
        <v>9.3375709955563421E-2</v>
      </c>
      <c r="Z64" s="37">
        <f t="shared" si="125"/>
        <v>0.10168296766234909</v>
      </c>
      <c r="AA64" s="38">
        <f t="shared" si="125"/>
        <v>0.10764410626938202</v>
      </c>
      <c r="AB64" s="38">
        <f t="shared" si="125"/>
        <v>0.10842278639177598</v>
      </c>
      <c r="AC64" s="39">
        <f t="shared" si="125"/>
        <v>0.10921541658131162</v>
      </c>
      <c r="AD64" s="37">
        <f t="shared" si="125"/>
        <v>0.1075557867961614</v>
      </c>
      <c r="AE64" s="38">
        <f t="shared" si="125"/>
        <v>0.12308142084490571</v>
      </c>
      <c r="AF64" s="38">
        <f t="shared" si="125"/>
        <v>0.12325507153843923</v>
      </c>
      <c r="AG64" s="39">
        <f t="shared" si="125"/>
        <v>0.11504452725320528</v>
      </c>
      <c r="AH64" s="37">
        <f t="shared" si="125"/>
        <v>0.12118878965198644</v>
      </c>
      <c r="AI64" s="38">
        <f t="shared" si="125"/>
        <v>0.11896047977856372</v>
      </c>
      <c r="AJ64" s="38">
        <f t="shared" si="125"/>
        <v>0.11520305029353023</v>
      </c>
      <c r="AK64" s="39">
        <f t="shared" si="125"/>
        <v>0.1113561190738699</v>
      </c>
      <c r="AL64" s="37">
        <f t="shared" si="125"/>
        <v>0.10409431256969889</v>
      </c>
      <c r="AM64" s="38">
        <f t="shared" si="125"/>
        <v>0.10792944224828091</v>
      </c>
      <c r="AN64" s="38">
        <f t="shared" si="125"/>
        <v>0.11338562176587366</v>
      </c>
      <c r="AO64" s="39">
        <f t="shared" si="125"/>
        <v>0.11258504564258605</v>
      </c>
      <c r="AP64" s="37">
        <f t="shared" si="125"/>
        <v>0.11707814588169094</v>
      </c>
      <c r="AQ64" s="38">
        <f t="shared" ref="AQ64:BQ64" si="126">+AQ6/AQ$28</f>
        <v>0.12081305468079015</v>
      </c>
      <c r="AR64" s="38">
        <f t="shared" si="126"/>
        <v>0.12006842724259595</v>
      </c>
      <c r="AS64" s="39">
        <f t="shared" si="126"/>
        <v>0.12566794254746658</v>
      </c>
      <c r="AT64" s="37">
        <f t="shared" si="126"/>
        <v>0.10153383237927491</v>
      </c>
      <c r="AU64" s="38">
        <f t="shared" si="126"/>
        <v>0.11935483870967739</v>
      </c>
      <c r="AV64" s="38">
        <f t="shared" si="126"/>
        <v>9.9414092223405873E-2</v>
      </c>
      <c r="AW64" s="39">
        <f t="shared" si="126"/>
        <v>0.10389449824850608</v>
      </c>
      <c r="AX64" s="37">
        <f t="shared" si="126"/>
        <v>0.10205660761555692</v>
      </c>
      <c r="AY64" s="38">
        <f t="shared" si="126"/>
        <v>0.10744073297999096</v>
      </c>
      <c r="AZ64" s="38">
        <f t="shared" si="126"/>
        <v>0.10666440562998135</v>
      </c>
      <c r="BA64" s="39">
        <f t="shared" si="126"/>
        <v>0.10763396949745814</v>
      </c>
      <c r="BB64" s="37">
        <f t="shared" si="126"/>
        <v>8.9768608865347085E-2</v>
      </c>
      <c r="BC64" s="38">
        <f t="shared" si="126"/>
        <v>6.9273006808697565E-2</v>
      </c>
      <c r="BD64" s="38">
        <f t="shared" si="126"/>
        <v>8.106745114519856E-2</v>
      </c>
      <c r="BE64" s="39">
        <f t="shared" si="126"/>
        <v>7.3184203258768288E-2</v>
      </c>
      <c r="BF64" s="37">
        <f t="shared" si="126"/>
        <v>8.983290078768838E-2</v>
      </c>
      <c r="BG64" s="38">
        <f t="shared" si="126"/>
        <v>7.9356943150046599E-2</v>
      </c>
      <c r="BH64" s="38">
        <f t="shared" si="126"/>
        <v>9.1685597455701956E-2</v>
      </c>
      <c r="BI64" s="39">
        <f t="shared" si="126"/>
        <v>7.5508366118405473E-2</v>
      </c>
      <c r="BJ64" s="37">
        <f t="shared" si="126"/>
        <v>0.1087843003992864</v>
      </c>
      <c r="BK64" s="38">
        <f t="shared" si="126"/>
        <v>0.12120940247622468</v>
      </c>
      <c r="BL64" s="38">
        <f t="shared" si="126"/>
        <v>0.12688320663441602</v>
      </c>
      <c r="BM64" s="39">
        <f t="shared" si="126"/>
        <v>0.13573658241868897</v>
      </c>
      <c r="BN64" s="37">
        <f t="shared" si="126"/>
        <v>0.11409427202084593</v>
      </c>
      <c r="BO64" s="38">
        <f t="shared" si="126"/>
        <v>0.10495843230403801</v>
      </c>
      <c r="BP64" s="38">
        <f t="shared" si="126"/>
        <v>0.11330925556573769</v>
      </c>
      <c r="BQ64" s="39">
        <f t="shared" si="126"/>
        <v>9.735287683220302E-2</v>
      </c>
    </row>
    <row r="65" spans="1:69" ht="40" customHeight="1" x14ac:dyDescent="0.3">
      <c r="A65" s="114" t="s">
        <v>39</v>
      </c>
      <c r="B65" s="114"/>
      <c r="C65" s="114"/>
      <c r="D65" s="114"/>
      <c r="E65" s="114"/>
      <c r="F65" s="37">
        <f t="shared" si="117"/>
        <v>1.0133452843342296E-2</v>
      </c>
      <c r="G65" s="37">
        <f t="shared" si="117"/>
        <v>1.0292953285827394E-2</v>
      </c>
      <c r="H65" s="37">
        <f t="shared" si="117"/>
        <v>1.0679461383686738E-2</v>
      </c>
      <c r="I65" s="37">
        <f t="shared" si="117"/>
        <v>1.1501225954854529E-2</v>
      </c>
      <c r="J65" s="37">
        <f t="shared" si="120"/>
        <v>1.0269701934127197E-2</v>
      </c>
      <c r="K65" s="38">
        <f t="shared" ref="K65:AP65" si="127">+K7/K$28</f>
        <v>1.106936122676957E-2</v>
      </c>
      <c r="L65" s="38">
        <f t="shared" si="127"/>
        <v>1.0427391040363242E-2</v>
      </c>
      <c r="M65" s="39">
        <f t="shared" si="127"/>
        <v>1.0737972418149277E-2</v>
      </c>
      <c r="N65" s="37">
        <f t="shared" si="127"/>
        <v>9.8944757952273716E-3</v>
      </c>
      <c r="O65" s="38">
        <f t="shared" si="127"/>
        <v>1.1258981884424653E-2</v>
      </c>
      <c r="P65" s="38">
        <f t="shared" si="127"/>
        <v>1.0773828247876687E-2</v>
      </c>
      <c r="Q65" s="39">
        <f t="shared" si="127"/>
        <v>1.2540453074433657E-2</v>
      </c>
      <c r="R65" s="37">
        <f t="shared" si="127"/>
        <v>9.8996797162444732E-3</v>
      </c>
      <c r="S65" s="38">
        <f t="shared" si="127"/>
        <v>1.0688148265150318E-2</v>
      </c>
      <c r="T65" s="38">
        <f t="shared" si="127"/>
        <v>9.5349138489441623E-3</v>
      </c>
      <c r="U65" s="39">
        <f t="shared" si="127"/>
        <v>1.1602649006622516E-2</v>
      </c>
      <c r="V65" s="37">
        <f t="shared" si="127"/>
        <v>1.0972933430870519E-2</v>
      </c>
      <c r="W65" s="38">
        <f t="shared" si="127"/>
        <v>1.2249378864043448E-2</v>
      </c>
      <c r="X65" s="38">
        <f t="shared" si="127"/>
        <v>1.0818557338353895E-2</v>
      </c>
      <c r="Y65" s="39">
        <f t="shared" si="127"/>
        <v>1.1271004384803274E-2</v>
      </c>
      <c r="Z65" s="37">
        <f t="shared" si="127"/>
        <v>8.7232355273592372E-3</v>
      </c>
      <c r="AA65" s="38">
        <f t="shared" si="127"/>
        <v>1.0038684101154131E-2</v>
      </c>
      <c r="AB65" s="38">
        <f t="shared" si="127"/>
        <v>8.6613278809564379E-3</v>
      </c>
      <c r="AC65" s="39">
        <f t="shared" si="127"/>
        <v>9.3646659448069994E-3</v>
      </c>
      <c r="AD65" s="37">
        <f t="shared" si="127"/>
        <v>5.174008555902416E-3</v>
      </c>
      <c r="AE65" s="38">
        <f t="shared" si="127"/>
        <v>7.7766408419821659E-3</v>
      </c>
      <c r="AF65" s="38">
        <f t="shared" si="127"/>
        <v>6.3557477435644428E-3</v>
      </c>
      <c r="AG65" s="39">
        <f t="shared" si="127"/>
        <v>7.3264700309480174E-3</v>
      </c>
      <c r="AH65" s="37">
        <f t="shared" si="127"/>
        <v>9.1161071758546347E-3</v>
      </c>
      <c r="AI65" s="38">
        <f t="shared" si="127"/>
        <v>1.1102568045517455E-2</v>
      </c>
      <c r="AJ65" s="38">
        <f t="shared" si="127"/>
        <v>1.0409731888882166E-2</v>
      </c>
      <c r="AK65" s="39">
        <f t="shared" si="127"/>
        <v>8.7554316103508664E-3</v>
      </c>
      <c r="AL65" s="37">
        <f t="shared" si="127"/>
        <v>1.0896925282778398E-2</v>
      </c>
      <c r="AM65" s="38">
        <f t="shared" si="127"/>
        <v>1.0962362555227055E-2</v>
      </c>
      <c r="AN65" s="38">
        <f t="shared" si="127"/>
        <v>8.6894262375109849E-3</v>
      </c>
      <c r="AO65" s="39">
        <f t="shared" si="127"/>
        <v>9.2310848234127638E-3</v>
      </c>
      <c r="AP65" s="37">
        <f t="shared" si="127"/>
        <v>1.0445241612154465E-2</v>
      </c>
      <c r="AQ65" s="38">
        <f t="shared" ref="AQ65:BQ65" si="128">+AQ7/AQ$28</f>
        <v>1.1165187517892928E-2</v>
      </c>
      <c r="AR65" s="38">
        <f t="shared" si="128"/>
        <v>1.1012509355287073E-2</v>
      </c>
      <c r="AS65" s="39">
        <f t="shared" si="128"/>
        <v>1.1028157804979725E-2</v>
      </c>
      <c r="AT65" s="37">
        <f t="shared" si="128"/>
        <v>1.4641127256715101E-2</v>
      </c>
      <c r="AU65" s="38">
        <f t="shared" si="128"/>
        <v>1.6907675194660729E-2</v>
      </c>
      <c r="AV65" s="38">
        <f t="shared" si="128"/>
        <v>1.2745396438898188E-2</v>
      </c>
      <c r="AW65" s="39">
        <f t="shared" si="128"/>
        <v>1.1085926231197196E-2</v>
      </c>
      <c r="AX65" s="37">
        <f t="shared" si="128"/>
        <v>1.5027489309712889E-2</v>
      </c>
      <c r="AY65" s="38">
        <f t="shared" si="128"/>
        <v>1.4873248695509265E-2</v>
      </c>
      <c r="AZ65" s="38">
        <f t="shared" si="128"/>
        <v>1.5728336442258774E-2</v>
      </c>
      <c r="BA65" s="39">
        <f t="shared" si="128"/>
        <v>1.7251437619801656E-2</v>
      </c>
      <c r="BB65" s="37">
        <f t="shared" si="128"/>
        <v>1.5565467893318466E-2</v>
      </c>
      <c r="BC65" s="38">
        <f t="shared" si="128"/>
        <v>1.4364155501866902E-2</v>
      </c>
      <c r="BD65" s="38">
        <f t="shared" si="128"/>
        <v>1.3027947047699094E-2</v>
      </c>
      <c r="BE65" s="39">
        <f t="shared" si="128"/>
        <v>1.3900395839086806E-2</v>
      </c>
      <c r="BF65" s="37">
        <f t="shared" si="128"/>
        <v>1.3295087192095798E-2</v>
      </c>
      <c r="BG65" s="38">
        <f t="shared" si="128"/>
        <v>1.3560111835973906E-2</v>
      </c>
      <c r="BH65" s="38">
        <f t="shared" si="128"/>
        <v>1.2948659700136301E-2</v>
      </c>
      <c r="BI65" s="39">
        <f t="shared" si="128"/>
        <v>1.3793430345546762E-2</v>
      </c>
      <c r="BJ65" s="37">
        <f t="shared" si="128"/>
        <v>1.6566137116642596E-2</v>
      </c>
      <c r="BK65" s="38">
        <f t="shared" si="128"/>
        <v>1.6822178359949761E-2</v>
      </c>
      <c r="BL65" s="38">
        <f t="shared" si="128"/>
        <v>1.7046763418567149E-2</v>
      </c>
      <c r="BM65" s="39">
        <f t="shared" si="128"/>
        <v>1.9484442654314774E-2</v>
      </c>
      <c r="BN65" s="37">
        <f t="shared" si="128"/>
        <v>2.3730864082639247E-2</v>
      </c>
      <c r="BO65" s="38">
        <f t="shared" si="128"/>
        <v>2.1773555027711798E-2</v>
      </c>
      <c r="BP65" s="38">
        <f t="shared" si="128"/>
        <v>1.6548973101180531E-2</v>
      </c>
      <c r="BQ65" s="39">
        <f t="shared" si="128"/>
        <v>1.6735943994749508E-2</v>
      </c>
    </row>
    <row r="66" spans="1:69" ht="40" customHeight="1" x14ac:dyDescent="0.3">
      <c r="A66" s="114" t="s">
        <v>38</v>
      </c>
      <c r="B66" s="114"/>
      <c r="C66" s="114"/>
      <c r="D66" s="114"/>
      <c r="E66" s="114"/>
      <c r="F66" s="37">
        <f t="shared" si="117"/>
        <v>3.8840752913056466E-3</v>
      </c>
      <c r="G66" s="37">
        <f t="shared" si="117"/>
        <v>3.7289607437488818E-3</v>
      </c>
      <c r="H66" s="37">
        <f t="shared" si="117"/>
        <v>4.2305112727647936E-3</v>
      </c>
      <c r="I66" s="37">
        <f t="shared" si="117"/>
        <v>4.0191097292788351E-3</v>
      </c>
      <c r="J66" s="37">
        <f t="shared" si="120"/>
        <v>3.7655573758466386E-3</v>
      </c>
      <c r="K66" s="38">
        <f t="shared" ref="K66:AP66" si="129">+K8/K$28</f>
        <v>3.8082664770996231E-3</v>
      </c>
      <c r="L66" s="38">
        <f t="shared" si="129"/>
        <v>3.9861672078350622E-3</v>
      </c>
      <c r="M66" s="39">
        <f t="shared" si="129"/>
        <v>4.1320138961995993E-3</v>
      </c>
      <c r="N66" s="37">
        <f t="shared" si="129"/>
        <v>7.9965584432016602E-3</v>
      </c>
      <c r="O66" s="38">
        <f t="shared" si="129"/>
        <v>8.3999595182673824E-3</v>
      </c>
      <c r="P66" s="38">
        <f t="shared" si="129"/>
        <v>7.890321904162733E-3</v>
      </c>
      <c r="Q66" s="39">
        <f t="shared" si="129"/>
        <v>7.6321467098166128E-3</v>
      </c>
      <c r="R66" s="37">
        <f t="shared" si="129"/>
        <v>7.2791762619444653E-3</v>
      </c>
      <c r="S66" s="38">
        <f t="shared" si="129"/>
        <v>9.5298267782867371E-3</v>
      </c>
      <c r="T66" s="38">
        <f t="shared" si="129"/>
        <v>8.0580386060370504E-3</v>
      </c>
      <c r="U66" s="39">
        <f t="shared" si="129"/>
        <v>7.9470198675496689E-3</v>
      </c>
      <c r="V66" s="37">
        <f t="shared" si="129"/>
        <v>8.6376681109673059E-3</v>
      </c>
      <c r="W66" s="38">
        <f t="shared" si="129"/>
        <v>8.8114635696538955E-3</v>
      </c>
      <c r="X66" s="38">
        <f t="shared" si="129"/>
        <v>8.2614437856520662E-3</v>
      </c>
      <c r="Y66" s="39">
        <f t="shared" si="129"/>
        <v>8.7696065448338786E-3</v>
      </c>
      <c r="Z66" s="37">
        <f t="shared" si="129"/>
        <v>6.9315945604605383E-3</v>
      </c>
      <c r="AA66" s="38">
        <f t="shared" si="129"/>
        <v>8.4401675245372315E-3</v>
      </c>
      <c r="AB66" s="38">
        <f t="shared" si="129"/>
        <v>7.6106094167092634E-3</v>
      </c>
      <c r="AC66" s="39">
        <f t="shared" si="129"/>
        <v>6.7601182289075525E-3</v>
      </c>
      <c r="AD66" s="37">
        <f t="shared" si="129"/>
        <v>5.6942999190657886E-3</v>
      </c>
      <c r="AE66" s="38">
        <f t="shared" si="129"/>
        <v>8.6829410904838474E-3</v>
      </c>
      <c r="AF66" s="38">
        <f t="shared" si="129"/>
        <v>7.3134631569782638E-3</v>
      </c>
      <c r="AG66" s="39">
        <f t="shared" si="129"/>
        <v>9.0001894776732122E-3</v>
      </c>
      <c r="AH66" s="37">
        <f t="shared" si="129"/>
        <v>8.9929165383430855E-3</v>
      </c>
      <c r="AI66" s="38">
        <f t="shared" si="129"/>
        <v>6.5200676610795028E-3</v>
      </c>
      <c r="AJ66" s="38">
        <f t="shared" si="129"/>
        <v>5.598256975125583E-3</v>
      </c>
      <c r="AK66" s="39">
        <f t="shared" si="129"/>
        <v>6.8422076658667891E-3</v>
      </c>
      <c r="AL66" s="37">
        <f t="shared" si="129"/>
        <v>6.2131591524613667E-3</v>
      </c>
      <c r="AM66" s="38">
        <f t="shared" si="129"/>
        <v>5.9794704846693027E-3</v>
      </c>
      <c r="AN66" s="38">
        <f t="shared" si="129"/>
        <v>5.1095128063266843E-3</v>
      </c>
      <c r="AO66" s="39">
        <f t="shared" si="129"/>
        <v>5.6070293001470118E-3</v>
      </c>
      <c r="AP66" s="37">
        <f t="shared" si="129"/>
        <v>6.4711261166209471E-3</v>
      </c>
      <c r="AQ66" s="38">
        <f t="shared" ref="AQ66:BQ66" si="130">+AQ8/AQ$28</f>
        <v>5.4752361866590316E-3</v>
      </c>
      <c r="AR66" s="38">
        <f t="shared" si="130"/>
        <v>5.5240742720695677E-3</v>
      </c>
      <c r="AS66" s="39">
        <f t="shared" si="130"/>
        <v>6.4046689657786026E-3</v>
      </c>
      <c r="AT66" s="37">
        <f t="shared" si="130"/>
        <v>7.4489945692059294E-3</v>
      </c>
      <c r="AU66" s="38">
        <f t="shared" si="130"/>
        <v>2.855024100852799E-3</v>
      </c>
      <c r="AV66" s="38">
        <f t="shared" si="130"/>
        <v>1.2783442398417288E-2</v>
      </c>
      <c r="AW66" s="39">
        <f t="shared" si="130"/>
        <v>1.2569544611580465E-2</v>
      </c>
      <c r="AX66" s="37">
        <f t="shared" si="130"/>
        <v>1.0181225819588679E-2</v>
      </c>
      <c r="AY66" s="38">
        <f t="shared" si="130"/>
        <v>1.0066148979004888E-2</v>
      </c>
      <c r="AZ66" s="38">
        <f t="shared" si="130"/>
        <v>1.0725792775987789E-2</v>
      </c>
      <c r="BA66" s="39">
        <f t="shared" si="130"/>
        <v>1.166763896991416E-2</v>
      </c>
      <c r="BB66" s="37">
        <f t="shared" si="130"/>
        <v>1.2638230647709322E-2</v>
      </c>
      <c r="BC66" s="38">
        <f t="shared" si="130"/>
        <v>1.1860311882275423E-2</v>
      </c>
      <c r="BD66" s="38">
        <f t="shared" si="130"/>
        <v>1.0632485816347971E-2</v>
      </c>
      <c r="BE66" s="39">
        <f t="shared" si="130"/>
        <v>1.1322838994752827E-2</v>
      </c>
      <c r="BF66" s="37">
        <f t="shared" si="130"/>
        <v>1.0881937804489367E-2</v>
      </c>
      <c r="BG66" s="38">
        <f t="shared" si="130"/>
        <v>1.1090400745573157E-2</v>
      </c>
      <c r="BH66" s="38">
        <f t="shared" si="130"/>
        <v>1.0586097228532484E-2</v>
      </c>
      <c r="BI66" s="39">
        <f t="shared" si="130"/>
        <v>1.1281224818694603E-2</v>
      </c>
      <c r="BJ66" s="37">
        <f t="shared" si="130"/>
        <v>9.0901367768243986E-3</v>
      </c>
      <c r="BK66" s="38">
        <f t="shared" si="130"/>
        <v>9.2409833123990679E-3</v>
      </c>
      <c r="BL66" s="38">
        <f t="shared" si="130"/>
        <v>9.3526837134300864E-3</v>
      </c>
      <c r="BM66" s="39">
        <f t="shared" si="130"/>
        <v>1.0623300775349913E-2</v>
      </c>
      <c r="BN66" s="37">
        <f t="shared" si="130"/>
        <v>1.1213996556698153E-2</v>
      </c>
      <c r="BO66" s="38">
        <f t="shared" si="130"/>
        <v>1.0292953285827395E-2</v>
      </c>
      <c r="BP66" s="38">
        <f t="shared" si="130"/>
        <v>7.9780065764648821E-3</v>
      </c>
      <c r="BQ66" s="39">
        <f t="shared" si="130"/>
        <v>8.0398162327718226E-3</v>
      </c>
    </row>
    <row r="67" spans="1:69" s="112" customFormat="1" ht="40" customHeight="1" outlineLevel="1" x14ac:dyDescent="0.3">
      <c r="A67" s="55" t="s">
        <v>12</v>
      </c>
      <c r="B67" s="92"/>
      <c r="C67" s="92"/>
      <c r="D67" s="92"/>
      <c r="E67" s="92"/>
      <c r="F67" s="37">
        <f t="shared" si="117"/>
        <v>5.7364804302360323E-2</v>
      </c>
      <c r="G67" s="37">
        <f t="shared" si="117"/>
        <v>5.7441319949939972E-2</v>
      </c>
      <c r="H67" s="37">
        <f t="shared" si="117"/>
        <v>5.7988959397410104E-2</v>
      </c>
      <c r="I67" s="37">
        <f t="shared" si="117"/>
        <v>5.5104774904577741E-2</v>
      </c>
      <c r="J67" s="37">
        <f t="shared" si="120"/>
        <v>5.8806269408514064E-2</v>
      </c>
      <c r="K67" s="38">
        <f t="shared" ref="K67:AP67" si="131">+K9/K$28</f>
        <v>6.1160759622219944E-2</v>
      </c>
      <c r="L67" s="38">
        <f t="shared" si="131"/>
        <v>5.7495842242813018E-2</v>
      </c>
      <c r="M67" s="39">
        <f t="shared" si="131"/>
        <v>5.8321928624065683E-2</v>
      </c>
      <c r="N67" s="37">
        <f t="shared" si="131"/>
        <v>5.5697547890781185E-2</v>
      </c>
      <c r="O67" s="38">
        <f t="shared" si="131"/>
        <v>5.3790102216374855E-2</v>
      </c>
      <c r="P67" s="38">
        <f t="shared" si="131"/>
        <v>5.1719618328614859E-2</v>
      </c>
      <c r="Q67" s="39">
        <f t="shared" si="131"/>
        <v>5.0916936353829552E-2</v>
      </c>
      <c r="R67" s="37">
        <f t="shared" si="131"/>
        <v>5.7333439212260771E-2</v>
      </c>
      <c r="S67" s="38">
        <f t="shared" si="131"/>
        <v>4.8649502448270411E-2</v>
      </c>
      <c r="T67" s="38">
        <f t="shared" si="131"/>
        <v>4.6508615105583621E-2</v>
      </c>
      <c r="U67" s="39">
        <f t="shared" si="131"/>
        <v>5.2821192052980123E-2</v>
      </c>
      <c r="V67" s="37">
        <f t="shared" si="131"/>
        <v>5.3795509538011363E-2</v>
      </c>
      <c r="W67" s="38">
        <f t="shared" si="131"/>
        <v>4.4924019182989536E-2</v>
      </c>
      <c r="X67" s="38">
        <f t="shared" si="131"/>
        <v>4.9371961671396861E-2</v>
      </c>
      <c r="Y67" s="39">
        <f t="shared" si="131"/>
        <v>4.2052911921367835E-2</v>
      </c>
      <c r="Z67" s="37">
        <f t="shared" si="131"/>
        <v>5.1282051282051287E-2</v>
      </c>
      <c r="AA67" s="38">
        <f t="shared" si="131"/>
        <v>5.0321301831899992E-2</v>
      </c>
      <c r="AB67" s="38">
        <f t="shared" si="131"/>
        <v>5.2422332027034696E-2</v>
      </c>
      <c r="AC67" s="39">
        <f t="shared" si="131"/>
        <v>5.2412864709841682E-2</v>
      </c>
      <c r="AD67" s="37">
        <f t="shared" si="131"/>
        <v>8.2755231818707364E-2</v>
      </c>
      <c r="AE67" s="38">
        <f t="shared" si="131"/>
        <v>7.4404326852799296E-2</v>
      </c>
      <c r="AF67" s="38">
        <f t="shared" si="131"/>
        <v>8.7297211016629433E-2</v>
      </c>
      <c r="AG67" s="39">
        <f t="shared" si="131"/>
        <v>8.4507042253521111E-2</v>
      </c>
      <c r="AH67" s="37">
        <f t="shared" si="131"/>
        <v>6.7847243609485686E-2</v>
      </c>
      <c r="AI67" s="38">
        <f t="shared" si="131"/>
        <v>7.4673227741042597E-2</v>
      </c>
      <c r="AJ67" s="38">
        <f t="shared" si="131"/>
        <v>7.8587423591357494E-2</v>
      </c>
      <c r="AK67" s="39">
        <f t="shared" si="131"/>
        <v>6.4530773720734166E-2</v>
      </c>
      <c r="AL67" s="37">
        <f t="shared" si="131"/>
        <v>7.3124103871276089E-2</v>
      </c>
      <c r="AM67" s="38">
        <f t="shared" si="131"/>
        <v>7.7998870544464013E-2</v>
      </c>
      <c r="AN67" s="38">
        <f t="shared" si="131"/>
        <v>8.5950467015979443E-2</v>
      </c>
      <c r="AO67" s="39">
        <f t="shared" si="131"/>
        <v>7.2344353653116325E-2</v>
      </c>
      <c r="AP67" s="37">
        <f t="shared" si="131"/>
        <v>6.3058310473376955E-2</v>
      </c>
      <c r="AQ67" s="38">
        <f t="shared" ref="AQ67:BQ67" si="132">+AQ9/AQ$28</f>
        <v>6.8458345261952477E-2</v>
      </c>
      <c r="AR67" s="38">
        <f t="shared" si="132"/>
        <v>6.543355073238534E-2</v>
      </c>
      <c r="AS67" s="39">
        <f t="shared" si="132"/>
        <v>5.2184787963770039E-2</v>
      </c>
      <c r="AT67" s="37">
        <f t="shared" si="132"/>
        <v>4.4877440187876115E-2</v>
      </c>
      <c r="AU67" s="38">
        <f t="shared" si="132"/>
        <v>4.7719688542825357E-2</v>
      </c>
      <c r="AV67" s="38">
        <f t="shared" si="132"/>
        <v>5.1323999391264648E-2</v>
      </c>
      <c r="AW67" s="39">
        <f t="shared" si="132"/>
        <v>4.9000618174325161E-2</v>
      </c>
      <c r="AX67" s="37">
        <f t="shared" si="132"/>
        <v>2.5453064548971695E-2</v>
      </c>
      <c r="AY67" s="38">
        <f t="shared" si="132"/>
        <v>2.5350260898147008E-2</v>
      </c>
      <c r="AZ67" s="38">
        <f t="shared" si="132"/>
        <v>2.5987790401899271E-2</v>
      </c>
      <c r="BA67" s="39">
        <f t="shared" si="132"/>
        <v>2.9960830069172436E-2</v>
      </c>
      <c r="BB67" s="37">
        <f t="shared" si="132"/>
        <v>3.5777344113000653E-2</v>
      </c>
      <c r="BC67" s="38">
        <f t="shared" si="132"/>
        <v>4.0940039534372939E-2</v>
      </c>
      <c r="BD67" s="38">
        <f t="shared" si="132"/>
        <v>4.3748686698886319E-2</v>
      </c>
      <c r="BE67" s="39">
        <f t="shared" si="132"/>
        <v>3.8663352665009657E-2</v>
      </c>
      <c r="BF67" s="37">
        <f t="shared" si="132"/>
        <v>3.5195556162637157E-2</v>
      </c>
      <c r="BG67" s="38">
        <f t="shared" si="132"/>
        <v>4.2917054986020504E-2</v>
      </c>
      <c r="BH67" s="38">
        <f t="shared" si="132"/>
        <v>4.5797364834166285E-2</v>
      </c>
      <c r="BI67" s="39">
        <f t="shared" si="132"/>
        <v>4.2849694269327401E-2</v>
      </c>
      <c r="BJ67" s="37">
        <f t="shared" si="132"/>
        <v>4.0565797298445332E-2</v>
      </c>
      <c r="BK67" s="38">
        <f t="shared" si="132"/>
        <v>4.6115198277408953E-2</v>
      </c>
      <c r="BL67" s="38">
        <f t="shared" si="132"/>
        <v>4.3492282884128083E-2</v>
      </c>
      <c r="BM67" s="39">
        <f t="shared" si="132"/>
        <v>3.8062632161917222E-2</v>
      </c>
      <c r="BN67" s="37">
        <f t="shared" si="132"/>
        <v>3.8900004653110602E-2</v>
      </c>
      <c r="BO67" s="38">
        <f t="shared" si="132"/>
        <v>4.2211005542359466E-2</v>
      </c>
      <c r="BP67" s="38">
        <f t="shared" si="132"/>
        <v>3.5038542396636299E-2</v>
      </c>
      <c r="BQ67" s="39">
        <f t="shared" si="132"/>
        <v>3.9542769634653252E-2</v>
      </c>
    </row>
    <row r="68" spans="1:69" s="112" customFormat="1" ht="40" customHeight="1" outlineLevel="1" x14ac:dyDescent="0.3">
      <c r="A68" s="55" t="s">
        <v>13</v>
      </c>
      <c r="B68" s="92"/>
      <c r="C68" s="92"/>
      <c r="D68" s="92"/>
      <c r="E68" s="92"/>
      <c r="F68" s="37">
        <f t="shared" si="117"/>
        <v>0.2132257743252664</v>
      </c>
      <c r="G68" s="37">
        <f t="shared" si="117"/>
        <v>0.21410875284141695</v>
      </c>
      <c r="H68" s="37">
        <f t="shared" si="117"/>
        <v>0.21248000825465613</v>
      </c>
      <c r="I68" s="37">
        <f t="shared" si="117"/>
        <v>0.21576805439700716</v>
      </c>
      <c r="J68" s="37">
        <f t="shared" si="120"/>
        <v>0.21781548768858347</v>
      </c>
      <c r="K68" s="38">
        <f t="shared" ref="K68:AP68" si="133">+K10/K$28</f>
        <v>0.21778206560373711</v>
      </c>
      <c r="L68" s="38">
        <f t="shared" si="133"/>
        <v>0.2123755972651197</v>
      </c>
      <c r="M68" s="39">
        <f t="shared" si="133"/>
        <v>0.2087061795978524</v>
      </c>
      <c r="N68" s="37">
        <f t="shared" si="133"/>
        <v>0.21287041020320369</v>
      </c>
      <c r="O68" s="38">
        <f t="shared" si="133"/>
        <v>0.21655196842424856</v>
      </c>
      <c r="P68" s="38">
        <f t="shared" si="133"/>
        <v>0.19744154346230466</v>
      </c>
      <c r="Q68" s="39">
        <f t="shared" si="133"/>
        <v>0.19288025889967639</v>
      </c>
      <c r="R68" s="37">
        <f t="shared" si="133"/>
        <v>0.18317054448238437</v>
      </c>
      <c r="S68" s="38">
        <f t="shared" si="133"/>
        <v>0.19449270783973044</v>
      </c>
      <c r="T68" s="38">
        <f t="shared" si="133"/>
        <v>0.19735717061795569</v>
      </c>
      <c r="U68" s="39">
        <f t="shared" si="133"/>
        <v>0.20079470198675498</v>
      </c>
      <c r="V68" s="37">
        <f t="shared" si="133"/>
        <v>0.19166057059253841</v>
      </c>
      <c r="W68" s="38">
        <f t="shared" si="133"/>
        <v>0.19208990581845492</v>
      </c>
      <c r="X68" s="38">
        <f t="shared" si="133"/>
        <v>0.199820159046843</v>
      </c>
      <c r="Y68" s="39">
        <f t="shared" si="133"/>
        <v>0.20682145905064597</v>
      </c>
      <c r="Z68" s="37">
        <f t="shared" si="133"/>
        <v>0.18025082973536583</v>
      </c>
      <c r="AA68" s="38">
        <f t="shared" si="133"/>
        <v>0.17132900668179929</v>
      </c>
      <c r="AB68" s="38">
        <f t="shared" si="133"/>
        <v>0.19077639575168964</v>
      </c>
      <c r="AC68" s="39">
        <f t="shared" si="133"/>
        <v>0.21143659828509553</v>
      </c>
      <c r="AD68" s="37">
        <f t="shared" si="133"/>
        <v>0.19013758816048099</v>
      </c>
      <c r="AE68" s="38">
        <f t="shared" si="133"/>
        <v>0.19383131121181113</v>
      </c>
      <c r="AF68" s="38">
        <f t="shared" si="133"/>
        <v>0.18109527817279508</v>
      </c>
      <c r="AG68" s="39">
        <f t="shared" si="133"/>
        <v>0.18325648961030752</v>
      </c>
      <c r="AH68" s="37">
        <f t="shared" si="133"/>
        <v>0.18087465352633197</v>
      </c>
      <c r="AI68" s="38">
        <f t="shared" si="133"/>
        <v>0.18047055205289864</v>
      </c>
      <c r="AJ68" s="38">
        <f t="shared" si="133"/>
        <v>0.18132300429704051</v>
      </c>
      <c r="AK68" s="39">
        <f t="shared" si="133"/>
        <v>0.1946300019456515</v>
      </c>
      <c r="AL68" s="37">
        <f t="shared" si="133"/>
        <v>0.18980404651903776</v>
      </c>
      <c r="AM68" s="38">
        <f t="shared" si="133"/>
        <v>0.18692489120685649</v>
      </c>
      <c r="AN68" s="38">
        <f t="shared" si="133"/>
        <v>0.18000455625345788</v>
      </c>
      <c r="AO68" s="39">
        <f t="shared" si="133"/>
        <v>0.18458750726520562</v>
      </c>
      <c r="AP68" s="37">
        <f t="shared" si="133"/>
        <v>0.16357178026306537</v>
      </c>
      <c r="AQ68" s="38">
        <f t="shared" ref="AQ68:BQ68" si="134">+AQ10/AQ$28</f>
        <v>0.15684941311193817</v>
      </c>
      <c r="AR68" s="38">
        <f t="shared" si="134"/>
        <v>0.15781032823692934</v>
      </c>
      <c r="AS68" s="39">
        <f t="shared" si="134"/>
        <v>0.15719862053283815</v>
      </c>
      <c r="AT68" s="37">
        <f t="shared" si="134"/>
        <v>0.11081755467488623</v>
      </c>
      <c r="AU68" s="38">
        <f t="shared" si="134"/>
        <v>0.1140155728587319</v>
      </c>
      <c r="AV68" s="38">
        <f t="shared" si="134"/>
        <v>0.10089788464465073</v>
      </c>
      <c r="AW68" s="39">
        <f t="shared" si="134"/>
        <v>0.10319390067999175</v>
      </c>
      <c r="AX68" s="37">
        <f t="shared" si="134"/>
        <v>8.5481571981266546E-2</v>
      </c>
      <c r="AY68" s="38">
        <f t="shared" si="134"/>
        <v>9.4909404659188956E-2</v>
      </c>
      <c r="AZ68" s="38">
        <f t="shared" si="134"/>
        <v>9.0045785992877714E-2</v>
      </c>
      <c r="BA68" s="39">
        <f t="shared" si="134"/>
        <v>8.9090757563130271E-2</v>
      </c>
      <c r="BB68" s="37">
        <f t="shared" si="134"/>
        <v>0.1153703187436112</v>
      </c>
      <c r="BC68" s="38">
        <f t="shared" si="134"/>
        <v>0.11500109817702614</v>
      </c>
      <c r="BD68" s="38">
        <f t="shared" si="134"/>
        <v>0.11065349863416682</v>
      </c>
      <c r="BE68" s="39">
        <f t="shared" si="134"/>
        <v>0.11359661235386172</v>
      </c>
      <c r="BF68" s="37">
        <f t="shared" si="134"/>
        <v>8.4278104084141506E-2</v>
      </c>
      <c r="BG68" s="38">
        <f t="shared" si="134"/>
        <v>0.10256290773532152</v>
      </c>
      <c r="BH68" s="38">
        <f t="shared" si="134"/>
        <v>9.4502498864152656E-2</v>
      </c>
      <c r="BI68" s="39">
        <f t="shared" si="134"/>
        <v>9.1434801156562551E-2</v>
      </c>
      <c r="BJ68" s="37">
        <f t="shared" si="134"/>
        <v>8.8522640387392743E-2</v>
      </c>
      <c r="BK68" s="38">
        <f t="shared" si="134"/>
        <v>0.10869370177642207</v>
      </c>
      <c r="BL68" s="38">
        <f t="shared" si="134"/>
        <v>0.10393918451969593</v>
      </c>
      <c r="BM68" s="39">
        <f t="shared" si="134"/>
        <v>9.2437820964656137E-2</v>
      </c>
      <c r="BN68" s="37">
        <f t="shared" si="134"/>
        <v>9.0037690195895956E-2</v>
      </c>
      <c r="BO68" s="38">
        <f t="shared" si="134"/>
        <v>0.10723475851148059</v>
      </c>
      <c r="BP68" s="38">
        <f t="shared" si="134"/>
        <v>0.11093741577273464</v>
      </c>
      <c r="BQ68" s="39">
        <f t="shared" si="134"/>
        <v>0.10900240647560711</v>
      </c>
    </row>
    <row r="69" spans="1:69" s="112" customFormat="1" ht="40" customHeight="1" outlineLevel="1" x14ac:dyDescent="0.3">
      <c r="A69" s="55" t="s">
        <v>14</v>
      </c>
      <c r="B69" s="92"/>
      <c r="C69" s="92"/>
      <c r="D69" s="92"/>
      <c r="E69" s="92"/>
      <c r="F69" s="37">
        <f t="shared" si="117"/>
        <v>1.6283238721242904E-2</v>
      </c>
      <c r="G69" s="37">
        <f t="shared" si="117"/>
        <v>1.4992465456031464E-2</v>
      </c>
      <c r="H69" s="37">
        <f t="shared" si="117"/>
        <v>1.5477480266212661E-2</v>
      </c>
      <c r="I69" s="37">
        <f t="shared" si="117"/>
        <v>1.8048077652233263E-2</v>
      </c>
      <c r="J69" s="37">
        <f t="shared" si="120"/>
        <v>1.780081668582047E-2</v>
      </c>
      <c r="K69" s="38">
        <f t="shared" ref="K69:AP69" si="135">+K11/K$28</f>
        <v>1.8051183101452213E-2</v>
      </c>
      <c r="L69" s="38">
        <f t="shared" si="135"/>
        <v>1.6789419497901321E-2</v>
      </c>
      <c r="M69" s="39">
        <f t="shared" si="135"/>
        <v>1.8554584693125591E-2</v>
      </c>
      <c r="N69" s="37">
        <f t="shared" si="135"/>
        <v>1.5967811321709643E-2</v>
      </c>
      <c r="O69" s="38">
        <f t="shared" si="135"/>
        <v>1.7356542860034411E-2</v>
      </c>
      <c r="P69" s="38">
        <f t="shared" si="135"/>
        <v>1.8795218622208239E-2</v>
      </c>
      <c r="Q69" s="39">
        <f t="shared" si="135"/>
        <v>1.9471413160733551E-2</v>
      </c>
      <c r="R69" s="37">
        <f t="shared" si="135"/>
        <v>1.9958177823658642E-2</v>
      </c>
      <c r="S69" s="38">
        <f t="shared" si="135"/>
        <v>1.7032590954562207E-2</v>
      </c>
      <c r="T69" s="38">
        <f t="shared" si="135"/>
        <v>1.7722502914885346E-2</v>
      </c>
      <c r="U69" s="39">
        <f t="shared" si="135"/>
        <v>1.7509933774834435E-2</v>
      </c>
      <c r="V69" s="37">
        <f t="shared" si="135"/>
        <v>1.8850936919700634E-2</v>
      </c>
      <c r="W69" s="38">
        <f t="shared" si="135"/>
        <v>1.6958456116022418E-2</v>
      </c>
      <c r="X69" s="38">
        <f t="shared" si="135"/>
        <v>1.8461797847528594E-2</v>
      </c>
      <c r="Y69" s="39">
        <f t="shared" si="135"/>
        <v>1.9422618522115302E-2</v>
      </c>
      <c r="Z69" s="37">
        <f t="shared" si="135"/>
        <v>1.5801685904778685E-2</v>
      </c>
      <c r="AA69" s="38">
        <f t="shared" si="135"/>
        <v>1.2916013939064549E-2</v>
      </c>
      <c r="AB69" s="38">
        <f t="shared" si="135"/>
        <v>1.4198898165502356E-2</v>
      </c>
      <c r="AC69" s="39">
        <f t="shared" si="135"/>
        <v>1.5305375903543939E-2</v>
      </c>
      <c r="AD69" s="37">
        <f t="shared" si="135"/>
        <v>1.3180714533472079E-2</v>
      </c>
      <c r="AE69" s="38">
        <f t="shared" si="135"/>
        <v>1.4705452419236953E-2</v>
      </c>
      <c r="AF69" s="38">
        <f t="shared" si="135"/>
        <v>1.4975186464288824E-2</v>
      </c>
      <c r="AG69" s="39">
        <f t="shared" si="135"/>
        <v>1.3484494410408637E-2</v>
      </c>
      <c r="AH69" s="37">
        <f t="shared" si="135"/>
        <v>1.1703110563597166E-2</v>
      </c>
      <c r="AI69" s="38">
        <f t="shared" si="135"/>
        <v>1.2824850069198833E-2</v>
      </c>
      <c r="AJ69" s="38">
        <f t="shared" si="135"/>
        <v>1.3254251649216243E-2</v>
      </c>
      <c r="AK69" s="39">
        <f t="shared" si="135"/>
        <v>1.2581879499319023E-2</v>
      </c>
      <c r="AL69" s="37">
        <f t="shared" si="135"/>
        <v>1.3191014815994901E-2</v>
      </c>
      <c r="AM69" s="38">
        <f t="shared" si="135"/>
        <v>1.3188054346742851E-2</v>
      </c>
      <c r="AN69" s="38">
        <f t="shared" si="135"/>
        <v>1.2106616330914182E-2</v>
      </c>
      <c r="AO69" s="39">
        <f t="shared" si="135"/>
        <v>1.1214058600294024E-2</v>
      </c>
      <c r="AP69" s="37">
        <f t="shared" si="135"/>
        <v>1.2379545614405293E-2</v>
      </c>
      <c r="AQ69" s="38">
        <f t="shared" ref="AQ69:BQ69" si="136">+AQ11/AQ$28</f>
        <v>1.2632407672487831E-2</v>
      </c>
      <c r="AR69" s="38">
        <f t="shared" si="136"/>
        <v>1.4041840407712319E-2</v>
      </c>
      <c r="AS69" s="39">
        <f t="shared" si="136"/>
        <v>1.3339902224580287E-2</v>
      </c>
      <c r="AT69" s="37">
        <f t="shared" si="136"/>
        <v>1.5852047556142668E-2</v>
      </c>
      <c r="AU69" s="38">
        <f t="shared" si="136"/>
        <v>1.7204301075268817E-2</v>
      </c>
      <c r="AV69" s="38">
        <f t="shared" si="136"/>
        <v>1.6017348957540711E-2</v>
      </c>
      <c r="AW69" s="39">
        <f t="shared" si="136"/>
        <v>1.5413146507315066E-2</v>
      </c>
      <c r="AX69" s="37">
        <f t="shared" si="136"/>
        <v>1.1117898594990835E-2</v>
      </c>
      <c r="AY69" s="38">
        <f t="shared" si="136"/>
        <v>1.4010435925880275E-2</v>
      </c>
      <c r="AZ69" s="38">
        <f t="shared" si="136"/>
        <v>1.1276920468034593E-2</v>
      </c>
      <c r="BA69" s="39">
        <f t="shared" si="136"/>
        <v>1.0417534794566216E-2</v>
      </c>
      <c r="BB69" s="37">
        <f t="shared" si="136"/>
        <v>1.6030108725954839E-2</v>
      </c>
      <c r="BC69" s="38">
        <f t="shared" si="136"/>
        <v>1.7482978256094881E-2</v>
      </c>
      <c r="BD69" s="38">
        <f t="shared" si="136"/>
        <v>1.6347972263080476E-2</v>
      </c>
      <c r="BE69" s="39">
        <f t="shared" si="136"/>
        <v>1.6201785878670716E-2</v>
      </c>
      <c r="BF69" s="37">
        <f t="shared" si="136"/>
        <v>1.7165232436370258E-2</v>
      </c>
      <c r="BG69" s="38">
        <f t="shared" si="136"/>
        <v>1.9804287045666356E-2</v>
      </c>
      <c r="BH69" s="38">
        <f t="shared" si="136"/>
        <v>1.940027260336211E-2</v>
      </c>
      <c r="BI69" s="39">
        <f t="shared" si="136"/>
        <v>1.9386642650613836E-2</v>
      </c>
      <c r="BJ69" s="37">
        <f t="shared" si="136"/>
        <v>2.4212046555093028E-2</v>
      </c>
      <c r="BK69" s="38">
        <f t="shared" si="136"/>
        <v>2.5704288534003236E-2</v>
      </c>
      <c r="BL69" s="38">
        <f t="shared" si="136"/>
        <v>2.9025570145127851E-2</v>
      </c>
      <c r="BM69" s="39">
        <f t="shared" si="136"/>
        <v>2.8748363709596211E-2</v>
      </c>
      <c r="BN69" s="37">
        <f t="shared" si="136"/>
        <v>2.2241868689218743E-2</v>
      </c>
      <c r="BO69" s="38">
        <f t="shared" si="136"/>
        <v>2.2664291369754553E-2</v>
      </c>
      <c r="BP69" s="38">
        <f t="shared" si="136"/>
        <v>2.4634790577327367E-2</v>
      </c>
      <c r="BQ69" s="39">
        <f t="shared" si="136"/>
        <v>2.3845985561146359E-2</v>
      </c>
    </row>
    <row r="70" spans="1:69" s="112" customFormat="1" ht="40" customHeight="1" outlineLevel="1" x14ac:dyDescent="0.3">
      <c r="A70" s="55" t="s">
        <v>27</v>
      </c>
      <c r="B70" s="92"/>
      <c r="C70" s="92"/>
      <c r="D70" s="92"/>
      <c r="E70" s="92"/>
      <c r="F70" s="37">
        <f t="shared" si="117"/>
        <v>3.9587690469076786E-2</v>
      </c>
      <c r="G70" s="37">
        <f t="shared" si="117"/>
        <v>3.9715986003626788E-2</v>
      </c>
      <c r="H70" s="37">
        <f t="shared" si="117"/>
        <v>4.0189857091265546E-2</v>
      </c>
      <c r="I70" s="37">
        <f t="shared" si="117"/>
        <v>3.966027147948737E-2</v>
      </c>
      <c r="J70" s="37">
        <f t="shared" si="120"/>
        <v>3.8951512335868153E-2</v>
      </c>
      <c r="K70" s="38">
        <f t="shared" ref="K70:AP70" si="137">+K12/K$28</f>
        <v>3.9885244236823394E-2</v>
      </c>
      <c r="L70" s="38">
        <f t="shared" si="137"/>
        <v>4.1155196536522262E-2</v>
      </c>
      <c r="M70" s="39">
        <f t="shared" si="137"/>
        <v>4.0477945046847028E-2</v>
      </c>
      <c r="N70" s="37">
        <f t="shared" si="137"/>
        <v>3.5048207100741455E-2</v>
      </c>
      <c r="O70" s="38">
        <f t="shared" si="137"/>
        <v>3.5396214958000202E-2</v>
      </c>
      <c r="P70" s="38">
        <f t="shared" si="137"/>
        <v>3.5598196497850475E-2</v>
      </c>
      <c r="Q70" s="39">
        <f t="shared" si="137"/>
        <v>3.7108953613807984E-2</v>
      </c>
      <c r="R70" s="37">
        <f t="shared" si="137"/>
        <v>3.6951745678816268E-2</v>
      </c>
      <c r="S70" s="38">
        <f t="shared" si="137"/>
        <v>3.5249828884325804E-2</v>
      </c>
      <c r="T70" s="38">
        <f t="shared" si="137"/>
        <v>3.448633242648011E-2</v>
      </c>
      <c r="U70" s="39">
        <f t="shared" si="137"/>
        <v>3.4013245033112587E-2</v>
      </c>
      <c r="V70" s="37">
        <f t="shared" si="137"/>
        <v>3.1033706600641493E-2</v>
      </c>
      <c r="W70" s="38">
        <f t="shared" si="137"/>
        <v>3.0536777026636618E-2</v>
      </c>
      <c r="X70" s="38">
        <f t="shared" si="137"/>
        <v>2.9336555483744069E-2</v>
      </c>
      <c r="Y70" s="39">
        <f t="shared" si="137"/>
        <v>3.0075630499396728E-2</v>
      </c>
      <c r="Z70" s="37">
        <f t="shared" si="137"/>
        <v>3.1574000646165591E-2</v>
      </c>
      <c r="AA70" s="38">
        <f t="shared" si="137"/>
        <v>3.2002301863870333E-2</v>
      </c>
      <c r="AB70" s="38">
        <f t="shared" si="137"/>
        <v>2.7716249219060598E-2</v>
      </c>
      <c r="AC70" s="39">
        <f t="shared" si="137"/>
        <v>2.7596499956103124E-2</v>
      </c>
      <c r="AD70" s="37">
        <f t="shared" si="137"/>
        <v>2.7488727020464794E-2</v>
      </c>
      <c r="AE70" s="38">
        <f t="shared" si="137"/>
        <v>2.7656775325244846E-2</v>
      </c>
      <c r="AF70" s="38">
        <f t="shared" si="137"/>
        <v>2.7222335084307978E-2</v>
      </c>
      <c r="AG70" s="39">
        <f t="shared" si="137"/>
        <v>2.8705867491947194E-2</v>
      </c>
      <c r="AH70" s="37">
        <f t="shared" si="137"/>
        <v>2.8395441946412074E-2</v>
      </c>
      <c r="AI70" s="38">
        <f t="shared" si="137"/>
        <v>2.8325388282331231E-2</v>
      </c>
      <c r="AJ70" s="38">
        <f t="shared" si="137"/>
        <v>2.7143981117230528E-2</v>
      </c>
      <c r="AK70" s="39">
        <f t="shared" si="137"/>
        <v>2.9119916985537325E-2</v>
      </c>
      <c r="AL70" s="37">
        <f t="shared" si="137"/>
        <v>2.4884498964473478E-2</v>
      </c>
      <c r="AM70" s="38">
        <f t="shared" si="137"/>
        <v>2.5445968840314918E-2</v>
      </c>
      <c r="AN70" s="38">
        <f t="shared" si="137"/>
        <v>2.4571224004946792E-2</v>
      </c>
      <c r="AO70" s="39">
        <f t="shared" si="137"/>
        <v>2.5949605114704774E-2</v>
      </c>
      <c r="AP70" s="37">
        <f t="shared" si="137"/>
        <v>2.5708658648097349E-2</v>
      </c>
      <c r="AQ70" s="38">
        <f t="shared" ref="AQ70:BQ70" si="138">+AQ12/AQ$28</f>
        <v>2.680360721442886E-2</v>
      </c>
      <c r="AR70" s="38">
        <f t="shared" si="138"/>
        <v>2.64442781282298E-2</v>
      </c>
      <c r="AS70" s="39">
        <f t="shared" si="138"/>
        <v>2.7665138136203436E-2</v>
      </c>
      <c r="AT70" s="37">
        <f t="shared" si="138"/>
        <v>3.6254219873770734E-2</v>
      </c>
      <c r="AU70" s="38">
        <f t="shared" si="138"/>
        <v>3.5409714497589909E-2</v>
      </c>
      <c r="AV70" s="38">
        <f t="shared" si="138"/>
        <v>3.8959062547557453E-2</v>
      </c>
      <c r="AW70" s="39">
        <f t="shared" si="138"/>
        <v>3.9892849783638988E-2</v>
      </c>
      <c r="AX70" s="37">
        <f t="shared" si="138"/>
        <v>4.5001018122581962E-2</v>
      </c>
      <c r="AY70" s="38">
        <f t="shared" si="138"/>
        <v>4.0963063396195404E-2</v>
      </c>
      <c r="AZ70" s="38">
        <f t="shared" si="138"/>
        <v>4.2267254536204849E-2</v>
      </c>
      <c r="BA70" s="39">
        <f t="shared" si="138"/>
        <v>4.1461788482373536E-2</v>
      </c>
      <c r="BB70" s="37">
        <f t="shared" si="138"/>
        <v>4.5348945265309915E-2</v>
      </c>
      <c r="BC70" s="38">
        <f t="shared" si="138"/>
        <v>4.4322424774873713E-2</v>
      </c>
      <c r="BD70" s="38">
        <f t="shared" si="138"/>
        <v>4.1017020382433274E-2</v>
      </c>
      <c r="BE70" s="39">
        <f t="shared" si="138"/>
        <v>4.4785050170302862E-2</v>
      </c>
      <c r="BF70" s="37">
        <f t="shared" si="138"/>
        <v>3.6743614260346946E-2</v>
      </c>
      <c r="BG70" s="38">
        <f t="shared" si="138"/>
        <v>3.8630009319664496E-2</v>
      </c>
      <c r="BH70" s="38">
        <f t="shared" si="138"/>
        <v>3.7528396183552928E-2</v>
      </c>
      <c r="BI70" s="39">
        <f t="shared" si="138"/>
        <v>4.1806891975162352E-2</v>
      </c>
      <c r="BJ70" s="37">
        <f t="shared" si="138"/>
        <v>3.9843683629258352E-2</v>
      </c>
      <c r="BK70" s="38">
        <f t="shared" si="138"/>
        <v>4.1584424905795815E-2</v>
      </c>
      <c r="BL70" s="38">
        <f t="shared" si="138"/>
        <v>3.9530062197650311E-2</v>
      </c>
      <c r="BM70" s="39">
        <f t="shared" si="138"/>
        <v>4.1033128587252041E-2</v>
      </c>
      <c r="BN70" s="37">
        <f t="shared" si="138"/>
        <v>2.8151319156856359E-2</v>
      </c>
      <c r="BO70" s="38">
        <f t="shared" si="138"/>
        <v>3.0384006334125104E-2</v>
      </c>
      <c r="BP70" s="38">
        <f t="shared" si="138"/>
        <v>3.1265160907767778E-2</v>
      </c>
      <c r="BQ70" s="39">
        <f t="shared" si="138"/>
        <v>2.9971559833734413E-2</v>
      </c>
    </row>
    <row r="71" spans="1:69" ht="40" customHeight="1" x14ac:dyDescent="0.3">
      <c r="A71" s="55" t="s">
        <v>15</v>
      </c>
      <c r="B71" s="92"/>
      <c r="C71" s="92"/>
      <c r="D71" s="92"/>
      <c r="E71" s="92"/>
      <c r="F71" s="37">
        <f t="shared" si="117"/>
        <v>3.0973010656309134E-2</v>
      </c>
      <c r="G71" s="37">
        <f t="shared" si="117"/>
        <v>3.0981023165530093E-2</v>
      </c>
      <c r="H71" s="37">
        <f t="shared" si="117"/>
        <v>3.1083939534643761E-2</v>
      </c>
      <c r="I71" s="37">
        <f t="shared" si="117"/>
        <v>3.1975935896463692E-2</v>
      </c>
      <c r="J71" s="37">
        <f t="shared" si="120"/>
        <v>3.014891067804484E-2</v>
      </c>
      <c r="K71" s="38">
        <f t="shared" ref="K71:AP71" si="139">+K13/K$28</f>
        <v>3.1938661521275509E-2</v>
      </c>
      <c r="L71" s="38">
        <f t="shared" si="139"/>
        <v>3.2971674454211869E-2</v>
      </c>
      <c r="M71" s="39">
        <f t="shared" si="139"/>
        <v>3.2371828613538267E-2</v>
      </c>
      <c r="N71" s="37">
        <f t="shared" si="139"/>
        <v>2.9708732950375787E-2</v>
      </c>
      <c r="O71" s="38">
        <f t="shared" si="139"/>
        <v>3.1752859022366159E-2</v>
      </c>
      <c r="P71" s="38">
        <f t="shared" si="139"/>
        <v>3.1928279333123616E-2</v>
      </c>
      <c r="Q71" s="39">
        <f t="shared" si="139"/>
        <v>3.2793959007551242E-2</v>
      </c>
      <c r="R71" s="37">
        <f t="shared" si="139"/>
        <v>3.3987135710315253E-2</v>
      </c>
      <c r="S71" s="38">
        <f t="shared" si="139"/>
        <v>3.5644711209392922E-2</v>
      </c>
      <c r="T71" s="38">
        <f t="shared" si="139"/>
        <v>3.3942220494882755E-2</v>
      </c>
      <c r="U71" s="39">
        <f t="shared" si="139"/>
        <v>3.4119205298013246E-2</v>
      </c>
      <c r="V71" s="37">
        <f t="shared" si="139"/>
        <v>3.7673738112655439E-2</v>
      </c>
      <c r="W71" s="38">
        <f t="shared" si="139"/>
        <v>4.1717224244525335E-2</v>
      </c>
      <c r="X71" s="38">
        <f t="shared" si="139"/>
        <v>3.9255908056312704E-2</v>
      </c>
      <c r="Y71" s="39">
        <f t="shared" si="139"/>
        <v>3.8786380624466626E-2</v>
      </c>
      <c r="Z71" s="37">
        <f t="shared" si="139"/>
        <v>4.0855288277968693E-2</v>
      </c>
      <c r="AA71" s="38">
        <f t="shared" si="139"/>
        <v>4.3895265193900058E-2</v>
      </c>
      <c r="AB71" s="38">
        <f t="shared" si="139"/>
        <v>3.8649400806497418E-2</v>
      </c>
      <c r="AC71" s="39">
        <f t="shared" si="139"/>
        <v>3.9741301103274708E-2</v>
      </c>
      <c r="AD71" s="37">
        <f t="shared" si="139"/>
        <v>3.734535784483755E-2</v>
      </c>
      <c r="AE71" s="38">
        <f t="shared" si="139"/>
        <v>3.9964917409735415E-2</v>
      </c>
      <c r="AF71" s="38">
        <f t="shared" si="139"/>
        <v>3.8772963403662535E-2</v>
      </c>
      <c r="AG71" s="39">
        <f t="shared" si="139"/>
        <v>4.0074527884797567E-2</v>
      </c>
      <c r="AH71" s="37">
        <f t="shared" si="139"/>
        <v>4.1761626116415151E-2</v>
      </c>
      <c r="AI71" s="38">
        <f t="shared" si="139"/>
        <v>4.4287252037521145E-2</v>
      </c>
      <c r="AJ71" s="38">
        <f t="shared" si="139"/>
        <v>4.1427101615929302E-2</v>
      </c>
      <c r="AK71" s="39">
        <f t="shared" si="139"/>
        <v>4.2058499254166937E-2</v>
      </c>
      <c r="AL71" s="37">
        <f t="shared" si="139"/>
        <v>4.1357336307153103E-2</v>
      </c>
      <c r="AM71" s="38">
        <f t="shared" si="139"/>
        <v>4.5344317842075543E-2</v>
      </c>
      <c r="AN71" s="38">
        <f t="shared" si="139"/>
        <v>4.1917531812412541E-2</v>
      </c>
      <c r="AO71" s="39">
        <f t="shared" si="139"/>
        <v>4.0480016410817457E-2</v>
      </c>
      <c r="AP71" s="37">
        <f t="shared" si="139"/>
        <v>4.2906379686291067E-2</v>
      </c>
      <c r="AQ71" s="38">
        <f t="shared" ref="AQ71:BQ71" si="140">+AQ13/AQ$28</f>
        <v>4.5519610649871173E-2</v>
      </c>
      <c r="AR71" s="38">
        <f t="shared" si="140"/>
        <v>4.2268077978545211E-2</v>
      </c>
      <c r="AS71" s="39">
        <f t="shared" si="140"/>
        <v>4.085345056277713E-2</v>
      </c>
      <c r="AT71" s="37">
        <f t="shared" si="140"/>
        <v>4.3006017906942598E-2</v>
      </c>
      <c r="AU71" s="38">
        <f t="shared" si="140"/>
        <v>4.104560622914348E-2</v>
      </c>
      <c r="AV71" s="38">
        <f t="shared" si="140"/>
        <v>4.2459290823314559E-2</v>
      </c>
      <c r="AW71" s="39">
        <f t="shared" si="140"/>
        <v>4.2612816814341647E-2</v>
      </c>
      <c r="AX71" s="37">
        <f t="shared" si="140"/>
        <v>3.3842394624312773E-2</v>
      </c>
      <c r="AY71" s="38">
        <f t="shared" si="140"/>
        <v>3.9196351534574139E-2</v>
      </c>
      <c r="AZ71" s="38">
        <f t="shared" si="140"/>
        <v>3.5102594539596403E-2</v>
      </c>
      <c r="BA71" s="39">
        <f t="shared" si="140"/>
        <v>3.1669305775481292E-2</v>
      </c>
      <c r="BB71" s="37">
        <f t="shared" si="140"/>
        <v>3.7357122943964316E-2</v>
      </c>
      <c r="BC71" s="38">
        <f t="shared" si="140"/>
        <v>3.5053810674280692E-2</v>
      </c>
      <c r="BD71" s="38">
        <f t="shared" si="140"/>
        <v>3.2275688169783559E-2</v>
      </c>
      <c r="BE71" s="39">
        <f t="shared" si="140"/>
        <v>3.2127404952591365E-2</v>
      </c>
      <c r="BF71" s="37">
        <f t="shared" si="140"/>
        <v>3.2008377726175839E-2</v>
      </c>
      <c r="BG71" s="38">
        <f t="shared" si="140"/>
        <v>3.3690587138862998E-2</v>
      </c>
      <c r="BH71" s="38">
        <f t="shared" si="140"/>
        <v>3.0758746024534305E-2</v>
      </c>
      <c r="BI71" s="39">
        <f t="shared" si="140"/>
        <v>3.2232070910556007E-2</v>
      </c>
      <c r="BJ71" s="37">
        <f t="shared" si="140"/>
        <v>1.4144932461133294E-2</v>
      </c>
      <c r="BK71" s="38">
        <f t="shared" si="140"/>
        <v>1.5700699802619778E-2</v>
      </c>
      <c r="BL71" s="38">
        <f t="shared" si="140"/>
        <v>1.47431467403824E-2</v>
      </c>
      <c r="BM71" s="39">
        <f t="shared" si="140"/>
        <v>1.4701439935555333E-2</v>
      </c>
      <c r="BN71" s="37">
        <f t="shared" si="140"/>
        <v>2.6383137127169515E-2</v>
      </c>
      <c r="BO71" s="38">
        <f t="shared" si="140"/>
        <v>2.9146872525732385E-2</v>
      </c>
      <c r="BP71" s="38">
        <f t="shared" si="140"/>
        <v>2.7060535820171421E-2</v>
      </c>
      <c r="BQ71" s="39">
        <f t="shared" si="140"/>
        <v>2.6416539050535988E-2</v>
      </c>
    </row>
    <row r="72" spans="1:69" ht="40" customHeight="1" x14ac:dyDescent="0.3">
      <c r="A72" s="56" t="s">
        <v>16</v>
      </c>
      <c r="B72" s="93"/>
      <c r="C72" s="93"/>
      <c r="D72" s="93"/>
      <c r="E72" s="93"/>
      <c r="F72" s="37">
        <f t="shared" si="117"/>
        <v>0.18695847027188525</v>
      </c>
      <c r="G72" s="37">
        <f t="shared" si="117"/>
        <v>0.19104538604960025</v>
      </c>
      <c r="H72" s="37">
        <f t="shared" si="117"/>
        <v>0.19646081617912606</v>
      </c>
      <c r="I72" s="37">
        <f t="shared" si="117"/>
        <v>0.19423169282879604</v>
      </c>
      <c r="J72" s="37">
        <f t="shared" si="120"/>
        <v>0.19446414162407996</v>
      </c>
      <c r="K72" s="38">
        <f t="shared" ref="K72:AP72" si="141">+K14/K$28</f>
        <v>0.19340916015029952</v>
      </c>
      <c r="L72" s="38">
        <f t="shared" si="141"/>
        <v>0.18811541405981888</v>
      </c>
      <c r="M72" s="39">
        <f t="shared" si="141"/>
        <v>0.19088851458048214</v>
      </c>
      <c r="N72" s="37">
        <f t="shared" si="141"/>
        <v>0.18007439836019939</v>
      </c>
      <c r="O72" s="38">
        <f t="shared" si="141"/>
        <v>0.1801184090679081</v>
      </c>
      <c r="P72" s="38">
        <f t="shared" si="141"/>
        <v>0.188659955960994</v>
      </c>
      <c r="Q72" s="39">
        <f t="shared" si="141"/>
        <v>0.18953613807982739</v>
      </c>
      <c r="R72" s="37">
        <f t="shared" si="141"/>
        <v>0.19423489240053998</v>
      </c>
      <c r="S72" s="38">
        <f t="shared" si="141"/>
        <v>0.1993365976938872</v>
      </c>
      <c r="T72" s="38">
        <f t="shared" si="141"/>
        <v>0.19476616141987302</v>
      </c>
      <c r="U72" s="39">
        <f t="shared" si="141"/>
        <v>0.19483443708609272</v>
      </c>
      <c r="V72" s="37">
        <f t="shared" si="141"/>
        <v>0.18969106972033087</v>
      </c>
      <c r="W72" s="38">
        <f t="shared" si="141"/>
        <v>0.19578783151326051</v>
      </c>
      <c r="X72" s="38">
        <f t="shared" si="141"/>
        <v>0.19054710989968252</v>
      </c>
      <c r="Y72" s="39">
        <f t="shared" si="141"/>
        <v>0.19160707454165563</v>
      </c>
      <c r="Z72" s="37">
        <f t="shared" si="141"/>
        <v>0.18359914236202893</v>
      </c>
      <c r="AA72" s="38">
        <f t="shared" si="141"/>
        <v>0.19735285654912244</v>
      </c>
      <c r="AB72" s="38">
        <f t="shared" si="141"/>
        <v>0.19852899415005396</v>
      </c>
      <c r="AC72" s="39">
        <f t="shared" si="141"/>
        <v>0.19651166193555938</v>
      </c>
      <c r="AD72" s="37">
        <f t="shared" si="141"/>
        <v>0.18773846687478321</v>
      </c>
      <c r="AE72" s="38">
        <f t="shared" si="141"/>
        <v>0.1821663499488379</v>
      </c>
      <c r="AF72" s="38">
        <f t="shared" si="141"/>
        <v>0.18820558957541283</v>
      </c>
      <c r="AG72" s="39">
        <f t="shared" si="141"/>
        <v>0.18511968673024692</v>
      </c>
      <c r="AH72" s="37">
        <f t="shared" si="141"/>
        <v>0.18204496458269173</v>
      </c>
      <c r="AI72" s="38">
        <f t="shared" si="141"/>
        <v>0.17754882361986773</v>
      </c>
      <c r="AJ72" s="38">
        <f t="shared" si="141"/>
        <v>0.18020335290201539</v>
      </c>
      <c r="AK72" s="39">
        <f t="shared" si="141"/>
        <v>0.19313833581944354</v>
      </c>
      <c r="AL72" s="37">
        <f t="shared" si="141"/>
        <v>0.16428230046200415</v>
      </c>
      <c r="AM72" s="38">
        <f t="shared" si="141"/>
        <v>0.1702488124107232</v>
      </c>
      <c r="AN72" s="38">
        <f t="shared" si="141"/>
        <v>0.16959026263546717</v>
      </c>
      <c r="AO72" s="39">
        <f t="shared" si="141"/>
        <v>0.17279223221306708</v>
      </c>
      <c r="AP72" s="37">
        <f t="shared" si="141"/>
        <v>0.16494337764647959</v>
      </c>
      <c r="AQ72" s="38">
        <f t="shared" ref="AQ72:BQ72" si="142">+AQ14/AQ$28</f>
        <v>0.17545805897509303</v>
      </c>
      <c r="AR72" s="38">
        <f t="shared" si="142"/>
        <v>0.1623008660322891</v>
      </c>
      <c r="AS72" s="39">
        <f t="shared" si="142"/>
        <v>0.16780990639329976</v>
      </c>
      <c r="AT72" s="37">
        <f t="shared" si="142"/>
        <v>0.17818875678849255</v>
      </c>
      <c r="AU72" s="38">
        <f t="shared" si="142"/>
        <v>0.18954393770856506</v>
      </c>
      <c r="AV72" s="38">
        <f t="shared" si="142"/>
        <v>0.19091462486683916</v>
      </c>
      <c r="AW72" s="39">
        <f t="shared" si="142"/>
        <v>0.19068617350092729</v>
      </c>
      <c r="AX72" s="37">
        <f t="shared" si="142"/>
        <v>0.20211769497047444</v>
      </c>
      <c r="AY72" s="38">
        <f t="shared" si="142"/>
        <v>0.20703397838859441</v>
      </c>
      <c r="AZ72" s="38">
        <f t="shared" si="142"/>
        <v>0.19942343564524331</v>
      </c>
      <c r="BA72" s="39">
        <f t="shared" si="142"/>
        <v>0.1912659388282357</v>
      </c>
      <c r="BB72" s="37">
        <f t="shared" si="142"/>
        <v>0.18014125081312146</v>
      </c>
      <c r="BC72" s="38">
        <f t="shared" si="142"/>
        <v>0.20070283329672742</v>
      </c>
      <c r="BD72" s="38">
        <f t="shared" si="142"/>
        <v>0.1871401554948518</v>
      </c>
      <c r="BE72" s="39">
        <f t="shared" si="142"/>
        <v>0.17039491853079256</v>
      </c>
      <c r="BF72" s="37">
        <f t="shared" si="142"/>
        <v>0.16026954423348358</v>
      </c>
      <c r="BG72" s="38">
        <f t="shared" si="142"/>
        <v>0.1918452935694315</v>
      </c>
      <c r="BH72" s="38">
        <f t="shared" si="142"/>
        <v>0.18387096774193548</v>
      </c>
      <c r="BI72" s="39">
        <f t="shared" si="142"/>
        <v>0.19268142389913259</v>
      </c>
      <c r="BJ72" s="37">
        <f t="shared" si="142"/>
        <v>0.21514739614306347</v>
      </c>
      <c r="BK72" s="38">
        <f t="shared" si="142"/>
        <v>0.2186883186793469</v>
      </c>
      <c r="BL72" s="38">
        <f t="shared" si="142"/>
        <v>0.20916839437917534</v>
      </c>
      <c r="BM72" s="39">
        <f t="shared" si="142"/>
        <v>0.23064142583828418</v>
      </c>
      <c r="BN72" s="37">
        <f t="shared" si="142"/>
        <v>0.21194918803219953</v>
      </c>
      <c r="BO72" s="38">
        <f t="shared" si="142"/>
        <v>0.22491092636579577</v>
      </c>
      <c r="BP72" s="38">
        <f t="shared" si="142"/>
        <v>0.22947549997304725</v>
      </c>
      <c r="BQ72" s="39">
        <f t="shared" si="142"/>
        <v>0.24048348282651497</v>
      </c>
    </row>
    <row r="73" spans="1:69" ht="40" customHeight="1" x14ac:dyDescent="0.3">
      <c r="A73" s="115" t="s">
        <v>40</v>
      </c>
      <c r="B73" s="115"/>
      <c r="C73" s="115"/>
      <c r="D73" s="115"/>
      <c r="E73" s="115"/>
      <c r="F73" s="37">
        <f t="shared" si="117"/>
        <v>1.3743651030773827E-2</v>
      </c>
      <c r="G73" s="37">
        <f t="shared" si="117"/>
        <v>1.3408934181288789E-2</v>
      </c>
      <c r="H73" s="37">
        <f t="shared" si="117"/>
        <v>1.4961564257338906E-2</v>
      </c>
      <c r="I73" s="37">
        <f t="shared" si="117"/>
        <v>1.6910593766588308E-2</v>
      </c>
      <c r="J73" s="37">
        <f t="shared" si="120"/>
        <v>1.7727461672005278E-2</v>
      </c>
      <c r="K73" s="38">
        <f t="shared" ref="K73:AP73" si="143">+K15/K$28</f>
        <v>1.6959480044683655E-2</v>
      </c>
      <c r="L73" s="38">
        <f t="shared" si="143"/>
        <v>1.6525434914600984E-2</v>
      </c>
      <c r="M73" s="39">
        <f t="shared" si="143"/>
        <v>1.4738393515106852E-2</v>
      </c>
      <c r="N73" s="37">
        <f t="shared" si="143"/>
        <v>1.8877951261482399E-2</v>
      </c>
      <c r="O73" s="38">
        <f t="shared" si="143"/>
        <v>1.5205950814694868E-2</v>
      </c>
      <c r="P73" s="38">
        <f t="shared" si="143"/>
        <v>1.7301038062283735E-2</v>
      </c>
      <c r="Q73" s="39">
        <f t="shared" si="143"/>
        <v>1.5560949298813378E-2</v>
      </c>
      <c r="R73" s="37">
        <f t="shared" si="143"/>
        <v>1.7364144101220256E-2</v>
      </c>
      <c r="S73" s="38">
        <f t="shared" si="143"/>
        <v>1.4057810772389828E-2</v>
      </c>
      <c r="T73" s="38">
        <f t="shared" si="143"/>
        <v>1.4276460681435418E-2</v>
      </c>
      <c r="U73" s="39">
        <f t="shared" si="143"/>
        <v>1.1761589403973512E-2</v>
      </c>
      <c r="V73" s="37">
        <f t="shared" si="143"/>
        <v>1.3927184739181812E-2</v>
      </c>
      <c r="W73" s="38">
        <f t="shared" si="143"/>
        <v>1.2076038597099437E-2</v>
      </c>
      <c r="X73" s="38">
        <f t="shared" si="143"/>
        <v>1.3797173125017563E-2</v>
      </c>
      <c r="Y73" s="39">
        <f t="shared" si="143"/>
        <v>1.0358729878461495E-2</v>
      </c>
      <c r="Z73" s="37">
        <f t="shared" si="143"/>
        <v>1.2512115604899109E-2</v>
      </c>
      <c r="AA73" s="38">
        <f t="shared" si="143"/>
        <v>6.2981553118705846E-3</v>
      </c>
      <c r="AB73" s="38">
        <f t="shared" si="143"/>
        <v>1.4596467314136424E-2</v>
      </c>
      <c r="AC73" s="39">
        <f t="shared" si="143"/>
        <v>1.1471715782388574E-2</v>
      </c>
      <c r="AD73" s="37">
        <f t="shared" si="143"/>
        <v>1.8268007862180601E-2</v>
      </c>
      <c r="AE73" s="38">
        <f t="shared" si="143"/>
        <v>1.1811138722409005E-2</v>
      </c>
      <c r="AF73" s="38">
        <f t="shared" si="143"/>
        <v>1.4713991351539602E-2</v>
      </c>
      <c r="AG73" s="39">
        <f t="shared" si="143"/>
        <v>1.1652876902671631E-2</v>
      </c>
      <c r="AH73" s="37">
        <f t="shared" si="143"/>
        <v>1.2473052048044348E-2</v>
      </c>
      <c r="AI73" s="38">
        <f t="shared" si="143"/>
        <v>1.1533138551437798E-2</v>
      </c>
      <c r="AJ73" s="38">
        <f t="shared" si="143"/>
        <v>1.3072686558131088E-2</v>
      </c>
      <c r="AK73" s="39">
        <f t="shared" si="143"/>
        <v>1.1219923471042222E-2</v>
      </c>
      <c r="AL73" s="37">
        <f t="shared" si="143"/>
        <v>1.0833200573522384E-2</v>
      </c>
      <c r="AM73" s="38">
        <f t="shared" si="143"/>
        <v>8.2383815566554833E-3</v>
      </c>
      <c r="AN73" s="38">
        <f t="shared" si="143"/>
        <v>8.7870602401796463E-3</v>
      </c>
      <c r="AO73" s="39">
        <f t="shared" si="143"/>
        <v>8.1028411227734264E-3</v>
      </c>
      <c r="AP73" s="37">
        <f t="shared" si="143"/>
        <v>2.0187099950763173E-2</v>
      </c>
      <c r="AQ73" s="38">
        <f t="shared" ref="AQ73:BQ73" si="144">+AQ15/AQ$28</f>
        <v>1.9539078156312624E-2</v>
      </c>
      <c r="AR73" s="38">
        <f t="shared" si="144"/>
        <v>1.6928614704729318E-2</v>
      </c>
      <c r="AS73" s="39">
        <f t="shared" si="144"/>
        <v>1.5879031341190737E-2</v>
      </c>
      <c r="AT73" s="37">
        <f t="shared" si="144"/>
        <v>8.5131366505210616E-3</v>
      </c>
      <c r="AU73" s="38">
        <f t="shared" si="144"/>
        <v>7.4898034853540952E-3</v>
      </c>
      <c r="AV73" s="38">
        <f t="shared" si="144"/>
        <v>1.0044133313042153E-2</v>
      </c>
      <c r="AW73" s="39">
        <f t="shared" si="144"/>
        <v>5.8520502781784466E-3</v>
      </c>
      <c r="AX73" s="37">
        <f t="shared" si="144"/>
        <v>1.0832824272042355E-2</v>
      </c>
      <c r="AY73" s="38">
        <f t="shared" si="144"/>
        <v>9.1211635646493271E-3</v>
      </c>
      <c r="AZ73" s="38">
        <f t="shared" si="144"/>
        <v>1.2040020349330166E-2</v>
      </c>
      <c r="BA73" s="39">
        <f t="shared" si="144"/>
        <v>1.0209184098674891E-2</v>
      </c>
      <c r="BB73" s="37">
        <f t="shared" si="144"/>
        <v>1.0315026484527461E-2</v>
      </c>
      <c r="BC73" s="38">
        <f t="shared" si="144"/>
        <v>1.0586426531956952E-2</v>
      </c>
      <c r="BD73" s="38">
        <f t="shared" si="144"/>
        <v>7.8167682286194567E-3</v>
      </c>
      <c r="BE73" s="39">
        <f t="shared" si="144"/>
        <v>6.8581423179600465E-3</v>
      </c>
      <c r="BF73" s="37">
        <f t="shared" si="144"/>
        <v>9.3794108273004585E-3</v>
      </c>
      <c r="BG73" s="38">
        <f t="shared" si="144"/>
        <v>1.1136999068033551E-2</v>
      </c>
      <c r="BH73" s="38">
        <f t="shared" si="144"/>
        <v>1.6219900045433895E-2</v>
      </c>
      <c r="BI73" s="39">
        <f t="shared" si="144"/>
        <v>1.308242878134332E-2</v>
      </c>
      <c r="BJ73" s="37">
        <f t="shared" si="144"/>
        <v>1.0406932291224196E-2</v>
      </c>
      <c r="BK73" s="38">
        <f t="shared" si="144"/>
        <v>1.0138166158263058E-2</v>
      </c>
      <c r="BL73" s="38">
        <f t="shared" si="144"/>
        <v>9.8134070490670348E-3</v>
      </c>
      <c r="BM73" s="39">
        <f t="shared" si="144"/>
        <v>1.2335112274695397E-2</v>
      </c>
      <c r="BN73" s="37">
        <f t="shared" si="144"/>
        <v>7.6311013912800704E-3</v>
      </c>
      <c r="BO73" s="38">
        <f t="shared" si="144"/>
        <v>1.0342438638163103E-2</v>
      </c>
      <c r="BP73" s="38">
        <f t="shared" si="144"/>
        <v>7.6006684275780291E-3</v>
      </c>
      <c r="BQ73" s="39">
        <f t="shared" si="144"/>
        <v>8.0398162327718226E-3</v>
      </c>
    </row>
    <row r="74" spans="1:69" ht="40" customHeight="1" x14ac:dyDescent="0.3">
      <c r="A74" s="115" t="s">
        <v>42</v>
      </c>
      <c r="B74" s="115"/>
      <c r="C74" s="115"/>
      <c r="D74" s="115"/>
      <c r="E74" s="115"/>
      <c r="F74" s="37">
        <f t="shared" si="117"/>
        <v>4.4193805397868741E-2</v>
      </c>
      <c r="G74" s="37">
        <f t="shared" si="117"/>
        <v>4.4389957346818887E-2</v>
      </c>
      <c r="H74" s="37">
        <f t="shared" si="117"/>
        <v>4.5168446576897281E-2</v>
      </c>
      <c r="I74" s="37">
        <f t="shared" si="117"/>
        <v>4.2845226359293241E-2</v>
      </c>
      <c r="J74" s="37">
        <f t="shared" si="120"/>
        <v>4.4844365112355421E-2</v>
      </c>
      <c r="K74" s="38">
        <f t="shared" ref="K74:AP74" si="145">+K16/K$28</f>
        <v>4.6892454554686699E-2</v>
      </c>
      <c r="L74" s="38">
        <f t="shared" si="145"/>
        <v>4.4455003827776444E-2</v>
      </c>
      <c r="M74" s="39">
        <f t="shared" si="145"/>
        <v>4.5294241499105166E-2</v>
      </c>
      <c r="N74" s="37">
        <f t="shared" si="145"/>
        <v>4.3981071437609126E-2</v>
      </c>
      <c r="O74" s="38">
        <f t="shared" si="145"/>
        <v>4.7060014168606418E-2</v>
      </c>
      <c r="P74" s="38">
        <f t="shared" si="145"/>
        <v>4.6817657544301131E-2</v>
      </c>
      <c r="Q74" s="39">
        <f t="shared" si="145"/>
        <v>4.8840345199568501E-2</v>
      </c>
      <c r="R74" s="37">
        <f t="shared" si="145"/>
        <v>4.521030201964054E-2</v>
      </c>
      <c r="S74" s="38">
        <f t="shared" si="145"/>
        <v>4.8412573053230129E-2</v>
      </c>
      <c r="T74" s="38">
        <f t="shared" si="145"/>
        <v>4.5809042622101309E-2</v>
      </c>
      <c r="U74" s="39">
        <f t="shared" si="145"/>
        <v>4.8927152317880793E-2</v>
      </c>
      <c r="V74" s="37">
        <f t="shared" si="145"/>
        <v>4.6058184682910355E-2</v>
      </c>
      <c r="W74" s="38">
        <f t="shared" si="145"/>
        <v>4.9690876523949837E-2</v>
      </c>
      <c r="X74" s="38">
        <f t="shared" si="145"/>
        <v>4.7882653778065033E-2</v>
      </c>
      <c r="Y74" s="39">
        <f t="shared" si="145"/>
        <v>5.1028515935375662E-2</v>
      </c>
      <c r="Z74" s="37">
        <f t="shared" si="145"/>
        <v>3.6273386788850705E-2</v>
      </c>
      <c r="AA74" s="38">
        <f t="shared" si="145"/>
        <v>4.1497490328974714E-2</v>
      </c>
      <c r="AB74" s="38">
        <f t="shared" si="145"/>
        <v>5.0945646617822457E-2</v>
      </c>
      <c r="AC74" s="39">
        <f t="shared" si="145"/>
        <v>5.4168739574492995E-2</v>
      </c>
      <c r="AD74" s="37">
        <f t="shared" si="145"/>
        <v>3.6044629436929126E-2</v>
      </c>
      <c r="AE74" s="38">
        <f t="shared" si="145"/>
        <v>3.9263265604443799E-2</v>
      </c>
      <c r="AF74" s="38">
        <f t="shared" si="145"/>
        <v>3.8279594857358448E-2</v>
      </c>
      <c r="AG74" s="39">
        <f t="shared" si="145"/>
        <v>3.5811280237478677E-2</v>
      </c>
      <c r="AH74" s="37">
        <f t="shared" si="145"/>
        <v>3.2522328303048964E-2</v>
      </c>
      <c r="AI74" s="38">
        <f t="shared" si="145"/>
        <v>3.5552821774565591E-2</v>
      </c>
      <c r="AJ74" s="38">
        <f t="shared" si="145"/>
        <v>3.4709193245778612E-2</v>
      </c>
      <c r="AK74" s="39">
        <f t="shared" si="145"/>
        <v>3.8880601854854403E-2</v>
      </c>
      <c r="AL74" s="37">
        <f t="shared" si="145"/>
        <v>2.9472678030906484E-2</v>
      </c>
      <c r="AM74" s="38">
        <f t="shared" si="145"/>
        <v>3.3617911836029628E-2</v>
      </c>
      <c r="AN74" s="38">
        <f t="shared" si="145"/>
        <v>3.2967748234451789E-2</v>
      </c>
      <c r="AO74" s="39">
        <f t="shared" si="145"/>
        <v>3.6035420014359464E-2</v>
      </c>
      <c r="AP74" s="37">
        <f t="shared" si="145"/>
        <v>4.1358936484490405E-2</v>
      </c>
      <c r="AQ74" s="38">
        <f t="shared" ref="AQ74:BQ74" si="146">+AQ16/AQ$28</f>
        <v>4.9062410535356434E-2</v>
      </c>
      <c r="AR74" s="38">
        <f t="shared" si="146"/>
        <v>3.6102498307138527E-2</v>
      </c>
      <c r="AS74" s="39">
        <f t="shared" si="146"/>
        <v>3.8655398491681515E-2</v>
      </c>
      <c r="AT74" s="37">
        <f t="shared" si="146"/>
        <v>5.6032584764420953E-2</v>
      </c>
      <c r="AU74" s="38">
        <f t="shared" si="146"/>
        <v>6.6777901371894682E-2</v>
      </c>
      <c r="AV74" s="38">
        <f t="shared" si="146"/>
        <v>5.832445594277888E-2</v>
      </c>
      <c r="AW74" s="39">
        <f t="shared" si="146"/>
        <v>5.4110859262311975E-2</v>
      </c>
      <c r="AX74" s="37">
        <f t="shared" si="146"/>
        <v>5.7747912848706992E-2</v>
      </c>
      <c r="AY74" s="38">
        <f t="shared" si="146"/>
        <v>6.9805661695221663E-2</v>
      </c>
      <c r="AZ74" s="38">
        <f t="shared" si="146"/>
        <v>6.104799050364592E-2</v>
      </c>
      <c r="BA74" s="39">
        <f t="shared" si="146"/>
        <v>5.0670889240770074E-2</v>
      </c>
      <c r="BB74" s="37">
        <f t="shared" si="146"/>
        <v>5.7801319579964698E-2</v>
      </c>
      <c r="BC74" s="38">
        <f t="shared" si="146"/>
        <v>6.4660663298923782E-2</v>
      </c>
      <c r="BD74" s="38">
        <f t="shared" si="146"/>
        <v>5.2658121454086985E-2</v>
      </c>
      <c r="BE74" s="39">
        <f t="shared" si="146"/>
        <v>4.8881524440762214E-2</v>
      </c>
      <c r="BF74" s="37">
        <f t="shared" si="146"/>
        <v>5.3089286527341434E-2</v>
      </c>
      <c r="BG74" s="38">
        <f t="shared" si="146"/>
        <v>5.5032618825722274E-2</v>
      </c>
      <c r="BH74" s="38">
        <f t="shared" si="146"/>
        <v>4.7387551113130394E-2</v>
      </c>
      <c r="BI74" s="39">
        <f t="shared" si="146"/>
        <v>5.1192112622647772E-2</v>
      </c>
      <c r="BJ74" s="37">
        <f t="shared" si="146"/>
        <v>7.5652026166001196E-2</v>
      </c>
      <c r="BK74" s="38">
        <f t="shared" si="146"/>
        <v>8.0836174412345252E-2</v>
      </c>
      <c r="BL74" s="38">
        <f t="shared" si="146"/>
        <v>7.3623589034784623E-2</v>
      </c>
      <c r="BM74" s="39">
        <f t="shared" si="146"/>
        <v>8.3475984291612126E-2</v>
      </c>
      <c r="BN74" s="37">
        <f t="shared" si="146"/>
        <v>7.947512912381928E-2</v>
      </c>
      <c r="BO74" s="38">
        <f t="shared" si="146"/>
        <v>8.5609659540775929E-2</v>
      </c>
      <c r="BP74" s="38">
        <f t="shared" si="146"/>
        <v>8.2906581855425598E-2</v>
      </c>
      <c r="BQ74" s="39">
        <f t="shared" si="146"/>
        <v>8.7289433384379791E-2</v>
      </c>
    </row>
    <row r="75" spans="1:69" ht="40" customHeight="1" x14ac:dyDescent="0.3">
      <c r="A75" s="116" t="s">
        <v>41</v>
      </c>
      <c r="B75" s="116"/>
      <c r="C75" s="116"/>
      <c r="D75" s="116"/>
      <c r="E75" s="116"/>
      <c r="F75" s="37">
        <f t="shared" si="117"/>
        <v>1.1477940444178866E-2</v>
      </c>
      <c r="G75" s="37">
        <f t="shared" si="117"/>
        <v>1.2387301100809642E-2</v>
      </c>
      <c r="H75" s="37">
        <f t="shared" si="117"/>
        <v>1.2227209410308002E-2</v>
      </c>
      <c r="I75" s="37">
        <f t="shared" si="117"/>
        <v>1.2133161446879502E-2</v>
      </c>
      <c r="J75" s="37">
        <f t="shared" si="120"/>
        <v>1.2519255691126488E-2</v>
      </c>
      <c r="K75" s="38">
        <f t="shared" ref="K75:AP75" si="147">+K17/K$28</f>
        <v>1.1653295419924846E-2</v>
      </c>
      <c r="L75" s="38">
        <f t="shared" si="147"/>
        <v>9.9258203320926053E-3</v>
      </c>
      <c r="M75" s="39">
        <f t="shared" si="147"/>
        <v>1.0369512580271606E-2</v>
      </c>
      <c r="N75" s="37">
        <f t="shared" si="147"/>
        <v>1.1286281853379558E-2</v>
      </c>
      <c r="O75" s="38">
        <f t="shared" si="147"/>
        <v>1.0019228822993624E-2</v>
      </c>
      <c r="P75" s="38">
        <f t="shared" si="147"/>
        <v>1.0957324106113032E-2</v>
      </c>
      <c r="Q75" s="39">
        <f t="shared" si="147"/>
        <v>1.1677454153182307E-2</v>
      </c>
      <c r="R75" s="37">
        <f t="shared" si="147"/>
        <v>1.3023108075915189E-2</v>
      </c>
      <c r="S75" s="38">
        <f t="shared" si="147"/>
        <v>1.0161638498394144E-2</v>
      </c>
      <c r="T75" s="38">
        <f t="shared" si="147"/>
        <v>1.3291877186164008E-2</v>
      </c>
      <c r="U75" s="39">
        <f t="shared" si="147"/>
        <v>1.4728476821192051E-2</v>
      </c>
      <c r="V75" s="37">
        <f t="shared" si="147"/>
        <v>1.1648190872770242E-2</v>
      </c>
      <c r="W75" s="38">
        <f t="shared" si="147"/>
        <v>1.1498237707286066E-2</v>
      </c>
      <c r="X75" s="38">
        <f t="shared" si="147"/>
        <v>9.6102509343299544E-3</v>
      </c>
      <c r="Y75" s="39">
        <f t="shared" si="147"/>
        <v>1.0594155557517438E-2</v>
      </c>
      <c r="Z75" s="37">
        <f t="shared" si="147"/>
        <v>1.2100919317414161E-2</v>
      </c>
      <c r="AA75" s="38">
        <f t="shared" si="147"/>
        <v>1.067809073180089E-2</v>
      </c>
      <c r="AB75" s="38">
        <f t="shared" si="147"/>
        <v>1.0677571420457773E-2</v>
      </c>
      <c r="AC75" s="39">
        <f t="shared" si="147"/>
        <v>1.0125545052822569E-2</v>
      </c>
      <c r="AD75" s="37">
        <f t="shared" si="147"/>
        <v>9.567580067059777E-3</v>
      </c>
      <c r="AE75" s="38">
        <f t="shared" si="147"/>
        <v>9.7354187984212831E-3</v>
      </c>
      <c r="AF75" s="38">
        <f t="shared" si="147"/>
        <v>1.1869866790492498E-2</v>
      </c>
      <c r="AG75" s="39">
        <f t="shared" si="147"/>
        <v>1.218973031011179E-2</v>
      </c>
      <c r="AH75" s="37">
        <f t="shared" si="147"/>
        <v>1.21034801355097E-2</v>
      </c>
      <c r="AI75" s="38">
        <f t="shared" si="147"/>
        <v>8.980470552052899E-3</v>
      </c>
      <c r="AJ75" s="38">
        <f t="shared" si="147"/>
        <v>9.7137323730557418E-3</v>
      </c>
      <c r="AK75" s="39">
        <f t="shared" si="147"/>
        <v>1.2354886827939556E-2</v>
      </c>
      <c r="AL75" s="37">
        <f t="shared" si="147"/>
        <v>1.3191014815994901E-2</v>
      </c>
      <c r="AM75" s="38">
        <f t="shared" si="147"/>
        <v>8.7698900441816434E-3</v>
      </c>
      <c r="AN75" s="38">
        <f t="shared" si="147"/>
        <v>1.3310769030494354E-2</v>
      </c>
      <c r="AO75" s="39">
        <f t="shared" si="147"/>
        <v>1.2342302300933361E-2</v>
      </c>
      <c r="AP75" s="37">
        <f t="shared" si="147"/>
        <v>8.159245973130759E-3</v>
      </c>
      <c r="AQ75" s="38">
        <f t="shared" ref="AQ75:BQ75" si="148">+AQ17/AQ$28</f>
        <v>8.1949613512739758E-3</v>
      </c>
      <c r="AR75" s="38">
        <f t="shared" si="148"/>
        <v>1.1475818810363877E-2</v>
      </c>
      <c r="AS75" s="39">
        <f t="shared" si="148"/>
        <v>1.0346003713950051E-2</v>
      </c>
      <c r="AT75" s="37">
        <f t="shared" si="148"/>
        <v>1.0237780713342139E-2</v>
      </c>
      <c r="AU75" s="38">
        <f t="shared" si="148"/>
        <v>7.7864293659621791E-3</v>
      </c>
      <c r="AV75" s="38">
        <f t="shared" si="148"/>
        <v>9.7778115964084616E-3</v>
      </c>
      <c r="AW75" s="39">
        <f t="shared" si="148"/>
        <v>1.0756233257778695E-2</v>
      </c>
      <c r="AX75" s="37">
        <f t="shared" si="148"/>
        <v>1.3113418855630216E-2</v>
      </c>
      <c r="AY75" s="38">
        <f t="shared" si="148"/>
        <v>1.0682443814454167E-2</v>
      </c>
      <c r="AZ75" s="38">
        <f t="shared" si="148"/>
        <v>1.2463964727827709E-2</v>
      </c>
      <c r="BA75" s="39">
        <f t="shared" si="148"/>
        <v>1.1334277856488042E-2</v>
      </c>
      <c r="BB75" s="37">
        <f t="shared" si="148"/>
        <v>6.8302202397546698E-3</v>
      </c>
      <c r="BC75" s="38">
        <f t="shared" si="148"/>
        <v>5.7544476169558538E-3</v>
      </c>
      <c r="BD75" s="38">
        <f t="shared" si="148"/>
        <v>5.2532044547173766E-3</v>
      </c>
      <c r="BE75" s="39">
        <f t="shared" si="148"/>
        <v>5.2011414894596328E-3</v>
      </c>
      <c r="BF75" s="37">
        <f t="shared" si="148"/>
        <v>5.873514547193006E-3</v>
      </c>
      <c r="BG75" s="38">
        <f t="shared" si="148"/>
        <v>5.7315936626281452E-3</v>
      </c>
      <c r="BH75" s="38">
        <f t="shared" si="148"/>
        <v>4.6342571558382548E-3</v>
      </c>
      <c r="BI75" s="39">
        <f t="shared" si="148"/>
        <v>4.9770109494240893E-3</v>
      </c>
      <c r="BJ75" s="37">
        <f t="shared" si="148"/>
        <v>9.4299549740888625E-3</v>
      </c>
      <c r="BK75" s="38">
        <f t="shared" si="148"/>
        <v>7.8054907590166906E-3</v>
      </c>
      <c r="BL75" s="38">
        <f t="shared" si="148"/>
        <v>8.1548030407740148E-3</v>
      </c>
      <c r="BM75" s="39">
        <f t="shared" si="148"/>
        <v>9.9184372167958907E-3</v>
      </c>
      <c r="BN75" s="37">
        <f t="shared" si="148"/>
        <v>6.7935414824810388E-3</v>
      </c>
      <c r="BO75" s="38">
        <f t="shared" si="148"/>
        <v>6.3836104513064129E-3</v>
      </c>
      <c r="BP75" s="38">
        <f t="shared" si="148"/>
        <v>7.3311411783731333E-3</v>
      </c>
      <c r="BQ75" s="39">
        <f t="shared" si="148"/>
        <v>6.5631152920586312E-3</v>
      </c>
    </row>
    <row r="76" spans="1:69" ht="40" customHeight="1" x14ac:dyDescent="0.3">
      <c r="A76" s="115" t="s">
        <v>43</v>
      </c>
      <c r="B76" s="115"/>
      <c r="C76" s="115"/>
      <c r="D76" s="115"/>
      <c r="E76" s="115"/>
      <c r="F76" s="37">
        <f t="shared" si="117"/>
        <v>5.9008066925605018E-3</v>
      </c>
      <c r="G76" s="37">
        <f t="shared" si="117"/>
        <v>7.0492682553061061E-3</v>
      </c>
      <c r="H76" s="37">
        <f t="shared" si="117"/>
        <v>7.8161275344373945E-3</v>
      </c>
      <c r="I76" s="37">
        <f t="shared" si="117"/>
        <v>7.3051742878087007E-3</v>
      </c>
      <c r="J76" s="37">
        <f t="shared" si="120"/>
        <v>7.9956965058561747E-3</v>
      </c>
      <c r="K76" s="38">
        <f t="shared" ref="K76:AP76" si="149">+K18/K$28</f>
        <v>5.9916725906367409E-3</v>
      </c>
      <c r="L76" s="38">
        <f t="shared" si="149"/>
        <v>6.6788099574984815E-3</v>
      </c>
      <c r="M76" s="39">
        <f t="shared" si="149"/>
        <v>6.4480471628592479E-3</v>
      </c>
      <c r="N76" s="37">
        <f t="shared" si="149"/>
        <v>5.1876407622036087E-3</v>
      </c>
      <c r="O76" s="38">
        <f t="shared" si="149"/>
        <v>6.0216577269507137E-3</v>
      </c>
      <c r="P76" s="38">
        <f t="shared" si="149"/>
        <v>6.2912865681031757E-3</v>
      </c>
      <c r="Q76" s="39">
        <f t="shared" si="149"/>
        <v>4.7195253505933118E-3</v>
      </c>
      <c r="R76" s="37">
        <f t="shared" si="149"/>
        <v>3.8645808517959708E-3</v>
      </c>
      <c r="S76" s="38">
        <f t="shared" si="149"/>
        <v>5.1071447375348805E-3</v>
      </c>
      <c r="T76" s="38">
        <f t="shared" si="149"/>
        <v>5.3892991320119181E-3</v>
      </c>
      <c r="U76" s="39">
        <f t="shared" si="149"/>
        <v>4.2913907284768214E-3</v>
      </c>
      <c r="V76" s="37">
        <f t="shared" si="149"/>
        <v>5.8522311631309431E-3</v>
      </c>
      <c r="W76" s="38">
        <f t="shared" si="149"/>
        <v>5.6624487201710275E-3</v>
      </c>
      <c r="X76" s="38">
        <f t="shared" si="149"/>
        <v>5.3671284457807644E-3</v>
      </c>
      <c r="Y76" s="39">
        <f t="shared" si="149"/>
        <v>4.0316647538330254E-3</v>
      </c>
      <c r="Z76" s="37">
        <f t="shared" si="149"/>
        <v>3.9651070578905628E-3</v>
      </c>
      <c r="AA76" s="38">
        <f t="shared" si="149"/>
        <v>5.4029860289651205E-3</v>
      </c>
      <c r="AB76" s="38">
        <f t="shared" si="149"/>
        <v>6.7018799341171126E-3</v>
      </c>
      <c r="AC76" s="39">
        <f t="shared" si="149"/>
        <v>5.4139474993415461E-3</v>
      </c>
      <c r="AD76" s="37">
        <f t="shared" si="149"/>
        <v>8.8738582495086153E-3</v>
      </c>
      <c r="AE76" s="38">
        <f t="shared" si="149"/>
        <v>5.9348048530916539E-3</v>
      </c>
      <c r="AF76" s="38">
        <f t="shared" si="149"/>
        <v>4.4403169167368025E-3</v>
      </c>
      <c r="AG76" s="39">
        <f t="shared" si="149"/>
        <v>4.5474641571401483E-3</v>
      </c>
      <c r="AH76" s="37">
        <f t="shared" si="149"/>
        <v>4.0652910378811214E-3</v>
      </c>
      <c r="AI76" s="38">
        <f t="shared" si="149"/>
        <v>6.7045978779025055E-3</v>
      </c>
      <c r="AJ76" s="38">
        <f t="shared" si="149"/>
        <v>4.2062579434727354E-3</v>
      </c>
      <c r="AK76" s="39">
        <f t="shared" si="149"/>
        <v>9.9876775406965435E-3</v>
      </c>
      <c r="AL76" s="37">
        <f t="shared" si="149"/>
        <v>7.6788274653496894E-3</v>
      </c>
      <c r="AM76" s="38">
        <f t="shared" si="149"/>
        <v>8.6037936418297198E-3</v>
      </c>
      <c r="AN76" s="38">
        <f t="shared" si="149"/>
        <v>6.9320141894750548E-3</v>
      </c>
      <c r="AO76" s="39">
        <f t="shared" si="149"/>
        <v>1.0837977366747581E-2</v>
      </c>
      <c r="AP76" s="37">
        <f t="shared" si="149"/>
        <v>2.7783639305057331E-3</v>
      </c>
      <c r="AQ76" s="38">
        <f t="shared" ref="AQ76:BQ76" si="150">+AQ18/AQ$28</f>
        <v>3.7575150300601201E-3</v>
      </c>
      <c r="AR76" s="38">
        <f t="shared" si="150"/>
        <v>2.8154959193128766E-3</v>
      </c>
      <c r="AS76" s="39">
        <f t="shared" si="150"/>
        <v>4.7371811877060677E-3</v>
      </c>
      <c r="AT76" s="37">
        <f t="shared" si="150"/>
        <v>3.7061500073389112E-3</v>
      </c>
      <c r="AU76" s="38">
        <f t="shared" si="150"/>
        <v>4.7089358546533178E-3</v>
      </c>
      <c r="AV76" s="38">
        <f t="shared" si="150"/>
        <v>4.0328717090245009E-3</v>
      </c>
      <c r="AW76" s="39">
        <f t="shared" si="150"/>
        <v>5.0690294663094998E-3</v>
      </c>
      <c r="AX76" s="37">
        <f t="shared" si="150"/>
        <v>3.8281409081653427E-3</v>
      </c>
      <c r="AY76" s="38">
        <f t="shared" si="150"/>
        <v>6.245120999219359E-3</v>
      </c>
      <c r="AZ76" s="38">
        <f t="shared" si="150"/>
        <v>4.578599287773444E-3</v>
      </c>
      <c r="BA76" s="39">
        <f t="shared" si="150"/>
        <v>5.167097258104842E-3</v>
      </c>
      <c r="BB76" s="37">
        <f t="shared" si="150"/>
        <v>3.8565189108818888E-3</v>
      </c>
      <c r="BC76" s="38">
        <f t="shared" si="150"/>
        <v>4.6123435097737758E-3</v>
      </c>
      <c r="BD76" s="38">
        <f t="shared" si="150"/>
        <v>2.941794494641731E-3</v>
      </c>
      <c r="BE76" s="39">
        <f t="shared" si="150"/>
        <v>4.4186688760011047E-3</v>
      </c>
      <c r="BF76" s="37">
        <f t="shared" si="150"/>
        <v>1.4114647361471565E-3</v>
      </c>
      <c r="BG76" s="38">
        <f t="shared" si="150"/>
        <v>1.863932898415657E-3</v>
      </c>
      <c r="BH76" s="38">
        <f t="shared" si="150"/>
        <v>1.3175829168559745E-3</v>
      </c>
      <c r="BI76" s="39">
        <f t="shared" si="150"/>
        <v>1.8486040669289474E-3</v>
      </c>
      <c r="BJ76" s="37">
        <f t="shared" si="150"/>
        <v>3.6955228952510405E-3</v>
      </c>
      <c r="BK76" s="38">
        <f t="shared" si="150"/>
        <v>4.216759375560741E-3</v>
      </c>
      <c r="BL76" s="38">
        <f t="shared" si="150"/>
        <v>3.8240036857866855E-3</v>
      </c>
      <c r="BM76" s="39">
        <f t="shared" si="150"/>
        <v>5.4375188802738899E-3</v>
      </c>
      <c r="BN76" s="37">
        <f t="shared" si="150"/>
        <v>5.0253594527941928E-3</v>
      </c>
      <c r="BO76" s="38">
        <f t="shared" si="150"/>
        <v>5.5918448139350759E-3</v>
      </c>
      <c r="BP76" s="38">
        <f t="shared" si="150"/>
        <v>4.2046250875963564E-3</v>
      </c>
      <c r="BQ76" s="39">
        <f t="shared" si="150"/>
        <v>7.3835047035659598E-3</v>
      </c>
    </row>
    <row r="77" spans="1:69" s="112" customFormat="1" ht="40" customHeight="1" outlineLevel="1" x14ac:dyDescent="0.3">
      <c r="A77" s="115" t="s">
        <v>44</v>
      </c>
      <c r="B77" s="115"/>
      <c r="C77" s="115"/>
      <c r="D77" s="115"/>
      <c r="E77" s="115"/>
      <c r="F77" s="37">
        <f t="shared" si="117"/>
        <v>5.6717458420476048E-2</v>
      </c>
      <c r="G77" s="37">
        <f t="shared" si="117"/>
        <v>5.7773350701095696E-2</v>
      </c>
      <c r="H77" s="37">
        <f t="shared" si="117"/>
        <v>5.9588299024918745E-2</v>
      </c>
      <c r="I77" s="37">
        <f t="shared" si="117"/>
        <v>5.8138065266297619E-2</v>
      </c>
      <c r="J77" s="37">
        <f t="shared" si="120"/>
        <v>5.4551678607232798E-2</v>
      </c>
      <c r="K77" s="38">
        <f t="shared" ref="K77:AP77" si="151">+K19/K$28</f>
        <v>5.6743170508784385E-2</v>
      </c>
      <c r="L77" s="38">
        <f t="shared" si="151"/>
        <v>5.8525382117684321E-2</v>
      </c>
      <c r="M77" s="39">
        <f t="shared" si="151"/>
        <v>5.974313085587956E-2</v>
      </c>
      <c r="N77" s="37">
        <f t="shared" si="151"/>
        <v>5.8911354606878061E-2</v>
      </c>
      <c r="O77" s="38">
        <f t="shared" si="151"/>
        <v>6.0646695678575037E-2</v>
      </c>
      <c r="P77" s="38">
        <f t="shared" si="151"/>
        <v>6.3673062808010883E-2</v>
      </c>
      <c r="Q77" s="39">
        <f t="shared" si="151"/>
        <v>6.5183387270765905E-2</v>
      </c>
      <c r="R77" s="37">
        <f t="shared" si="151"/>
        <v>6.7974271420630505E-2</v>
      </c>
      <c r="S77" s="38">
        <f t="shared" si="151"/>
        <v>7.0736587163691883E-2</v>
      </c>
      <c r="T77" s="38">
        <f t="shared" si="151"/>
        <v>6.8558103381266999E-2</v>
      </c>
      <c r="U77" s="39">
        <f t="shared" si="151"/>
        <v>6.7390728476821191E-2</v>
      </c>
      <c r="V77" s="37">
        <f t="shared" si="151"/>
        <v>6.8285408812109608E-2</v>
      </c>
      <c r="W77" s="38">
        <f t="shared" si="151"/>
        <v>7.0982839313572535E-2</v>
      </c>
      <c r="X77" s="38">
        <f t="shared" si="151"/>
        <v>6.974456964621914E-2</v>
      </c>
      <c r="Y77" s="39">
        <f t="shared" si="151"/>
        <v>7.2511109149230465E-2</v>
      </c>
      <c r="Z77" s="37">
        <f t="shared" si="151"/>
        <v>7.351602196963021E-2</v>
      </c>
      <c r="AA77" s="38">
        <f t="shared" si="151"/>
        <v>8.3538476293999187E-2</v>
      </c>
      <c r="AB77" s="38">
        <f t="shared" si="151"/>
        <v>7.3095927756006124E-2</v>
      </c>
      <c r="AC77" s="39">
        <f t="shared" si="151"/>
        <v>7.2839542301951929E-2</v>
      </c>
      <c r="AD77" s="37">
        <f t="shared" si="151"/>
        <v>6.963232743669788E-2</v>
      </c>
      <c r="AE77" s="38">
        <f t="shared" si="151"/>
        <v>7.1802368074842859E-2</v>
      </c>
      <c r="AF77" s="38">
        <f t="shared" si="151"/>
        <v>7.2176916156368814E-2</v>
      </c>
      <c r="AG77" s="39">
        <f t="shared" si="151"/>
        <v>7.373839449251561E-2</v>
      </c>
      <c r="AH77" s="37">
        <f t="shared" si="151"/>
        <v>7.3298429319371722E-2</v>
      </c>
      <c r="AI77" s="38">
        <f t="shared" si="151"/>
        <v>6.8491465477471938E-2</v>
      </c>
      <c r="AJ77" s="38">
        <f t="shared" si="151"/>
        <v>7.2141862857834541E-2</v>
      </c>
      <c r="AK77" s="39">
        <f t="shared" si="151"/>
        <v>7.331863285556782E-2</v>
      </c>
      <c r="AL77" s="37">
        <f t="shared" si="151"/>
        <v>5.9614465509001111E-2</v>
      </c>
      <c r="AM77" s="38">
        <f t="shared" si="151"/>
        <v>6.501013188054347E-2</v>
      </c>
      <c r="AN77" s="38">
        <f t="shared" si="151"/>
        <v>6.2355583037719271E-2</v>
      </c>
      <c r="AO77" s="39">
        <f t="shared" si="151"/>
        <v>6.2566241580908732E-2</v>
      </c>
      <c r="AP77" s="37">
        <f t="shared" si="151"/>
        <v>5.7712597594429219E-2</v>
      </c>
      <c r="AQ77" s="38">
        <f t="shared" ref="AQ77:BQ77" si="152">+AQ19/AQ$28</f>
        <v>5.8152018322359E-2</v>
      </c>
      <c r="AR77" s="38">
        <f t="shared" si="152"/>
        <v>5.5917887308884848E-2</v>
      </c>
      <c r="AS77" s="39">
        <f t="shared" si="152"/>
        <v>5.9271611020578319E-2</v>
      </c>
      <c r="AT77" s="37">
        <f t="shared" si="152"/>
        <v>6.9059151621899295E-2</v>
      </c>
      <c r="AU77" s="38">
        <f t="shared" si="152"/>
        <v>7.0893585465331838E-2</v>
      </c>
      <c r="AV77" s="38">
        <f t="shared" si="152"/>
        <v>7.635824075483183E-2</v>
      </c>
      <c r="AW77" s="39">
        <f t="shared" si="152"/>
        <v>8.1434164434370501E-2</v>
      </c>
      <c r="AX77" s="37">
        <f t="shared" si="152"/>
        <v>7.6847892486255343E-2</v>
      </c>
      <c r="AY77" s="38">
        <f t="shared" si="152"/>
        <v>6.9435884793952088E-2</v>
      </c>
      <c r="AZ77" s="38">
        <f t="shared" si="152"/>
        <v>6.884856706800066E-2</v>
      </c>
      <c r="BA77" s="39">
        <f t="shared" si="152"/>
        <v>7.3631135927994001E-2</v>
      </c>
      <c r="BB77" s="37">
        <f t="shared" si="152"/>
        <v>6.3748722237710248E-2</v>
      </c>
      <c r="BC77" s="38">
        <f t="shared" si="152"/>
        <v>7.6916318910608392E-2</v>
      </c>
      <c r="BD77" s="38">
        <f t="shared" si="152"/>
        <v>7.8083631014919094E-2</v>
      </c>
      <c r="BE77" s="39">
        <f t="shared" si="152"/>
        <v>6.448494890914111E-2</v>
      </c>
      <c r="BF77" s="37">
        <f t="shared" si="152"/>
        <v>5.4637344625051217E-2</v>
      </c>
      <c r="BG77" s="38">
        <f t="shared" si="152"/>
        <v>8.0428704566635617E-2</v>
      </c>
      <c r="BH77" s="38">
        <f t="shared" si="152"/>
        <v>7.8328032712403461E-2</v>
      </c>
      <c r="BI77" s="39">
        <f t="shared" si="152"/>
        <v>8.3566383846044479E-2</v>
      </c>
      <c r="BJ77" s="37">
        <f t="shared" si="152"/>
        <v>7.4037889728994999E-2</v>
      </c>
      <c r="BK77" s="38">
        <f t="shared" si="152"/>
        <v>7.572223219092053E-2</v>
      </c>
      <c r="BL77" s="38">
        <f t="shared" si="152"/>
        <v>7.2057129693618965E-2</v>
      </c>
      <c r="BM77" s="39">
        <f t="shared" si="152"/>
        <v>7.5118316383042991E-2</v>
      </c>
      <c r="BN77" s="37">
        <f t="shared" si="152"/>
        <v>7.1192592247917741E-2</v>
      </c>
      <c r="BO77" s="38">
        <f t="shared" si="152"/>
        <v>7.5415676959619954E-2</v>
      </c>
      <c r="BP77" s="38">
        <f t="shared" si="152"/>
        <v>8.2151905557651866E-2</v>
      </c>
      <c r="BQ77" s="39">
        <f t="shared" si="152"/>
        <v>8.3843797856049021E-2</v>
      </c>
    </row>
    <row r="78" spans="1:69" s="112" customFormat="1" ht="40" customHeight="1" outlineLevel="1" x14ac:dyDescent="0.3">
      <c r="A78" s="115" t="s">
        <v>45</v>
      </c>
      <c r="B78" s="115"/>
      <c r="C78" s="115"/>
      <c r="D78" s="115"/>
      <c r="E78" s="115"/>
      <c r="F78" s="37">
        <f t="shared" si="117"/>
        <v>3.393586296185639E-2</v>
      </c>
      <c r="G78" s="37">
        <f t="shared" si="117"/>
        <v>3.3764973309835765E-2</v>
      </c>
      <c r="H78" s="37">
        <f t="shared" si="117"/>
        <v>3.4437393592323173E-2</v>
      </c>
      <c r="I78" s="37">
        <f t="shared" si="117"/>
        <v>3.2987032683703649E-2</v>
      </c>
      <c r="J78" s="37">
        <f t="shared" si="120"/>
        <v>3.1444849255446605E-2</v>
      </c>
      <c r="K78" s="38">
        <f t="shared" ref="K78:R86" si="153">+K20/K$28</f>
        <v>3.2344876612166132E-2</v>
      </c>
      <c r="L78" s="38">
        <f t="shared" si="153"/>
        <v>3.2654892954251467E-2</v>
      </c>
      <c r="M78" s="39">
        <f t="shared" si="153"/>
        <v>3.4135172123381401E-2</v>
      </c>
      <c r="N78" s="37">
        <f t="shared" si="153"/>
        <v>2.7532454386719644E-2</v>
      </c>
      <c r="O78" s="38">
        <f t="shared" si="153"/>
        <v>2.8337212832709239E-2</v>
      </c>
      <c r="P78" s="38">
        <f t="shared" si="153"/>
        <v>3.0643808325469219E-2</v>
      </c>
      <c r="Q78" s="39">
        <f t="shared" si="153"/>
        <v>3.2038834951456312E-2</v>
      </c>
      <c r="R78" s="37">
        <f t="shared" si="153"/>
        <v>2.898435638846978E-2</v>
      </c>
      <c r="S78" s="38">
        <f t="shared" ref="S78:S84" si="154">+S21/S$28</f>
        <v>4.8175643658189861E-3</v>
      </c>
      <c r="T78" s="38">
        <f t="shared" ref="T78:AY78" si="155">+T20/T$28</f>
        <v>2.8941572742583233E-2</v>
      </c>
      <c r="U78" s="39">
        <f t="shared" si="155"/>
        <v>2.8582781456953643E-2</v>
      </c>
      <c r="V78" s="37">
        <f t="shared" si="155"/>
        <v>2.6813347588768219E-2</v>
      </c>
      <c r="W78" s="38">
        <f t="shared" si="155"/>
        <v>2.7676662622060432E-2</v>
      </c>
      <c r="X78" s="38">
        <f t="shared" si="155"/>
        <v>2.6919942675696189E-2</v>
      </c>
      <c r="Y78" s="39">
        <f t="shared" si="155"/>
        <v>2.8486507165769111E-2</v>
      </c>
      <c r="Z78" s="37">
        <f t="shared" si="155"/>
        <v>2.8813111287338086E-2</v>
      </c>
      <c r="AA78" s="38">
        <f t="shared" si="155"/>
        <v>3.2322005179193709E-2</v>
      </c>
      <c r="AB78" s="38">
        <f t="shared" si="155"/>
        <v>2.7091497699778498E-2</v>
      </c>
      <c r="AC78" s="39">
        <f t="shared" si="155"/>
        <v>2.6308858388692166E-2</v>
      </c>
      <c r="AD78" s="37">
        <f t="shared" si="155"/>
        <v>2.8933980807029712E-2</v>
      </c>
      <c r="AE78" s="38">
        <f t="shared" si="155"/>
        <v>2.8680017541295132E-2</v>
      </c>
      <c r="AF78" s="38">
        <f t="shared" si="155"/>
        <v>2.9282874307107413E-2</v>
      </c>
      <c r="AG78" s="39">
        <f t="shared" si="155"/>
        <v>3.1137497631529076E-2</v>
      </c>
      <c r="AH78" s="37">
        <f t="shared" si="155"/>
        <v>3.0089313212195875E-2</v>
      </c>
      <c r="AI78" s="38">
        <f t="shared" si="155"/>
        <v>2.764877748731355E-2</v>
      </c>
      <c r="AJ78" s="38">
        <f t="shared" si="155"/>
        <v>2.9685892392422683E-2</v>
      </c>
      <c r="AK78" s="39">
        <f t="shared" si="155"/>
        <v>3.0157597768986317E-2</v>
      </c>
      <c r="AL78" s="37">
        <f t="shared" si="155"/>
        <v>2.7306037916202008E-2</v>
      </c>
      <c r="AM78" s="38">
        <f t="shared" si="155"/>
        <v>2.767166063183072E-2</v>
      </c>
      <c r="AN78" s="38">
        <f t="shared" si="155"/>
        <v>2.7695512090343998E-2</v>
      </c>
      <c r="AO78" s="39">
        <f t="shared" si="155"/>
        <v>2.776163287633765E-2</v>
      </c>
      <c r="AP78" s="37">
        <f t="shared" si="155"/>
        <v>2.043328409650419E-2</v>
      </c>
      <c r="AQ78" s="38">
        <f t="shared" si="155"/>
        <v>2.139994274262811E-2</v>
      </c>
      <c r="AR78" s="38">
        <f t="shared" si="155"/>
        <v>2.2595245732207135E-2</v>
      </c>
      <c r="AS78" s="39">
        <f t="shared" si="155"/>
        <v>2.2548982453480883E-2</v>
      </c>
      <c r="AT78" s="37">
        <f t="shared" si="155"/>
        <v>2.3741376779685894E-2</v>
      </c>
      <c r="AU78" s="38">
        <f t="shared" si="155"/>
        <v>2.3952539859102701E-2</v>
      </c>
      <c r="AV78" s="38">
        <f t="shared" si="155"/>
        <v>2.5186425201643586E-2</v>
      </c>
      <c r="AW78" s="39">
        <f t="shared" si="155"/>
        <v>2.6622707603544196E-2</v>
      </c>
      <c r="AX78" s="37">
        <f t="shared" si="155"/>
        <v>2.3946243127672569E-2</v>
      </c>
      <c r="AY78" s="38">
        <f t="shared" si="155"/>
        <v>2.317268581289289E-2</v>
      </c>
      <c r="AZ78" s="38">
        <f t="shared" ref="AZ78:BQ78" si="156">+AZ20/AZ$28</f>
        <v>2.2469052060369678E-2</v>
      </c>
      <c r="BA78" s="39">
        <f t="shared" si="156"/>
        <v>2.2793566130510878E-2</v>
      </c>
      <c r="BB78" s="37">
        <f t="shared" si="156"/>
        <v>2.2256295883282224E-2</v>
      </c>
      <c r="BC78" s="38">
        <f t="shared" si="156"/>
        <v>2.3632769602459917E-2</v>
      </c>
      <c r="BD78" s="38">
        <f t="shared" si="156"/>
        <v>2.6013868459760447E-2</v>
      </c>
      <c r="BE78" s="39">
        <f t="shared" si="156"/>
        <v>2.8030930682132006E-2</v>
      </c>
      <c r="BF78" s="37">
        <f t="shared" si="156"/>
        <v>2.8548012566589263E-2</v>
      </c>
      <c r="BG78" s="38">
        <f t="shared" si="156"/>
        <v>2.8984156570363469E-2</v>
      </c>
      <c r="BH78" s="38">
        <f t="shared" si="156"/>
        <v>2.8714220808723309E-2</v>
      </c>
      <c r="BI78" s="39">
        <f t="shared" si="156"/>
        <v>3.0241266530786369E-2</v>
      </c>
      <c r="BJ78" s="37">
        <f t="shared" si="156"/>
        <v>2.9649137711324443E-2</v>
      </c>
      <c r="BK78" s="38">
        <f t="shared" si="156"/>
        <v>2.5883725103176037E-2</v>
      </c>
      <c r="BL78" s="38">
        <f t="shared" si="156"/>
        <v>2.635337479843354E-2</v>
      </c>
      <c r="BM78" s="39">
        <f t="shared" si="156"/>
        <v>2.9352532474071089E-2</v>
      </c>
      <c r="BN78" s="37">
        <f t="shared" si="156"/>
        <v>3.219952538271835E-2</v>
      </c>
      <c r="BO78" s="38">
        <f t="shared" si="156"/>
        <v>3.068091844813935E-2</v>
      </c>
      <c r="BP78" s="38">
        <f t="shared" si="156"/>
        <v>3.282841895315617E-2</v>
      </c>
      <c r="BQ78" s="39">
        <f t="shared" si="156"/>
        <v>3.456574053817546E-2</v>
      </c>
    </row>
    <row r="79" spans="1:69" s="112" customFormat="1" ht="40" customHeight="1" outlineLevel="1" x14ac:dyDescent="0.3">
      <c r="A79" s="115" t="s">
        <v>46</v>
      </c>
      <c r="B79" s="115"/>
      <c r="C79" s="115"/>
      <c r="D79" s="115"/>
      <c r="E79" s="115"/>
      <c r="F79" s="37">
        <f t="shared" si="117"/>
        <v>5.6269295886863862E-3</v>
      </c>
      <c r="G79" s="37">
        <f t="shared" si="117"/>
        <v>5.2869511914795803E-3</v>
      </c>
      <c r="H79" s="37">
        <f t="shared" si="117"/>
        <v>5.1075684878501785E-3</v>
      </c>
      <c r="I79" s="37">
        <f t="shared" si="117"/>
        <v>4.651045221303809E-3</v>
      </c>
      <c r="J79" s="37">
        <f t="shared" si="120"/>
        <v>6.2107245030197803E-3</v>
      </c>
      <c r="K79" s="38">
        <f t="shared" si="153"/>
        <v>5.5600690565654493E-3</v>
      </c>
      <c r="L79" s="38">
        <f t="shared" si="153"/>
        <v>4.7781209577360678E-3</v>
      </c>
      <c r="M79" s="39">
        <f t="shared" si="153"/>
        <v>5.1321191704389929E-3</v>
      </c>
      <c r="N79" s="37">
        <f t="shared" si="153"/>
        <v>4.0995014803755347E-3</v>
      </c>
      <c r="O79" s="38">
        <f t="shared" si="153"/>
        <v>4.0734743447019533E-3</v>
      </c>
      <c r="P79" s="38">
        <f t="shared" si="153"/>
        <v>4.5087553738072756E-3</v>
      </c>
      <c r="Q79" s="39">
        <f t="shared" si="153"/>
        <v>3.9913700107874865E-3</v>
      </c>
      <c r="R79" s="37">
        <f t="shared" si="153"/>
        <v>4.3939754890282958E-3</v>
      </c>
      <c r="S79" s="38">
        <f t="shared" si="154"/>
        <v>1.7559100721318381E-2</v>
      </c>
      <c r="T79" s="38">
        <f t="shared" ref="T79:AY79" si="157">+T21/T$28</f>
        <v>3.7569633372198465E-3</v>
      </c>
      <c r="U79" s="39">
        <f t="shared" si="157"/>
        <v>3.3112582781456954E-3</v>
      </c>
      <c r="V79" s="37">
        <f t="shared" si="157"/>
        <v>3.5451015699735525E-3</v>
      </c>
      <c r="W79" s="38">
        <f t="shared" si="157"/>
        <v>2.9178944935575194E-3</v>
      </c>
      <c r="X79" s="38">
        <f t="shared" si="157"/>
        <v>3.3720178716947205E-3</v>
      </c>
      <c r="Y79" s="39">
        <f t="shared" si="157"/>
        <v>2.030546481857509E-3</v>
      </c>
      <c r="Z79" s="37">
        <f t="shared" si="157"/>
        <v>3.2601991364877964E-3</v>
      </c>
      <c r="AA79" s="38">
        <f t="shared" si="157"/>
        <v>3.3568848108954893E-3</v>
      </c>
      <c r="AB79" s="38">
        <f t="shared" si="157"/>
        <v>2.8397796331004715E-3</v>
      </c>
      <c r="AC79" s="39">
        <f t="shared" si="157"/>
        <v>3.0142518509847531E-3</v>
      </c>
      <c r="AD79" s="37">
        <f t="shared" si="157"/>
        <v>4.4224765868886582E-3</v>
      </c>
      <c r="AE79" s="38">
        <f t="shared" si="157"/>
        <v>2.8066072211664962E-3</v>
      </c>
      <c r="AF79" s="38">
        <f t="shared" si="157"/>
        <v>3.3084714281568328E-3</v>
      </c>
      <c r="AG79" s="39">
        <f t="shared" si="157"/>
        <v>1.8631971199393664E-3</v>
      </c>
      <c r="AH79" s="37">
        <f t="shared" si="157"/>
        <v>4.1884816753926697E-3</v>
      </c>
      <c r="AI79" s="38">
        <f t="shared" si="157"/>
        <v>4.674765492849454E-3</v>
      </c>
      <c r="AJ79" s="38">
        <f t="shared" si="157"/>
        <v>2.5116504266779645E-3</v>
      </c>
      <c r="AK79" s="39">
        <f t="shared" si="157"/>
        <v>2.7239120565536032E-3</v>
      </c>
      <c r="AL79" s="37">
        <f t="shared" si="157"/>
        <v>3.4092719451967496E-3</v>
      </c>
      <c r="AM79" s="38">
        <f t="shared" si="157"/>
        <v>5.115769192439292E-3</v>
      </c>
      <c r="AN79" s="38">
        <f t="shared" si="157"/>
        <v>3.22192208806587E-3</v>
      </c>
      <c r="AO79" s="39">
        <f t="shared" si="157"/>
        <v>2.0855413860302913E-3</v>
      </c>
      <c r="AP79" s="37">
        <f t="shared" si="157"/>
        <v>2.6025181121192942E-3</v>
      </c>
      <c r="AQ79" s="38">
        <f t="shared" si="157"/>
        <v>3.0417978814772399E-3</v>
      </c>
      <c r="AR79" s="38">
        <f t="shared" si="157"/>
        <v>2.102712142271642E-3</v>
      </c>
      <c r="AS79" s="39">
        <f t="shared" si="157"/>
        <v>2.3875393186038579E-3</v>
      </c>
      <c r="AT79" s="37">
        <f t="shared" si="157"/>
        <v>1.1008366358432407E-3</v>
      </c>
      <c r="AU79" s="38">
        <f t="shared" si="157"/>
        <v>1.6685205784204668E-3</v>
      </c>
      <c r="AV79" s="38">
        <f t="shared" si="157"/>
        <v>9.1310302845837765E-4</v>
      </c>
      <c r="AW79" s="39">
        <f t="shared" si="157"/>
        <v>1.1127137852874512E-3</v>
      </c>
      <c r="AX79" s="37">
        <f t="shared" si="157"/>
        <v>2.239869680309509E-3</v>
      </c>
      <c r="AY79" s="38">
        <f t="shared" si="157"/>
        <v>3.3690784337893913E-3</v>
      </c>
      <c r="AZ79" s="38">
        <f t="shared" ref="AZ79:BQ79" si="158">+AZ21/AZ$28</f>
        <v>1.9925385789384426E-3</v>
      </c>
      <c r="BA79" s="39">
        <f t="shared" si="158"/>
        <v>1.7501458454871241E-3</v>
      </c>
      <c r="BB79" s="37">
        <f t="shared" si="158"/>
        <v>2.8343090790818697E-3</v>
      </c>
      <c r="BC79" s="38">
        <f t="shared" si="158"/>
        <v>2.8113331869097299E-3</v>
      </c>
      <c r="BD79" s="38">
        <f t="shared" si="158"/>
        <v>1.7230510611472996E-3</v>
      </c>
      <c r="BE79" s="39">
        <f t="shared" si="158"/>
        <v>1.5649452269170575E-3</v>
      </c>
      <c r="BF79" s="37">
        <f t="shared" si="158"/>
        <v>1.3204024951054044E-3</v>
      </c>
      <c r="BG79" s="38">
        <f t="shared" si="158"/>
        <v>1.1649580615097856E-3</v>
      </c>
      <c r="BH79" s="38">
        <f t="shared" si="158"/>
        <v>8.1781008632439791E-4</v>
      </c>
      <c r="BI79" s="39">
        <f t="shared" si="158"/>
        <v>9.0060198132435902E-4</v>
      </c>
      <c r="BJ79" s="37">
        <f t="shared" si="158"/>
        <v>1.571659162348144E-3</v>
      </c>
      <c r="BK79" s="38">
        <f t="shared" si="158"/>
        <v>1.7943656917279746E-3</v>
      </c>
      <c r="BL79" s="38">
        <f t="shared" si="158"/>
        <v>1.2439530062197651E-3</v>
      </c>
      <c r="BM79" s="39">
        <f t="shared" si="158"/>
        <v>1.7621588963850569E-3</v>
      </c>
      <c r="BN79" s="37">
        <f t="shared" si="158"/>
        <v>1.1632776511097669E-3</v>
      </c>
      <c r="BO79" s="38">
        <f t="shared" si="158"/>
        <v>1.2371338083927157E-3</v>
      </c>
      <c r="BP79" s="38">
        <f t="shared" si="158"/>
        <v>8.6248719745566282E-4</v>
      </c>
      <c r="BQ79" s="39">
        <f t="shared" si="158"/>
        <v>1.2579304309779042E-3</v>
      </c>
    </row>
    <row r="80" spans="1:69" s="112" customFormat="1" ht="40" customHeight="1" outlineLevel="1" x14ac:dyDescent="0.3">
      <c r="A80" s="115" t="s">
        <v>47</v>
      </c>
      <c r="B80" s="115"/>
      <c r="C80" s="115"/>
      <c r="D80" s="115"/>
      <c r="E80" s="115"/>
      <c r="F80" s="37">
        <f t="shared" si="117"/>
        <v>1.5610994920824619E-2</v>
      </c>
      <c r="G80" s="37">
        <f t="shared" si="117"/>
        <v>1.6984649962965798E-2</v>
      </c>
      <c r="H80" s="37">
        <f t="shared" si="117"/>
        <v>1.7154207295052366E-2</v>
      </c>
      <c r="I80" s="37">
        <f t="shared" si="117"/>
        <v>1.9261393796921211E-2</v>
      </c>
      <c r="J80" s="37">
        <f t="shared" si="120"/>
        <v>1.9170110277037428E-2</v>
      </c>
      <c r="K80" s="38">
        <f t="shared" si="153"/>
        <v>1.7264141362851624E-2</v>
      </c>
      <c r="L80" s="38">
        <f t="shared" si="153"/>
        <v>1.4571948998178506E-2</v>
      </c>
      <c r="M80" s="39">
        <f t="shared" si="153"/>
        <v>1.5027897673439308E-2</v>
      </c>
      <c r="N80" s="37">
        <f t="shared" si="153"/>
        <v>1.0198142571551484E-2</v>
      </c>
      <c r="O80" s="38">
        <f t="shared" si="153"/>
        <v>8.7541746786762471E-3</v>
      </c>
      <c r="P80" s="38">
        <f t="shared" si="153"/>
        <v>8.4670231729055238E-3</v>
      </c>
      <c r="Q80" s="39">
        <f t="shared" si="153"/>
        <v>7.524271844660195E-3</v>
      </c>
      <c r="R80" s="37">
        <f t="shared" si="153"/>
        <v>1.3420154053839433E-2</v>
      </c>
      <c r="S80" s="38">
        <f t="shared" si="154"/>
        <v>0.13307534354762279</v>
      </c>
      <c r="T80" s="38">
        <f t="shared" ref="T80:AY80" si="159">+T22/T$28</f>
        <v>1.4742842337090294E-2</v>
      </c>
      <c r="U80" s="39">
        <f t="shared" si="159"/>
        <v>1.5841059602649005E-2</v>
      </c>
      <c r="V80" s="37">
        <f t="shared" si="159"/>
        <v>1.3561420291486128E-2</v>
      </c>
      <c r="W80" s="38">
        <f t="shared" si="159"/>
        <v>1.5282833535563641E-2</v>
      </c>
      <c r="X80" s="38">
        <f t="shared" si="159"/>
        <v>1.3853373422879145E-2</v>
      </c>
      <c r="Y80" s="39">
        <f t="shared" si="159"/>
        <v>1.2565845619610962E-2</v>
      </c>
      <c r="Z80" s="37">
        <f t="shared" si="159"/>
        <v>1.3158281199518311E-2</v>
      </c>
      <c r="AA80" s="38">
        <f t="shared" si="159"/>
        <v>1.4258767863422743E-2</v>
      </c>
      <c r="AB80" s="38">
        <f t="shared" si="159"/>
        <v>1.2580223774635087E-2</v>
      </c>
      <c r="AC80" s="39">
        <f t="shared" si="159"/>
        <v>1.3169061484884842E-2</v>
      </c>
      <c r="AD80" s="37">
        <f t="shared" si="159"/>
        <v>1.1995606428488842E-2</v>
      </c>
      <c r="AE80" s="38">
        <f t="shared" si="159"/>
        <v>1.2132729133167666E-2</v>
      </c>
      <c r="AF80" s="38">
        <f t="shared" si="159"/>
        <v>1.4133557767652438E-2</v>
      </c>
      <c r="AG80" s="39">
        <f t="shared" si="159"/>
        <v>1.4179245878860606E-2</v>
      </c>
      <c r="AH80" s="37">
        <f t="shared" si="159"/>
        <v>1.3304588851247306E-2</v>
      </c>
      <c r="AI80" s="38">
        <f t="shared" si="159"/>
        <v>1.396278640627403E-2</v>
      </c>
      <c r="AJ80" s="38">
        <f t="shared" si="159"/>
        <v>1.4162077104642014E-2</v>
      </c>
      <c r="AK80" s="39">
        <f t="shared" si="159"/>
        <v>1.4495103443803102E-2</v>
      </c>
      <c r="AL80" s="37">
        <f t="shared" si="159"/>
        <v>1.2776804205830812E-2</v>
      </c>
      <c r="AM80" s="38">
        <f t="shared" si="159"/>
        <v>1.3221273627213235E-2</v>
      </c>
      <c r="AN80" s="38">
        <f t="shared" si="159"/>
        <v>1.4319653724737202E-2</v>
      </c>
      <c r="AO80" s="39">
        <f t="shared" si="159"/>
        <v>1.3060275564976579E-2</v>
      </c>
      <c r="AP80" s="37">
        <f t="shared" si="159"/>
        <v>1.1711331504536822E-2</v>
      </c>
      <c r="AQ80" s="38">
        <f t="shared" si="159"/>
        <v>1.2310334955625536E-2</v>
      </c>
      <c r="AR80" s="38">
        <f t="shared" si="159"/>
        <v>1.4362593107380875E-2</v>
      </c>
      <c r="AS80" s="39">
        <f t="shared" si="159"/>
        <v>1.3984158866108312E-2</v>
      </c>
      <c r="AT80" s="37">
        <f t="shared" si="159"/>
        <v>5.7977396154410676E-3</v>
      </c>
      <c r="AU80" s="38">
        <f t="shared" si="159"/>
        <v>6.2662217278457539E-3</v>
      </c>
      <c r="AV80" s="38">
        <f t="shared" si="159"/>
        <v>6.2775833206513464E-3</v>
      </c>
      <c r="AW80" s="39">
        <f t="shared" si="159"/>
        <v>5.7284154131465063E-3</v>
      </c>
      <c r="AX80" s="37">
        <f t="shared" si="159"/>
        <v>1.3561392791692118E-2</v>
      </c>
      <c r="AY80" s="38">
        <f t="shared" si="159"/>
        <v>1.5201939274415547E-2</v>
      </c>
      <c r="AZ80" s="38">
        <f t="shared" ref="AZ80:BQ80" si="160">+AZ22/AZ$28</f>
        <v>1.5982703069357299E-2</v>
      </c>
      <c r="BA80" s="39">
        <f t="shared" si="160"/>
        <v>1.5709642470205853E-2</v>
      </c>
      <c r="BB80" s="37">
        <f t="shared" si="160"/>
        <v>1.249883839791841E-2</v>
      </c>
      <c r="BC80" s="38">
        <f t="shared" si="160"/>
        <v>1.1728530639139031E-2</v>
      </c>
      <c r="BD80" s="38">
        <f t="shared" si="160"/>
        <v>1.2649716326959444E-2</v>
      </c>
      <c r="BE80" s="39">
        <f t="shared" si="160"/>
        <v>1.0954616588419404E-2</v>
      </c>
      <c r="BF80" s="37">
        <f t="shared" si="160"/>
        <v>6.0101079087556339E-3</v>
      </c>
      <c r="BG80" s="38">
        <f t="shared" si="160"/>
        <v>7.5023299161230206E-3</v>
      </c>
      <c r="BH80" s="38">
        <f t="shared" si="160"/>
        <v>6.4516129032258064E-3</v>
      </c>
      <c r="BI80" s="39">
        <f t="shared" si="160"/>
        <v>6.8730151206332661E-3</v>
      </c>
      <c r="BJ80" s="37">
        <f t="shared" si="160"/>
        <v>1.0704273213830603E-2</v>
      </c>
      <c r="BK80" s="38">
        <f t="shared" si="160"/>
        <v>1.2291404988336627E-2</v>
      </c>
      <c r="BL80" s="38">
        <f t="shared" si="160"/>
        <v>1.4098134070490671E-2</v>
      </c>
      <c r="BM80" s="39">
        <f t="shared" si="160"/>
        <v>1.3241365421407714E-2</v>
      </c>
      <c r="BN80" s="37">
        <f t="shared" si="160"/>
        <v>8.4686613000791028E-3</v>
      </c>
      <c r="BO80" s="38">
        <f t="shared" si="160"/>
        <v>9.6496437054631838E-3</v>
      </c>
      <c r="BP80" s="38">
        <f t="shared" si="160"/>
        <v>1.1589671715810469E-2</v>
      </c>
      <c r="BQ80" s="39">
        <f t="shared" si="160"/>
        <v>1.1540144388536427E-2</v>
      </c>
    </row>
    <row r="81" spans="1:69" s="112" customFormat="1" ht="40" customHeight="1" outlineLevel="1" x14ac:dyDescent="0.3">
      <c r="A81" s="57" t="s">
        <v>17</v>
      </c>
      <c r="B81" s="93"/>
      <c r="C81" s="93"/>
      <c r="D81" s="93"/>
      <c r="E81" s="93"/>
      <c r="F81" s="37">
        <f t="shared" si="117"/>
        <v>0.10623941838462304</v>
      </c>
      <c r="G81" s="37">
        <f t="shared" si="117"/>
        <v>0.1034403493985135</v>
      </c>
      <c r="H81" s="37">
        <f t="shared" si="117"/>
        <v>9.7972450085126145E-2</v>
      </c>
      <c r="I81" s="37">
        <f t="shared" si="117"/>
        <v>9.9365536766006929E-2</v>
      </c>
      <c r="J81" s="40">
        <f t="shared" si="120"/>
        <v>9.2989705846394585E-2</v>
      </c>
      <c r="K81" s="41">
        <f t="shared" si="153"/>
        <v>9.4800446836599953E-2</v>
      </c>
      <c r="L81" s="41">
        <f t="shared" si="153"/>
        <v>9.382012090493913E-2</v>
      </c>
      <c r="M81" s="42">
        <f t="shared" si="153"/>
        <v>0.10327402884514157</v>
      </c>
      <c r="N81" s="40">
        <f t="shared" si="153"/>
        <v>0.10792823341852874</v>
      </c>
      <c r="O81" s="41">
        <f t="shared" si="153"/>
        <v>0.11023681813581622</v>
      </c>
      <c r="P81" s="41">
        <f t="shared" si="153"/>
        <v>0.11599559609940231</v>
      </c>
      <c r="Q81" s="42">
        <f t="shared" si="153"/>
        <v>0.1209816612729234</v>
      </c>
      <c r="R81" s="40">
        <f t="shared" si="153"/>
        <v>0.13552502713147513</v>
      </c>
      <c r="S81" s="41">
        <f t="shared" si="154"/>
        <v>4.7385879008055595E-4</v>
      </c>
      <c r="T81" s="41">
        <f t="shared" ref="T81:AY81" si="161">+T23/T$28</f>
        <v>0.13395517554087316</v>
      </c>
      <c r="U81" s="42">
        <f t="shared" si="161"/>
        <v>0.1300662251655629</v>
      </c>
      <c r="V81" s="40">
        <f t="shared" si="161"/>
        <v>0.138343368409206</v>
      </c>
      <c r="W81" s="41">
        <f t="shared" si="161"/>
        <v>0.13867221355520884</v>
      </c>
      <c r="X81" s="41">
        <f t="shared" si="161"/>
        <v>0.13929243824992274</v>
      </c>
      <c r="Y81" s="42">
        <f t="shared" si="161"/>
        <v>0.13931314558135433</v>
      </c>
      <c r="Z81" s="40">
        <f t="shared" si="161"/>
        <v>0.14124592475107936</v>
      </c>
      <c r="AA81" s="41">
        <f t="shared" si="161"/>
        <v>0.15572748489401836</v>
      </c>
      <c r="AB81" s="41">
        <f t="shared" si="161"/>
        <v>0.13585505764752656</v>
      </c>
      <c r="AC81" s="42">
        <f t="shared" si="161"/>
        <v>0.1349975125106084</v>
      </c>
      <c r="AD81" s="40">
        <f t="shared" si="161"/>
        <v>0.13224072147069027</v>
      </c>
      <c r="AE81" s="41">
        <f t="shared" si="161"/>
        <v>0.13609121473468791</v>
      </c>
      <c r="AF81" s="41">
        <f t="shared" si="161"/>
        <v>0.13593754534637373</v>
      </c>
      <c r="AG81" s="42">
        <f t="shared" si="161"/>
        <v>0.14504515884544936</v>
      </c>
      <c r="AH81" s="40">
        <f t="shared" si="161"/>
        <v>0.13396981829380966</v>
      </c>
      <c r="AI81" s="41">
        <f t="shared" si="161"/>
        <v>0.14605566661540825</v>
      </c>
      <c r="AJ81" s="41">
        <f t="shared" si="161"/>
        <v>0.13938146825636991</v>
      </c>
      <c r="AK81" s="42">
        <f t="shared" si="161"/>
        <v>0.14200012971009796</v>
      </c>
      <c r="AL81" s="40">
        <f t="shared" si="161"/>
        <v>0.14312569698900751</v>
      </c>
      <c r="AM81" s="41">
        <f t="shared" si="161"/>
        <v>0.1562967146131615</v>
      </c>
      <c r="AN81" s="41">
        <f t="shared" si="161"/>
        <v>0.15527060891072997</v>
      </c>
      <c r="AO81" s="42">
        <f t="shared" si="161"/>
        <v>0.15788573968340797</v>
      </c>
      <c r="AP81" s="40">
        <f t="shared" si="161"/>
        <v>0.14563550678764861</v>
      </c>
      <c r="AQ81" s="41">
        <f t="shared" si="161"/>
        <v>0.15158889206985399</v>
      </c>
      <c r="AR81" s="41">
        <f t="shared" si="161"/>
        <v>0.15331979044156957</v>
      </c>
      <c r="AS81" s="42">
        <f t="shared" si="161"/>
        <v>0.1586387236139008</v>
      </c>
      <c r="AT81" s="40">
        <f t="shared" si="161"/>
        <v>0.16629972112138558</v>
      </c>
      <c r="AU81" s="41">
        <f t="shared" si="161"/>
        <v>0.16121616611049311</v>
      </c>
      <c r="AV81" s="41">
        <f t="shared" si="161"/>
        <v>0.16451072896058438</v>
      </c>
      <c r="AW81" s="42">
        <f t="shared" si="161"/>
        <v>0.17696270348238202</v>
      </c>
      <c r="AX81" s="40">
        <f t="shared" si="161"/>
        <v>0.17361026267562613</v>
      </c>
      <c r="AY81" s="41">
        <f t="shared" si="161"/>
        <v>0.16865935330128601</v>
      </c>
      <c r="AZ81" s="41">
        <f t="shared" ref="AZ81:BQ81" si="162">+AZ23/AZ$28</f>
        <v>0.18522129896557568</v>
      </c>
      <c r="BA81" s="42">
        <f t="shared" si="162"/>
        <v>0.22726893907825654</v>
      </c>
      <c r="BB81" s="40">
        <f t="shared" si="162"/>
        <v>0.20300157977883096</v>
      </c>
      <c r="BC81" s="41">
        <f t="shared" si="162"/>
        <v>0.21335383263782123</v>
      </c>
      <c r="BD81" s="41">
        <f t="shared" si="162"/>
        <v>0.23744484135322541</v>
      </c>
      <c r="BE81" s="42">
        <f t="shared" si="162"/>
        <v>0.25876829605081469</v>
      </c>
      <c r="BF81" s="40">
        <f t="shared" si="162"/>
        <v>0.23985794290397483</v>
      </c>
      <c r="BG81" s="41">
        <f t="shared" si="162"/>
        <v>0.2467381174277726</v>
      </c>
      <c r="BH81" s="41">
        <f t="shared" si="162"/>
        <v>0.23557473875511131</v>
      </c>
      <c r="BI81" s="42">
        <f t="shared" si="162"/>
        <v>0.24448973787742334</v>
      </c>
      <c r="BJ81" s="40">
        <f t="shared" si="162"/>
        <v>0.20384844108402006</v>
      </c>
      <c r="BK81" s="41">
        <f t="shared" si="162"/>
        <v>0.19002332675399253</v>
      </c>
      <c r="BL81" s="41">
        <f t="shared" si="162"/>
        <v>0.17705597788527988</v>
      </c>
      <c r="BM81" s="42">
        <f t="shared" si="162"/>
        <v>0.19126976135333801</v>
      </c>
      <c r="BN81" s="40">
        <f t="shared" si="162"/>
        <v>0.15918291377786051</v>
      </c>
      <c r="BO81" s="41">
        <f t="shared" si="162"/>
        <v>0.17201108471892321</v>
      </c>
      <c r="BP81" s="41">
        <f t="shared" si="162"/>
        <v>0.18710581639803786</v>
      </c>
      <c r="BQ81" s="42">
        <f t="shared" si="162"/>
        <v>0.18136075257055351</v>
      </c>
    </row>
    <row r="82" spans="1:69" s="112" customFormat="1" ht="40" customHeight="1" outlineLevel="1" x14ac:dyDescent="0.3">
      <c r="A82" s="31" t="s">
        <v>19</v>
      </c>
      <c r="B82" s="95"/>
      <c r="C82" s="95"/>
      <c r="D82" s="95"/>
      <c r="E82" s="95"/>
      <c r="F82" s="37">
        <f t="shared" si="117"/>
        <v>3.4857085947614778E-4</v>
      </c>
      <c r="G82" s="37">
        <f t="shared" si="117"/>
        <v>3.5757157816770105E-4</v>
      </c>
      <c r="H82" s="37">
        <f t="shared" si="117"/>
        <v>3.6114120621162876E-4</v>
      </c>
      <c r="I82" s="37">
        <f t="shared" si="117"/>
        <v>3.5388387553398552E-4</v>
      </c>
      <c r="J82" s="63">
        <f t="shared" si="120"/>
        <v>3.4232339780423992E-4</v>
      </c>
      <c r="K82" s="47">
        <f t="shared" si="153"/>
        <v>3.30049761348634E-4</v>
      </c>
      <c r="L82" s="47">
        <f t="shared" si="153"/>
        <v>3.4317995829043582E-4</v>
      </c>
      <c r="M82" s="62">
        <f t="shared" si="153"/>
        <v>3.4214127802926624E-4</v>
      </c>
      <c r="N82" s="63">
        <f t="shared" si="153"/>
        <v>4.8080572917984666E-4</v>
      </c>
      <c r="O82" s="47">
        <f t="shared" si="153"/>
        <v>4.5541949195425564E-4</v>
      </c>
      <c r="P82" s="47">
        <f t="shared" si="153"/>
        <v>4.7184649260773823E-4</v>
      </c>
      <c r="Q82" s="62">
        <f t="shared" si="153"/>
        <v>4.584681769147789E-4</v>
      </c>
      <c r="R82" s="63">
        <f t="shared" si="153"/>
        <v>4.7645517350909227E-4</v>
      </c>
      <c r="S82" s="47">
        <f t="shared" si="154"/>
        <v>0</v>
      </c>
      <c r="T82" s="47">
        <f t="shared" ref="T82:AY82" si="163">+T24/T$28</f>
        <v>4.6638165565487754E-4</v>
      </c>
      <c r="U82" s="62">
        <f t="shared" si="163"/>
        <v>4.5033112582781463E-4</v>
      </c>
      <c r="V82" s="63">
        <f t="shared" si="163"/>
        <v>5.3457880817061503E-4</v>
      </c>
      <c r="W82" s="47">
        <f t="shared" si="163"/>
        <v>4.9113075634136464E-4</v>
      </c>
      <c r="X82" s="47">
        <f t="shared" si="163"/>
        <v>4.7770253182341873E-4</v>
      </c>
      <c r="Y82" s="62">
        <f t="shared" si="163"/>
        <v>4.7085135811188617E-4</v>
      </c>
      <c r="Z82" s="63">
        <f t="shared" si="163"/>
        <v>5.5805210444385695E-4</v>
      </c>
      <c r="AA82" s="47">
        <f t="shared" si="163"/>
        <v>6.0743629911442186E-4</v>
      </c>
      <c r="AB82" s="47">
        <f t="shared" si="163"/>
        <v>5.3955813028908951E-4</v>
      </c>
      <c r="AC82" s="62">
        <f t="shared" si="163"/>
        <v>4.6823329724034998E-4</v>
      </c>
      <c r="AD82" s="63">
        <f t="shared" si="163"/>
        <v>5.4919643889466991E-4</v>
      </c>
      <c r="AE82" s="47">
        <f t="shared" si="163"/>
        <v>5.5547434585586904E-4</v>
      </c>
      <c r="AF82" s="47">
        <f t="shared" si="163"/>
        <v>5.514119046928055E-4</v>
      </c>
      <c r="AG82" s="62">
        <f t="shared" si="163"/>
        <v>4.4211457083307012E-4</v>
      </c>
      <c r="AH82" s="63">
        <f t="shared" si="163"/>
        <v>5.2356020942408371E-4</v>
      </c>
      <c r="AI82" s="47">
        <f t="shared" si="163"/>
        <v>5.2283561433184682E-4</v>
      </c>
      <c r="AJ82" s="47">
        <f t="shared" si="163"/>
        <v>5.1443442474126974E-4</v>
      </c>
      <c r="AK82" s="62">
        <f t="shared" si="163"/>
        <v>5.1884039172449584E-4</v>
      </c>
      <c r="AL82" s="63">
        <f t="shared" si="163"/>
        <v>5.4166002867611911E-4</v>
      </c>
      <c r="AM82" s="47">
        <f t="shared" si="163"/>
        <v>5.6472776799654527E-4</v>
      </c>
      <c r="AN82" s="47">
        <f t="shared" si="163"/>
        <v>4.230806782308719E-4</v>
      </c>
      <c r="AO82" s="62">
        <f t="shared" si="163"/>
        <v>5.1283804574515359E-4</v>
      </c>
      <c r="AP82" s="63">
        <f t="shared" si="163"/>
        <v>5.627066188366042E-4</v>
      </c>
      <c r="AQ82" s="47">
        <f t="shared" si="163"/>
        <v>6.0835957629544804E-4</v>
      </c>
      <c r="AR82" s="47">
        <f t="shared" si="163"/>
        <v>5.3458783278092592E-4</v>
      </c>
      <c r="AS82" s="62">
        <f t="shared" si="163"/>
        <v>5.6846174252472815E-4</v>
      </c>
      <c r="AT82" s="63">
        <f t="shared" si="163"/>
        <v>7.7058564509026859E-4</v>
      </c>
      <c r="AU82" s="47">
        <f t="shared" si="163"/>
        <v>7.4156470152020749E-4</v>
      </c>
      <c r="AV82" s="47">
        <f t="shared" si="163"/>
        <v>6.8482727134378332E-4</v>
      </c>
      <c r="AW82" s="62">
        <f t="shared" si="163"/>
        <v>7.418091901916341E-4</v>
      </c>
      <c r="AX82" s="63">
        <f t="shared" si="163"/>
        <v>6.5159845245367541E-4</v>
      </c>
      <c r="AY82" s="47">
        <f t="shared" si="163"/>
        <v>6.5738115781256419E-4</v>
      </c>
      <c r="AZ82" s="47">
        <f t="shared" ref="AZ82:BQ82" si="164">+AZ24/AZ$28</f>
        <v>6.7831100559606573E-4</v>
      </c>
      <c r="BA82" s="62">
        <f t="shared" si="164"/>
        <v>6.6672222685223775E-4</v>
      </c>
      <c r="BB82" s="63">
        <f t="shared" si="164"/>
        <v>7.4342533221819548E-4</v>
      </c>
      <c r="BC82" s="47">
        <f t="shared" si="164"/>
        <v>7.0283329672743249E-4</v>
      </c>
      <c r="BD82" s="47">
        <f t="shared" si="164"/>
        <v>5.8835889892834613E-4</v>
      </c>
      <c r="BE82" s="62">
        <f t="shared" si="164"/>
        <v>5.983614102918162E-4</v>
      </c>
      <c r="BF82" s="63">
        <f t="shared" si="164"/>
        <v>6.3743568729226422E-4</v>
      </c>
      <c r="BG82" s="47">
        <f t="shared" si="164"/>
        <v>6.0577819198508859E-4</v>
      </c>
      <c r="BH82" s="47">
        <f t="shared" si="164"/>
        <v>5.4520672421626531E-4</v>
      </c>
      <c r="BI82" s="62">
        <f t="shared" si="164"/>
        <v>5.2140114708252368E-4</v>
      </c>
      <c r="BJ82" s="63">
        <f t="shared" si="164"/>
        <v>3.3981819726446353E-4</v>
      </c>
      <c r="BK82" s="47">
        <f t="shared" si="164"/>
        <v>3.5887313834559497E-4</v>
      </c>
      <c r="BL82" s="47">
        <f t="shared" si="164"/>
        <v>3.2250633494586501E-4</v>
      </c>
      <c r="BM82" s="62">
        <f t="shared" si="164"/>
        <v>3.0208438223743831E-4</v>
      </c>
      <c r="BN82" s="63">
        <f t="shared" si="164"/>
        <v>7.9102880275464145E-4</v>
      </c>
      <c r="BO82" s="47">
        <f t="shared" si="164"/>
        <v>7.9176563737133816E-4</v>
      </c>
      <c r="BP82" s="47">
        <f t="shared" si="164"/>
        <v>8.0858174761468387E-4</v>
      </c>
      <c r="BQ82" s="62">
        <f t="shared" si="164"/>
        <v>8.203894115073289E-4</v>
      </c>
    </row>
    <row r="83" spans="1:69" s="112" customFormat="1" ht="40" customHeight="1" outlineLevel="1" x14ac:dyDescent="0.3">
      <c r="A83" s="31" t="s">
        <v>20</v>
      </c>
      <c r="B83" s="95"/>
      <c r="C83" s="95"/>
      <c r="D83" s="95"/>
      <c r="E83" s="95"/>
      <c r="F83" s="37">
        <f t="shared" si="117"/>
        <v>0</v>
      </c>
      <c r="G83" s="37">
        <f t="shared" si="117"/>
        <v>0</v>
      </c>
      <c r="H83" s="37">
        <f t="shared" si="117"/>
        <v>0</v>
      </c>
      <c r="I83" s="37">
        <f t="shared" si="117"/>
        <v>0</v>
      </c>
      <c r="J83" s="63">
        <f t="shared" si="120"/>
        <v>0</v>
      </c>
      <c r="K83" s="47">
        <f t="shared" si="153"/>
        <v>0</v>
      </c>
      <c r="L83" s="47">
        <f t="shared" si="153"/>
        <v>0</v>
      </c>
      <c r="M83" s="62">
        <f t="shared" si="153"/>
        <v>0</v>
      </c>
      <c r="N83" s="63">
        <f t="shared" si="153"/>
        <v>0</v>
      </c>
      <c r="O83" s="47">
        <f t="shared" si="153"/>
        <v>0</v>
      </c>
      <c r="P83" s="47">
        <f t="shared" si="153"/>
        <v>0</v>
      </c>
      <c r="Q83" s="62">
        <f t="shared" si="153"/>
        <v>0</v>
      </c>
      <c r="R83" s="63">
        <f t="shared" si="153"/>
        <v>0</v>
      </c>
      <c r="S83" s="47">
        <f t="shared" si="154"/>
        <v>5.8495235086610857E-2</v>
      </c>
      <c r="T83" s="47">
        <f t="shared" ref="T83:AY83" si="165">+T25/T$28</f>
        <v>0</v>
      </c>
      <c r="U83" s="62">
        <f t="shared" si="165"/>
        <v>0</v>
      </c>
      <c r="V83" s="63">
        <f t="shared" si="165"/>
        <v>0</v>
      </c>
      <c r="W83" s="47">
        <f t="shared" si="165"/>
        <v>0</v>
      </c>
      <c r="X83" s="47">
        <f t="shared" si="165"/>
        <v>0</v>
      </c>
      <c r="Y83" s="62">
        <f t="shared" si="165"/>
        <v>0</v>
      </c>
      <c r="Z83" s="63">
        <f t="shared" si="165"/>
        <v>0</v>
      </c>
      <c r="AA83" s="47">
        <f t="shared" si="165"/>
        <v>0</v>
      </c>
      <c r="AB83" s="47">
        <f t="shared" si="165"/>
        <v>0</v>
      </c>
      <c r="AC83" s="62">
        <f t="shared" si="165"/>
        <v>0</v>
      </c>
      <c r="AD83" s="63">
        <f t="shared" si="165"/>
        <v>0</v>
      </c>
      <c r="AE83" s="47">
        <f t="shared" si="165"/>
        <v>0</v>
      </c>
      <c r="AF83" s="47">
        <f t="shared" si="165"/>
        <v>0</v>
      </c>
      <c r="AG83" s="62">
        <f t="shared" si="165"/>
        <v>0</v>
      </c>
      <c r="AH83" s="63">
        <f t="shared" si="165"/>
        <v>0</v>
      </c>
      <c r="AI83" s="47">
        <f t="shared" si="165"/>
        <v>0</v>
      </c>
      <c r="AJ83" s="47">
        <f t="shared" si="165"/>
        <v>0</v>
      </c>
      <c r="AK83" s="62">
        <f t="shared" si="165"/>
        <v>0</v>
      </c>
      <c r="AL83" s="63">
        <f t="shared" si="165"/>
        <v>0</v>
      </c>
      <c r="AM83" s="47">
        <f t="shared" si="165"/>
        <v>0</v>
      </c>
      <c r="AN83" s="47">
        <f t="shared" si="165"/>
        <v>0</v>
      </c>
      <c r="AO83" s="62">
        <f t="shared" si="165"/>
        <v>0</v>
      </c>
      <c r="AP83" s="63">
        <f t="shared" si="165"/>
        <v>0</v>
      </c>
      <c r="AQ83" s="47">
        <f t="shared" si="165"/>
        <v>0</v>
      </c>
      <c r="AR83" s="47">
        <f t="shared" si="165"/>
        <v>0</v>
      </c>
      <c r="AS83" s="62">
        <f t="shared" si="165"/>
        <v>0</v>
      </c>
      <c r="AT83" s="63">
        <f t="shared" si="165"/>
        <v>0</v>
      </c>
      <c r="AU83" s="47">
        <f t="shared" si="165"/>
        <v>0</v>
      </c>
      <c r="AV83" s="47">
        <f t="shared" si="165"/>
        <v>0</v>
      </c>
      <c r="AW83" s="62">
        <f t="shared" si="165"/>
        <v>0</v>
      </c>
      <c r="AX83" s="63">
        <f t="shared" si="165"/>
        <v>0</v>
      </c>
      <c r="AY83" s="47">
        <f t="shared" si="165"/>
        <v>0</v>
      </c>
      <c r="AZ83" s="47">
        <f t="shared" ref="AZ83:BQ83" si="166">+AZ25/AZ$28</f>
        <v>0</v>
      </c>
      <c r="BA83" s="62">
        <f t="shared" si="166"/>
        <v>0</v>
      </c>
      <c r="BB83" s="63">
        <f t="shared" si="166"/>
        <v>0</v>
      </c>
      <c r="BC83" s="47">
        <f t="shared" si="166"/>
        <v>0</v>
      </c>
      <c r="BD83" s="47">
        <f t="shared" si="166"/>
        <v>0</v>
      </c>
      <c r="BE83" s="62">
        <f t="shared" si="166"/>
        <v>0</v>
      </c>
      <c r="BF83" s="63">
        <f t="shared" si="166"/>
        <v>0</v>
      </c>
      <c r="BG83" s="47">
        <f t="shared" si="166"/>
        <v>0</v>
      </c>
      <c r="BH83" s="47">
        <f t="shared" si="166"/>
        <v>0</v>
      </c>
      <c r="BI83" s="62">
        <f t="shared" si="166"/>
        <v>0</v>
      </c>
      <c r="BJ83" s="63">
        <f t="shared" si="166"/>
        <v>0</v>
      </c>
      <c r="BK83" s="47">
        <f t="shared" si="166"/>
        <v>0</v>
      </c>
      <c r="BL83" s="47">
        <f t="shared" si="166"/>
        <v>0</v>
      </c>
      <c r="BM83" s="62">
        <f t="shared" si="166"/>
        <v>0</v>
      </c>
      <c r="BN83" s="63">
        <f t="shared" si="166"/>
        <v>0</v>
      </c>
      <c r="BO83" s="47">
        <f t="shared" si="166"/>
        <v>0</v>
      </c>
      <c r="BP83" s="47">
        <f t="shared" si="166"/>
        <v>0</v>
      </c>
      <c r="BQ83" s="62">
        <f t="shared" si="166"/>
        <v>0</v>
      </c>
    </row>
    <row r="84" spans="1:69" s="112" customFormat="1" ht="40" customHeight="1" outlineLevel="1" x14ac:dyDescent="0.3">
      <c r="A84" s="31" t="s">
        <v>21</v>
      </c>
      <c r="B84" s="95"/>
      <c r="C84" s="95"/>
      <c r="D84" s="95"/>
      <c r="E84" s="95"/>
      <c r="F84" s="37">
        <f t="shared" si="117"/>
        <v>7.0237028184443787E-2</v>
      </c>
      <c r="G84" s="37">
        <f t="shared" si="117"/>
        <v>7.2612571195055292E-2</v>
      </c>
      <c r="H84" s="37">
        <f t="shared" si="117"/>
        <v>7.0654697415260787E-2</v>
      </c>
      <c r="I84" s="37">
        <f t="shared" si="117"/>
        <v>6.8552362174869194E-2</v>
      </c>
      <c r="J84" s="63">
        <f t="shared" si="120"/>
        <v>7.6460376066704153E-2</v>
      </c>
      <c r="K84" s="47">
        <f t="shared" si="153"/>
        <v>7.1011475576317651E-2</v>
      </c>
      <c r="L84" s="47">
        <f t="shared" si="153"/>
        <v>6.8847179324727434E-2</v>
      </c>
      <c r="M84" s="62">
        <f t="shared" si="153"/>
        <v>6.5585851142225496E-2</v>
      </c>
      <c r="N84" s="63">
        <f t="shared" si="153"/>
        <v>7.012171976617658E-2</v>
      </c>
      <c r="O84" s="47">
        <f t="shared" si="153"/>
        <v>7.1222548325068316E-2</v>
      </c>
      <c r="P84" s="47">
        <f t="shared" si="153"/>
        <v>7.0226486316451717E-2</v>
      </c>
      <c r="Q84" s="62">
        <f t="shared" si="153"/>
        <v>6.8338727076591152E-2</v>
      </c>
      <c r="R84" s="63">
        <f t="shared" si="153"/>
        <v>5.6936393234336524E-2</v>
      </c>
      <c r="S84" s="47">
        <f t="shared" si="154"/>
        <v>8.8111409466645599E-2</v>
      </c>
      <c r="T84" s="47">
        <f t="shared" ref="T84:AY84" si="167">+T26/T$28</f>
        <v>5.8530897784687133E-2</v>
      </c>
      <c r="U84" s="62">
        <f t="shared" si="167"/>
        <v>5.0596026490066226E-2</v>
      </c>
      <c r="V84" s="63">
        <f t="shared" si="167"/>
        <v>5.7228068201001632E-2</v>
      </c>
      <c r="W84" s="47">
        <f t="shared" si="167"/>
        <v>6.0755763563875881E-2</v>
      </c>
      <c r="X84" s="47">
        <f t="shared" si="167"/>
        <v>5.4682889819316051E-2</v>
      </c>
      <c r="Y84" s="62">
        <f t="shared" si="167"/>
        <v>5.0645949206909749E-2</v>
      </c>
      <c r="Z84" s="63">
        <f t="shared" si="167"/>
        <v>5.5775839280993916E-2</v>
      </c>
      <c r="AA84" s="47">
        <f t="shared" si="167"/>
        <v>5.7226893442885007E-2</v>
      </c>
      <c r="AB84" s="47">
        <f t="shared" si="167"/>
        <v>4.8503436133356045E-2</v>
      </c>
      <c r="AC84" s="62">
        <f t="shared" si="167"/>
        <v>4.5155248602616251E-2</v>
      </c>
      <c r="AD84" s="63">
        <f t="shared" si="167"/>
        <v>4.4889582610706434E-2</v>
      </c>
      <c r="AE84" s="47">
        <f t="shared" si="167"/>
        <v>4.9524923256833796E-2</v>
      </c>
      <c r="AF84" s="47">
        <f t="shared" si="167"/>
        <v>4.4287082450590591E-2</v>
      </c>
      <c r="AG84" s="62">
        <f t="shared" si="167"/>
        <v>4.7179940630329043E-2</v>
      </c>
      <c r="AH84" s="63">
        <f t="shared" si="167"/>
        <v>4.8136741607637826E-2</v>
      </c>
      <c r="AI84" s="47">
        <f t="shared" si="167"/>
        <v>4.9023527602644924E-2</v>
      </c>
      <c r="AJ84" s="47">
        <f t="shared" si="167"/>
        <v>4.2153361980269921E-2</v>
      </c>
      <c r="AK84" s="62">
        <f t="shared" si="167"/>
        <v>4.7084765548997987E-2</v>
      </c>
      <c r="AL84" s="63">
        <f t="shared" si="167"/>
        <v>4.737932133184642E-2</v>
      </c>
      <c r="AM84" s="47">
        <f t="shared" si="167"/>
        <v>4.9330631498521745E-2</v>
      </c>
      <c r="AN84" s="47">
        <f t="shared" si="167"/>
        <v>4.6929410616070553E-2</v>
      </c>
      <c r="AO84" s="62">
        <f t="shared" si="167"/>
        <v>4.8309343909193468E-2</v>
      </c>
      <c r="AP84" s="63">
        <f t="shared" si="167"/>
        <v>5.9611732433002752E-2</v>
      </c>
      <c r="AQ84" s="47">
        <f t="shared" si="167"/>
        <v>5.8975093043229315E-2</v>
      </c>
      <c r="AR84" s="47">
        <f t="shared" si="167"/>
        <v>5.5917887308884841E-2</v>
      </c>
      <c r="AS84" s="62">
        <f t="shared" si="167"/>
        <v>5.248796755978323E-2</v>
      </c>
      <c r="AT84" s="63">
        <f t="shared" si="167"/>
        <v>5.4454718919712312E-2</v>
      </c>
      <c r="AU84" s="47">
        <f t="shared" si="167"/>
        <v>5.7434186132740074E-2</v>
      </c>
      <c r="AV84" s="47">
        <f t="shared" si="167"/>
        <v>5.6269974128747527E-2</v>
      </c>
      <c r="AW84" s="62">
        <f t="shared" si="167"/>
        <v>5.0154543581289922E-2</v>
      </c>
      <c r="AX84" s="63">
        <f t="shared" si="167"/>
        <v>6.1698228466707389E-2</v>
      </c>
      <c r="AY84" s="47">
        <f t="shared" si="167"/>
        <v>6.3314022761822589E-2</v>
      </c>
      <c r="AZ84" s="47">
        <f t="shared" ref="AZ84:BQ84" si="168">+AZ26/AZ$28</f>
        <v>5.418009157198575E-2</v>
      </c>
      <c r="BA84" s="62">
        <f t="shared" si="168"/>
        <v>4.8420701725143768E-2</v>
      </c>
      <c r="BB84" s="63">
        <f t="shared" si="168"/>
        <v>4.9809497258619093E-2</v>
      </c>
      <c r="BC84" s="47">
        <f t="shared" si="168"/>
        <v>5.8203382385240504E-2</v>
      </c>
      <c r="BD84" s="47">
        <f t="shared" si="168"/>
        <v>5.1859634376969943E-2</v>
      </c>
      <c r="BE84" s="62">
        <f t="shared" si="168"/>
        <v>5.1505109085887874E-2</v>
      </c>
      <c r="BF84" s="63">
        <f t="shared" si="168"/>
        <v>5.481946910713472E-2</v>
      </c>
      <c r="BG84" s="47">
        <f t="shared" si="168"/>
        <v>5.302889095992544E-2</v>
      </c>
      <c r="BH84" s="47">
        <f t="shared" si="168"/>
        <v>5.2975920036347116E-2</v>
      </c>
      <c r="BI84" s="62">
        <f t="shared" si="168"/>
        <v>6.0624733374413431E-2</v>
      </c>
      <c r="BJ84" s="63">
        <f t="shared" si="168"/>
        <v>5.9000934500042485E-2</v>
      </c>
      <c r="BK84" s="47">
        <f t="shared" si="168"/>
        <v>5.0645971649022091E-2</v>
      </c>
      <c r="BL84" s="47">
        <f t="shared" si="168"/>
        <v>4.6118405897258692E-2</v>
      </c>
      <c r="BM84" s="62">
        <f t="shared" si="168"/>
        <v>4.8232806363910988E-2</v>
      </c>
      <c r="BN84" s="63">
        <f t="shared" si="168"/>
        <v>3.0198687822809551E-2</v>
      </c>
      <c r="BO84" s="47">
        <f t="shared" si="168"/>
        <v>6.02236737925574E-2</v>
      </c>
      <c r="BP84" s="47">
        <f t="shared" si="168"/>
        <v>4.1022047328984956E-2</v>
      </c>
      <c r="BQ84" s="62">
        <f t="shared" si="168"/>
        <v>4.7418507985123599E-2</v>
      </c>
    </row>
    <row r="85" spans="1:69" ht="40" customHeight="1" x14ac:dyDescent="0.3">
      <c r="A85" s="32" t="s">
        <v>22</v>
      </c>
      <c r="B85" s="95"/>
      <c r="C85" s="95"/>
      <c r="D85" s="95"/>
      <c r="E85" s="95"/>
      <c r="F85" s="37">
        <f t="shared" si="117"/>
        <v>7.3598247186535209E-2</v>
      </c>
      <c r="G85" s="37">
        <f t="shared" si="117"/>
        <v>7.5600847955456782E-2</v>
      </c>
      <c r="H85" s="37">
        <f t="shared" si="117"/>
        <v>7.9889593974101017E-2</v>
      </c>
      <c r="I85" s="37">
        <f t="shared" si="117"/>
        <v>8.1443846212178664E-2</v>
      </c>
      <c r="J85" s="65">
        <f t="shared" si="120"/>
        <v>7.1814558525075178E-2</v>
      </c>
      <c r="K85" s="48">
        <f t="shared" si="153"/>
        <v>7.0275210724078385E-2</v>
      </c>
      <c r="L85" s="48">
        <f t="shared" si="153"/>
        <v>8.31551437396056E-2</v>
      </c>
      <c r="M85" s="64">
        <f t="shared" si="153"/>
        <v>8.1798084008843031E-2</v>
      </c>
      <c r="N85" s="65">
        <f t="shared" si="153"/>
        <v>8.3761419136068022E-2</v>
      </c>
      <c r="O85" s="48">
        <f t="shared" si="153"/>
        <v>8.0356239247039773E-2</v>
      </c>
      <c r="P85" s="48">
        <f t="shared" si="153"/>
        <v>8.6714899863688785E-2</v>
      </c>
      <c r="Q85" s="64">
        <f t="shared" si="153"/>
        <v>7.9503775620280479E-2</v>
      </c>
      <c r="R85" s="65">
        <f t="shared" si="153"/>
        <v>8.3988459196908324E-2</v>
      </c>
      <c r="S85" s="48" t="e">
        <f>+#REF!/S$28</f>
        <v>#REF!</v>
      </c>
      <c r="T85" s="48">
        <f t="shared" ref="T85:AY85" si="169">+T27/T$28</f>
        <v>8.7420650343308703E-2</v>
      </c>
      <c r="U85" s="64">
        <f t="shared" si="169"/>
        <v>8.4847682119205306E-2</v>
      </c>
      <c r="V85" s="65">
        <f t="shared" si="169"/>
        <v>9.0428225761071415E-2</v>
      </c>
      <c r="W85" s="48">
        <f t="shared" si="169"/>
        <v>9.1812561391344527E-2</v>
      </c>
      <c r="X85" s="48">
        <f t="shared" si="169"/>
        <v>8.3513642622305914E-2</v>
      </c>
      <c r="Y85" s="64">
        <f t="shared" si="169"/>
        <v>9.0285747917954157E-2</v>
      </c>
      <c r="Z85" s="65">
        <f t="shared" si="169"/>
        <v>8.5793168267395067E-2</v>
      </c>
      <c r="AA85" s="48">
        <f t="shared" si="169"/>
        <v>8.3986060935451912E-2</v>
      </c>
      <c r="AB85" s="48">
        <f t="shared" si="169"/>
        <v>7.7298801612994822E-2</v>
      </c>
      <c r="AC85" s="64">
        <f t="shared" si="169"/>
        <v>7.0117936261742397E-2</v>
      </c>
      <c r="AD85" s="65">
        <f t="shared" si="169"/>
        <v>7.4170424326511733E-2</v>
      </c>
      <c r="AE85" s="48">
        <f t="shared" si="169"/>
        <v>6.2827072065487502E-2</v>
      </c>
      <c r="AF85" s="48">
        <f t="shared" si="169"/>
        <v>5.9233247235685058E-2</v>
      </c>
      <c r="AG85" s="64">
        <f t="shared" si="169"/>
        <v>6.6285606012758153E-2</v>
      </c>
      <c r="AH85" s="65">
        <f t="shared" si="169"/>
        <v>6.3412380659069914E-2</v>
      </c>
      <c r="AI85" s="48">
        <f t="shared" si="169"/>
        <v>7.3350761187144398E-2</v>
      </c>
      <c r="AJ85" s="48">
        <f t="shared" si="169"/>
        <v>7.289838407068934E-2</v>
      </c>
      <c r="AK85" s="64">
        <f t="shared" si="169"/>
        <v>7.0173162980738057E-2</v>
      </c>
      <c r="AL85" s="65">
        <f t="shared" si="169"/>
        <v>6.9364346025171261E-2</v>
      </c>
      <c r="AM85" s="48">
        <f t="shared" si="169"/>
        <v>7.4876258180247818E-2</v>
      </c>
      <c r="AN85" s="48">
        <f t="shared" si="169"/>
        <v>6.8539069873401248E-2</v>
      </c>
      <c r="AO85" s="64">
        <f t="shared" si="169"/>
        <v>7.0771650312831197E-2</v>
      </c>
      <c r="AP85" s="65">
        <f t="shared" si="169"/>
        <v>8.5003868608004518E-2</v>
      </c>
      <c r="AQ85" s="48">
        <f t="shared" si="169"/>
        <v>9.1003435442313194E-2</v>
      </c>
      <c r="AR85" s="48">
        <f t="shared" si="169"/>
        <v>9.0238426173420289E-2</v>
      </c>
      <c r="AS85" s="64">
        <f t="shared" si="169"/>
        <v>9.09538788039565E-2</v>
      </c>
      <c r="AT85" s="65">
        <f t="shared" si="169"/>
        <v>0.1046895640686922</v>
      </c>
      <c r="AU85" s="48">
        <f t="shared" si="169"/>
        <v>0.11134593993325916</v>
      </c>
      <c r="AV85" s="48">
        <f t="shared" si="169"/>
        <v>0.10219144726830011</v>
      </c>
      <c r="AW85" s="64">
        <f t="shared" si="169"/>
        <v>9.2973418504018135E-2</v>
      </c>
      <c r="AX85" s="65">
        <f t="shared" si="169"/>
        <v>0.12054571370392995</v>
      </c>
      <c r="AY85" s="48">
        <f t="shared" si="169"/>
        <v>0.11294630017667118</v>
      </c>
      <c r="AZ85" s="48">
        <f t="shared" ref="AZ85:BQ85" si="170">+AZ27/AZ$28</f>
        <v>0.10195862302865863</v>
      </c>
      <c r="BA85" s="64">
        <f t="shared" si="170"/>
        <v>9.6883073589465796E-2</v>
      </c>
      <c r="BB85" s="65">
        <f t="shared" si="170"/>
        <v>0.10454418734318373</v>
      </c>
      <c r="BC85" s="48">
        <f t="shared" si="170"/>
        <v>0.10213046343070503</v>
      </c>
      <c r="BD85" s="48">
        <f t="shared" si="170"/>
        <v>8.0857322967009856E-2</v>
      </c>
      <c r="BE85" s="64">
        <f t="shared" si="170"/>
        <v>9.4587130626898636E-2</v>
      </c>
      <c r="BF85" s="65">
        <f t="shared" si="170"/>
        <v>6.7795838455584373E-2</v>
      </c>
      <c r="BG85" s="48">
        <f t="shared" si="170"/>
        <v>7.7493010251630953E-2</v>
      </c>
      <c r="BH85" s="48">
        <f t="shared" si="170"/>
        <v>7.6556110858700593E-2</v>
      </c>
      <c r="BI85" s="64">
        <f t="shared" si="170"/>
        <v>8.6742190832819838E-2</v>
      </c>
      <c r="BJ85" s="65">
        <f t="shared" si="170"/>
        <v>9.9864072721094224E-2</v>
      </c>
      <c r="BK85" s="48">
        <f t="shared" si="170"/>
        <v>6.6481248878521457E-2</v>
      </c>
      <c r="BL85" s="48">
        <f t="shared" si="170"/>
        <v>8.8458880442294399E-2</v>
      </c>
      <c r="BM85" s="64">
        <f t="shared" si="170"/>
        <v>6.7163427650790461E-2</v>
      </c>
      <c r="BN85" s="65">
        <f t="shared" si="170"/>
        <v>0.10348517984272487</v>
      </c>
      <c r="BO85" s="48">
        <f t="shared" si="170"/>
        <v>7.7444576405384005E-2</v>
      </c>
      <c r="BP85" s="48">
        <f t="shared" si="170"/>
        <v>6.8513826747884213E-2</v>
      </c>
      <c r="BQ85" s="64">
        <f t="shared" si="170"/>
        <v>6.6998468606431855E-2</v>
      </c>
    </row>
    <row r="86" spans="1:69" ht="40" customHeight="1" thickBot="1" x14ac:dyDescent="0.35">
      <c r="A86" s="33" t="s">
        <v>23</v>
      </c>
      <c r="B86" s="211"/>
      <c r="C86" s="211"/>
      <c r="D86" s="211"/>
      <c r="E86" s="211"/>
      <c r="F86" s="37">
        <f t="shared" si="117"/>
        <v>1</v>
      </c>
      <c r="G86" s="37">
        <f t="shared" si="117"/>
        <v>1</v>
      </c>
      <c r="H86" s="37">
        <f t="shared" si="117"/>
        <v>1</v>
      </c>
      <c r="I86" s="37">
        <f t="shared" si="117"/>
        <v>1</v>
      </c>
      <c r="J86" s="43">
        <f t="shared" si="120"/>
        <v>1</v>
      </c>
      <c r="K86" s="44">
        <f t="shared" si="153"/>
        <v>1</v>
      </c>
      <c r="L86" s="44">
        <f t="shared" si="153"/>
        <v>1</v>
      </c>
      <c r="M86" s="45">
        <f t="shared" si="153"/>
        <v>1</v>
      </c>
      <c r="N86" s="43">
        <f t="shared" si="153"/>
        <v>1</v>
      </c>
      <c r="O86" s="44">
        <f t="shared" si="153"/>
        <v>1</v>
      </c>
      <c r="P86" s="44">
        <f t="shared" si="153"/>
        <v>1</v>
      </c>
      <c r="Q86" s="45">
        <f t="shared" si="153"/>
        <v>1</v>
      </c>
      <c r="R86" s="43">
        <f t="shared" si="153"/>
        <v>1</v>
      </c>
      <c r="S86" s="44">
        <f>+S28/S$28</f>
        <v>1</v>
      </c>
      <c r="T86" s="44">
        <f t="shared" ref="T86:AY86" si="171">+T28/T$28</f>
        <v>1</v>
      </c>
      <c r="U86" s="45">
        <f t="shared" si="171"/>
        <v>1</v>
      </c>
      <c r="V86" s="43">
        <f t="shared" si="171"/>
        <v>1</v>
      </c>
      <c r="W86" s="44">
        <f t="shared" si="171"/>
        <v>1</v>
      </c>
      <c r="X86" s="44">
        <f t="shared" si="171"/>
        <v>1</v>
      </c>
      <c r="Y86" s="45">
        <f t="shared" si="171"/>
        <v>1</v>
      </c>
      <c r="Z86" s="43">
        <f t="shared" si="171"/>
        <v>1</v>
      </c>
      <c r="AA86" s="44">
        <f t="shared" si="171"/>
        <v>1</v>
      </c>
      <c r="AB86" s="44">
        <f t="shared" si="171"/>
        <v>1</v>
      </c>
      <c r="AC86" s="45">
        <f t="shared" si="171"/>
        <v>1</v>
      </c>
      <c r="AD86" s="43">
        <f t="shared" si="171"/>
        <v>1</v>
      </c>
      <c r="AE86" s="44">
        <f t="shared" si="171"/>
        <v>1</v>
      </c>
      <c r="AF86" s="44">
        <f t="shared" si="171"/>
        <v>1</v>
      </c>
      <c r="AG86" s="45">
        <f t="shared" si="171"/>
        <v>1</v>
      </c>
      <c r="AH86" s="43">
        <f t="shared" si="171"/>
        <v>1</v>
      </c>
      <c r="AI86" s="44">
        <f t="shared" si="171"/>
        <v>1</v>
      </c>
      <c r="AJ86" s="44">
        <f t="shared" si="171"/>
        <v>1</v>
      </c>
      <c r="AK86" s="45">
        <f t="shared" si="171"/>
        <v>1</v>
      </c>
      <c r="AL86" s="43">
        <f t="shared" si="171"/>
        <v>1</v>
      </c>
      <c r="AM86" s="44">
        <f t="shared" si="171"/>
        <v>1</v>
      </c>
      <c r="AN86" s="44">
        <f t="shared" si="171"/>
        <v>1</v>
      </c>
      <c r="AO86" s="45">
        <f t="shared" si="171"/>
        <v>1</v>
      </c>
      <c r="AP86" s="43">
        <f t="shared" si="171"/>
        <v>1</v>
      </c>
      <c r="AQ86" s="44">
        <f t="shared" si="171"/>
        <v>1</v>
      </c>
      <c r="AR86" s="44">
        <f t="shared" si="171"/>
        <v>1</v>
      </c>
      <c r="AS86" s="45">
        <f t="shared" si="171"/>
        <v>1</v>
      </c>
      <c r="AT86" s="43">
        <f t="shared" si="171"/>
        <v>1</v>
      </c>
      <c r="AU86" s="44">
        <f t="shared" si="171"/>
        <v>1</v>
      </c>
      <c r="AV86" s="44">
        <f t="shared" si="171"/>
        <v>1</v>
      </c>
      <c r="AW86" s="45">
        <f t="shared" si="171"/>
        <v>1</v>
      </c>
      <c r="AX86" s="43">
        <f t="shared" si="171"/>
        <v>1</v>
      </c>
      <c r="AY86" s="44">
        <f t="shared" si="171"/>
        <v>1</v>
      </c>
      <c r="AZ86" s="44">
        <f t="shared" ref="AZ86:BQ86" si="172">+AZ28/AZ$28</f>
        <v>1</v>
      </c>
      <c r="BA86" s="45">
        <f t="shared" si="172"/>
        <v>1</v>
      </c>
      <c r="BB86" s="144">
        <f t="shared" si="172"/>
        <v>1</v>
      </c>
      <c r="BC86" s="127">
        <f t="shared" si="172"/>
        <v>1</v>
      </c>
      <c r="BD86" s="127">
        <f t="shared" si="172"/>
        <v>1</v>
      </c>
      <c r="BE86" s="71">
        <f t="shared" si="172"/>
        <v>1</v>
      </c>
      <c r="BF86" s="144">
        <f t="shared" si="172"/>
        <v>1</v>
      </c>
      <c r="BG86" s="127">
        <f t="shared" si="172"/>
        <v>1</v>
      </c>
      <c r="BH86" s="127">
        <f t="shared" si="172"/>
        <v>1</v>
      </c>
      <c r="BI86" s="71">
        <f t="shared" si="172"/>
        <v>1</v>
      </c>
      <c r="BJ86" s="144">
        <f t="shared" si="172"/>
        <v>1</v>
      </c>
      <c r="BK86" s="127">
        <f t="shared" si="172"/>
        <v>1</v>
      </c>
      <c r="BL86" s="127">
        <f t="shared" si="172"/>
        <v>1</v>
      </c>
      <c r="BM86" s="71">
        <f t="shared" si="172"/>
        <v>1</v>
      </c>
      <c r="BN86" s="144">
        <f t="shared" si="172"/>
        <v>1</v>
      </c>
      <c r="BO86" s="127">
        <f t="shared" si="172"/>
        <v>1</v>
      </c>
      <c r="BP86" s="127">
        <f t="shared" si="172"/>
        <v>1</v>
      </c>
      <c r="BQ86" s="71">
        <f t="shared" si="172"/>
        <v>1</v>
      </c>
    </row>
    <row r="87" spans="1:69" ht="40" customHeight="1" thickBot="1" x14ac:dyDescent="0.35">
      <c r="A87" s="259" t="s">
        <v>76</v>
      </c>
    </row>
    <row r="88" spans="1:69" ht="40" customHeight="1" x14ac:dyDescent="0.3">
      <c r="A88" s="272" t="s">
        <v>66</v>
      </c>
      <c r="B88" s="256">
        <v>2020</v>
      </c>
      <c r="C88" s="257"/>
      <c r="D88" s="257"/>
      <c r="E88" s="258"/>
      <c r="F88" s="256">
        <v>2019</v>
      </c>
      <c r="G88" s="257"/>
      <c r="H88" s="257"/>
      <c r="I88" s="258"/>
      <c r="J88" s="256">
        <v>2018</v>
      </c>
      <c r="K88" s="257"/>
      <c r="L88" s="257"/>
      <c r="M88" s="258"/>
      <c r="N88" s="256">
        <v>2017</v>
      </c>
      <c r="O88" s="257"/>
      <c r="P88" s="257"/>
      <c r="Q88" s="258"/>
      <c r="R88" s="256">
        <v>2016</v>
      </c>
      <c r="S88" s="257"/>
      <c r="T88" s="257"/>
      <c r="U88" s="258"/>
      <c r="V88" s="256">
        <v>2015</v>
      </c>
      <c r="W88" s="257"/>
      <c r="X88" s="257"/>
      <c r="Y88" s="258"/>
      <c r="Z88" s="256">
        <v>2014</v>
      </c>
      <c r="AA88" s="257"/>
      <c r="AB88" s="257"/>
      <c r="AC88" s="258"/>
      <c r="AD88" s="256">
        <v>2013</v>
      </c>
      <c r="AE88" s="257"/>
      <c r="AF88" s="257"/>
      <c r="AG88" s="258"/>
      <c r="AH88" s="256">
        <v>2012</v>
      </c>
      <c r="AI88" s="257"/>
      <c r="AJ88" s="257"/>
      <c r="AK88" s="258"/>
      <c r="AL88" s="256">
        <v>2011</v>
      </c>
      <c r="AM88" s="257"/>
      <c r="AN88" s="257"/>
      <c r="AO88" s="258"/>
    </row>
    <row r="89" spans="1:69" ht="40" customHeight="1" thickBot="1" x14ac:dyDescent="0.35">
      <c r="A89" s="273"/>
      <c r="B89" s="34" t="s">
        <v>5</v>
      </c>
      <c r="C89" s="35" t="s">
        <v>4</v>
      </c>
      <c r="D89" s="35" t="s">
        <v>3</v>
      </c>
      <c r="E89" s="36" t="s">
        <v>2</v>
      </c>
      <c r="F89" s="34" t="s">
        <v>5</v>
      </c>
      <c r="G89" s="35" t="s">
        <v>4</v>
      </c>
      <c r="H89" s="35" t="s">
        <v>3</v>
      </c>
      <c r="I89" s="36" t="s">
        <v>2</v>
      </c>
      <c r="J89" s="34" t="s">
        <v>5</v>
      </c>
      <c r="K89" s="35" t="s">
        <v>4</v>
      </c>
      <c r="L89" s="35" t="s">
        <v>3</v>
      </c>
      <c r="M89" s="36" t="s">
        <v>2</v>
      </c>
      <c r="N89" s="34" t="s">
        <v>5</v>
      </c>
      <c r="O89" s="35" t="s">
        <v>4</v>
      </c>
      <c r="P89" s="35" t="s">
        <v>3</v>
      </c>
      <c r="Q89" s="36" t="s">
        <v>2</v>
      </c>
      <c r="R89" s="34" t="s">
        <v>5</v>
      </c>
      <c r="S89" s="35" t="s">
        <v>4</v>
      </c>
      <c r="T89" s="35" t="s">
        <v>3</v>
      </c>
      <c r="U89" s="36" t="s">
        <v>2</v>
      </c>
      <c r="V89" s="34" t="s">
        <v>5</v>
      </c>
      <c r="W89" s="35" t="s">
        <v>4</v>
      </c>
      <c r="X89" s="35" t="s">
        <v>3</v>
      </c>
      <c r="Y89" s="36" t="s">
        <v>2</v>
      </c>
      <c r="Z89" s="34" t="s">
        <v>5</v>
      </c>
      <c r="AA89" s="35" t="s">
        <v>4</v>
      </c>
      <c r="AB89" s="35" t="s">
        <v>3</v>
      </c>
      <c r="AC89" s="36" t="s">
        <v>2</v>
      </c>
      <c r="AD89" s="34" t="s">
        <v>5</v>
      </c>
      <c r="AE89" s="35" t="s">
        <v>4</v>
      </c>
      <c r="AF89" s="35" t="s">
        <v>3</v>
      </c>
      <c r="AG89" s="36" t="s">
        <v>2</v>
      </c>
      <c r="AH89" s="34" t="s">
        <v>5</v>
      </c>
      <c r="AI89" s="35" t="s">
        <v>4</v>
      </c>
      <c r="AJ89" s="35" t="s">
        <v>3</v>
      </c>
      <c r="AK89" s="36" t="s">
        <v>2</v>
      </c>
      <c r="AL89" s="34" t="s">
        <v>5</v>
      </c>
      <c r="AM89" s="35" t="s">
        <v>4</v>
      </c>
      <c r="AN89" s="35" t="s">
        <v>3</v>
      </c>
      <c r="AO89" s="36" t="s">
        <v>2</v>
      </c>
    </row>
    <row r="90" spans="1:69" ht="40" customHeight="1" x14ac:dyDescent="0.3">
      <c r="A90" s="266" t="s">
        <v>51</v>
      </c>
      <c r="B90" s="212"/>
      <c r="C90" s="212"/>
      <c r="D90" s="212"/>
      <c r="E90" s="212"/>
      <c r="F90" s="159">
        <v>4365</v>
      </c>
      <c r="G90" s="159">
        <v>4317.2999999999993</v>
      </c>
      <c r="H90" s="159">
        <v>4261.8</v>
      </c>
      <c r="I90" s="160">
        <v>4306.6000000000004</v>
      </c>
      <c r="J90" s="161">
        <v>4448.5</v>
      </c>
      <c r="K90" s="159">
        <v>4295.5</v>
      </c>
      <c r="L90" s="159">
        <v>4138.2</v>
      </c>
      <c r="M90" s="160">
        <v>4006.7999999999997</v>
      </c>
      <c r="N90" s="161">
        <v>4088.6</v>
      </c>
      <c r="O90" s="159">
        <v>4228.7</v>
      </c>
      <c r="P90" s="159">
        <v>4138.3999999999996</v>
      </c>
      <c r="Q90" s="160">
        <v>4058.2</v>
      </c>
      <c r="R90" s="161">
        <v>4276.3</v>
      </c>
      <c r="S90" s="159">
        <v>4345.8999999999996</v>
      </c>
      <c r="T90" s="159">
        <v>4389</v>
      </c>
      <c r="U90" s="160">
        <v>4142.5</v>
      </c>
      <c r="V90" s="161">
        <v>4023.2</v>
      </c>
      <c r="W90" s="159">
        <v>4160.5999999999995</v>
      </c>
      <c r="X90" s="159">
        <v>3908.2</v>
      </c>
      <c r="Y90" s="160">
        <v>3750.7999999999997</v>
      </c>
      <c r="Z90" s="161">
        <v>3867.5</v>
      </c>
      <c r="AA90" s="159">
        <v>3883.5</v>
      </c>
      <c r="AB90" s="159">
        <v>3858.1000000000004</v>
      </c>
      <c r="AC90" s="160">
        <v>3602.9999999999995</v>
      </c>
      <c r="AD90" s="161">
        <v>3724.6</v>
      </c>
      <c r="AE90" s="159">
        <v>3836.4</v>
      </c>
      <c r="AF90" s="159">
        <v>3792.9</v>
      </c>
      <c r="AG90" s="160">
        <v>3507.4</v>
      </c>
      <c r="AH90" s="161">
        <v>3743.2</v>
      </c>
      <c r="AI90" s="159">
        <v>3850.7999999999993</v>
      </c>
      <c r="AJ90" s="159">
        <v>3827.3</v>
      </c>
      <c r="AK90" s="160">
        <v>3696.1</v>
      </c>
      <c r="AL90" s="161">
        <v>3583.9</v>
      </c>
      <c r="AM90" s="159">
        <v>3489.6</v>
      </c>
      <c r="AN90" s="159">
        <v>3486.4</v>
      </c>
      <c r="AO90" s="160">
        <v>3428.2999999999997</v>
      </c>
    </row>
    <row r="91" spans="1:69" ht="19.5" customHeight="1" x14ac:dyDescent="0.3">
      <c r="A91" s="267" t="s">
        <v>49</v>
      </c>
      <c r="B91" s="158"/>
      <c r="C91" s="158"/>
      <c r="D91" s="158"/>
      <c r="E91" s="158"/>
      <c r="F91" s="162">
        <v>3419.6</v>
      </c>
      <c r="G91" s="162">
        <v>3400.9</v>
      </c>
      <c r="H91" s="162">
        <v>3377.1000000000004</v>
      </c>
      <c r="I91" s="163">
        <v>3426.3</v>
      </c>
      <c r="J91" s="164">
        <v>3441.6</v>
      </c>
      <c r="K91" s="162">
        <v>3340.8</v>
      </c>
      <c r="L91" s="162">
        <v>3240.8999999999996</v>
      </c>
      <c r="M91" s="163">
        <v>3064.5</v>
      </c>
      <c r="N91" s="164">
        <v>3108.2999999999997</v>
      </c>
      <c r="O91" s="162">
        <v>3387.3</v>
      </c>
      <c r="P91" s="162">
        <v>3216.8999999999996</v>
      </c>
      <c r="Q91" s="163">
        <v>3211.5</v>
      </c>
      <c r="R91" s="164">
        <v>3165.3999999999996</v>
      </c>
      <c r="S91" s="162">
        <v>3338.3999999999996</v>
      </c>
      <c r="T91" s="162">
        <v>3336.5</v>
      </c>
      <c r="U91" s="163">
        <v>3201.6</v>
      </c>
      <c r="V91" s="164">
        <v>2967.7</v>
      </c>
      <c r="W91" s="162">
        <v>3169.2</v>
      </c>
      <c r="X91" s="162">
        <v>2874.8</v>
      </c>
      <c r="Y91" s="163">
        <v>2815.3</v>
      </c>
      <c r="Z91" s="164">
        <v>2916.4</v>
      </c>
      <c r="AA91" s="162">
        <v>2826</v>
      </c>
      <c r="AB91" s="162">
        <v>2913.6000000000004</v>
      </c>
      <c r="AC91" s="163">
        <v>2763.3999999999996</v>
      </c>
      <c r="AD91" s="164">
        <v>2838.7000000000003</v>
      </c>
      <c r="AE91" s="162">
        <v>2880.9</v>
      </c>
      <c r="AF91" s="162">
        <v>2879.6000000000004</v>
      </c>
      <c r="AG91" s="163">
        <v>2605.3999999999996</v>
      </c>
      <c r="AH91" s="164">
        <v>2762.3999999999996</v>
      </c>
      <c r="AI91" s="162">
        <v>2993.2999999999997</v>
      </c>
      <c r="AJ91" s="162">
        <v>2842.7</v>
      </c>
      <c r="AK91" s="163">
        <v>2850</v>
      </c>
      <c r="AL91" s="164">
        <v>2656.3</v>
      </c>
      <c r="AM91" s="162">
        <v>2623.3</v>
      </c>
      <c r="AN91" s="162">
        <v>2579.8000000000002</v>
      </c>
      <c r="AO91" s="163">
        <v>2523.3000000000002</v>
      </c>
    </row>
    <row r="92" spans="1:69" ht="19.5" customHeight="1" x14ac:dyDescent="0.3">
      <c r="A92" s="267" t="s">
        <v>50</v>
      </c>
      <c r="B92" s="158"/>
      <c r="C92" s="158"/>
      <c r="D92" s="158"/>
      <c r="E92" s="158"/>
      <c r="F92" s="162">
        <v>818.7</v>
      </c>
      <c r="G92" s="162">
        <v>789</v>
      </c>
      <c r="H92" s="162">
        <v>758.5</v>
      </c>
      <c r="I92" s="163">
        <v>749.1</v>
      </c>
      <c r="J92" s="164">
        <v>880.59999999999991</v>
      </c>
      <c r="K92" s="162">
        <v>836.3</v>
      </c>
      <c r="L92" s="162">
        <v>782.6</v>
      </c>
      <c r="M92" s="163">
        <v>819.4</v>
      </c>
      <c r="N92" s="164">
        <v>854.1</v>
      </c>
      <c r="O92" s="162">
        <v>723.2</v>
      </c>
      <c r="P92" s="162">
        <v>801</v>
      </c>
      <c r="Q92" s="163">
        <v>715.3</v>
      </c>
      <c r="R92" s="164">
        <v>974.9</v>
      </c>
      <c r="S92" s="162">
        <v>878.9</v>
      </c>
      <c r="T92" s="162">
        <v>924.2</v>
      </c>
      <c r="U92" s="163">
        <v>806.7</v>
      </c>
      <c r="V92" s="164">
        <v>931.5</v>
      </c>
      <c r="W92" s="162">
        <v>870.6</v>
      </c>
      <c r="X92" s="162">
        <v>896.90000000000009</v>
      </c>
      <c r="Y92" s="163">
        <v>795.5</v>
      </c>
      <c r="Z92" s="164">
        <v>804.40000000000009</v>
      </c>
      <c r="AA92" s="162">
        <v>941.1</v>
      </c>
      <c r="AB92" s="162">
        <v>821.1</v>
      </c>
      <c r="AC92" s="163">
        <v>718.6</v>
      </c>
      <c r="AD92" s="164">
        <v>752</v>
      </c>
      <c r="AE92" s="162">
        <v>840.4</v>
      </c>
      <c r="AF92" s="162">
        <v>775.19999999999993</v>
      </c>
      <c r="AG92" s="163">
        <v>762.2</v>
      </c>
      <c r="AH92" s="164">
        <v>840.09999999999991</v>
      </c>
      <c r="AI92" s="162">
        <v>759</v>
      </c>
      <c r="AJ92" s="162">
        <v>855.7</v>
      </c>
      <c r="AK92" s="163">
        <v>728</v>
      </c>
      <c r="AL92" s="164">
        <v>781.40000000000009</v>
      </c>
      <c r="AM92" s="162">
        <v>755.09999999999991</v>
      </c>
      <c r="AN92" s="162">
        <v>782</v>
      </c>
      <c r="AO92" s="163">
        <v>786.30000000000007</v>
      </c>
      <c r="AQ92" s="46"/>
    </row>
    <row r="93" spans="1:69" ht="19.5" customHeight="1" x14ac:dyDescent="0.3">
      <c r="A93" s="267" t="s">
        <v>64</v>
      </c>
      <c r="B93" s="158"/>
      <c r="C93" s="158"/>
      <c r="D93" s="158"/>
      <c r="E93" s="158"/>
      <c r="F93" s="162">
        <v>126.7</v>
      </c>
      <c r="G93" s="162">
        <v>127.4</v>
      </c>
      <c r="H93" s="162">
        <v>126.2</v>
      </c>
      <c r="I93" s="163">
        <v>131.19999999999999</v>
      </c>
      <c r="J93" s="164">
        <v>126.3</v>
      </c>
      <c r="K93" s="162">
        <v>118.4</v>
      </c>
      <c r="L93" s="162">
        <v>114.7</v>
      </c>
      <c r="M93" s="163">
        <v>122.9</v>
      </c>
      <c r="N93" s="164">
        <v>126.2</v>
      </c>
      <c r="O93" s="162">
        <v>118.2</v>
      </c>
      <c r="P93" s="162">
        <v>120.5</v>
      </c>
      <c r="Q93" s="163">
        <v>131.4</v>
      </c>
      <c r="R93" s="164">
        <v>136</v>
      </c>
      <c r="S93" s="162">
        <v>128.6</v>
      </c>
      <c r="T93" s="162">
        <v>128.30000000000001</v>
      </c>
      <c r="U93" s="163">
        <v>134.19999999999999</v>
      </c>
      <c r="V93" s="164">
        <v>124</v>
      </c>
      <c r="W93" s="162">
        <v>120.80000000000001</v>
      </c>
      <c r="X93" s="162">
        <v>136.5</v>
      </c>
      <c r="Y93" s="163">
        <v>140</v>
      </c>
      <c r="Z93" s="164">
        <v>146.69999999999999</v>
      </c>
      <c r="AA93" s="162">
        <v>116.4</v>
      </c>
      <c r="AB93" s="162">
        <v>123.4</v>
      </c>
      <c r="AC93" s="163">
        <v>121</v>
      </c>
      <c r="AD93" s="164">
        <v>133.9</v>
      </c>
      <c r="AE93" s="162">
        <v>115.1</v>
      </c>
      <c r="AF93" s="162">
        <v>138.1</v>
      </c>
      <c r="AG93" s="163">
        <v>139.80000000000001</v>
      </c>
      <c r="AH93" s="164">
        <v>140.69999999999999</v>
      </c>
      <c r="AI93" s="162">
        <v>98.5</v>
      </c>
      <c r="AJ93" s="162">
        <v>128.89999999999998</v>
      </c>
      <c r="AK93" s="163">
        <v>118.1</v>
      </c>
      <c r="AL93" s="164">
        <v>146.19999999999999</v>
      </c>
      <c r="AM93" s="162">
        <v>111.2</v>
      </c>
      <c r="AN93" s="162">
        <v>124.6</v>
      </c>
      <c r="AO93" s="163">
        <v>118.69999999999999</v>
      </c>
      <c r="AQ93" s="46"/>
    </row>
    <row r="94" spans="1:69" ht="19.5" customHeight="1" x14ac:dyDescent="0.3">
      <c r="A94" s="265" t="s">
        <v>52</v>
      </c>
      <c r="B94" s="212"/>
      <c r="C94" s="212"/>
      <c r="D94" s="212"/>
      <c r="E94" s="212"/>
      <c r="F94" s="159">
        <v>1056.4000000000001</v>
      </c>
      <c r="G94" s="159">
        <v>1054.0999999999999</v>
      </c>
      <c r="H94" s="159">
        <v>1052.5999999999999</v>
      </c>
      <c r="I94" s="160">
        <v>1035.5999999999999</v>
      </c>
      <c r="J94" s="161">
        <v>1125.6000000000001</v>
      </c>
      <c r="K94" s="159">
        <v>1103.7</v>
      </c>
      <c r="L94" s="159">
        <v>1021.8000000000001</v>
      </c>
      <c r="M94" s="160">
        <v>1009.2</v>
      </c>
      <c r="N94" s="161">
        <v>1087.5</v>
      </c>
      <c r="O94" s="159">
        <v>1066.1000000000001</v>
      </c>
      <c r="P94" s="159">
        <v>1005.5999999999999</v>
      </c>
      <c r="Q94" s="160">
        <v>1007.6999999999998</v>
      </c>
      <c r="R94" s="161">
        <v>1020.5</v>
      </c>
      <c r="S94" s="159">
        <v>912.4</v>
      </c>
      <c r="T94" s="159">
        <v>979.9</v>
      </c>
      <c r="U94" s="160">
        <v>960.99999999999989</v>
      </c>
      <c r="V94" s="161">
        <v>965</v>
      </c>
      <c r="W94" s="159">
        <v>831.5</v>
      </c>
      <c r="X94" s="159">
        <v>941.7</v>
      </c>
      <c r="Y94" s="160">
        <v>767.2</v>
      </c>
      <c r="Z94" s="161">
        <v>789</v>
      </c>
      <c r="AA94" s="159">
        <v>680.4</v>
      </c>
      <c r="AB94" s="159">
        <v>839.69999999999982</v>
      </c>
      <c r="AC94" s="160">
        <v>775.30000000000007</v>
      </c>
      <c r="AD94" s="161">
        <v>817.5</v>
      </c>
      <c r="AE94" s="159">
        <v>778.1</v>
      </c>
      <c r="AF94" s="159">
        <v>877.80000000000007</v>
      </c>
      <c r="AG94" s="160">
        <v>720.1</v>
      </c>
      <c r="AH94" s="161">
        <v>693.7</v>
      </c>
      <c r="AI94" s="159">
        <v>711.09999999999991</v>
      </c>
      <c r="AJ94" s="159">
        <v>766.5</v>
      </c>
      <c r="AK94" s="160">
        <v>619.09999999999991</v>
      </c>
      <c r="AL94" s="161">
        <v>540.29999999999995</v>
      </c>
      <c r="AM94" s="159">
        <v>538.09999999999991</v>
      </c>
      <c r="AN94" s="159">
        <v>594.5</v>
      </c>
      <c r="AO94" s="160">
        <v>509.20000000000005</v>
      </c>
      <c r="AQ94" s="46"/>
    </row>
    <row r="95" spans="1:69" ht="19.5" customHeight="1" x14ac:dyDescent="0.3">
      <c r="A95" s="267" t="s">
        <v>53</v>
      </c>
      <c r="B95" s="158"/>
      <c r="C95" s="158"/>
      <c r="D95" s="158"/>
      <c r="E95" s="158"/>
      <c r="F95" s="162">
        <v>990.1</v>
      </c>
      <c r="G95" s="162">
        <v>989.49999999999989</v>
      </c>
      <c r="H95" s="162">
        <v>988.8</v>
      </c>
      <c r="I95" s="163">
        <v>970.5</v>
      </c>
      <c r="J95" s="164">
        <v>1059.4000000000001</v>
      </c>
      <c r="K95" s="162">
        <v>1042.5</v>
      </c>
      <c r="L95" s="162">
        <v>963.1</v>
      </c>
      <c r="M95" s="163">
        <v>950.9</v>
      </c>
      <c r="N95" s="164">
        <v>1024.3</v>
      </c>
      <c r="O95" s="162">
        <v>1004.1</v>
      </c>
      <c r="P95" s="162">
        <v>942.3</v>
      </c>
      <c r="Q95" s="163">
        <v>947.49999999999989</v>
      </c>
      <c r="R95" s="164">
        <v>968.5</v>
      </c>
      <c r="S95" s="162">
        <v>859.4</v>
      </c>
      <c r="T95" s="162">
        <v>930.4</v>
      </c>
      <c r="U95" s="163">
        <v>908</v>
      </c>
      <c r="V95" s="164">
        <v>914.8</v>
      </c>
      <c r="W95" s="162">
        <v>781.19999999999993</v>
      </c>
      <c r="X95" s="162">
        <v>890.5</v>
      </c>
      <c r="Y95" s="163">
        <v>718.1</v>
      </c>
      <c r="Z95" s="164">
        <v>740.80000000000007</v>
      </c>
      <c r="AA95" s="162">
        <v>633.5</v>
      </c>
      <c r="AB95" s="162">
        <v>789.59999999999991</v>
      </c>
      <c r="AC95" s="163">
        <v>728.40000000000009</v>
      </c>
      <c r="AD95" s="164">
        <v>780.9</v>
      </c>
      <c r="AE95" s="162">
        <v>742.30000000000007</v>
      </c>
      <c r="AF95" s="162">
        <v>842.30000000000007</v>
      </c>
      <c r="AG95" s="163">
        <v>688</v>
      </c>
      <c r="AH95" s="164">
        <v>741</v>
      </c>
      <c r="AI95" s="162">
        <v>766.5</v>
      </c>
      <c r="AJ95" s="162">
        <v>823.5</v>
      </c>
      <c r="AK95" s="163">
        <v>667</v>
      </c>
      <c r="AL95" s="164">
        <v>613.69999999999993</v>
      </c>
      <c r="AM95" s="162">
        <v>615.5</v>
      </c>
      <c r="AN95" s="162">
        <v>677.8</v>
      </c>
      <c r="AO95" s="163">
        <v>584.70000000000005</v>
      </c>
      <c r="AQ95" s="46"/>
    </row>
    <row r="96" spans="1:69" ht="19.5" customHeight="1" x14ac:dyDescent="0.3">
      <c r="A96" s="267" t="s">
        <v>42</v>
      </c>
      <c r="B96" s="158"/>
      <c r="C96" s="158"/>
      <c r="D96" s="158"/>
      <c r="E96" s="158"/>
      <c r="F96" s="162">
        <v>646.5</v>
      </c>
      <c r="G96" s="162">
        <v>641.69999999999993</v>
      </c>
      <c r="H96" s="162">
        <v>638.59999999999991</v>
      </c>
      <c r="I96" s="163">
        <v>620.70000000000005</v>
      </c>
      <c r="J96" s="164">
        <v>691.2</v>
      </c>
      <c r="K96" s="162">
        <v>691.1</v>
      </c>
      <c r="L96" s="162">
        <v>622</v>
      </c>
      <c r="M96" s="163">
        <v>630.5</v>
      </c>
      <c r="N96" s="164">
        <v>686.8</v>
      </c>
      <c r="O96" s="162">
        <v>663.9</v>
      </c>
      <c r="P96" s="162">
        <v>616.29999999999995</v>
      </c>
      <c r="Q96" s="163">
        <v>616.79999999999995</v>
      </c>
      <c r="R96" s="164">
        <v>665.6</v>
      </c>
      <c r="S96" s="162">
        <v>577.6</v>
      </c>
      <c r="T96" s="162">
        <v>632.1</v>
      </c>
      <c r="U96" s="163">
        <v>644.79999999999995</v>
      </c>
      <c r="V96" s="164">
        <v>672</v>
      </c>
      <c r="W96" s="162">
        <v>539.1</v>
      </c>
      <c r="X96" s="162">
        <v>639.30000000000007</v>
      </c>
      <c r="Y96" s="163">
        <v>491.1</v>
      </c>
      <c r="Z96" s="164">
        <v>535.9</v>
      </c>
      <c r="AA96" s="162">
        <v>438.8</v>
      </c>
      <c r="AB96" s="162">
        <v>559.5</v>
      </c>
      <c r="AC96" s="163">
        <v>514</v>
      </c>
      <c r="AD96" s="164">
        <v>620.6</v>
      </c>
      <c r="AE96" s="162">
        <v>585.79999999999995</v>
      </c>
      <c r="AF96" s="162">
        <v>658.2</v>
      </c>
      <c r="AG96" s="163">
        <v>546.79999999999995</v>
      </c>
      <c r="AH96" s="164">
        <v>612.20000000000005</v>
      </c>
      <c r="AI96" s="162">
        <v>630.29999999999995</v>
      </c>
      <c r="AJ96" s="162">
        <v>684.40000000000009</v>
      </c>
      <c r="AK96" s="163">
        <v>541.1</v>
      </c>
      <c r="AL96" s="164">
        <v>497</v>
      </c>
      <c r="AM96" s="162">
        <v>496.3</v>
      </c>
      <c r="AN96" s="162">
        <v>546.9</v>
      </c>
      <c r="AO96" s="163">
        <v>431.1</v>
      </c>
      <c r="AQ96" s="46"/>
    </row>
    <row r="97" spans="1:70" ht="19.5" customHeight="1" x14ac:dyDescent="0.3">
      <c r="A97" s="267" t="s">
        <v>18</v>
      </c>
      <c r="B97" s="158"/>
      <c r="C97" s="158"/>
      <c r="D97" s="158"/>
      <c r="E97" s="158"/>
      <c r="F97" s="162">
        <v>343.6</v>
      </c>
      <c r="G97" s="162">
        <v>347.8</v>
      </c>
      <c r="H97" s="162">
        <v>350.20000000000005</v>
      </c>
      <c r="I97" s="163">
        <v>349.8</v>
      </c>
      <c r="J97" s="164">
        <v>368.2</v>
      </c>
      <c r="K97" s="162">
        <v>351.40000000000003</v>
      </c>
      <c r="L97" s="162">
        <v>341.09999999999997</v>
      </c>
      <c r="M97" s="163">
        <v>320.39999999999998</v>
      </c>
      <c r="N97" s="164">
        <v>337.5</v>
      </c>
      <c r="O97" s="162">
        <v>340.2</v>
      </c>
      <c r="P97" s="162">
        <v>326</v>
      </c>
      <c r="Q97" s="163">
        <v>330.7</v>
      </c>
      <c r="R97" s="164">
        <v>302.89999999999998</v>
      </c>
      <c r="S97" s="162">
        <v>281.79999999999995</v>
      </c>
      <c r="T97" s="162">
        <v>298.29999999999995</v>
      </c>
      <c r="U97" s="163">
        <v>263.2</v>
      </c>
      <c r="V97" s="164">
        <v>242.79999999999998</v>
      </c>
      <c r="W97" s="162">
        <v>242.1</v>
      </c>
      <c r="X97" s="162">
        <v>251.20000000000002</v>
      </c>
      <c r="Y97" s="163">
        <v>227</v>
      </c>
      <c r="Z97" s="164">
        <v>204.9</v>
      </c>
      <c r="AA97" s="162">
        <v>194.7</v>
      </c>
      <c r="AB97" s="162">
        <v>230.1</v>
      </c>
      <c r="AC97" s="163">
        <v>214.4</v>
      </c>
      <c r="AD97" s="164">
        <v>160.30000000000001</v>
      </c>
      <c r="AE97" s="162">
        <v>156.5</v>
      </c>
      <c r="AF97" s="162">
        <v>184.1</v>
      </c>
      <c r="AG97" s="163">
        <v>141.20000000000002</v>
      </c>
      <c r="AH97" s="164">
        <v>128.79999999999998</v>
      </c>
      <c r="AI97" s="162">
        <v>136.20000000000002</v>
      </c>
      <c r="AJ97" s="162">
        <v>139.1</v>
      </c>
      <c r="AK97" s="163">
        <v>125.9</v>
      </c>
      <c r="AL97" s="164">
        <v>116.69999999999999</v>
      </c>
      <c r="AM97" s="162">
        <v>119.19999999999999</v>
      </c>
      <c r="AN97" s="162">
        <v>130.9</v>
      </c>
      <c r="AO97" s="163">
        <v>153.6</v>
      </c>
      <c r="AQ97" s="46"/>
    </row>
    <row r="98" spans="1:70" ht="19.5" customHeight="1" x14ac:dyDescent="0.3">
      <c r="A98" s="267" t="s">
        <v>54</v>
      </c>
      <c r="B98" s="158"/>
      <c r="C98" s="158"/>
      <c r="D98" s="158"/>
      <c r="E98" s="158"/>
      <c r="F98" s="162">
        <v>66.3</v>
      </c>
      <c r="G98" s="162">
        <v>64.599999999999994</v>
      </c>
      <c r="H98" s="162">
        <v>63.8</v>
      </c>
      <c r="I98" s="163">
        <v>65.099999999999994</v>
      </c>
      <c r="J98" s="164">
        <v>66.2</v>
      </c>
      <c r="K98" s="162">
        <v>61.2</v>
      </c>
      <c r="L98" s="162">
        <v>58.7</v>
      </c>
      <c r="M98" s="163">
        <v>58.3</v>
      </c>
      <c r="N98" s="164">
        <v>63.199999999999996</v>
      </c>
      <c r="O98" s="162">
        <v>62</v>
      </c>
      <c r="P98" s="162">
        <v>63.3</v>
      </c>
      <c r="Q98" s="163">
        <v>60.199999999999996</v>
      </c>
      <c r="R98" s="164">
        <v>52</v>
      </c>
      <c r="S98" s="162">
        <v>53</v>
      </c>
      <c r="T98" s="162">
        <v>49.5</v>
      </c>
      <c r="U98" s="163">
        <v>53</v>
      </c>
      <c r="V98" s="164">
        <v>50.199999999999996</v>
      </c>
      <c r="W98" s="162">
        <v>50.3</v>
      </c>
      <c r="X98" s="162">
        <v>51.2</v>
      </c>
      <c r="Y98" s="163">
        <v>49.1</v>
      </c>
      <c r="Z98" s="164">
        <v>48.199999999999996</v>
      </c>
      <c r="AA98" s="162">
        <v>46.9</v>
      </c>
      <c r="AB98" s="162">
        <v>50.099999999999994</v>
      </c>
      <c r="AC98" s="163">
        <v>46.9</v>
      </c>
      <c r="AD98" s="164">
        <v>36.6</v>
      </c>
      <c r="AE98" s="162">
        <v>35.799999999999997</v>
      </c>
      <c r="AF98" s="162">
        <v>35.5</v>
      </c>
      <c r="AG98" s="163">
        <v>32.1</v>
      </c>
      <c r="AH98" s="164">
        <v>-47.3</v>
      </c>
      <c r="AI98" s="162">
        <v>-55.4</v>
      </c>
      <c r="AJ98" s="162">
        <v>-56.999999999999993</v>
      </c>
      <c r="AK98" s="163">
        <v>-47.900000000000006</v>
      </c>
      <c r="AL98" s="164">
        <v>-73.400000000000006</v>
      </c>
      <c r="AM98" s="162">
        <v>-77.400000000000006</v>
      </c>
      <c r="AN98" s="162">
        <v>-83.3</v>
      </c>
      <c r="AO98" s="163">
        <v>-75.5</v>
      </c>
      <c r="AQ98" s="46"/>
    </row>
    <row r="99" spans="1:70" ht="19.5" customHeight="1" x14ac:dyDescent="0.3">
      <c r="A99" s="155" t="s">
        <v>65</v>
      </c>
      <c r="B99" s="83"/>
      <c r="C99" s="83"/>
      <c r="D99" s="83"/>
      <c r="E99" s="83"/>
      <c r="F99" s="162"/>
      <c r="G99" s="162">
        <v>0</v>
      </c>
      <c r="H99" s="162">
        <v>0</v>
      </c>
      <c r="I99" s="163">
        <v>0</v>
      </c>
      <c r="J99" s="164">
        <v>0</v>
      </c>
      <c r="K99" s="162">
        <v>0</v>
      </c>
      <c r="L99" s="162">
        <v>0</v>
      </c>
      <c r="M99" s="163">
        <v>0</v>
      </c>
      <c r="N99" s="164">
        <v>0</v>
      </c>
      <c r="O99" s="162">
        <v>0</v>
      </c>
      <c r="P99" s="162">
        <v>0</v>
      </c>
      <c r="Q99" s="163">
        <v>0</v>
      </c>
      <c r="R99" s="164">
        <v>0</v>
      </c>
      <c r="S99" s="162">
        <v>0</v>
      </c>
      <c r="T99" s="162">
        <v>0</v>
      </c>
      <c r="U99" s="163">
        <v>0</v>
      </c>
      <c r="V99" s="164">
        <v>0</v>
      </c>
      <c r="W99" s="162">
        <v>0</v>
      </c>
      <c r="X99" s="162">
        <v>0</v>
      </c>
      <c r="Y99" s="163">
        <v>0</v>
      </c>
      <c r="Z99" s="164">
        <v>0</v>
      </c>
      <c r="AA99" s="162">
        <v>0</v>
      </c>
      <c r="AB99" s="162">
        <v>0</v>
      </c>
      <c r="AC99" s="163">
        <v>0</v>
      </c>
      <c r="AD99" s="164">
        <v>0</v>
      </c>
      <c r="AE99" s="162">
        <v>0</v>
      </c>
      <c r="AF99" s="162">
        <v>0</v>
      </c>
      <c r="AG99" s="163">
        <v>0</v>
      </c>
      <c r="AH99" s="164">
        <v>0</v>
      </c>
      <c r="AI99" s="162">
        <v>0</v>
      </c>
      <c r="AJ99" s="162">
        <v>0</v>
      </c>
      <c r="AK99" s="163">
        <v>0</v>
      </c>
      <c r="AL99" s="164">
        <v>0</v>
      </c>
      <c r="AM99" s="162">
        <v>0</v>
      </c>
      <c r="AN99" s="162">
        <v>0</v>
      </c>
      <c r="AO99" s="163">
        <v>0</v>
      </c>
      <c r="AQ99" s="46"/>
    </row>
    <row r="100" spans="1:70" ht="19.5" customHeight="1" x14ac:dyDescent="0.3">
      <c r="A100" s="265" t="s">
        <v>55</v>
      </c>
      <c r="B100" s="212"/>
      <c r="C100" s="212"/>
      <c r="D100" s="212"/>
      <c r="E100" s="212"/>
      <c r="F100" s="159">
        <v>-1346.1</v>
      </c>
      <c r="G100" s="159">
        <v>-1478.5</v>
      </c>
      <c r="H100" s="159">
        <v>-1458</v>
      </c>
      <c r="I100" s="160">
        <v>-1462</v>
      </c>
      <c r="J100" s="161">
        <v>-1529.4</v>
      </c>
      <c r="K100" s="159">
        <v>-1483</v>
      </c>
      <c r="L100" s="159">
        <v>-1381.7</v>
      </c>
      <c r="M100" s="160">
        <v>-1284</v>
      </c>
      <c r="N100" s="161">
        <v>-1316.8000000000002</v>
      </c>
      <c r="O100" s="159">
        <v>-1387.6999999999998</v>
      </c>
      <c r="P100" s="159">
        <v>-1331.9</v>
      </c>
      <c r="Q100" s="160">
        <v>-1349.5</v>
      </c>
      <c r="R100" s="161">
        <v>-1458.3999999999999</v>
      </c>
      <c r="S100" s="159">
        <v>-1383.5</v>
      </c>
      <c r="T100" s="159">
        <v>-1445.3000000000002</v>
      </c>
      <c r="U100" s="160">
        <v>-1300.8000000000002</v>
      </c>
      <c r="V100" s="161">
        <v>-1400.2</v>
      </c>
      <c r="W100" s="159">
        <v>-1483.4</v>
      </c>
      <c r="X100" s="159">
        <v>-1305.4000000000001</v>
      </c>
      <c r="Y100" s="160">
        <v>-1212.1999999999998</v>
      </c>
      <c r="Z100" s="161">
        <v>-1155.1999999999998</v>
      </c>
      <c r="AA100" s="159">
        <v>-1182.8000000000002</v>
      </c>
      <c r="AB100" s="159">
        <v>-1215.8000000000002</v>
      </c>
      <c r="AC100" s="160">
        <v>-1056</v>
      </c>
      <c r="AD100" s="161">
        <v>-1060.9000000000001</v>
      </c>
      <c r="AE100" s="159">
        <v>-1196.2</v>
      </c>
      <c r="AF100" s="159">
        <v>-1220.5000000000002</v>
      </c>
      <c r="AG100" s="160">
        <v>-1065.9000000000001</v>
      </c>
      <c r="AH100" s="161">
        <v>-1196.7999999999997</v>
      </c>
      <c r="AI100" s="159">
        <v>-1378.9</v>
      </c>
      <c r="AJ100" s="159">
        <v>-1316.2</v>
      </c>
      <c r="AK100" s="160">
        <v>-1137.8999999999999</v>
      </c>
      <c r="AL100" s="161">
        <v>-998.2</v>
      </c>
      <c r="AM100" s="159">
        <v>-1046.7</v>
      </c>
      <c r="AN100" s="159">
        <v>-1053.5999999999999</v>
      </c>
      <c r="AO100" s="160">
        <v>-1052.8</v>
      </c>
      <c r="AQ100" s="46"/>
    </row>
    <row r="101" spans="1:70" ht="19.5" customHeight="1" x14ac:dyDescent="0.3">
      <c r="A101" s="267" t="s">
        <v>56</v>
      </c>
      <c r="B101" s="158"/>
      <c r="C101" s="158"/>
      <c r="D101" s="158"/>
      <c r="E101" s="158"/>
      <c r="F101" s="162">
        <v>706.2</v>
      </c>
      <c r="G101" s="162">
        <v>635.4</v>
      </c>
      <c r="H101" s="162">
        <v>641.09999999999991</v>
      </c>
      <c r="I101" s="163">
        <v>641.09999999999991</v>
      </c>
      <c r="J101" s="164">
        <v>700.2</v>
      </c>
      <c r="K101" s="162">
        <v>634.1</v>
      </c>
      <c r="L101" s="162">
        <v>631</v>
      </c>
      <c r="M101" s="163">
        <v>613.4</v>
      </c>
      <c r="N101" s="164">
        <v>657</v>
      </c>
      <c r="O101" s="162">
        <v>620.20000000000005</v>
      </c>
      <c r="P101" s="162">
        <v>635.19999999999993</v>
      </c>
      <c r="Q101" s="163">
        <v>603.20000000000005</v>
      </c>
      <c r="R101" s="164">
        <v>623.09999999999991</v>
      </c>
      <c r="S101" s="162">
        <v>563.4</v>
      </c>
      <c r="T101" s="162">
        <v>542.9</v>
      </c>
      <c r="U101" s="163">
        <v>478.9</v>
      </c>
      <c r="V101" s="164">
        <v>567.6</v>
      </c>
      <c r="W101" s="162">
        <v>525.5</v>
      </c>
      <c r="X101" s="162">
        <v>615.69999999999993</v>
      </c>
      <c r="Y101" s="163">
        <v>535.5</v>
      </c>
      <c r="Z101" s="164">
        <v>680.6</v>
      </c>
      <c r="AA101" s="162">
        <v>538.79999999999995</v>
      </c>
      <c r="AB101" s="162">
        <v>561.80000000000007</v>
      </c>
      <c r="AC101" s="163">
        <v>538.4</v>
      </c>
      <c r="AD101" s="164">
        <v>577.9</v>
      </c>
      <c r="AE101" s="162">
        <v>504.09999999999997</v>
      </c>
      <c r="AF101" s="162">
        <v>539.19999999999993</v>
      </c>
      <c r="AG101" s="163">
        <v>496.09999999999997</v>
      </c>
      <c r="AH101" s="164">
        <v>545.90000000000009</v>
      </c>
      <c r="AI101" s="162">
        <v>506.6</v>
      </c>
      <c r="AJ101" s="162">
        <v>491.6</v>
      </c>
      <c r="AK101" s="163">
        <v>483.7</v>
      </c>
      <c r="AL101" s="164">
        <v>557.29999999999995</v>
      </c>
      <c r="AM101" s="162">
        <v>562.79999999999995</v>
      </c>
      <c r="AN101" s="162">
        <v>443.8</v>
      </c>
      <c r="AO101" s="163">
        <v>453.2</v>
      </c>
      <c r="AQ101" s="46"/>
    </row>
    <row r="102" spans="1:70" ht="19.5" customHeight="1" x14ac:dyDescent="0.3">
      <c r="A102" s="267" t="s">
        <v>58</v>
      </c>
      <c r="B102" s="158"/>
      <c r="C102" s="158"/>
      <c r="D102" s="158"/>
      <c r="E102" s="158"/>
      <c r="F102" s="162">
        <v>593.9</v>
      </c>
      <c r="G102" s="162">
        <v>530</v>
      </c>
      <c r="H102" s="162">
        <v>538.19999999999993</v>
      </c>
      <c r="I102" s="163">
        <v>539.4</v>
      </c>
      <c r="J102" s="164">
        <v>601.5</v>
      </c>
      <c r="K102" s="162">
        <v>542.1</v>
      </c>
      <c r="L102" s="162">
        <v>541.9</v>
      </c>
      <c r="M102" s="163">
        <v>532.9</v>
      </c>
      <c r="N102" s="164">
        <v>568.1</v>
      </c>
      <c r="O102" s="162">
        <v>528.9</v>
      </c>
      <c r="P102" s="162">
        <v>544</v>
      </c>
      <c r="Q102" s="163">
        <v>521.1</v>
      </c>
      <c r="R102" s="164">
        <v>536.1</v>
      </c>
      <c r="S102" s="162">
        <v>489.1</v>
      </c>
      <c r="T102" s="162">
        <v>462.6</v>
      </c>
      <c r="U102" s="163">
        <v>411.5</v>
      </c>
      <c r="V102" s="164">
        <v>476.8</v>
      </c>
      <c r="W102" s="162">
        <v>442.79999999999995</v>
      </c>
      <c r="X102" s="162">
        <v>527</v>
      </c>
      <c r="Y102" s="163">
        <v>467.70000000000005</v>
      </c>
      <c r="Z102" s="164">
        <v>609.5</v>
      </c>
      <c r="AA102" s="162">
        <v>481.2</v>
      </c>
      <c r="AB102" s="162">
        <v>464.90000000000003</v>
      </c>
      <c r="AC102" s="163">
        <v>451.90000000000003</v>
      </c>
      <c r="AD102" s="164">
        <v>494.7</v>
      </c>
      <c r="AE102" s="162">
        <v>423.6</v>
      </c>
      <c r="AF102" s="162">
        <v>454.2</v>
      </c>
      <c r="AG102" s="163">
        <v>416.09999999999997</v>
      </c>
      <c r="AH102" s="164">
        <v>454.20000000000005</v>
      </c>
      <c r="AI102" s="162">
        <v>411.5</v>
      </c>
      <c r="AJ102" s="162">
        <v>403.2</v>
      </c>
      <c r="AK102" s="163">
        <v>396.2</v>
      </c>
      <c r="AL102" s="164">
        <v>457.9</v>
      </c>
      <c r="AM102" s="162">
        <v>480.79999999999995</v>
      </c>
      <c r="AN102" s="162">
        <v>368.29999999999995</v>
      </c>
      <c r="AO102" s="163">
        <v>379.5</v>
      </c>
    </row>
    <row r="103" spans="1:70" ht="19.5" customHeight="1" x14ac:dyDescent="0.3">
      <c r="A103" s="267" t="s">
        <v>16</v>
      </c>
      <c r="B103" s="158"/>
      <c r="C103" s="158"/>
      <c r="D103" s="158"/>
      <c r="E103" s="158"/>
      <c r="F103" s="162">
        <v>112.3</v>
      </c>
      <c r="G103" s="162">
        <v>105.4</v>
      </c>
      <c r="H103" s="162">
        <v>102.9</v>
      </c>
      <c r="I103" s="163">
        <v>101.69999999999999</v>
      </c>
      <c r="J103" s="164">
        <v>98.7</v>
      </c>
      <c r="K103" s="162">
        <v>92</v>
      </c>
      <c r="L103" s="162">
        <v>89.1</v>
      </c>
      <c r="M103" s="163">
        <v>80.5</v>
      </c>
      <c r="N103" s="164">
        <v>88.9</v>
      </c>
      <c r="O103" s="162">
        <v>91.3</v>
      </c>
      <c r="P103" s="162">
        <v>91.199999999999989</v>
      </c>
      <c r="Q103" s="163">
        <v>82.1</v>
      </c>
      <c r="R103" s="164">
        <v>87</v>
      </c>
      <c r="S103" s="162">
        <v>74.3</v>
      </c>
      <c r="T103" s="162">
        <v>80.3</v>
      </c>
      <c r="U103" s="163">
        <v>67.400000000000006</v>
      </c>
      <c r="V103" s="164">
        <v>90.800000000000011</v>
      </c>
      <c r="W103" s="162">
        <v>82.7</v>
      </c>
      <c r="X103" s="162">
        <v>88.7</v>
      </c>
      <c r="Y103" s="163">
        <v>67.8</v>
      </c>
      <c r="Z103" s="164">
        <v>71.100000000000009</v>
      </c>
      <c r="AA103" s="162">
        <v>57.6</v>
      </c>
      <c r="AB103" s="162">
        <v>96.9</v>
      </c>
      <c r="AC103" s="163">
        <v>86.5</v>
      </c>
      <c r="AD103" s="164">
        <v>83.199999999999989</v>
      </c>
      <c r="AE103" s="162">
        <v>80.5</v>
      </c>
      <c r="AF103" s="162">
        <v>85</v>
      </c>
      <c r="AG103" s="163">
        <v>80</v>
      </c>
      <c r="AH103" s="164">
        <v>91.7</v>
      </c>
      <c r="AI103" s="162">
        <v>95.1</v>
      </c>
      <c r="AJ103" s="162">
        <v>88.4</v>
      </c>
      <c r="AK103" s="163">
        <v>87.5</v>
      </c>
      <c r="AL103" s="164">
        <v>99.399999999999991</v>
      </c>
      <c r="AM103" s="162">
        <v>82</v>
      </c>
      <c r="AN103" s="162">
        <v>75.5</v>
      </c>
      <c r="AO103" s="163">
        <v>73.7</v>
      </c>
    </row>
    <row r="104" spans="1:70" ht="19.5" customHeight="1" x14ac:dyDescent="0.3">
      <c r="A104" s="267" t="s">
        <v>57</v>
      </c>
      <c r="B104" s="158"/>
      <c r="C104" s="158"/>
      <c r="D104" s="158"/>
      <c r="E104" s="158"/>
      <c r="F104" s="162">
        <v>2052.3000000000002</v>
      </c>
      <c r="G104" s="162">
        <v>2113.9</v>
      </c>
      <c r="H104" s="162">
        <v>2099.1</v>
      </c>
      <c r="I104" s="163">
        <v>2103.1</v>
      </c>
      <c r="J104" s="164">
        <v>2229.6000000000004</v>
      </c>
      <c r="K104" s="162">
        <v>2117.1</v>
      </c>
      <c r="L104" s="162">
        <v>2012.7</v>
      </c>
      <c r="M104" s="163">
        <v>1897.4</v>
      </c>
      <c r="N104" s="164">
        <v>1973.8000000000002</v>
      </c>
      <c r="O104" s="162">
        <v>2007.9</v>
      </c>
      <c r="P104" s="162">
        <v>1967.1000000000001</v>
      </c>
      <c r="Q104" s="163">
        <v>1952.7</v>
      </c>
      <c r="R104" s="164">
        <v>2081.5</v>
      </c>
      <c r="S104" s="162">
        <v>1946.9</v>
      </c>
      <c r="T104" s="162">
        <v>1988.2</v>
      </c>
      <c r="U104" s="163">
        <v>1779.7</v>
      </c>
      <c r="V104" s="164">
        <v>1967.8</v>
      </c>
      <c r="W104" s="162">
        <v>2008.9</v>
      </c>
      <c r="X104" s="162">
        <v>1921.1</v>
      </c>
      <c r="Y104" s="163">
        <v>1747.7</v>
      </c>
      <c r="Z104" s="164">
        <v>1835.8</v>
      </c>
      <c r="AA104" s="162">
        <v>1721.6000000000001</v>
      </c>
      <c r="AB104" s="162">
        <v>1777.6000000000001</v>
      </c>
      <c r="AC104" s="163">
        <v>1594.3999999999999</v>
      </c>
      <c r="AD104" s="164">
        <v>1638.8000000000002</v>
      </c>
      <c r="AE104" s="162">
        <v>1700.3</v>
      </c>
      <c r="AF104" s="162">
        <v>1759.7</v>
      </c>
      <c r="AG104" s="163">
        <v>1562</v>
      </c>
      <c r="AH104" s="164">
        <v>1742.6999999999998</v>
      </c>
      <c r="AI104" s="162">
        <v>1885.5</v>
      </c>
      <c r="AJ104" s="162">
        <v>1807.8</v>
      </c>
      <c r="AK104" s="163">
        <v>1621.6</v>
      </c>
      <c r="AL104" s="164">
        <v>1555.5</v>
      </c>
      <c r="AM104" s="162">
        <v>1609.5</v>
      </c>
      <c r="AN104" s="162">
        <v>1497.4</v>
      </c>
      <c r="AO104" s="163">
        <v>1506</v>
      </c>
    </row>
    <row r="105" spans="1:70" ht="19.5" customHeight="1" x14ac:dyDescent="0.3">
      <c r="A105" s="267" t="s">
        <v>59</v>
      </c>
      <c r="B105" s="158"/>
      <c r="C105" s="158"/>
      <c r="D105" s="158"/>
      <c r="E105" s="158"/>
      <c r="F105" s="162">
        <v>1885.7</v>
      </c>
      <c r="G105" s="162">
        <v>1921.9</v>
      </c>
      <c r="H105" s="162">
        <v>1924.3999999999999</v>
      </c>
      <c r="I105" s="163">
        <v>1914</v>
      </c>
      <c r="J105" s="164">
        <v>2047.1000000000001</v>
      </c>
      <c r="K105" s="162">
        <v>1931.1</v>
      </c>
      <c r="L105" s="162">
        <v>1844.5</v>
      </c>
      <c r="M105" s="163">
        <v>1727.9</v>
      </c>
      <c r="N105" s="164">
        <v>1798.9</v>
      </c>
      <c r="O105" s="162">
        <v>1814.1</v>
      </c>
      <c r="P105" s="162">
        <v>1792.1</v>
      </c>
      <c r="Q105" s="163">
        <v>1777.3</v>
      </c>
      <c r="R105" s="164">
        <v>1922.5</v>
      </c>
      <c r="S105" s="162">
        <v>1795.2</v>
      </c>
      <c r="T105" s="162">
        <v>1811.3000000000002</v>
      </c>
      <c r="U105" s="163">
        <v>1621.3000000000002</v>
      </c>
      <c r="V105" s="164">
        <v>1808.5</v>
      </c>
      <c r="W105" s="162">
        <v>1832.5</v>
      </c>
      <c r="X105" s="162">
        <v>1752.6</v>
      </c>
      <c r="Y105" s="163">
        <v>1572</v>
      </c>
      <c r="Z105" s="164">
        <v>1679.1</v>
      </c>
      <c r="AA105" s="162">
        <v>1558.2</v>
      </c>
      <c r="AB105" s="162">
        <v>1591.6000000000001</v>
      </c>
      <c r="AC105" s="163">
        <v>1455.3</v>
      </c>
      <c r="AD105" s="164">
        <v>1449.3</v>
      </c>
      <c r="AE105" s="162">
        <v>1541.5</v>
      </c>
      <c r="AF105" s="162">
        <v>1582.5</v>
      </c>
      <c r="AG105" s="163">
        <v>1394.5</v>
      </c>
      <c r="AH105" s="164">
        <v>1545.6</v>
      </c>
      <c r="AI105" s="162">
        <v>1679.4</v>
      </c>
      <c r="AJ105" s="162">
        <v>1597.9</v>
      </c>
      <c r="AK105" s="163">
        <v>1425.3</v>
      </c>
      <c r="AL105" s="164">
        <v>1354.6000000000001</v>
      </c>
      <c r="AM105" s="162">
        <v>1399.2</v>
      </c>
      <c r="AN105" s="162">
        <v>1318.5</v>
      </c>
      <c r="AO105" s="163">
        <v>1351</v>
      </c>
    </row>
    <row r="106" spans="1:70" ht="19.5" customHeight="1" x14ac:dyDescent="0.3">
      <c r="A106" s="267" t="s">
        <v>16</v>
      </c>
      <c r="B106" s="158"/>
      <c r="C106" s="158"/>
      <c r="D106" s="158"/>
      <c r="E106" s="158"/>
      <c r="F106" s="162">
        <v>166.6</v>
      </c>
      <c r="G106" s="162">
        <v>192</v>
      </c>
      <c r="H106" s="162">
        <v>174.7</v>
      </c>
      <c r="I106" s="163">
        <v>189.1</v>
      </c>
      <c r="J106" s="164">
        <v>182.5</v>
      </c>
      <c r="K106" s="162">
        <v>186</v>
      </c>
      <c r="L106" s="162">
        <v>168.2</v>
      </c>
      <c r="M106" s="163">
        <v>169.5</v>
      </c>
      <c r="N106" s="164">
        <v>174.89999999999998</v>
      </c>
      <c r="O106" s="162">
        <v>193.8</v>
      </c>
      <c r="P106" s="162">
        <v>175</v>
      </c>
      <c r="Q106" s="163">
        <v>175.4</v>
      </c>
      <c r="R106" s="164">
        <v>159</v>
      </c>
      <c r="S106" s="162">
        <v>151.69999999999999</v>
      </c>
      <c r="T106" s="162">
        <v>176.9</v>
      </c>
      <c r="U106" s="163">
        <v>158.4</v>
      </c>
      <c r="V106" s="164">
        <v>159.30000000000001</v>
      </c>
      <c r="W106" s="162">
        <v>176.39999999999998</v>
      </c>
      <c r="X106" s="162">
        <v>168.5</v>
      </c>
      <c r="Y106" s="163">
        <v>175.70000000000002</v>
      </c>
      <c r="Z106" s="164">
        <v>156.69999999999999</v>
      </c>
      <c r="AA106" s="162">
        <v>163.4</v>
      </c>
      <c r="AB106" s="162">
        <v>186</v>
      </c>
      <c r="AC106" s="163">
        <v>139.1</v>
      </c>
      <c r="AD106" s="164">
        <v>189.5</v>
      </c>
      <c r="AE106" s="162">
        <v>158.79999999999998</v>
      </c>
      <c r="AF106" s="162">
        <v>177.2</v>
      </c>
      <c r="AG106" s="163">
        <v>167.5</v>
      </c>
      <c r="AH106" s="164">
        <v>197.1</v>
      </c>
      <c r="AI106" s="162">
        <v>206.1</v>
      </c>
      <c r="AJ106" s="162">
        <v>209.9</v>
      </c>
      <c r="AK106" s="163">
        <v>196.3</v>
      </c>
      <c r="AL106" s="164">
        <v>200.89999999999998</v>
      </c>
      <c r="AM106" s="162">
        <v>210.3</v>
      </c>
      <c r="AN106" s="162">
        <v>178.89999999999998</v>
      </c>
      <c r="AO106" s="163">
        <v>155</v>
      </c>
    </row>
    <row r="107" spans="1:70" ht="19.5" customHeight="1" x14ac:dyDescent="0.3">
      <c r="A107" s="265" t="s">
        <v>60</v>
      </c>
      <c r="B107" s="212"/>
      <c r="C107" s="212"/>
      <c r="D107" s="212"/>
      <c r="E107" s="212"/>
      <c r="F107" s="159">
        <v>-58.9</v>
      </c>
      <c r="G107" s="159">
        <v>22.4</v>
      </c>
      <c r="H107" s="159">
        <v>20.2</v>
      </c>
      <c r="I107" s="160">
        <v>75.900000000000006</v>
      </c>
      <c r="J107" s="161">
        <v>45</v>
      </c>
      <c r="K107" s="159">
        <v>22.6</v>
      </c>
      <c r="L107" s="159">
        <v>9.8000000000000007</v>
      </c>
      <c r="M107" s="160">
        <v>67.599999999999994</v>
      </c>
      <c r="N107" s="161">
        <v>92.4</v>
      </c>
      <c r="O107" s="159">
        <v>45.3</v>
      </c>
      <c r="P107" s="159">
        <v>2.6999999999999993</v>
      </c>
      <c r="Q107" s="160">
        <v>-8.4</v>
      </c>
      <c r="R107" s="161">
        <v>-60.5</v>
      </c>
      <c r="S107" s="159">
        <v>-76.2</v>
      </c>
      <c r="T107" s="159">
        <v>-64.099999999999994</v>
      </c>
      <c r="U107" s="160">
        <v>-27.7</v>
      </c>
      <c r="V107" s="161">
        <v>-33.799999999999997</v>
      </c>
      <c r="W107" s="159">
        <v>-47.3</v>
      </c>
      <c r="X107" s="159">
        <v>14.200000000000003</v>
      </c>
      <c r="Y107" s="160">
        <v>92.3</v>
      </c>
      <c r="Z107" s="161">
        <v>-96.6</v>
      </c>
      <c r="AA107" s="159">
        <v>-253.2</v>
      </c>
      <c r="AB107" s="159">
        <v>39.4</v>
      </c>
      <c r="AC107" s="160">
        <v>94.8</v>
      </c>
      <c r="AD107" s="161">
        <v>-21.599999999999998</v>
      </c>
      <c r="AE107" s="159">
        <v>2.1999999999999993</v>
      </c>
      <c r="AF107" s="159">
        <v>-4.5</v>
      </c>
      <c r="AG107" s="160">
        <v>4.9999999999999964</v>
      </c>
      <c r="AH107" s="161">
        <v>6.9</v>
      </c>
      <c r="AI107" s="159">
        <v>68.5</v>
      </c>
      <c r="AJ107" s="159">
        <v>27</v>
      </c>
      <c r="AK107" s="160">
        <v>-93.5</v>
      </c>
      <c r="AL107" s="161">
        <v>12.5</v>
      </c>
      <c r="AM107" s="159">
        <v>29.3</v>
      </c>
      <c r="AN107" s="159">
        <v>45.400000000000006</v>
      </c>
      <c r="AO107" s="160">
        <v>40.199999999999996</v>
      </c>
    </row>
    <row r="108" spans="1:70" ht="19.5" customHeight="1" x14ac:dyDescent="0.3">
      <c r="A108" s="263" t="s">
        <v>61</v>
      </c>
      <c r="B108" s="212"/>
      <c r="C108" s="212"/>
      <c r="D108" s="212"/>
      <c r="E108" s="212"/>
      <c r="F108" s="159">
        <f>F107+F100+F94+F90</f>
        <v>4016.4</v>
      </c>
      <c r="G108" s="159">
        <v>3915.3</v>
      </c>
      <c r="H108" s="159">
        <v>3876.6000000000004</v>
      </c>
      <c r="I108" s="160">
        <v>3956.1</v>
      </c>
      <c r="J108" s="161">
        <v>4089.7</v>
      </c>
      <c r="K108" s="159">
        <v>3938.8</v>
      </c>
      <c r="L108" s="159">
        <v>3788.1000000000004</v>
      </c>
      <c r="M108" s="160">
        <v>3799.6000000000004</v>
      </c>
      <c r="N108" s="161">
        <v>3951.7</v>
      </c>
      <c r="O108" s="159">
        <v>3952.3999999999996</v>
      </c>
      <c r="P108" s="159">
        <v>3814.8</v>
      </c>
      <c r="Q108" s="160">
        <v>3708</v>
      </c>
      <c r="R108" s="161">
        <v>3777.8999999999996</v>
      </c>
      <c r="S108" s="159">
        <v>3798.6</v>
      </c>
      <c r="T108" s="159">
        <v>3859.5</v>
      </c>
      <c r="U108" s="160">
        <v>3775</v>
      </c>
      <c r="V108" s="161">
        <v>3554.2</v>
      </c>
      <c r="W108" s="159">
        <v>3461.4</v>
      </c>
      <c r="X108" s="159">
        <v>3558.7</v>
      </c>
      <c r="Y108" s="160">
        <v>3398.0999999999995</v>
      </c>
      <c r="Z108" s="161">
        <v>3404.7000000000003</v>
      </c>
      <c r="AA108" s="159">
        <v>3127.8999999999996</v>
      </c>
      <c r="AB108" s="159">
        <v>3521.4</v>
      </c>
      <c r="AC108" s="160">
        <v>3417.1000000000004</v>
      </c>
      <c r="AD108" s="161">
        <v>3459.6</v>
      </c>
      <c r="AE108" s="159">
        <v>3420.5</v>
      </c>
      <c r="AF108" s="159">
        <v>3445.7000000000003</v>
      </c>
      <c r="AG108" s="160">
        <v>3166.6000000000004</v>
      </c>
      <c r="AH108" s="164">
        <v>3247</v>
      </c>
      <c r="AI108" s="162">
        <v>3251.4999999999991</v>
      </c>
      <c r="AJ108" s="162">
        <v>3304.6</v>
      </c>
      <c r="AK108" s="163">
        <v>3083.7999999999993</v>
      </c>
      <c r="AL108" s="164">
        <v>3138.5</v>
      </c>
      <c r="AM108" s="162">
        <v>3010.2999999999997</v>
      </c>
      <c r="AN108" s="162">
        <v>3072.7000000000003</v>
      </c>
      <c r="AO108" s="163">
        <v>2924.9</v>
      </c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  <c r="BK108" s="308"/>
      <c r="BL108" s="308"/>
      <c r="BM108" s="308"/>
      <c r="BN108" s="308"/>
      <c r="BO108" s="308"/>
      <c r="BP108" s="308"/>
      <c r="BQ108" s="308"/>
      <c r="BR108" s="308"/>
    </row>
    <row r="109" spans="1:70" ht="19.5" customHeight="1" thickBot="1" x14ac:dyDescent="0.35">
      <c r="A109" s="259" t="s">
        <v>76</v>
      </c>
      <c r="B109" s="119"/>
      <c r="G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:70" ht="19.5" customHeight="1" x14ac:dyDescent="0.3">
      <c r="A110" s="272" t="s">
        <v>85</v>
      </c>
      <c r="B110" s="256">
        <v>2020</v>
      </c>
      <c r="C110" s="257"/>
      <c r="D110" s="257"/>
      <c r="E110" s="258"/>
      <c r="F110" s="256">
        <v>2019</v>
      </c>
      <c r="G110" s="257"/>
      <c r="H110" s="257"/>
      <c r="I110" s="258"/>
      <c r="J110" s="256">
        <v>2018</v>
      </c>
      <c r="K110" s="257"/>
      <c r="L110" s="257"/>
      <c r="M110" s="258"/>
      <c r="N110" s="256">
        <v>2017</v>
      </c>
      <c r="O110" s="257"/>
      <c r="P110" s="257"/>
      <c r="Q110" s="258"/>
      <c r="R110" s="256">
        <v>2016</v>
      </c>
      <c r="S110" s="257"/>
      <c r="T110" s="257"/>
      <c r="U110" s="258"/>
      <c r="V110" s="256">
        <v>2015</v>
      </c>
      <c r="W110" s="257"/>
      <c r="X110" s="257"/>
      <c r="Y110" s="258"/>
      <c r="Z110" s="256">
        <v>2014</v>
      </c>
      <c r="AA110" s="257"/>
      <c r="AB110" s="257"/>
      <c r="AC110" s="258"/>
      <c r="AD110" s="256">
        <v>2013</v>
      </c>
      <c r="AE110" s="257"/>
      <c r="AF110" s="257"/>
      <c r="AG110" s="258"/>
      <c r="AH110" s="256">
        <v>2012</v>
      </c>
      <c r="AI110" s="257"/>
      <c r="AJ110" s="257"/>
      <c r="AK110" s="258"/>
      <c r="AL110" s="256">
        <v>2011</v>
      </c>
      <c r="AM110" s="257"/>
      <c r="AN110" s="257"/>
      <c r="AO110" s="258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</row>
    <row r="111" spans="1:70" ht="44.25" customHeight="1" thickBot="1" x14ac:dyDescent="0.35">
      <c r="A111" s="273"/>
      <c r="B111" s="34" t="s">
        <v>5</v>
      </c>
      <c r="C111" s="35" t="s">
        <v>4</v>
      </c>
      <c r="D111" s="35" t="s">
        <v>3</v>
      </c>
      <c r="E111" s="36" t="s">
        <v>2</v>
      </c>
      <c r="F111" s="34" t="s">
        <v>5</v>
      </c>
      <c r="G111" s="35" t="s">
        <v>4</v>
      </c>
      <c r="H111" s="35" t="s">
        <v>3</v>
      </c>
      <c r="I111" s="36" t="s">
        <v>2</v>
      </c>
      <c r="J111" s="34" t="s">
        <v>5</v>
      </c>
      <c r="K111" s="35" t="s">
        <v>4</v>
      </c>
      <c r="L111" s="35" t="s">
        <v>3</v>
      </c>
      <c r="M111" s="36" t="s">
        <v>2</v>
      </c>
      <c r="N111" s="34" t="s">
        <v>5</v>
      </c>
      <c r="O111" s="35" t="s">
        <v>4</v>
      </c>
      <c r="P111" s="35" t="s">
        <v>3</v>
      </c>
      <c r="Q111" s="36" t="s">
        <v>2</v>
      </c>
      <c r="R111" s="34" t="s">
        <v>5</v>
      </c>
      <c r="S111" s="35" t="s">
        <v>4</v>
      </c>
      <c r="T111" s="35" t="s">
        <v>3</v>
      </c>
      <c r="U111" s="36" t="s">
        <v>2</v>
      </c>
      <c r="V111" s="34" t="s">
        <v>5</v>
      </c>
      <c r="W111" s="35" t="s">
        <v>4</v>
      </c>
      <c r="X111" s="35" t="s">
        <v>3</v>
      </c>
      <c r="Y111" s="36" t="s">
        <v>2</v>
      </c>
      <c r="Z111" s="34" t="s">
        <v>5</v>
      </c>
      <c r="AA111" s="35" t="s">
        <v>4</v>
      </c>
      <c r="AB111" s="35" t="s">
        <v>3</v>
      </c>
      <c r="AC111" s="36" t="s">
        <v>2</v>
      </c>
      <c r="AD111" s="34" t="s">
        <v>5</v>
      </c>
      <c r="AE111" s="35" t="s">
        <v>4</v>
      </c>
      <c r="AF111" s="35" t="s">
        <v>3</v>
      </c>
      <c r="AG111" s="36" t="s">
        <v>2</v>
      </c>
      <c r="AH111" s="34" t="s">
        <v>5</v>
      </c>
      <c r="AI111" s="35" t="s">
        <v>4</v>
      </c>
      <c r="AJ111" s="35" t="s">
        <v>3</v>
      </c>
      <c r="AK111" s="36" t="s">
        <v>2</v>
      </c>
      <c r="AL111" s="34" t="s">
        <v>5</v>
      </c>
      <c r="AM111" s="35" t="s">
        <v>4</v>
      </c>
      <c r="AN111" s="35" t="s">
        <v>3</v>
      </c>
      <c r="AO111" s="36" t="s">
        <v>2</v>
      </c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:70" ht="48" customHeight="1" x14ac:dyDescent="0.3">
      <c r="A112" s="266" t="s">
        <v>51</v>
      </c>
      <c r="B112" s="212"/>
      <c r="C112" s="212"/>
      <c r="D112" s="212"/>
      <c r="E112" s="212"/>
      <c r="F112" s="191">
        <f t="shared" ref="F112:F130" si="173">F90/J90-1</f>
        <v>-1.8770372035517568E-2</v>
      </c>
      <c r="G112" s="191">
        <f t="shared" ref="G112:G130" si="174">G90/K90-1</f>
        <v>5.0750785705968582E-3</v>
      </c>
      <c r="H112" s="191">
        <f t="shared" ref="H112:H130" si="175">H90/L90-1</f>
        <v>2.9868058576192569E-2</v>
      </c>
      <c r="I112" s="191">
        <f t="shared" ref="I112:I130" si="176">I90/M90-1</f>
        <v>7.4822801237895753E-2</v>
      </c>
      <c r="J112" s="191">
        <f t="shared" ref="J112:J130" si="177">J90/N90-1</f>
        <v>8.8025240913760294E-2</v>
      </c>
      <c r="K112" s="191">
        <f t="shared" ref="K112:K130" si="178">K90/O90-1</f>
        <v>1.5796816988672635E-2</v>
      </c>
      <c r="L112" s="191">
        <f t="shared" ref="L112:L130" si="179">L90/P90-1</f>
        <v>-4.8327856176255679E-5</v>
      </c>
      <c r="M112" s="191">
        <f t="shared" ref="M112:M130" si="180">M90/Q90-1</f>
        <v>-1.2665713863289185E-2</v>
      </c>
      <c r="N112" s="191">
        <f t="shared" ref="N112:N130" si="181">N90/R90-1</f>
        <v>-4.3893085143699051E-2</v>
      </c>
      <c r="O112" s="191">
        <f t="shared" ref="O112:O130" si="182">O90/S90-1</f>
        <v>-2.6967946800432574E-2</v>
      </c>
      <c r="P112" s="191">
        <f t="shared" ref="P112:P130" si="183">P90/T90-1</f>
        <v>-5.7097288676236091E-2</v>
      </c>
      <c r="Q112" s="191">
        <f t="shared" ref="Q112:Q130" si="184">Q90/U90-1</f>
        <v>-2.0350030175015132E-2</v>
      </c>
      <c r="R112" s="191">
        <f t="shared" ref="R112:R130" si="185">R90/V90-1</f>
        <v>6.2910121296480437E-2</v>
      </c>
      <c r="S112" s="191">
        <f t="shared" ref="S112:S130" si="186">S90/W90-1</f>
        <v>4.4536845647262568E-2</v>
      </c>
      <c r="T112" s="191">
        <f t="shared" ref="T112:T130" si="187">T90/X90-1</f>
        <v>0.12302338672534674</v>
      </c>
      <c r="U112" s="191">
        <f t="shared" ref="U112:U130" si="188">U90/Y90-1</f>
        <v>0.10443105470832892</v>
      </c>
      <c r="V112" s="191">
        <f t="shared" ref="V112:V130" si="189">V90/Z90-1</f>
        <v>4.0258564964447352E-2</v>
      </c>
      <c r="W112" s="191">
        <f t="shared" ref="W112:W130" si="190">W90/AA90-1</f>
        <v>7.1353160808548921E-2</v>
      </c>
      <c r="X112" s="191">
        <f t="shared" ref="X112:X130" si="191">X90/AB90-1</f>
        <v>1.2985666519789385E-2</v>
      </c>
      <c r="Y112" s="191">
        <f t="shared" ref="Y112:Y130" si="192">Y90/AC90-1</f>
        <v>4.1021371079655866E-2</v>
      </c>
      <c r="Z112" s="191">
        <f t="shared" ref="Z112:Z130" si="193">Z90/AD90-1</f>
        <v>3.8366536003866303E-2</v>
      </c>
      <c r="AA112" s="191">
        <f t="shared" ref="AA112:AA130" si="194">AA90/AE90-1</f>
        <v>1.2277134813887924E-2</v>
      </c>
      <c r="AB112" s="191">
        <f t="shared" ref="AB112:AB130" si="195">AB90/AF90-1</f>
        <v>1.7190012918874897E-2</v>
      </c>
      <c r="AC112" s="191">
        <f t="shared" ref="AC112:AC130" si="196">AC90/AG90-1</f>
        <v>2.7256657353024849E-2</v>
      </c>
      <c r="AD112" s="191">
        <f t="shared" ref="AD112:AD130" si="197">AD90/AH90-1</f>
        <v>-4.969010472323121E-3</v>
      </c>
      <c r="AE112" s="191">
        <f t="shared" ref="AE112:AE130" si="198">AE90/AI90-1</f>
        <v>-3.7394827048923274E-3</v>
      </c>
      <c r="AF112" s="191">
        <f t="shared" ref="AF112:AF130" si="199">AF90/AJ90-1</f>
        <v>-8.9880594675098013E-3</v>
      </c>
      <c r="AG112" s="191">
        <f t="shared" ref="AG112:AG130" si="200">AG90/AK90-1</f>
        <v>-5.1053813479072452E-2</v>
      </c>
      <c r="AH112" s="191">
        <f t="shared" ref="AH112:AH130" si="201">AH90/AL90-1</f>
        <v>4.4448784843327038E-2</v>
      </c>
      <c r="AI112" s="191">
        <f t="shared" ref="AI112:AI130" si="202">AI90/AM90-1</f>
        <v>0.10350756533700123</v>
      </c>
      <c r="AJ112" s="191">
        <f t="shared" ref="AJ112:AJ130" si="203">AJ90/AN90-1</f>
        <v>9.7779944928866547E-2</v>
      </c>
      <c r="AK112" s="191">
        <f t="shared" ref="AK112:AK130" si="204">AK90/AO90-1</f>
        <v>7.8114517399294092E-2</v>
      </c>
      <c r="AL112" s="191" t="e">
        <f t="shared" ref="AL112:AL130" si="205">AL90/AQ110-1</f>
        <v>#DIV/0!</v>
      </c>
      <c r="AM112" s="191" t="e">
        <f t="shared" ref="AM112:AM130" si="206">AM90/AR110-1</f>
        <v>#DIV/0!</v>
      </c>
      <c r="AN112" s="191" t="e">
        <f t="shared" ref="AN112:AN130" si="207">AN90/AS110-1</f>
        <v>#DIV/0!</v>
      </c>
      <c r="AO112" s="191" t="e">
        <f t="shared" ref="AO112:AO130" si="208">AO90/AT110-1</f>
        <v>#DIV/0!</v>
      </c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</row>
    <row r="113" spans="1:70" ht="65.25" customHeight="1" x14ac:dyDescent="0.3">
      <c r="A113" s="267" t="s">
        <v>49</v>
      </c>
      <c r="B113" s="158"/>
      <c r="C113" s="158"/>
      <c r="D113" s="158"/>
      <c r="E113" s="158"/>
      <c r="F113" s="191">
        <f t="shared" si="173"/>
        <v>-6.3923756392375575E-3</v>
      </c>
      <c r="G113" s="191">
        <f t="shared" si="174"/>
        <v>1.7989703065134144E-2</v>
      </c>
      <c r="H113" s="191">
        <f t="shared" si="175"/>
        <v>4.2025363325002507E-2</v>
      </c>
      <c r="I113" s="191">
        <f t="shared" si="176"/>
        <v>0.11806167400881074</v>
      </c>
      <c r="J113" s="191">
        <f t="shared" si="177"/>
        <v>0.10722903194672329</v>
      </c>
      <c r="K113" s="191">
        <f t="shared" si="178"/>
        <v>-1.3727747763705556E-2</v>
      </c>
      <c r="L113" s="191">
        <f t="shared" si="179"/>
        <v>7.4605987130467177E-3</v>
      </c>
      <c r="M113" s="191">
        <f t="shared" si="180"/>
        <v>-4.5773003269500179E-2</v>
      </c>
      <c r="N113" s="191">
        <f t="shared" si="181"/>
        <v>-1.803879446515444E-2</v>
      </c>
      <c r="O113" s="191">
        <f t="shared" si="182"/>
        <v>1.4647735442128162E-2</v>
      </c>
      <c r="P113" s="191">
        <f t="shared" si="183"/>
        <v>-3.5845946350966718E-2</v>
      </c>
      <c r="Q113" s="191">
        <f t="shared" si="184"/>
        <v>3.0922038980509825E-3</v>
      </c>
      <c r="R113" s="191">
        <f t="shared" si="185"/>
        <v>6.6617245678471493E-2</v>
      </c>
      <c r="S113" s="191">
        <f t="shared" si="186"/>
        <v>5.3388867853085831E-2</v>
      </c>
      <c r="T113" s="191">
        <f t="shared" si="187"/>
        <v>0.16060247669403083</v>
      </c>
      <c r="U113" s="191">
        <f t="shared" si="188"/>
        <v>0.13721450644691502</v>
      </c>
      <c r="V113" s="191">
        <f t="shared" si="189"/>
        <v>1.7590179673570017E-2</v>
      </c>
      <c r="W113" s="191">
        <f t="shared" si="190"/>
        <v>0.12144373673036091</v>
      </c>
      <c r="X113" s="191">
        <f t="shared" si="191"/>
        <v>-1.3316858868753445E-2</v>
      </c>
      <c r="Y113" s="191">
        <f t="shared" si="192"/>
        <v>1.8781211550988219E-2</v>
      </c>
      <c r="Z113" s="191">
        <f t="shared" si="193"/>
        <v>2.7371684221650705E-2</v>
      </c>
      <c r="AA113" s="191">
        <f t="shared" si="194"/>
        <v>-1.9056544829740729E-2</v>
      </c>
      <c r="AB113" s="191">
        <f t="shared" si="195"/>
        <v>1.1807195443811702E-2</v>
      </c>
      <c r="AC113" s="191">
        <f t="shared" si="196"/>
        <v>6.0643279342903256E-2</v>
      </c>
      <c r="AD113" s="191">
        <f t="shared" si="197"/>
        <v>2.7620909354185041E-2</v>
      </c>
      <c r="AE113" s="191">
        <f t="shared" si="198"/>
        <v>-3.7550529515918751E-2</v>
      </c>
      <c r="AF113" s="191">
        <f t="shared" si="199"/>
        <v>1.2980617019031415E-2</v>
      </c>
      <c r="AG113" s="191">
        <f t="shared" si="200"/>
        <v>-8.5824561403508914E-2</v>
      </c>
      <c r="AH113" s="191">
        <f t="shared" si="201"/>
        <v>3.9942777547716579E-2</v>
      </c>
      <c r="AI113" s="191">
        <f t="shared" si="202"/>
        <v>0.14104372355430161</v>
      </c>
      <c r="AJ113" s="191">
        <f t="shared" si="203"/>
        <v>0.10190712458330098</v>
      </c>
      <c r="AK113" s="191">
        <f t="shared" si="204"/>
        <v>0.12947330876233498</v>
      </c>
      <c r="AL113" s="191" t="e">
        <f t="shared" si="205"/>
        <v>#DIV/0!</v>
      </c>
      <c r="AM113" s="191" t="e">
        <f t="shared" si="206"/>
        <v>#DIV/0!</v>
      </c>
      <c r="AN113" s="191" t="e">
        <f t="shared" si="207"/>
        <v>#DIV/0!</v>
      </c>
      <c r="AO113" s="191" t="e">
        <f t="shared" si="208"/>
        <v>#DIV/0!</v>
      </c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</row>
    <row r="114" spans="1:70" ht="44.25" customHeight="1" x14ac:dyDescent="0.3">
      <c r="A114" s="267" t="s">
        <v>50</v>
      </c>
      <c r="B114" s="158"/>
      <c r="C114" s="158"/>
      <c r="D114" s="158"/>
      <c r="E114" s="158"/>
      <c r="F114" s="191">
        <f t="shared" si="173"/>
        <v>-7.0292982057687747E-2</v>
      </c>
      <c r="G114" s="191">
        <f t="shared" si="174"/>
        <v>-5.6558651201721766E-2</v>
      </c>
      <c r="H114" s="191">
        <f t="shared" si="175"/>
        <v>-3.0794786608740132E-2</v>
      </c>
      <c r="I114" s="191">
        <f t="shared" si="176"/>
        <v>-8.5794483768611096E-2</v>
      </c>
      <c r="J114" s="191">
        <f t="shared" si="177"/>
        <v>3.1026811848729574E-2</v>
      </c>
      <c r="K114" s="191">
        <f t="shared" si="178"/>
        <v>0.156388274336283</v>
      </c>
      <c r="L114" s="191">
        <f t="shared" si="179"/>
        <v>-2.2971285892634197E-2</v>
      </c>
      <c r="M114" s="191">
        <f t="shared" si="180"/>
        <v>0.14553334265343221</v>
      </c>
      <c r="N114" s="191">
        <f t="shared" si="181"/>
        <v>-0.12391014463021843</v>
      </c>
      <c r="O114" s="191">
        <f t="shared" si="182"/>
        <v>-0.17715325975651375</v>
      </c>
      <c r="P114" s="191">
        <f t="shared" si="183"/>
        <v>-0.13330447954988101</v>
      </c>
      <c r="Q114" s="191">
        <f t="shared" si="184"/>
        <v>-0.11330110326019593</v>
      </c>
      <c r="R114" s="191">
        <f t="shared" si="185"/>
        <v>4.6591519055287245E-2</v>
      </c>
      <c r="S114" s="191">
        <f t="shared" si="186"/>
        <v>9.5336549506086499E-3</v>
      </c>
      <c r="T114" s="191">
        <f t="shared" si="187"/>
        <v>3.0438175939346612E-2</v>
      </c>
      <c r="U114" s="191">
        <f t="shared" si="188"/>
        <v>1.4079195474544282E-2</v>
      </c>
      <c r="V114" s="191">
        <f t="shared" si="189"/>
        <v>0.15800596718050719</v>
      </c>
      <c r="W114" s="191">
        <f t="shared" si="190"/>
        <v>-7.4912336627350973E-2</v>
      </c>
      <c r="X114" s="191">
        <f t="shared" si="191"/>
        <v>9.2315186944343042E-2</v>
      </c>
      <c r="Y114" s="191">
        <f t="shared" si="192"/>
        <v>0.10701363762872251</v>
      </c>
      <c r="Z114" s="191">
        <f t="shared" si="193"/>
        <v>6.9680851063829818E-2</v>
      </c>
      <c r="AA114" s="191">
        <f t="shared" si="194"/>
        <v>0.11982389338410293</v>
      </c>
      <c r="AB114" s="191">
        <f t="shared" si="195"/>
        <v>5.9210526315789602E-2</v>
      </c>
      <c r="AC114" s="191">
        <f t="shared" si="196"/>
        <v>-5.7202833901863093E-2</v>
      </c>
      <c r="AD114" s="191">
        <f t="shared" si="197"/>
        <v>-0.10486846803951899</v>
      </c>
      <c r="AE114" s="191">
        <f t="shared" si="198"/>
        <v>0.1072463768115941</v>
      </c>
      <c r="AF114" s="191">
        <f t="shared" si="199"/>
        <v>-9.4075026294262121E-2</v>
      </c>
      <c r="AG114" s="191">
        <f t="shared" si="200"/>
        <v>4.6978021978022033E-2</v>
      </c>
      <c r="AH114" s="191">
        <f t="shared" si="201"/>
        <v>7.5121576657281475E-2</v>
      </c>
      <c r="AI114" s="191">
        <f t="shared" si="202"/>
        <v>5.1648788239968546E-3</v>
      </c>
      <c r="AJ114" s="191">
        <f t="shared" si="203"/>
        <v>9.424552429667532E-2</v>
      </c>
      <c r="AK114" s="191">
        <f t="shared" si="204"/>
        <v>-7.4144728475136756E-2</v>
      </c>
      <c r="AL114" s="191" t="e">
        <f t="shared" si="205"/>
        <v>#DIV/0!</v>
      </c>
      <c r="AM114" s="191" t="e">
        <f t="shared" si="206"/>
        <v>#DIV/0!</v>
      </c>
      <c r="AN114" s="191" t="e">
        <f t="shared" si="207"/>
        <v>#DIV/0!</v>
      </c>
      <c r="AO114" s="191" t="e">
        <f t="shared" si="208"/>
        <v>#DIV/0!</v>
      </c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</row>
    <row r="115" spans="1:70" ht="56.25" customHeight="1" x14ac:dyDescent="0.3">
      <c r="A115" s="267" t="s">
        <v>64</v>
      </c>
      <c r="B115" s="158"/>
      <c r="C115" s="158"/>
      <c r="D115" s="158"/>
      <c r="E115" s="158"/>
      <c r="F115" s="191">
        <f t="shared" si="173"/>
        <v>3.1670625494852889E-3</v>
      </c>
      <c r="G115" s="191">
        <f t="shared" si="174"/>
        <v>7.6013513513513598E-2</v>
      </c>
      <c r="H115" s="191">
        <f t="shared" si="175"/>
        <v>0.10026155187445518</v>
      </c>
      <c r="I115" s="191">
        <f t="shared" si="176"/>
        <v>6.7534580960129986E-2</v>
      </c>
      <c r="J115" s="191">
        <f t="shared" si="177"/>
        <v>7.9239302694134039E-4</v>
      </c>
      <c r="K115" s="191">
        <f t="shared" si="178"/>
        <v>1.6920473773265332E-3</v>
      </c>
      <c r="L115" s="191">
        <f t="shared" si="179"/>
        <v>-4.8132780082987492E-2</v>
      </c>
      <c r="M115" s="191">
        <f t="shared" si="180"/>
        <v>-6.4687975646879781E-2</v>
      </c>
      <c r="N115" s="191">
        <f t="shared" si="181"/>
        <v>-7.2058823529411731E-2</v>
      </c>
      <c r="O115" s="191">
        <f t="shared" si="182"/>
        <v>-8.0870917573872436E-2</v>
      </c>
      <c r="P115" s="191">
        <f t="shared" si="183"/>
        <v>-6.0795011691348488E-2</v>
      </c>
      <c r="Q115" s="191">
        <f t="shared" si="184"/>
        <v>-2.0864381520119046E-2</v>
      </c>
      <c r="R115" s="191">
        <f t="shared" si="185"/>
        <v>9.6774193548387011E-2</v>
      </c>
      <c r="S115" s="191">
        <f t="shared" si="186"/>
        <v>6.4569536423841001E-2</v>
      </c>
      <c r="T115" s="191">
        <f t="shared" si="187"/>
        <v>-6.0073260073259971E-2</v>
      </c>
      <c r="U115" s="191">
        <f t="shared" si="188"/>
        <v>-4.1428571428571481E-2</v>
      </c>
      <c r="V115" s="191">
        <f t="shared" si="189"/>
        <v>-0.15473755964553504</v>
      </c>
      <c r="W115" s="191">
        <f t="shared" si="190"/>
        <v>3.7800687285223455E-2</v>
      </c>
      <c r="X115" s="191">
        <f t="shared" si="191"/>
        <v>0.10615883306320906</v>
      </c>
      <c r="Y115" s="191">
        <f t="shared" si="192"/>
        <v>0.15702479338842967</v>
      </c>
      <c r="Z115" s="191">
        <f t="shared" si="193"/>
        <v>9.559372666168775E-2</v>
      </c>
      <c r="AA115" s="191">
        <f t="shared" si="194"/>
        <v>1.1294526498696777E-2</v>
      </c>
      <c r="AB115" s="191">
        <f t="shared" si="195"/>
        <v>-0.10644460535843581</v>
      </c>
      <c r="AC115" s="191">
        <f t="shared" si="196"/>
        <v>-0.13447782546495002</v>
      </c>
      <c r="AD115" s="191">
        <f t="shared" si="197"/>
        <v>-4.8329779673063178E-2</v>
      </c>
      <c r="AE115" s="191">
        <f t="shared" si="198"/>
        <v>0.16852791878172591</v>
      </c>
      <c r="AF115" s="191">
        <f t="shared" si="199"/>
        <v>7.1373157486423811E-2</v>
      </c>
      <c r="AG115" s="191">
        <f t="shared" si="200"/>
        <v>0.18374259102455559</v>
      </c>
      <c r="AH115" s="191">
        <f t="shared" si="201"/>
        <v>-3.7619699042407695E-2</v>
      </c>
      <c r="AI115" s="191">
        <f t="shared" si="202"/>
        <v>-0.11420863309352525</v>
      </c>
      <c r="AJ115" s="191">
        <f t="shared" si="203"/>
        <v>3.4510433386837791E-2</v>
      </c>
      <c r="AK115" s="191">
        <f t="shared" si="204"/>
        <v>-5.0547598989048037E-3</v>
      </c>
      <c r="AL115" s="191" t="e">
        <f t="shared" si="205"/>
        <v>#DIV/0!</v>
      </c>
      <c r="AM115" s="191" t="e">
        <f t="shared" si="206"/>
        <v>#DIV/0!</v>
      </c>
      <c r="AN115" s="191" t="e">
        <f t="shared" si="207"/>
        <v>#DIV/0!</v>
      </c>
      <c r="AO115" s="191" t="e">
        <f t="shared" si="208"/>
        <v>#DIV/0!</v>
      </c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:70" ht="19.5" customHeight="1" x14ac:dyDescent="0.3">
      <c r="A116" s="265" t="s">
        <v>52</v>
      </c>
      <c r="B116" s="212"/>
      <c r="C116" s="212"/>
      <c r="D116" s="212"/>
      <c r="E116" s="212"/>
      <c r="F116" s="191">
        <f t="shared" si="173"/>
        <v>-6.1478322672352537E-2</v>
      </c>
      <c r="G116" s="191">
        <f t="shared" si="174"/>
        <v>-4.4939748119960266E-2</v>
      </c>
      <c r="H116" s="191">
        <f t="shared" si="175"/>
        <v>3.0142885104716965E-2</v>
      </c>
      <c r="I116" s="191">
        <f t="shared" si="176"/>
        <v>2.6159334126040212E-2</v>
      </c>
      <c r="J116" s="191">
        <f t="shared" si="177"/>
        <v>3.5034482758620866E-2</v>
      </c>
      <c r="K116" s="191">
        <f t="shared" si="178"/>
        <v>3.5268736516274268E-2</v>
      </c>
      <c r="L116" s="191">
        <f t="shared" si="179"/>
        <v>1.6109785202864213E-2</v>
      </c>
      <c r="M116" s="191">
        <f t="shared" si="180"/>
        <v>1.4885382554334914E-3</v>
      </c>
      <c r="N116" s="191">
        <f t="shared" si="181"/>
        <v>6.5654091131798209E-2</v>
      </c>
      <c r="O116" s="191">
        <f t="shared" si="182"/>
        <v>0.16845681718544525</v>
      </c>
      <c r="P116" s="191">
        <f t="shared" si="183"/>
        <v>2.6227166037350758E-2</v>
      </c>
      <c r="Q116" s="191">
        <f t="shared" si="184"/>
        <v>4.859521331945893E-2</v>
      </c>
      <c r="R116" s="191">
        <f t="shared" si="185"/>
        <v>5.7512953367875541E-2</v>
      </c>
      <c r="S116" s="191">
        <f t="shared" si="186"/>
        <v>9.7294046903186882E-2</v>
      </c>
      <c r="T116" s="191">
        <f t="shared" si="187"/>
        <v>4.0564935754486386E-2</v>
      </c>
      <c r="U116" s="191">
        <f t="shared" si="188"/>
        <v>0.25260688216892579</v>
      </c>
      <c r="V116" s="191">
        <f t="shared" si="189"/>
        <v>0.22306717363751583</v>
      </c>
      <c r="W116" s="191">
        <f t="shared" si="190"/>
        <v>0.22207524985302762</v>
      </c>
      <c r="X116" s="191">
        <f t="shared" si="191"/>
        <v>0.12147195426938229</v>
      </c>
      <c r="Y116" s="191">
        <f t="shared" si="192"/>
        <v>-1.0447568683090491E-2</v>
      </c>
      <c r="Z116" s="191">
        <f t="shared" si="193"/>
        <v>-3.4862385321100864E-2</v>
      </c>
      <c r="AA116" s="191">
        <f t="shared" si="194"/>
        <v>-0.1255622670607891</v>
      </c>
      <c r="AB116" s="191">
        <f t="shared" si="195"/>
        <v>-4.3403964456596333E-2</v>
      </c>
      <c r="AC116" s="191">
        <f t="shared" si="196"/>
        <v>7.6656019997222602E-2</v>
      </c>
      <c r="AD116" s="191">
        <f t="shared" si="197"/>
        <v>0.17846331267118343</v>
      </c>
      <c r="AE116" s="191">
        <f t="shared" si="198"/>
        <v>9.4220222190971814E-2</v>
      </c>
      <c r="AF116" s="191">
        <f t="shared" si="199"/>
        <v>0.14520547945205498</v>
      </c>
      <c r="AG116" s="191">
        <f t="shared" si="200"/>
        <v>0.16314004199644661</v>
      </c>
      <c r="AH116" s="191">
        <f t="shared" si="201"/>
        <v>0.28391634277253397</v>
      </c>
      <c r="AI116" s="191">
        <f t="shared" si="202"/>
        <v>0.32150157963203863</v>
      </c>
      <c r="AJ116" s="191">
        <f t="shared" si="203"/>
        <v>0.28931875525651818</v>
      </c>
      <c r="AK116" s="191">
        <f t="shared" si="204"/>
        <v>0.2158287509819321</v>
      </c>
      <c r="AL116" s="191" t="e">
        <f t="shared" si="205"/>
        <v>#DIV/0!</v>
      </c>
      <c r="AM116" s="191" t="e">
        <f t="shared" si="206"/>
        <v>#DIV/0!</v>
      </c>
      <c r="AN116" s="191" t="e">
        <f t="shared" si="207"/>
        <v>#DIV/0!</v>
      </c>
      <c r="AO116" s="191" t="e">
        <f t="shared" si="208"/>
        <v>#DIV/0!</v>
      </c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</row>
    <row r="117" spans="1:70" ht="19.5" customHeight="1" x14ac:dyDescent="0.3">
      <c r="A117" s="267" t="s">
        <v>53</v>
      </c>
      <c r="B117" s="158"/>
      <c r="C117" s="158"/>
      <c r="D117" s="158"/>
      <c r="E117" s="158"/>
      <c r="F117" s="191">
        <f t="shared" si="173"/>
        <v>-6.5414385501227135E-2</v>
      </c>
      <c r="G117" s="191">
        <f t="shared" si="174"/>
        <v>-5.0839328537170325E-2</v>
      </c>
      <c r="H117" s="191">
        <f t="shared" si="175"/>
        <v>2.6684664105492528E-2</v>
      </c>
      <c r="I117" s="191">
        <f t="shared" si="176"/>
        <v>2.0612051740456439E-2</v>
      </c>
      <c r="J117" s="191">
        <f t="shared" si="177"/>
        <v>3.4267304500634754E-2</v>
      </c>
      <c r="K117" s="191">
        <f t="shared" si="178"/>
        <v>3.8243202868240234E-2</v>
      </c>
      <c r="L117" s="191">
        <f t="shared" si="179"/>
        <v>2.2073649580812926E-2</v>
      </c>
      <c r="M117" s="191">
        <f t="shared" si="180"/>
        <v>3.5883905013194273E-3</v>
      </c>
      <c r="N117" s="191">
        <f t="shared" si="181"/>
        <v>5.7614868353123239E-2</v>
      </c>
      <c r="O117" s="191">
        <f t="shared" si="182"/>
        <v>0.16837328368629279</v>
      </c>
      <c r="P117" s="191">
        <f t="shared" si="183"/>
        <v>1.2790197764402489E-2</v>
      </c>
      <c r="Q117" s="191">
        <f t="shared" si="184"/>
        <v>4.3502202643171728E-2</v>
      </c>
      <c r="R117" s="191">
        <f t="shared" si="185"/>
        <v>5.8701355487538409E-2</v>
      </c>
      <c r="S117" s="191">
        <f t="shared" si="186"/>
        <v>0.10010240655401947</v>
      </c>
      <c r="T117" s="191">
        <f t="shared" si="187"/>
        <v>4.4806288601908939E-2</v>
      </c>
      <c r="U117" s="191">
        <f t="shared" si="188"/>
        <v>0.26444784848906844</v>
      </c>
      <c r="V117" s="191">
        <f t="shared" si="189"/>
        <v>0.23488120950323954</v>
      </c>
      <c r="W117" s="191">
        <f t="shared" si="190"/>
        <v>0.2331491712707181</v>
      </c>
      <c r="X117" s="191">
        <f t="shared" si="191"/>
        <v>0.12778622087132741</v>
      </c>
      <c r="Y117" s="191">
        <f t="shared" si="192"/>
        <v>-1.41405820977486E-2</v>
      </c>
      <c r="Z117" s="191">
        <f t="shared" si="193"/>
        <v>-5.1351005250352078E-2</v>
      </c>
      <c r="AA117" s="191">
        <f t="shared" si="194"/>
        <v>-0.14657146706183488</v>
      </c>
      <c r="AB117" s="191">
        <f t="shared" si="195"/>
        <v>-6.2566781431794061E-2</v>
      </c>
      <c r="AC117" s="191">
        <f t="shared" si="196"/>
        <v>5.8720930232558199E-2</v>
      </c>
      <c r="AD117" s="191">
        <f t="shared" si="197"/>
        <v>5.3846153846153877E-2</v>
      </c>
      <c r="AE117" s="191">
        <f t="shared" si="198"/>
        <v>-3.1572080887149245E-2</v>
      </c>
      <c r="AF117" s="191">
        <f t="shared" si="199"/>
        <v>2.2829386763813186E-2</v>
      </c>
      <c r="AG117" s="191">
        <f t="shared" si="200"/>
        <v>3.1484257871064569E-2</v>
      </c>
      <c r="AH117" s="191">
        <f t="shared" si="201"/>
        <v>0.20743034055727572</v>
      </c>
      <c r="AI117" s="191">
        <f t="shared" si="202"/>
        <v>0.24532900081234765</v>
      </c>
      <c r="AJ117" s="191">
        <f t="shared" si="203"/>
        <v>0.214960165240484</v>
      </c>
      <c r="AK117" s="191">
        <f t="shared" si="204"/>
        <v>0.14075594321874463</v>
      </c>
      <c r="AL117" s="191" t="e">
        <f t="shared" si="205"/>
        <v>#DIV/0!</v>
      </c>
      <c r="AM117" s="191" t="e">
        <f t="shared" si="206"/>
        <v>#DIV/0!</v>
      </c>
      <c r="AN117" s="191" t="e">
        <f t="shared" si="207"/>
        <v>#DIV/0!</v>
      </c>
      <c r="AO117" s="191" t="e">
        <f t="shared" si="208"/>
        <v>#DIV/0!</v>
      </c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</row>
    <row r="118" spans="1:70" ht="36" customHeight="1" x14ac:dyDescent="0.3">
      <c r="A118" s="267" t="s">
        <v>42</v>
      </c>
      <c r="B118" s="158"/>
      <c r="C118" s="158"/>
      <c r="D118" s="158"/>
      <c r="E118" s="158"/>
      <c r="F118" s="191">
        <f t="shared" si="173"/>
        <v>-6.4670138888888951E-2</v>
      </c>
      <c r="G118" s="191">
        <f t="shared" si="174"/>
        <v>-7.1480248878599495E-2</v>
      </c>
      <c r="H118" s="191">
        <f t="shared" si="175"/>
        <v>2.6688102893890564E-2</v>
      </c>
      <c r="I118" s="191">
        <f t="shared" si="176"/>
        <v>-1.5543219666930952E-2</v>
      </c>
      <c r="J118" s="191">
        <f t="shared" si="177"/>
        <v>6.4065230052419153E-3</v>
      </c>
      <c r="K118" s="191">
        <f t="shared" si="178"/>
        <v>4.0970025606266169E-2</v>
      </c>
      <c r="L118" s="191">
        <f t="shared" si="179"/>
        <v>9.248742495537865E-3</v>
      </c>
      <c r="M118" s="191">
        <f t="shared" si="180"/>
        <v>2.2211413748378872E-2</v>
      </c>
      <c r="N118" s="191">
        <f t="shared" si="181"/>
        <v>3.1850961538461453E-2</v>
      </c>
      <c r="O118" s="191">
        <f t="shared" si="182"/>
        <v>0.14941135734072009</v>
      </c>
      <c r="P118" s="191">
        <f t="shared" si="183"/>
        <v>-2.4996044929599837E-2</v>
      </c>
      <c r="Q118" s="191">
        <f t="shared" si="184"/>
        <v>-4.3424317617866026E-2</v>
      </c>
      <c r="R118" s="191">
        <f t="shared" si="185"/>
        <v>-9.52380952380949E-3</v>
      </c>
      <c r="S118" s="191">
        <f t="shared" si="186"/>
        <v>7.1415321832684064E-2</v>
      </c>
      <c r="T118" s="191">
        <f t="shared" si="187"/>
        <v>-1.1262318160488061E-2</v>
      </c>
      <c r="U118" s="191">
        <f t="shared" si="188"/>
        <v>0.31297088169415588</v>
      </c>
      <c r="V118" s="191">
        <f t="shared" si="189"/>
        <v>0.25396529203209561</v>
      </c>
      <c r="W118" s="191">
        <f t="shared" si="190"/>
        <v>0.22857793983591623</v>
      </c>
      <c r="X118" s="191">
        <f t="shared" si="191"/>
        <v>0.14262734584450421</v>
      </c>
      <c r="Y118" s="191">
        <f t="shared" si="192"/>
        <v>-4.455252918287933E-2</v>
      </c>
      <c r="Z118" s="191">
        <f t="shared" si="193"/>
        <v>-0.13648082500805681</v>
      </c>
      <c r="AA118" s="191">
        <f t="shared" si="194"/>
        <v>-0.25093888699214739</v>
      </c>
      <c r="AB118" s="191">
        <f t="shared" si="195"/>
        <v>-0.14995442114858715</v>
      </c>
      <c r="AC118" s="191">
        <f t="shared" si="196"/>
        <v>-5.9985369422092094E-2</v>
      </c>
      <c r="AD118" s="191">
        <f t="shared" si="197"/>
        <v>1.37210062071218E-2</v>
      </c>
      <c r="AE118" s="191">
        <f t="shared" si="198"/>
        <v>-7.0601300967793157E-2</v>
      </c>
      <c r="AF118" s="191">
        <f t="shared" si="199"/>
        <v>-3.8281706604325061E-2</v>
      </c>
      <c r="AG118" s="191">
        <f t="shared" si="200"/>
        <v>1.0534097209388138E-2</v>
      </c>
      <c r="AH118" s="191">
        <f t="shared" si="201"/>
        <v>0.23179074446680081</v>
      </c>
      <c r="AI118" s="191">
        <f t="shared" si="202"/>
        <v>0.26999798508966344</v>
      </c>
      <c r="AJ118" s="191">
        <f t="shared" si="203"/>
        <v>0.2514170780764311</v>
      </c>
      <c r="AK118" s="191">
        <f t="shared" si="204"/>
        <v>0.25516121549524473</v>
      </c>
      <c r="AL118" s="191" t="e">
        <f t="shared" si="205"/>
        <v>#DIV/0!</v>
      </c>
      <c r="AM118" s="191" t="e">
        <f t="shared" si="206"/>
        <v>#DIV/0!</v>
      </c>
      <c r="AN118" s="191" t="e">
        <f t="shared" si="207"/>
        <v>#DIV/0!</v>
      </c>
      <c r="AO118" s="191" t="e">
        <f t="shared" si="208"/>
        <v>#DIV/0!</v>
      </c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</row>
    <row r="119" spans="1:70" s="119" customFormat="1" ht="36" hidden="1" customHeight="1" x14ac:dyDescent="0.3">
      <c r="A119" s="267" t="s">
        <v>18</v>
      </c>
      <c r="B119" s="158"/>
      <c r="C119" s="158"/>
      <c r="D119" s="158"/>
      <c r="E119" s="158"/>
      <c r="F119" s="191">
        <f t="shared" si="173"/>
        <v>-6.6811515480716954E-2</v>
      </c>
      <c r="G119" s="191">
        <f t="shared" si="174"/>
        <v>-1.0244735344337008E-2</v>
      </c>
      <c r="H119" s="191">
        <f t="shared" si="175"/>
        <v>2.6678393433011038E-2</v>
      </c>
      <c r="I119" s="191">
        <f t="shared" si="176"/>
        <v>9.1760299625468278E-2</v>
      </c>
      <c r="J119" s="191">
        <f t="shared" si="177"/>
        <v>9.0962962962962912E-2</v>
      </c>
      <c r="K119" s="191">
        <f t="shared" si="178"/>
        <v>3.292181069958855E-2</v>
      </c>
      <c r="L119" s="191">
        <f t="shared" si="179"/>
        <v>4.6319018404907819E-2</v>
      </c>
      <c r="M119" s="191">
        <f t="shared" si="180"/>
        <v>-3.1146053825219289E-2</v>
      </c>
      <c r="N119" s="191">
        <f t="shared" si="181"/>
        <v>0.11422911852096407</v>
      </c>
      <c r="O119" s="191">
        <f t="shared" si="182"/>
        <v>0.20723917672107883</v>
      </c>
      <c r="P119" s="191">
        <f t="shared" si="183"/>
        <v>9.2859537378478185E-2</v>
      </c>
      <c r="Q119" s="191">
        <f t="shared" si="184"/>
        <v>0.25645896656534961</v>
      </c>
      <c r="R119" s="191">
        <f t="shared" si="185"/>
        <v>0.24752883031301476</v>
      </c>
      <c r="S119" s="191">
        <f t="shared" si="186"/>
        <v>0.16398182569186281</v>
      </c>
      <c r="T119" s="191">
        <f t="shared" si="187"/>
        <v>0.18749999999999978</v>
      </c>
      <c r="U119" s="191">
        <f t="shared" si="188"/>
        <v>0.15947136563876652</v>
      </c>
      <c r="V119" s="191">
        <f t="shared" si="189"/>
        <v>0.18496827720839426</v>
      </c>
      <c r="W119" s="191">
        <f t="shared" si="190"/>
        <v>0.2434514637904468</v>
      </c>
      <c r="X119" s="191">
        <f t="shared" si="191"/>
        <v>9.1699261190786752E-2</v>
      </c>
      <c r="Y119" s="191">
        <f t="shared" si="192"/>
        <v>5.8768656716417844E-2</v>
      </c>
      <c r="Z119" s="191">
        <f t="shared" si="193"/>
        <v>0.27822832189644409</v>
      </c>
      <c r="AA119" s="191">
        <f t="shared" si="194"/>
        <v>0.24408945686900951</v>
      </c>
      <c r="AB119" s="191">
        <f t="shared" si="195"/>
        <v>0.24986420423682776</v>
      </c>
      <c r="AC119" s="191">
        <f t="shared" si="196"/>
        <v>0.51841359773371098</v>
      </c>
      <c r="AD119" s="191">
        <f t="shared" si="197"/>
        <v>0.24456521739130466</v>
      </c>
      <c r="AE119" s="191">
        <f t="shared" si="198"/>
        <v>0.14904552129221726</v>
      </c>
      <c r="AF119" s="191">
        <f t="shared" si="199"/>
        <v>0.32350826743350103</v>
      </c>
      <c r="AG119" s="191">
        <f t="shared" si="200"/>
        <v>0.12152501985702946</v>
      </c>
      <c r="AH119" s="191">
        <f t="shared" si="201"/>
        <v>0.10368466152527844</v>
      </c>
      <c r="AI119" s="191">
        <f t="shared" si="202"/>
        <v>0.14261744966442969</v>
      </c>
      <c r="AJ119" s="191">
        <f t="shared" si="203"/>
        <v>6.2643239113827187E-2</v>
      </c>
      <c r="AK119" s="191">
        <f t="shared" si="204"/>
        <v>-0.18033854166666663</v>
      </c>
      <c r="AL119" s="191" t="e">
        <f t="shared" si="205"/>
        <v>#DIV/0!</v>
      </c>
      <c r="AM119" s="191" t="e">
        <f t="shared" si="206"/>
        <v>#DIV/0!</v>
      </c>
      <c r="AN119" s="191" t="e">
        <f t="shared" si="207"/>
        <v>#DIV/0!</v>
      </c>
      <c r="AO119" s="191" t="e">
        <f t="shared" si="208"/>
        <v>#DIV/0!</v>
      </c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</row>
    <row r="120" spans="1:70" ht="50.25" customHeight="1" x14ac:dyDescent="0.3">
      <c r="A120" s="267" t="s">
        <v>54</v>
      </c>
      <c r="B120" s="158"/>
      <c r="C120" s="158"/>
      <c r="D120" s="158"/>
      <c r="E120" s="158"/>
      <c r="F120" s="191">
        <f t="shared" si="173"/>
        <v>1.5105740181267091E-3</v>
      </c>
      <c r="G120" s="191">
        <f t="shared" si="174"/>
        <v>5.5555555555555358E-2</v>
      </c>
      <c r="H120" s="191">
        <f t="shared" si="175"/>
        <v>8.6882453151618355E-2</v>
      </c>
      <c r="I120" s="191">
        <f t="shared" si="176"/>
        <v>0.11663807890222988</v>
      </c>
      <c r="J120" s="191">
        <f t="shared" si="177"/>
        <v>4.7468354430379778E-2</v>
      </c>
      <c r="K120" s="191">
        <f t="shared" si="178"/>
        <v>-1.2903225806451535E-2</v>
      </c>
      <c r="L120" s="191">
        <f t="shared" si="179"/>
        <v>-7.2669826224328493E-2</v>
      </c>
      <c r="M120" s="191">
        <f t="shared" si="180"/>
        <v>-3.1561461794019863E-2</v>
      </c>
      <c r="N120" s="191">
        <f t="shared" si="181"/>
        <v>0.21538461538461529</v>
      </c>
      <c r="O120" s="191">
        <f t="shared" si="182"/>
        <v>0.16981132075471694</v>
      </c>
      <c r="P120" s="191">
        <f t="shared" si="183"/>
        <v>0.27878787878787881</v>
      </c>
      <c r="Q120" s="191">
        <f t="shared" si="184"/>
        <v>0.13584905660377355</v>
      </c>
      <c r="R120" s="191">
        <f t="shared" si="185"/>
        <v>3.5856573705179473E-2</v>
      </c>
      <c r="S120" s="191">
        <f t="shared" si="186"/>
        <v>5.3677932405566731E-2</v>
      </c>
      <c r="T120" s="191">
        <f t="shared" si="187"/>
        <v>-3.3203125E-2</v>
      </c>
      <c r="U120" s="191">
        <f t="shared" si="188"/>
        <v>7.9429735234215926E-2</v>
      </c>
      <c r="V120" s="191">
        <f t="shared" si="189"/>
        <v>4.1493775933610033E-2</v>
      </c>
      <c r="W120" s="191">
        <f t="shared" si="190"/>
        <v>7.2494669509594933E-2</v>
      </c>
      <c r="X120" s="191">
        <f t="shared" si="191"/>
        <v>2.1956087824351433E-2</v>
      </c>
      <c r="Y120" s="191">
        <f t="shared" si="192"/>
        <v>4.6908315565032055E-2</v>
      </c>
      <c r="Z120" s="191">
        <f t="shared" si="193"/>
        <v>0.31693989071038242</v>
      </c>
      <c r="AA120" s="191">
        <f t="shared" si="194"/>
        <v>0.3100558659217878</v>
      </c>
      <c r="AB120" s="191">
        <f t="shared" si="195"/>
        <v>0.41126760563380271</v>
      </c>
      <c r="AC120" s="191">
        <f t="shared" si="196"/>
        <v>0.46105919003115248</v>
      </c>
      <c r="AD120" s="191">
        <f t="shared" si="197"/>
        <v>-1.7737843551797041</v>
      </c>
      <c r="AE120" s="191">
        <f t="shared" si="198"/>
        <v>-1.6462093862815883</v>
      </c>
      <c r="AF120" s="191">
        <f t="shared" si="199"/>
        <v>-1.6228070175438596</v>
      </c>
      <c r="AG120" s="191">
        <f t="shared" si="200"/>
        <v>-1.6701461377870563</v>
      </c>
      <c r="AH120" s="191">
        <f t="shared" si="201"/>
        <v>-0.35558583106267039</v>
      </c>
      <c r="AI120" s="191">
        <f t="shared" si="202"/>
        <v>-0.28423772609819131</v>
      </c>
      <c r="AJ120" s="191">
        <f t="shared" si="203"/>
        <v>-0.3157262905162066</v>
      </c>
      <c r="AK120" s="191">
        <f t="shared" si="204"/>
        <v>-0.36556291390728468</v>
      </c>
      <c r="AL120" s="191" t="e">
        <f t="shared" si="205"/>
        <v>#DIV/0!</v>
      </c>
      <c r="AM120" s="191" t="e">
        <f t="shared" si="206"/>
        <v>#DIV/0!</v>
      </c>
      <c r="AN120" s="191" t="e">
        <f t="shared" si="207"/>
        <v>#DIV/0!</v>
      </c>
      <c r="AO120" s="191" t="e">
        <f t="shared" si="208"/>
        <v>#DIV/0!</v>
      </c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</row>
    <row r="121" spans="1:70" ht="19.5" customHeight="1" x14ac:dyDescent="0.3">
      <c r="A121" s="267" t="s">
        <v>65</v>
      </c>
      <c r="B121" s="158"/>
      <c r="C121" s="158"/>
      <c r="D121" s="158"/>
      <c r="E121" s="158"/>
      <c r="F121" s="191" t="e">
        <f t="shared" si="173"/>
        <v>#DIV/0!</v>
      </c>
      <c r="G121" s="191" t="e">
        <f t="shared" si="174"/>
        <v>#DIV/0!</v>
      </c>
      <c r="H121" s="191" t="e">
        <f t="shared" si="175"/>
        <v>#DIV/0!</v>
      </c>
      <c r="I121" s="191" t="e">
        <f t="shared" si="176"/>
        <v>#DIV/0!</v>
      </c>
      <c r="J121" s="191" t="e">
        <f t="shared" si="177"/>
        <v>#DIV/0!</v>
      </c>
      <c r="K121" s="191" t="e">
        <f t="shared" si="178"/>
        <v>#DIV/0!</v>
      </c>
      <c r="L121" s="191" t="e">
        <f t="shared" si="179"/>
        <v>#DIV/0!</v>
      </c>
      <c r="M121" s="191" t="e">
        <f t="shared" si="180"/>
        <v>#DIV/0!</v>
      </c>
      <c r="N121" s="191" t="e">
        <f t="shared" si="181"/>
        <v>#DIV/0!</v>
      </c>
      <c r="O121" s="191" t="e">
        <f t="shared" si="182"/>
        <v>#DIV/0!</v>
      </c>
      <c r="P121" s="191" t="e">
        <f t="shared" si="183"/>
        <v>#DIV/0!</v>
      </c>
      <c r="Q121" s="191" t="e">
        <f t="shared" si="184"/>
        <v>#DIV/0!</v>
      </c>
      <c r="R121" s="191" t="e">
        <f t="shared" si="185"/>
        <v>#DIV/0!</v>
      </c>
      <c r="S121" s="191" t="e">
        <f t="shared" si="186"/>
        <v>#DIV/0!</v>
      </c>
      <c r="T121" s="191" t="e">
        <f t="shared" si="187"/>
        <v>#DIV/0!</v>
      </c>
      <c r="U121" s="191" t="e">
        <f t="shared" si="188"/>
        <v>#DIV/0!</v>
      </c>
      <c r="V121" s="191" t="e">
        <f t="shared" si="189"/>
        <v>#DIV/0!</v>
      </c>
      <c r="W121" s="191" t="e">
        <f t="shared" si="190"/>
        <v>#DIV/0!</v>
      </c>
      <c r="X121" s="191" t="e">
        <f t="shared" si="191"/>
        <v>#DIV/0!</v>
      </c>
      <c r="Y121" s="191" t="e">
        <f t="shared" si="192"/>
        <v>#DIV/0!</v>
      </c>
      <c r="Z121" s="191" t="e">
        <f t="shared" si="193"/>
        <v>#DIV/0!</v>
      </c>
      <c r="AA121" s="191" t="e">
        <f t="shared" si="194"/>
        <v>#DIV/0!</v>
      </c>
      <c r="AB121" s="191" t="e">
        <f t="shared" si="195"/>
        <v>#DIV/0!</v>
      </c>
      <c r="AC121" s="191" t="e">
        <f t="shared" si="196"/>
        <v>#DIV/0!</v>
      </c>
      <c r="AD121" s="191" t="e">
        <f t="shared" si="197"/>
        <v>#DIV/0!</v>
      </c>
      <c r="AE121" s="191" t="e">
        <f t="shared" si="198"/>
        <v>#DIV/0!</v>
      </c>
      <c r="AF121" s="191" t="e">
        <f t="shared" si="199"/>
        <v>#DIV/0!</v>
      </c>
      <c r="AG121" s="191" t="e">
        <f t="shared" si="200"/>
        <v>#DIV/0!</v>
      </c>
      <c r="AH121" s="191" t="e">
        <f t="shared" si="201"/>
        <v>#DIV/0!</v>
      </c>
      <c r="AI121" s="191" t="e">
        <f t="shared" si="202"/>
        <v>#DIV/0!</v>
      </c>
      <c r="AJ121" s="191" t="e">
        <f t="shared" si="203"/>
        <v>#DIV/0!</v>
      </c>
      <c r="AK121" s="191" t="e">
        <f t="shared" si="204"/>
        <v>#DIV/0!</v>
      </c>
      <c r="AL121" s="191" t="e">
        <f t="shared" si="205"/>
        <v>#DIV/0!</v>
      </c>
      <c r="AM121" s="191" t="e">
        <f t="shared" si="206"/>
        <v>#DIV/0!</v>
      </c>
      <c r="AN121" s="191" t="e">
        <f t="shared" si="207"/>
        <v>#DIV/0!</v>
      </c>
      <c r="AO121" s="191" t="e">
        <f t="shared" si="208"/>
        <v>#DIV/0!</v>
      </c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</row>
    <row r="122" spans="1:70" ht="19.5" customHeight="1" x14ac:dyDescent="0.3">
      <c r="A122" s="265" t="s">
        <v>55</v>
      </c>
      <c r="B122" s="212"/>
      <c r="C122" s="212"/>
      <c r="D122" s="212"/>
      <c r="E122" s="212"/>
      <c r="F122" s="191">
        <f t="shared" si="173"/>
        <v>-0.11985092193016877</v>
      </c>
      <c r="G122" s="191">
        <f t="shared" si="174"/>
        <v>-3.0343897505057393E-3</v>
      </c>
      <c r="H122" s="191">
        <f t="shared" si="175"/>
        <v>5.5221828182673516E-2</v>
      </c>
      <c r="I122" s="191">
        <f t="shared" si="176"/>
        <v>0.13862928348909653</v>
      </c>
      <c r="J122" s="191">
        <f t="shared" si="177"/>
        <v>0.16145200486026723</v>
      </c>
      <c r="K122" s="191">
        <f t="shared" si="178"/>
        <v>6.8674785616487766E-2</v>
      </c>
      <c r="L122" s="191">
        <f t="shared" si="179"/>
        <v>3.7390194459043347E-2</v>
      </c>
      <c r="M122" s="191">
        <f t="shared" si="180"/>
        <v>-4.8536494998147495E-2</v>
      </c>
      <c r="N122" s="191">
        <f t="shared" si="181"/>
        <v>-9.7092704333516022E-2</v>
      </c>
      <c r="O122" s="191">
        <f t="shared" si="182"/>
        <v>3.0357788218284831E-3</v>
      </c>
      <c r="P122" s="191">
        <f t="shared" si="183"/>
        <v>-7.8461219124057346E-2</v>
      </c>
      <c r="Q122" s="191">
        <f t="shared" si="184"/>
        <v>3.7438499384993662E-2</v>
      </c>
      <c r="R122" s="191">
        <f t="shared" si="185"/>
        <v>4.156549064419357E-2</v>
      </c>
      <c r="S122" s="191">
        <f t="shared" si="186"/>
        <v>-6.7345287852231372E-2</v>
      </c>
      <c r="T122" s="191">
        <f t="shared" si="187"/>
        <v>0.10717021602573928</v>
      </c>
      <c r="U122" s="191">
        <f t="shared" si="188"/>
        <v>7.3090249133806573E-2</v>
      </c>
      <c r="V122" s="191">
        <f t="shared" si="189"/>
        <v>0.21208448753462616</v>
      </c>
      <c r="W122" s="191">
        <f t="shared" si="190"/>
        <v>0.25414271220831908</v>
      </c>
      <c r="X122" s="191">
        <f t="shared" si="191"/>
        <v>7.3696331633492207E-2</v>
      </c>
      <c r="Y122" s="191">
        <f t="shared" si="192"/>
        <v>0.14791666666666647</v>
      </c>
      <c r="Z122" s="191">
        <f t="shared" si="193"/>
        <v>8.8886794231312738E-2</v>
      </c>
      <c r="AA122" s="191">
        <f t="shared" si="194"/>
        <v>-1.1202140110349368E-2</v>
      </c>
      <c r="AB122" s="191">
        <f t="shared" si="195"/>
        <v>-3.8508807865629269E-3</v>
      </c>
      <c r="AC122" s="191">
        <f t="shared" si="196"/>
        <v>-9.2879256965945345E-3</v>
      </c>
      <c r="AD122" s="191">
        <f t="shared" si="197"/>
        <v>-0.11355280748663077</v>
      </c>
      <c r="AE122" s="191">
        <f t="shared" si="198"/>
        <v>-0.13249691783305539</v>
      </c>
      <c r="AF122" s="191">
        <f t="shared" si="199"/>
        <v>-7.2709314693815363E-2</v>
      </c>
      <c r="AG122" s="191">
        <f t="shared" si="200"/>
        <v>-6.3274452939625414E-2</v>
      </c>
      <c r="AH122" s="191">
        <f t="shared" si="201"/>
        <v>0.1989581246243235</v>
      </c>
      <c r="AI122" s="191">
        <f t="shared" si="202"/>
        <v>0.31737842743861666</v>
      </c>
      <c r="AJ122" s="191">
        <f t="shared" si="203"/>
        <v>0.24924069855732744</v>
      </c>
      <c r="AK122" s="191">
        <f t="shared" si="204"/>
        <v>8.0832066869300778E-2</v>
      </c>
      <c r="AL122" s="191" t="e">
        <f t="shared" si="205"/>
        <v>#DIV/0!</v>
      </c>
      <c r="AM122" s="191" t="e">
        <f t="shared" si="206"/>
        <v>#DIV/0!</v>
      </c>
      <c r="AN122" s="191" t="e">
        <f t="shared" si="207"/>
        <v>#DIV/0!</v>
      </c>
      <c r="AO122" s="191" t="e">
        <f t="shared" si="208"/>
        <v>#DIV/0!</v>
      </c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</row>
    <row r="123" spans="1:70" ht="19.5" customHeight="1" x14ac:dyDescent="0.3">
      <c r="A123" s="267" t="s">
        <v>56</v>
      </c>
      <c r="B123" s="158"/>
      <c r="C123" s="158"/>
      <c r="D123" s="158"/>
      <c r="E123" s="158"/>
      <c r="F123" s="191">
        <f t="shared" si="173"/>
        <v>8.5689802913453406E-3</v>
      </c>
      <c r="G123" s="191">
        <f t="shared" si="174"/>
        <v>2.0501498186404898E-3</v>
      </c>
      <c r="H123" s="191">
        <f t="shared" si="175"/>
        <v>1.6006339144215342E-2</v>
      </c>
      <c r="I123" s="191">
        <f t="shared" si="176"/>
        <v>4.5158134985327614E-2</v>
      </c>
      <c r="J123" s="191">
        <f t="shared" si="177"/>
        <v>6.5753424657534421E-2</v>
      </c>
      <c r="K123" s="191">
        <f t="shared" si="178"/>
        <v>2.2412125120928605E-2</v>
      </c>
      <c r="L123" s="191">
        <f t="shared" si="179"/>
        <v>-6.6120906801006019E-3</v>
      </c>
      <c r="M123" s="191">
        <f t="shared" si="180"/>
        <v>1.6909814323607275E-2</v>
      </c>
      <c r="N123" s="191">
        <f t="shared" si="181"/>
        <v>5.4405392392874452E-2</v>
      </c>
      <c r="O123" s="191">
        <f t="shared" si="182"/>
        <v>0.10081647142350025</v>
      </c>
      <c r="P123" s="191">
        <f t="shared" si="183"/>
        <v>0.17001289371891692</v>
      </c>
      <c r="Q123" s="191">
        <f t="shared" si="184"/>
        <v>0.25955314261850093</v>
      </c>
      <c r="R123" s="191">
        <f t="shared" si="185"/>
        <v>9.7780126849894122E-2</v>
      </c>
      <c r="S123" s="191">
        <f t="shared" si="186"/>
        <v>7.2121788772597561E-2</v>
      </c>
      <c r="T123" s="191">
        <f t="shared" si="187"/>
        <v>-0.11823940230631791</v>
      </c>
      <c r="U123" s="191">
        <f t="shared" si="188"/>
        <v>-0.10569561157796459</v>
      </c>
      <c r="V123" s="191">
        <f t="shared" si="189"/>
        <v>-0.16602997355274762</v>
      </c>
      <c r="W123" s="191">
        <f t="shared" si="190"/>
        <v>-2.4684484038604237E-2</v>
      </c>
      <c r="X123" s="191">
        <f t="shared" si="191"/>
        <v>9.5941616233534921E-2</v>
      </c>
      <c r="Y123" s="191">
        <f t="shared" si="192"/>
        <v>-5.3863298662704118E-3</v>
      </c>
      <c r="Z123" s="191">
        <f t="shared" si="193"/>
        <v>0.17771240699082891</v>
      </c>
      <c r="AA123" s="191">
        <f t="shared" si="194"/>
        <v>6.8835548502281352E-2</v>
      </c>
      <c r="AB123" s="191">
        <f t="shared" si="195"/>
        <v>4.1913946587537332E-2</v>
      </c>
      <c r="AC123" s="191">
        <f t="shared" si="196"/>
        <v>8.5265067526708371E-2</v>
      </c>
      <c r="AD123" s="191">
        <f t="shared" si="197"/>
        <v>5.8618794651034811E-2</v>
      </c>
      <c r="AE123" s="191">
        <f t="shared" si="198"/>
        <v>-4.934859849980322E-3</v>
      </c>
      <c r="AF123" s="191">
        <f t="shared" si="199"/>
        <v>9.6826688364523905E-2</v>
      </c>
      <c r="AG123" s="191">
        <f t="shared" si="200"/>
        <v>2.5635724622699918E-2</v>
      </c>
      <c r="AH123" s="191">
        <f t="shared" si="201"/>
        <v>-2.0455768885698666E-2</v>
      </c>
      <c r="AI123" s="191">
        <f t="shared" si="202"/>
        <v>-9.9857853589196743E-2</v>
      </c>
      <c r="AJ123" s="191">
        <f t="shared" si="203"/>
        <v>0.1077061739522307</v>
      </c>
      <c r="AK123" s="191">
        <f t="shared" si="204"/>
        <v>6.7299205648720273E-2</v>
      </c>
      <c r="AL123" s="191" t="e">
        <f t="shared" si="205"/>
        <v>#DIV/0!</v>
      </c>
      <c r="AM123" s="191" t="e">
        <f t="shared" si="206"/>
        <v>#DIV/0!</v>
      </c>
      <c r="AN123" s="191" t="e">
        <f t="shared" si="207"/>
        <v>#DIV/0!</v>
      </c>
      <c r="AO123" s="191" t="e">
        <f t="shared" si="208"/>
        <v>#DIV/0!</v>
      </c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</row>
    <row r="124" spans="1:70" ht="19.5" customHeight="1" x14ac:dyDescent="0.3">
      <c r="A124" s="267" t="s">
        <v>58</v>
      </c>
      <c r="B124" s="158"/>
      <c r="C124" s="158"/>
      <c r="D124" s="158"/>
      <c r="E124" s="158"/>
      <c r="F124" s="191">
        <f t="shared" si="173"/>
        <v>-1.2635078969243541E-2</v>
      </c>
      <c r="G124" s="191">
        <f t="shared" si="174"/>
        <v>-2.2320605054418019E-2</v>
      </c>
      <c r="H124" s="191">
        <f t="shared" si="175"/>
        <v>-6.8278280125485535E-3</v>
      </c>
      <c r="I124" s="191">
        <f t="shared" si="176"/>
        <v>1.2197410395946795E-2</v>
      </c>
      <c r="J124" s="191">
        <f t="shared" si="177"/>
        <v>5.8792466115120456E-2</v>
      </c>
      <c r="K124" s="191">
        <f t="shared" si="178"/>
        <v>2.4957458876914362E-2</v>
      </c>
      <c r="L124" s="191">
        <f t="shared" si="179"/>
        <v>-3.8602941176471006E-3</v>
      </c>
      <c r="M124" s="191">
        <f t="shared" si="180"/>
        <v>2.2644406064095124E-2</v>
      </c>
      <c r="N124" s="191">
        <f t="shared" si="181"/>
        <v>5.9690356276814072E-2</v>
      </c>
      <c r="O124" s="191">
        <f t="shared" si="182"/>
        <v>8.1373952157022922E-2</v>
      </c>
      <c r="P124" s="191">
        <f t="shared" si="183"/>
        <v>0.17596195417207094</v>
      </c>
      <c r="Q124" s="191">
        <f t="shared" si="184"/>
        <v>0.26634264884568659</v>
      </c>
      <c r="R124" s="191">
        <f t="shared" si="185"/>
        <v>0.12437080536912748</v>
      </c>
      <c r="S124" s="191">
        <f t="shared" si="186"/>
        <v>0.10456187895212299</v>
      </c>
      <c r="T124" s="191">
        <f t="shared" si="187"/>
        <v>-0.12220113851992409</v>
      </c>
      <c r="U124" s="191">
        <f t="shared" si="188"/>
        <v>-0.12016249732734663</v>
      </c>
      <c r="V124" s="191">
        <f t="shared" si="189"/>
        <v>-0.2177194421657096</v>
      </c>
      <c r="W124" s="191">
        <f t="shared" si="190"/>
        <v>-7.9800498753117233E-2</v>
      </c>
      <c r="X124" s="191">
        <f t="shared" si="191"/>
        <v>0.13357711335771127</v>
      </c>
      <c r="Y124" s="191">
        <f t="shared" si="192"/>
        <v>3.4963487497233992E-2</v>
      </c>
      <c r="Z124" s="191">
        <f t="shared" si="193"/>
        <v>0.2320598342429756</v>
      </c>
      <c r="AA124" s="191">
        <f t="shared" si="194"/>
        <v>0.13597733711048154</v>
      </c>
      <c r="AB124" s="191">
        <f t="shared" si="195"/>
        <v>2.3557904007045494E-2</v>
      </c>
      <c r="AC124" s="191">
        <f t="shared" si="196"/>
        <v>8.603701033405442E-2</v>
      </c>
      <c r="AD124" s="191">
        <f t="shared" si="197"/>
        <v>8.9167767503302464E-2</v>
      </c>
      <c r="AE124" s="191">
        <f t="shared" si="198"/>
        <v>2.940461725394905E-2</v>
      </c>
      <c r="AF124" s="191">
        <f t="shared" si="199"/>
        <v>0.12648809523809534</v>
      </c>
      <c r="AG124" s="191">
        <f t="shared" si="200"/>
        <v>5.0227158001009631E-2</v>
      </c>
      <c r="AH124" s="191">
        <f t="shared" si="201"/>
        <v>-8.0803668923343785E-3</v>
      </c>
      <c r="AI124" s="191">
        <f t="shared" si="202"/>
        <v>-0.14413477537437591</v>
      </c>
      <c r="AJ124" s="191">
        <f t="shared" si="203"/>
        <v>9.4759706760793039E-2</v>
      </c>
      <c r="AK124" s="191">
        <f t="shared" si="204"/>
        <v>4.4005270092226656E-2</v>
      </c>
      <c r="AL124" s="191" t="e">
        <f t="shared" si="205"/>
        <v>#DIV/0!</v>
      </c>
      <c r="AM124" s="191" t="e">
        <f t="shared" si="206"/>
        <v>#DIV/0!</v>
      </c>
      <c r="AN124" s="191" t="e">
        <f t="shared" si="207"/>
        <v>#DIV/0!</v>
      </c>
      <c r="AO124" s="191" t="e">
        <f t="shared" si="208"/>
        <v>#DIV/0!</v>
      </c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</row>
    <row r="125" spans="1:70" ht="19.5" customHeight="1" x14ac:dyDescent="0.3">
      <c r="A125" s="267" t="s">
        <v>16</v>
      </c>
      <c r="B125" s="158"/>
      <c r="C125" s="158"/>
      <c r="D125" s="158"/>
      <c r="E125" s="158"/>
      <c r="F125" s="191">
        <f t="shared" si="173"/>
        <v>0.13779128672745689</v>
      </c>
      <c r="G125" s="191">
        <f t="shared" si="174"/>
        <v>0.14565217391304364</v>
      </c>
      <c r="H125" s="191">
        <f t="shared" si="175"/>
        <v>0.15488215488215507</v>
      </c>
      <c r="I125" s="191">
        <f t="shared" si="176"/>
        <v>0.26335403726708062</v>
      </c>
      <c r="J125" s="191">
        <f t="shared" si="177"/>
        <v>0.11023622047244097</v>
      </c>
      <c r="K125" s="191">
        <f t="shared" si="178"/>
        <v>7.6670317634173202E-3</v>
      </c>
      <c r="L125" s="191">
        <f t="shared" si="179"/>
        <v>-2.3026315789473673E-2</v>
      </c>
      <c r="M125" s="191">
        <f t="shared" si="180"/>
        <v>-1.9488428745432329E-2</v>
      </c>
      <c r="N125" s="191">
        <f t="shared" si="181"/>
        <v>2.1839080459770122E-2</v>
      </c>
      <c r="O125" s="191">
        <f t="shared" si="182"/>
        <v>0.22880215343203236</v>
      </c>
      <c r="P125" s="191">
        <f t="shared" si="183"/>
        <v>0.13574097135740959</v>
      </c>
      <c r="Q125" s="191">
        <f t="shared" si="184"/>
        <v>0.21810089020771484</v>
      </c>
      <c r="R125" s="191">
        <f t="shared" si="185"/>
        <v>-4.1850220264317284E-2</v>
      </c>
      <c r="S125" s="191">
        <f t="shared" si="186"/>
        <v>-0.10157194679564696</v>
      </c>
      <c r="T125" s="191">
        <f t="shared" si="187"/>
        <v>-9.4701240135287579E-2</v>
      </c>
      <c r="U125" s="191">
        <f t="shared" si="188"/>
        <v>-5.8997050147491237E-3</v>
      </c>
      <c r="V125" s="191">
        <f t="shared" si="189"/>
        <v>0.2770745428973278</v>
      </c>
      <c r="W125" s="191">
        <f t="shared" si="190"/>
        <v>0.43576388888888884</v>
      </c>
      <c r="X125" s="191">
        <f t="shared" si="191"/>
        <v>-8.4623323013415908E-2</v>
      </c>
      <c r="Y125" s="191">
        <f t="shared" si="192"/>
        <v>-0.21618497109826595</v>
      </c>
      <c r="Z125" s="191">
        <f t="shared" si="193"/>
        <v>-0.14543269230769207</v>
      </c>
      <c r="AA125" s="191">
        <f t="shared" si="194"/>
        <v>-0.28447204968944095</v>
      </c>
      <c r="AB125" s="191">
        <f t="shared" si="195"/>
        <v>0.14000000000000012</v>
      </c>
      <c r="AC125" s="191">
        <f t="shared" si="196"/>
        <v>8.1250000000000044E-2</v>
      </c>
      <c r="AD125" s="191">
        <f t="shared" si="197"/>
        <v>-9.2693565976008863E-2</v>
      </c>
      <c r="AE125" s="191">
        <f t="shared" si="198"/>
        <v>-0.15352260778128279</v>
      </c>
      <c r="AF125" s="191">
        <f t="shared" si="199"/>
        <v>-3.8461538461538547E-2</v>
      </c>
      <c r="AG125" s="191">
        <f t="shared" si="200"/>
        <v>-8.5714285714285743E-2</v>
      </c>
      <c r="AH125" s="191">
        <f t="shared" si="201"/>
        <v>-7.7464788732394263E-2</v>
      </c>
      <c r="AI125" s="191">
        <f t="shared" si="202"/>
        <v>0.15975609756097553</v>
      </c>
      <c r="AJ125" s="191">
        <f t="shared" si="203"/>
        <v>0.17086092715231804</v>
      </c>
      <c r="AK125" s="191">
        <f t="shared" si="204"/>
        <v>0.18724559023066489</v>
      </c>
      <c r="AL125" s="191" t="e">
        <f t="shared" si="205"/>
        <v>#DIV/0!</v>
      </c>
      <c r="AM125" s="191" t="e">
        <f t="shared" si="206"/>
        <v>#DIV/0!</v>
      </c>
      <c r="AN125" s="191" t="e">
        <f t="shared" si="207"/>
        <v>#DIV/0!</v>
      </c>
      <c r="AO125" s="191" t="e">
        <f t="shared" si="208"/>
        <v>#DIV/0!</v>
      </c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</row>
    <row r="126" spans="1:70" ht="19.5" customHeight="1" x14ac:dyDescent="0.3">
      <c r="A126" s="267" t="s">
        <v>57</v>
      </c>
      <c r="B126" s="158"/>
      <c r="C126" s="158"/>
      <c r="D126" s="158"/>
      <c r="E126" s="158"/>
      <c r="F126" s="191">
        <f t="shared" si="173"/>
        <v>-7.9520990312163642E-2</v>
      </c>
      <c r="G126" s="191">
        <f t="shared" si="174"/>
        <v>-1.5115015823531364E-3</v>
      </c>
      <c r="H126" s="191">
        <f t="shared" si="175"/>
        <v>4.2927410940527544E-2</v>
      </c>
      <c r="I126" s="191">
        <f t="shared" si="176"/>
        <v>0.1084115104880361</v>
      </c>
      <c r="J126" s="191">
        <f t="shared" si="177"/>
        <v>0.12959773026649102</v>
      </c>
      <c r="K126" s="191">
        <f t="shared" si="178"/>
        <v>5.4385178544748225E-2</v>
      </c>
      <c r="L126" s="191">
        <f t="shared" si="179"/>
        <v>2.3181332926643261E-2</v>
      </c>
      <c r="M126" s="191">
        <f t="shared" si="180"/>
        <v>-2.8319762380293878E-2</v>
      </c>
      <c r="N126" s="191">
        <f t="shared" si="181"/>
        <v>-5.1741532548642666E-2</v>
      </c>
      <c r="O126" s="191">
        <f t="shared" si="182"/>
        <v>3.1331860907082953E-2</v>
      </c>
      <c r="P126" s="191">
        <f t="shared" si="183"/>
        <v>-1.061261442510808E-2</v>
      </c>
      <c r="Q126" s="191">
        <f t="shared" si="184"/>
        <v>9.7207394504691846E-2</v>
      </c>
      <c r="R126" s="191">
        <f t="shared" si="185"/>
        <v>5.7780262221770462E-2</v>
      </c>
      <c r="S126" s="191">
        <f t="shared" si="186"/>
        <v>-3.0862661157847526E-2</v>
      </c>
      <c r="T126" s="191">
        <f t="shared" si="187"/>
        <v>3.4927905887252253E-2</v>
      </c>
      <c r="U126" s="191">
        <f t="shared" si="188"/>
        <v>1.8309778566115487E-2</v>
      </c>
      <c r="V126" s="191">
        <f t="shared" si="189"/>
        <v>7.1903257435450563E-2</v>
      </c>
      <c r="W126" s="191">
        <f t="shared" si="190"/>
        <v>0.16687964684014855</v>
      </c>
      <c r="X126" s="191">
        <f t="shared" si="191"/>
        <v>8.0726822682268162E-2</v>
      </c>
      <c r="Y126" s="191">
        <f t="shared" si="192"/>
        <v>9.6149021575514526E-2</v>
      </c>
      <c r="Z126" s="191">
        <f t="shared" si="193"/>
        <v>0.12020990969001688</v>
      </c>
      <c r="AA126" s="191">
        <f t="shared" si="194"/>
        <v>1.2527201082161987E-2</v>
      </c>
      <c r="AB126" s="191">
        <f t="shared" si="195"/>
        <v>1.0172188441211594E-2</v>
      </c>
      <c r="AC126" s="191">
        <f t="shared" si="196"/>
        <v>2.0742637644046047E-2</v>
      </c>
      <c r="AD126" s="191">
        <f t="shared" si="197"/>
        <v>-5.9620129683823797E-2</v>
      </c>
      <c r="AE126" s="191">
        <f t="shared" si="198"/>
        <v>-9.822328294881999E-2</v>
      </c>
      <c r="AF126" s="191">
        <f t="shared" si="199"/>
        <v>-2.6606925544861104E-2</v>
      </c>
      <c r="AG126" s="191">
        <f t="shared" si="200"/>
        <v>-3.6753823384311768E-2</v>
      </c>
      <c r="AH126" s="191">
        <f t="shared" si="201"/>
        <v>0.12034715525554462</v>
      </c>
      <c r="AI126" s="191">
        <f t="shared" si="202"/>
        <v>0.17148182665424039</v>
      </c>
      <c r="AJ126" s="191">
        <f t="shared" si="203"/>
        <v>0.20729264057699992</v>
      </c>
      <c r="AK126" s="191">
        <f t="shared" si="204"/>
        <v>7.6759628154050352E-2</v>
      </c>
      <c r="AL126" s="191" t="e">
        <f t="shared" si="205"/>
        <v>#DIV/0!</v>
      </c>
      <c r="AM126" s="191" t="e">
        <f t="shared" si="206"/>
        <v>#DIV/0!</v>
      </c>
      <c r="AN126" s="191" t="e">
        <f t="shared" si="207"/>
        <v>#DIV/0!</v>
      </c>
      <c r="AO126" s="191" t="e">
        <f t="shared" si="208"/>
        <v>#DIV/0!</v>
      </c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</row>
    <row r="127" spans="1:70" ht="19.5" customHeight="1" x14ac:dyDescent="0.3">
      <c r="A127" s="267" t="s">
        <v>59</v>
      </c>
      <c r="B127" s="158"/>
      <c r="C127" s="158"/>
      <c r="D127" s="158"/>
      <c r="E127" s="158"/>
      <c r="F127" s="191">
        <f t="shared" si="173"/>
        <v>-7.8843241658932195E-2</v>
      </c>
      <c r="G127" s="191">
        <f t="shared" si="174"/>
        <v>-4.7641240743616642E-3</v>
      </c>
      <c r="H127" s="191">
        <f t="shared" si="175"/>
        <v>4.3317972350230383E-2</v>
      </c>
      <c r="I127" s="191">
        <f t="shared" si="176"/>
        <v>0.10770299207130041</v>
      </c>
      <c r="J127" s="191">
        <f t="shared" si="177"/>
        <v>0.13797320584801831</v>
      </c>
      <c r="K127" s="191">
        <f t="shared" si="178"/>
        <v>6.4494790805358138E-2</v>
      </c>
      <c r="L127" s="191">
        <f t="shared" si="179"/>
        <v>2.923943976340615E-2</v>
      </c>
      <c r="M127" s="191">
        <f t="shared" si="180"/>
        <v>-2.7794969898160105E-2</v>
      </c>
      <c r="N127" s="191">
        <f t="shared" si="181"/>
        <v>-6.4291287386215812E-2</v>
      </c>
      <c r="O127" s="191">
        <f t="shared" si="182"/>
        <v>1.0528074866310133E-2</v>
      </c>
      <c r="P127" s="191">
        <f t="shared" si="183"/>
        <v>-1.060012145972522E-2</v>
      </c>
      <c r="Q127" s="191">
        <f t="shared" si="184"/>
        <v>9.6219083451551057E-2</v>
      </c>
      <c r="R127" s="191">
        <f t="shared" si="185"/>
        <v>6.3035664915676026E-2</v>
      </c>
      <c r="S127" s="191">
        <f t="shared" si="186"/>
        <v>-2.0354706684856727E-2</v>
      </c>
      <c r="T127" s="191">
        <f t="shared" si="187"/>
        <v>3.3493095971699249E-2</v>
      </c>
      <c r="U127" s="191">
        <f t="shared" si="188"/>
        <v>3.1361323155216336E-2</v>
      </c>
      <c r="V127" s="191">
        <f t="shared" si="189"/>
        <v>7.7065094395807332E-2</v>
      </c>
      <c r="W127" s="191">
        <f t="shared" si="190"/>
        <v>0.17603645231677567</v>
      </c>
      <c r="X127" s="191">
        <f t="shared" si="191"/>
        <v>0.10115606936416177</v>
      </c>
      <c r="Y127" s="191">
        <f t="shared" si="192"/>
        <v>8.0189651618223001E-2</v>
      </c>
      <c r="Z127" s="191">
        <f t="shared" si="193"/>
        <v>0.15855930449182365</v>
      </c>
      <c r="AA127" s="191">
        <f t="shared" si="194"/>
        <v>1.0833603632825151E-2</v>
      </c>
      <c r="AB127" s="191">
        <f t="shared" si="195"/>
        <v>5.7503949447077485E-3</v>
      </c>
      <c r="AC127" s="191">
        <f t="shared" si="196"/>
        <v>4.3599856579419116E-2</v>
      </c>
      <c r="AD127" s="191">
        <f t="shared" si="197"/>
        <v>-6.230590062111796E-2</v>
      </c>
      <c r="AE127" s="191">
        <f t="shared" si="198"/>
        <v>-8.2112659283077316E-2</v>
      </c>
      <c r="AF127" s="191">
        <f t="shared" si="199"/>
        <v>-9.637649414857008E-3</v>
      </c>
      <c r="AG127" s="191">
        <f t="shared" si="200"/>
        <v>-2.1609485722304034E-2</v>
      </c>
      <c r="AH127" s="191">
        <f t="shared" si="201"/>
        <v>0.14100103351542881</v>
      </c>
      <c r="AI127" s="191">
        <f t="shared" si="202"/>
        <v>0.20025728987993152</v>
      </c>
      <c r="AJ127" s="191">
        <f t="shared" si="203"/>
        <v>0.21190747061054238</v>
      </c>
      <c r="AK127" s="191">
        <f t="shared" si="204"/>
        <v>5.4996299037749719E-2</v>
      </c>
      <c r="AL127" s="191" t="e">
        <f t="shared" si="205"/>
        <v>#DIV/0!</v>
      </c>
      <c r="AM127" s="191" t="e">
        <f t="shared" si="206"/>
        <v>#DIV/0!</v>
      </c>
      <c r="AN127" s="191" t="e">
        <f t="shared" si="207"/>
        <v>#DIV/0!</v>
      </c>
      <c r="AO127" s="191" t="e">
        <f t="shared" si="208"/>
        <v>#DIV/0!</v>
      </c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</row>
    <row r="128" spans="1:70" ht="19.5" customHeight="1" x14ac:dyDescent="0.3">
      <c r="A128" s="267" t="s">
        <v>16</v>
      </c>
      <c r="B128" s="158"/>
      <c r="C128" s="158"/>
      <c r="D128" s="158"/>
      <c r="E128" s="158"/>
      <c r="F128" s="191">
        <f t="shared" si="173"/>
        <v>-8.7123287671232896E-2</v>
      </c>
      <c r="G128" s="191">
        <f t="shared" si="174"/>
        <v>3.2258064516129004E-2</v>
      </c>
      <c r="H128" s="191">
        <f t="shared" si="175"/>
        <v>3.8644470868014258E-2</v>
      </c>
      <c r="I128" s="191">
        <f t="shared" si="176"/>
        <v>0.11563421828908549</v>
      </c>
      <c r="J128" s="191">
        <f t="shared" si="177"/>
        <v>4.3453401943968073E-2</v>
      </c>
      <c r="K128" s="191">
        <f t="shared" si="178"/>
        <v>-4.0247678018575872E-2</v>
      </c>
      <c r="L128" s="191">
        <f t="shared" si="179"/>
        <v>-3.8857142857142923E-2</v>
      </c>
      <c r="M128" s="191">
        <f t="shared" si="180"/>
        <v>-3.3637400228050174E-2</v>
      </c>
      <c r="N128" s="191">
        <f t="shared" si="181"/>
        <v>9.9999999999999867E-2</v>
      </c>
      <c r="O128" s="191">
        <f t="shared" si="182"/>
        <v>0.27752142386288736</v>
      </c>
      <c r="P128" s="191">
        <f t="shared" si="183"/>
        <v>-1.0740531373657491E-2</v>
      </c>
      <c r="Q128" s="191">
        <f t="shared" si="184"/>
        <v>0.10732323232323226</v>
      </c>
      <c r="R128" s="191">
        <f t="shared" si="185"/>
        <v>-1.8832391713747842E-3</v>
      </c>
      <c r="S128" s="191">
        <f t="shared" si="186"/>
        <v>-0.14002267573696137</v>
      </c>
      <c r="T128" s="191">
        <f t="shared" si="187"/>
        <v>4.9851632047477779E-2</v>
      </c>
      <c r="U128" s="191">
        <f t="shared" si="188"/>
        <v>-9.8463289698349499E-2</v>
      </c>
      <c r="V128" s="191">
        <f t="shared" si="189"/>
        <v>1.6592214422463503E-2</v>
      </c>
      <c r="W128" s="191">
        <f t="shared" si="190"/>
        <v>7.955936352509152E-2</v>
      </c>
      <c r="X128" s="191">
        <f t="shared" si="191"/>
        <v>-9.4086021505376372E-2</v>
      </c>
      <c r="Y128" s="191">
        <f t="shared" si="192"/>
        <v>0.26312005751258094</v>
      </c>
      <c r="Z128" s="191">
        <f t="shared" si="193"/>
        <v>-0.17308707124010558</v>
      </c>
      <c r="AA128" s="191">
        <f t="shared" si="194"/>
        <v>2.8967254408060583E-2</v>
      </c>
      <c r="AB128" s="191">
        <f t="shared" si="195"/>
        <v>4.9661399548532881E-2</v>
      </c>
      <c r="AC128" s="191">
        <f t="shared" si="196"/>
        <v>-0.16955223880597015</v>
      </c>
      <c r="AD128" s="191">
        <f t="shared" si="197"/>
        <v>-3.8559107052257735E-2</v>
      </c>
      <c r="AE128" s="191">
        <f t="shared" si="198"/>
        <v>-0.22950024260067936</v>
      </c>
      <c r="AF128" s="191">
        <f t="shared" si="199"/>
        <v>-0.15578847070033353</v>
      </c>
      <c r="AG128" s="191">
        <f t="shared" si="200"/>
        <v>-0.14671421293937859</v>
      </c>
      <c r="AH128" s="191">
        <f t="shared" si="201"/>
        <v>-1.8914883026381224E-2</v>
      </c>
      <c r="AI128" s="191">
        <f t="shared" si="202"/>
        <v>-1.9971469329529312E-2</v>
      </c>
      <c r="AJ128" s="191">
        <f t="shared" si="203"/>
        <v>0.17328116266070448</v>
      </c>
      <c r="AK128" s="191">
        <f t="shared" si="204"/>
        <v>0.26645161290322594</v>
      </c>
      <c r="AL128" s="191" t="e">
        <f t="shared" si="205"/>
        <v>#DIV/0!</v>
      </c>
      <c r="AM128" s="191" t="e">
        <f t="shared" si="206"/>
        <v>#DIV/0!</v>
      </c>
      <c r="AN128" s="191" t="e">
        <f t="shared" si="207"/>
        <v>#DIV/0!</v>
      </c>
      <c r="AO128" s="191" t="e">
        <f t="shared" si="208"/>
        <v>#DIV/0!</v>
      </c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</row>
    <row r="129" spans="1:41" ht="19.5" customHeight="1" x14ac:dyDescent="0.3">
      <c r="A129" s="265" t="s">
        <v>60</v>
      </c>
      <c r="B129" s="212"/>
      <c r="C129" s="212"/>
      <c r="D129" s="212"/>
      <c r="E129" s="212"/>
      <c r="F129" s="191">
        <f t="shared" si="173"/>
        <v>-2.3088888888888888</v>
      </c>
      <c r="G129" s="191">
        <f t="shared" si="174"/>
        <v>-8.8495575221240186E-3</v>
      </c>
      <c r="H129" s="191">
        <f t="shared" si="175"/>
        <v>1.0612244897959182</v>
      </c>
      <c r="I129" s="191">
        <f t="shared" si="176"/>
        <v>0.12278106508875752</v>
      </c>
      <c r="J129" s="191">
        <f t="shared" si="177"/>
        <v>-0.51298701298701299</v>
      </c>
      <c r="K129" s="191">
        <f t="shared" si="178"/>
        <v>-0.50110375275938179</v>
      </c>
      <c r="L129" s="191">
        <f t="shared" si="179"/>
        <v>2.6296296296296306</v>
      </c>
      <c r="M129" s="191">
        <f t="shared" si="180"/>
        <v>-9.0476190476190474</v>
      </c>
      <c r="N129" s="191">
        <f t="shared" si="181"/>
        <v>-2.5272727272727273</v>
      </c>
      <c r="O129" s="191">
        <f t="shared" si="182"/>
        <v>-1.5944881889763778</v>
      </c>
      <c r="P129" s="191">
        <f t="shared" si="183"/>
        <v>-1.0421216848673946</v>
      </c>
      <c r="Q129" s="191">
        <f t="shared" si="184"/>
        <v>-0.69675090252707572</v>
      </c>
      <c r="R129" s="191">
        <f t="shared" si="185"/>
        <v>0.78994082840236701</v>
      </c>
      <c r="S129" s="191">
        <f t="shared" si="186"/>
        <v>0.61099365750528567</v>
      </c>
      <c r="T129" s="191">
        <f t="shared" si="187"/>
        <v>-5.5140845070422522</v>
      </c>
      <c r="U129" s="191">
        <f t="shared" si="188"/>
        <v>-1.3001083423618636</v>
      </c>
      <c r="V129" s="191">
        <f t="shared" si="189"/>
        <v>-0.65010351966873703</v>
      </c>
      <c r="W129" s="191">
        <f t="shared" si="190"/>
        <v>-0.81319115323854663</v>
      </c>
      <c r="X129" s="191">
        <f t="shared" si="191"/>
        <v>-0.63959390862944154</v>
      </c>
      <c r="Y129" s="191">
        <f t="shared" si="192"/>
        <v>-2.6371308016877593E-2</v>
      </c>
      <c r="Z129" s="191">
        <f t="shared" si="193"/>
        <v>3.4722222222222223</v>
      </c>
      <c r="AA129" s="191">
        <f t="shared" si="194"/>
        <v>-116.09090909090912</v>
      </c>
      <c r="AB129" s="191">
        <f t="shared" si="195"/>
        <v>-9.7555555555555546</v>
      </c>
      <c r="AC129" s="191">
        <f t="shared" si="196"/>
        <v>17.960000000000012</v>
      </c>
      <c r="AD129" s="191">
        <f t="shared" si="197"/>
        <v>-4.1304347826086953</v>
      </c>
      <c r="AE129" s="191">
        <f t="shared" si="198"/>
        <v>-0.96788321167883218</v>
      </c>
      <c r="AF129" s="191">
        <f t="shared" si="199"/>
        <v>-1.1666666666666667</v>
      </c>
      <c r="AG129" s="191">
        <f t="shared" si="200"/>
        <v>-1.053475935828877</v>
      </c>
      <c r="AH129" s="191">
        <f t="shared" si="201"/>
        <v>-0.44799999999999995</v>
      </c>
      <c r="AI129" s="191">
        <f t="shared" si="202"/>
        <v>1.3378839590443685</v>
      </c>
      <c r="AJ129" s="191">
        <f t="shared" si="203"/>
        <v>-0.40528634361233484</v>
      </c>
      <c r="AK129" s="191">
        <f t="shared" si="204"/>
        <v>-3.3258706467661696</v>
      </c>
      <c r="AL129" s="191" t="e">
        <f t="shared" si="205"/>
        <v>#DIV/0!</v>
      </c>
      <c r="AM129" s="191" t="e">
        <f t="shared" si="206"/>
        <v>#DIV/0!</v>
      </c>
      <c r="AN129" s="191" t="e">
        <f t="shared" si="207"/>
        <v>#DIV/0!</v>
      </c>
      <c r="AO129" s="191" t="e">
        <f t="shared" si="208"/>
        <v>#DIV/0!</v>
      </c>
    </row>
    <row r="130" spans="1:41" ht="19.5" customHeight="1" x14ac:dyDescent="0.3">
      <c r="A130" s="263" t="s">
        <v>61</v>
      </c>
      <c r="B130" s="212"/>
      <c r="C130" s="212"/>
      <c r="D130" s="212"/>
      <c r="E130" s="212"/>
      <c r="F130" s="191">
        <f t="shared" si="173"/>
        <v>-1.7923075042179049E-2</v>
      </c>
      <c r="G130" s="191">
        <f t="shared" si="174"/>
        <v>-5.9662841474560357E-3</v>
      </c>
      <c r="H130" s="191">
        <f t="shared" si="175"/>
        <v>2.3362635622079742E-2</v>
      </c>
      <c r="I130" s="191">
        <f t="shared" si="176"/>
        <v>4.1188546162753914E-2</v>
      </c>
      <c r="J130" s="191">
        <f t="shared" si="177"/>
        <v>3.4921679277273077E-2</v>
      </c>
      <c r="K130" s="191">
        <f t="shared" si="178"/>
        <v>-3.4409472725431822E-3</v>
      </c>
      <c r="L130" s="191">
        <f t="shared" si="179"/>
        <v>-6.9990563070146949E-3</v>
      </c>
      <c r="M130" s="191">
        <f t="shared" si="180"/>
        <v>2.4703344120819981E-2</v>
      </c>
      <c r="N130" s="191">
        <f t="shared" si="181"/>
        <v>4.6004393975489055E-2</v>
      </c>
      <c r="O130" s="191">
        <f t="shared" si="182"/>
        <v>4.0488601063549678E-2</v>
      </c>
      <c r="P130" s="191">
        <f t="shared" si="183"/>
        <v>-1.1581811115429441E-2</v>
      </c>
      <c r="Q130" s="191">
        <f t="shared" si="184"/>
        <v>-1.7748344370860925E-2</v>
      </c>
      <c r="R130" s="191">
        <f t="shared" si="185"/>
        <v>6.2939620730403378E-2</v>
      </c>
      <c r="S130" s="191">
        <f t="shared" si="186"/>
        <v>9.7417230022534218E-2</v>
      </c>
      <c r="T130" s="191">
        <f t="shared" si="187"/>
        <v>8.4525247983814333E-2</v>
      </c>
      <c r="U130" s="191">
        <f t="shared" si="188"/>
        <v>0.11091492304523132</v>
      </c>
      <c r="V130" s="191">
        <f t="shared" si="189"/>
        <v>4.3909889270713931E-2</v>
      </c>
      <c r="W130" s="191">
        <f t="shared" si="190"/>
        <v>0.1066210556603473</v>
      </c>
      <c r="X130" s="191">
        <f t="shared" si="191"/>
        <v>1.0592378031464733E-2</v>
      </c>
      <c r="Y130" s="191">
        <f t="shared" si="192"/>
        <v>-5.5602704047293949E-3</v>
      </c>
      <c r="Z130" s="191">
        <f t="shared" si="193"/>
        <v>-1.5868886576482777E-2</v>
      </c>
      <c r="AA130" s="191">
        <f t="shared" si="194"/>
        <v>-8.5543049261803894E-2</v>
      </c>
      <c r="AB130" s="191">
        <f t="shared" si="195"/>
        <v>2.1969411150129181E-2</v>
      </c>
      <c r="AC130" s="191">
        <f t="shared" si="196"/>
        <v>7.9106928566917256E-2</v>
      </c>
      <c r="AD130" s="191">
        <f t="shared" si="197"/>
        <v>6.5475823837388258E-2</v>
      </c>
      <c r="AE130" s="191">
        <f t="shared" si="198"/>
        <v>5.1976011071813266E-2</v>
      </c>
      <c r="AF130" s="191">
        <f t="shared" si="199"/>
        <v>4.2698057253525601E-2</v>
      </c>
      <c r="AG130" s="191">
        <f t="shared" si="200"/>
        <v>2.6849990271742952E-2</v>
      </c>
      <c r="AH130" s="191">
        <f t="shared" si="201"/>
        <v>3.4570654771387543E-2</v>
      </c>
      <c r="AI130" s="191">
        <f t="shared" si="202"/>
        <v>8.0124904494568439E-2</v>
      </c>
      <c r="AJ130" s="191">
        <f t="shared" si="203"/>
        <v>7.5471084062876281E-2</v>
      </c>
      <c r="AK130" s="191">
        <f t="shared" si="204"/>
        <v>5.4326643645936423E-2</v>
      </c>
      <c r="AL130" s="191" t="e">
        <f t="shared" si="205"/>
        <v>#DIV/0!</v>
      </c>
      <c r="AM130" s="191" t="e">
        <f t="shared" si="206"/>
        <v>#DIV/0!</v>
      </c>
      <c r="AN130" s="191" t="e">
        <f t="shared" si="207"/>
        <v>#DIV/0!</v>
      </c>
      <c r="AO130" s="191" t="e">
        <f t="shared" si="208"/>
        <v>#DIV/0!</v>
      </c>
    </row>
  </sheetData>
  <mergeCells count="7">
    <mergeCell ref="BK108:BN108"/>
    <mergeCell ref="BO108:BR108"/>
    <mergeCell ref="AQ108:AT108"/>
    <mergeCell ref="AY108:BB108"/>
    <mergeCell ref="BC108:BF108"/>
    <mergeCell ref="BG108:BJ108"/>
    <mergeCell ref="AU108:AX10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6">
    <tabColor rgb="FFFF0000"/>
  </sheetPr>
  <dimension ref="A1:BR209"/>
  <sheetViews>
    <sheetView rightToLeft="1" topLeftCell="A10" zoomScale="70" zoomScaleNormal="70" workbookViewId="0">
      <selection activeCell="A111" sqref="A111"/>
    </sheetView>
  </sheetViews>
  <sheetFormatPr defaultColWidth="9" defaultRowHeight="19.5" customHeight="1" outlineLevelRow="1" x14ac:dyDescent="0.3"/>
  <cols>
    <col min="1" max="1" width="13" style="1" customWidth="1"/>
    <col min="2" max="2" width="29.58203125" style="1" bestFit="1" customWidth="1"/>
    <col min="3" max="6" width="29.58203125" style="119" customWidth="1"/>
    <col min="7" max="7" width="9" style="68"/>
    <col min="8" max="15" width="11.25" style="119" bestFit="1" customWidth="1"/>
    <col min="16" max="17" width="9.5" style="68" customWidth="1"/>
    <col min="18" max="19" width="11.25" style="1" bestFit="1" customWidth="1"/>
    <col min="20" max="45" width="9.5" style="1" customWidth="1"/>
    <col min="46" max="70" width="11.25" style="1" bestFit="1" customWidth="1"/>
    <col min="71" max="16384" width="9" style="1"/>
  </cols>
  <sheetData>
    <row r="1" spans="1:69" ht="19.5" customHeight="1" x14ac:dyDescent="0.3">
      <c r="A1" s="270" t="s">
        <v>83</v>
      </c>
      <c r="B1" s="219">
        <v>2020</v>
      </c>
      <c r="C1" s="220"/>
      <c r="D1" s="220"/>
      <c r="E1" s="221"/>
      <c r="F1" s="219">
        <v>2019</v>
      </c>
      <c r="G1" s="220"/>
      <c r="H1" s="220"/>
      <c r="I1" s="221"/>
      <c r="J1" s="219">
        <v>2018</v>
      </c>
      <c r="K1" s="220"/>
      <c r="L1" s="220"/>
      <c r="M1" s="221"/>
      <c r="N1" s="219">
        <v>2017</v>
      </c>
      <c r="O1" s="220"/>
      <c r="P1" s="220"/>
      <c r="Q1" s="221"/>
      <c r="R1" s="219">
        <v>2016</v>
      </c>
      <c r="S1" s="220"/>
      <c r="T1" s="220">
        <v>2016</v>
      </c>
      <c r="U1" s="221"/>
      <c r="V1" s="219">
        <v>2015</v>
      </c>
      <c r="W1" s="220"/>
      <c r="X1" s="220"/>
      <c r="Y1" s="221"/>
      <c r="Z1" s="219">
        <v>2014</v>
      </c>
      <c r="AA1" s="220"/>
      <c r="AB1" s="220"/>
      <c r="AC1" s="221"/>
      <c r="AD1" s="219">
        <v>2013</v>
      </c>
      <c r="AE1" s="220"/>
      <c r="AF1" s="220"/>
      <c r="AG1" s="221"/>
      <c r="AH1" s="219">
        <v>2012</v>
      </c>
      <c r="AI1" s="220"/>
      <c r="AJ1" s="220"/>
      <c r="AK1" s="221"/>
      <c r="AL1" s="219">
        <v>2011</v>
      </c>
      <c r="AM1" s="220"/>
      <c r="AN1" s="220"/>
      <c r="AO1" s="221"/>
      <c r="AP1" s="219">
        <v>2010</v>
      </c>
      <c r="AQ1" s="220"/>
      <c r="AR1" s="220"/>
      <c r="AS1" s="221"/>
      <c r="AT1" s="219">
        <v>2009</v>
      </c>
      <c r="AU1" s="220"/>
      <c r="AV1" s="220"/>
      <c r="AW1" s="221"/>
      <c r="AX1" s="219">
        <v>2008</v>
      </c>
      <c r="AY1" s="220"/>
      <c r="AZ1" s="220"/>
      <c r="BA1" s="221"/>
      <c r="BB1" s="219">
        <v>2007</v>
      </c>
      <c r="BC1" s="220"/>
      <c r="BD1" s="220"/>
      <c r="BE1" s="221"/>
      <c r="BF1" s="219">
        <v>2006</v>
      </c>
      <c r="BG1" s="220"/>
      <c r="BH1" s="220"/>
      <c r="BI1" s="221"/>
      <c r="BJ1" s="219">
        <v>2005</v>
      </c>
      <c r="BK1" s="220"/>
      <c r="BL1" s="220"/>
      <c r="BM1" s="221"/>
      <c r="BN1" s="219">
        <v>2004</v>
      </c>
      <c r="BO1" s="220"/>
      <c r="BP1" s="220"/>
      <c r="BQ1" s="221"/>
    </row>
    <row r="2" spans="1:69" ht="35.25" customHeight="1" thickBot="1" x14ac:dyDescent="0.35">
      <c r="A2" s="271"/>
      <c r="B2" s="34" t="s">
        <v>5</v>
      </c>
      <c r="C2" s="35" t="s">
        <v>4</v>
      </c>
      <c r="D2" s="35" t="s">
        <v>3</v>
      </c>
      <c r="E2" s="36" t="s">
        <v>2</v>
      </c>
      <c r="F2" s="34" t="s">
        <v>5</v>
      </c>
      <c r="G2" s="35" t="s">
        <v>4</v>
      </c>
      <c r="H2" s="35" t="s">
        <v>3</v>
      </c>
      <c r="I2" s="36" t="s">
        <v>2</v>
      </c>
      <c r="J2" s="34" t="s">
        <v>5</v>
      </c>
      <c r="K2" s="35" t="s">
        <v>4</v>
      </c>
      <c r="L2" s="35" t="s">
        <v>3</v>
      </c>
      <c r="M2" s="36" t="s">
        <v>2</v>
      </c>
      <c r="N2" s="34" t="s">
        <v>5</v>
      </c>
      <c r="O2" s="35" t="s">
        <v>4</v>
      </c>
      <c r="P2" s="35" t="s">
        <v>3</v>
      </c>
      <c r="Q2" s="36" t="s">
        <v>2</v>
      </c>
      <c r="R2" s="34" t="s">
        <v>5</v>
      </c>
      <c r="S2" s="35" t="s">
        <v>4</v>
      </c>
      <c r="T2" s="35" t="s">
        <v>3</v>
      </c>
      <c r="U2" s="36" t="s">
        <v>2</v>
      </c>
      <c r="V2" s="34" t="s">
        <v>5</v>
      </c>
      <c r="W2" s="35" t="s">
        <v>4</v>
      </c>
      <c r="X2" s="35" t="s">
        <v>3</v>
      </c>
      <c r="Y2" s="36" t="s">
        <v>2</v>
      </c>
      <c r="Z2" s="34" t="s">
        <v>5</v>
      </c>
      <c r="AA2" s="35" t="s">
        <v>4</v>
      </c>
      <c r="AB2" s="35" t="s">
        <v>3</v>
      </c>
      <c r="AC2" s="36" t="s">
        <v>2</v>
      </c>
      <c r="AD2" s="34" t="s">
        <v>5</v>
      </c>
      <c r="AE2" s="35" t="s">
        <v>4</v>
      </c>
      <c r="AF2" s="35" t="s">
        <v>3</v>
      </c>
      <c r="AG2" s="36" t="s">
        <v>2</v>
      </c>
      <c r="AH2" s="34" t="s">
        <v>5</v>
      </c>
      <c r="AI2" s="35" t="s">
        <v>4</v>
      </c>
      <c r="AJ2" s="35" t="s">
        <v>3</v>
      </c>
      <c r="AK2" s="36" t="s">
        <v>2</v>
      </c>
      <c r="AL2" s="34" t="s">
        <v>5</v>
      </c>
      <c r="AM2" s="35" t="s">
        <v>4</v>
      </c>
      <c r="AN2" s="35" t="s">
        <v>3</v>
      </c>
      <c r="AO2" s="36" t="s">
        <v>2</v>
      </c>
      <c r="AP2" s="34" t="s">
        <v>5</v>
      </c>
      <c r="AQ2" s="35" t="s">
        <v>4</v>
      </c>
      <c r="AR2" s="35" t="s">
        <v>3</v>
      </c>
      <c r="AS2" s="36" t="s">
        <v>2</v>
      </c>
      <c r="AT2" s="34" t="s">
        <v>5</v>
      </c>
      <c r="AU2" s="35" t="s">
        <v>4</v>
      </c>
      <c r="AV2" s="35" t="s">
        <v>3</v>
      </c>
      <c r="AW2" s="36" t="s">
        <v>2</v>
      </c>
      <c r="AX2" s="34" t="s">
        <v>5</v>
      </c>
      <c r="AY2" s="35" t="s">
        <v>4</v>
      </c>
      <c r="AZ2" s="35" t="s">
        <v>3</v>
      </c>
      <c r="BA2" s="36" t="s">
        <v>2</v>
      </c>
      <c r="BB2" s="34" t="s">
        <v>5</v>
      </c>
      <c r="BC2" s="35" t="s">
        <v>4</v>
      </c>
      <c r="BD2" s="35" t="s">
        <v>3</v>
      </c>
      <c r="BE2" s="36" t="s">
        <v>2</v>
      </c>
      <c r="BF2" s="34" t="s">
        <v>5</v>
      </c>
      <c r="BG2" s="35" t="s">
        <v>4</v>
      </c>
      <c r="BH2" s="35" t="s">
        <v>3</v>
      </c>
      <c r="BI2" s="36" t="s">
        <v>2</v>
      </c>
      <c r="BJ2" s="34" t="s">
        <v>5</v>
      </c>
      <c r="BK2" s="35" t="s">
        <v>4</v>
      </c>
      <c r="BL2" s="35" t="s">
        <v>3</v>
      </c>
      <c r="BM2" s="36" t="s">
        <v>2</v>
      </c>
      <c r="BN2" s="34" t="s">
        <v>5</v>
      </c>
      <c r="BO2" s="35" t="s">
        <v>4</v>
      </c>
      <c r="BP2" s="35" t="s">
        <v>3</v>
      </c>
      <c r="BQ2" s="36" t="s">
        <v>2</v>
      </c>
    </row>
    <row r="3" spans="1:69" ht="19.5" customHeight="1" x14ac:dyDescent="0.3">
      <c r="A3" s="54" t="s">
        <v>24</v>
      </c>
      <c r="B3" s="183"/>
      <c r="C3" s="183"/>
      <c r="D3" s="183"/>
      <c r="E3" s="183">
        <v>187.5</v>
      </c>
      <c r="F3" s="183">
        <v>209.9</v>
      </c>
      <c r="G3" s="183">
        <v>192.1</v>
      </c>
      <c r="H3" s="183">
        <v>180.8</v>
      </c>
      <c r="I3" s="166">
        <v>184.8</v>
      </c>
      <c r="J3" s="167">
        <v>211.5</v>
      </c>
      <c r="K3" s="165">
        <v>180.7</v>
      </c>
      <c r="L3" s="165">
        <v>189.9</v>
      </c>
      <c r="M3" s="166">
        <v>174.2</v>
      </c>
      <c r="N3" s="167">
        <v>204.1</v>
      </c>
      <c r="O3" s="165">
        <v>176.6</v>
      </c>
      <c r="P3" s="165">
        <v>188.7</v>
      </c>
      <c r="Q3" s="166">
        <v>175.8</v>
      </c>
      <c r="R3" s="167">
        <v>169.7</v>
      </c>
      <c r="S3" s="165">
        <v>173.9</v>
      </c>
      <c r="T3" s="165">
        <v>207.7</v>
      </c>
      <c r="U3" s="166">
        <v>198.4</v>
      </c>
      <c r="V3" s="167">
        <v>190.4</v>
      </c>
      <c r="W3" s="165">
        <v>170.2</v>
      </c>
      <c r="X3" s="165">
        <v>197.6</v>
      </c>
      <c r="Y3" s="166">
        <v>161.80000000000001</v>
      </c>
      <c r="Z3" s="167">
        <v>235.7</v>
      </c>
      <c r="AA3" s="165">
        <v>171.8</v>
      </c>
      <c r="AB3" s="165">
        <v>196.8</v>
      </c>
      <c r="AC3" s="166">
        <v>154.9</v>
      </c>
      <c r="AD3" s="167">
        <v>227.4</v>
      </c>
      <c r="AE3" s="165">
        <v>174.5</v>
      </c>
      <c r="AF3" s="165">
        <v>199.6</v>
      </c>
      <c r="AG3" s="166">
        <v>153.80000000000001</v>
      </c>
      <c r="AH3" s="167">
        <v>244</v>
      </c>
      <c r="AI3" s="165">
        <v>165.7</v>
      </c>
      <c r="AJ3" s="165">
        <v>216.6</v>
      </c>
      <c r="AK3" s="166">
        <v>148.80000000000001</v>
      </c>
      <c r="AL3" s="167">
        <v>271.5</v>
      </c>
      <c r="AM3" s="165">
        <v>140.69999999999999</v>
      </c>
      <c r="AN3" s="165">
        <v>168.2</v>
      </c>
      <c r="AO3" s="166">
        <v>146.5</v>
      </c>
      <c r="AP3" s="167">
        <v>234.3</v>
      </c>
      <c r="AQ3" s="165">
        <v>121.5</v>
      </c>
      <c r="AR3" s="165">
        <v>187.1</v>
      </c>
      <c r="AS3" s="165">
        <v>143.1</v>
      </c>
      <c r="AT3" s="167">
        <v>210.8</v>
      </c>
      <c r="AU3" s="165">
        <v>159.69999999999999</v>
      </c>
      <c r="AV3" s="165">
        <v>215.3</v>
      </c>
      <c r="AW3" s="165">
        <v>152.69999999999999</v>
      </c>
      <c r="AX3" s="167">
        <v>204.2</v>
      </c>
      <c r="AY3" s="165">
        <v>152.30000000000001</v>
      </c>
      <c r="AZ3" s="165">
        <v>199.9</v>
      </c>
      <c r="BA3" s="165">
        <v>137.19999999999999</v>
      </c>
      <c r="BB3" s="167">
        <v>135.4</v>
      </c>
      <c r="BC3" s="165">
        <v>124.6</v>
      </c>
      <c r="BD3" s="165">
        <v>158.80000000000001</v>
      </c>
      <c r="BE3" s="165">
        <v>115.8</v>
      </c>
      <c r="BF3" s="167">
        <v>275.60000000000002</v>
      </c>
      <c r="BG3" s="165">
        <v>134.80000000000001</v>
      </c>
      <c r="BH3" s="165">
        <v>161.5</v>
      </c>
      <c r="BI3" s="165">
        <v>118.7</v>
      </c>
      <c r="BJ3" s="167">
        <v>127.8</v>
      </c>
      <c r="BK3" s="165">
        <v>147</v>
      </c>
      <c r="BL3" s="165">
        <v>153.30000000000001</v>
      </c>
      <c r="BM3" s="165">
        <v>100.1</v>
      </c>
      <c r="BN3" s="167">
        <v>219.5</v>
      </c>
      <c r="BO3" s="165">
        <v>126.8</v>
      </c>
      <c r="BP3" s="165">
        <v>138.6</v>
      </c>
      <c r="BQ3" s="165">
        <v>120.6</v>
      </c>
    </row>
    <row r="4" spans="1:69" ht="19.5" customHeight="1" x14ac:dyDescent="0.3">
      <c r="A4" s="92" t="s">
        <v>36</v>
      </c>
      <c r="B4" s="183"/>
      <c r="C4" s="183"/>
      <c r="D4" s="183"/>
      <c r="E4" s="183">
        <v>415</v>
      </c>
      <c r="F4" s="183">
        <v>466.2</v>
      </c>
      <c r="G4" s="183">
        <v>457.39999999999992</v>
      </c>
      <c r="H4" s="183">
        <v>450.2</v>
      </c>
      <c r="I4" s="166">
        <v>446.2</v>
      </c>
      <c r="J4" s="167">
        <v>450.90000000000003</v>
      </c>
      <c r="K4" s="165">
        <v>473.5</v>
      </c>
      <c r="L4" s="165">
        <v>440.29999999999995</v>
      </c>
      <c r="M4" s="166">
        <v>426.2</v>
      </c>
      <c r="N4" s="167">
        <v>440.90000000000003</v>
      </c>
      <c r="O4" s="165">
        <v>454.9</v>
      </c>
      <c r="P4" s="165">
        <v>423.39999999999992</v>
      </c>
      <c r="Q4" s="166">
        <v>418.90000000000003</v>
      </c>
      <c r="R4" s="167">
        <v>372.29999999999995</v>
      </c>
      <c r="S4" s="165">
        <v>378.20000000000005</v>
      </c>
      <c r="T4" s="165">
        <v>373.09999999999997</v>
      </c>
      <c r="U4" s="166">
        <v>356.90000000000003</v>
      </c>
      <c r="V4" s="167">
        <v>321.90000000000003</v>
      </c>
      <c r="W4" s="165">
        <v>321.59999999999997</v>
      </c>
      <c r="X4" s="165">
        <v>325.8</v>
      </c>
      <c r="Y4" s="166">
        <v>311.7</v>
      </c>
      <c r="Z4" s="167">
        <v>349.49999999999994</v>
      </c>
      <c r="AA4" s="165">
        <v>360.50000000000006</v>
      </c>
      <c r="AB4" s="165">
        <v>361.40000000000003</v>
      </c>
      <c r="AC4" s="166">
        <v>356.00000000000006</v>
      </c>
      <c r="AD4" s="167">
        <v>340</v>
      </c>
      <c r="AE4" s="165">
        <v>394.1</v>
      </c>
      <c r="AF4" s="165">
        <v>389.3</v>
      </c>
      <c r="AG4" s="166">
        <v>337.79999999999995</v>
      </c>
      <c r="AH4" s="167">
        <v>353</v>
      </c>
      <c r="AI4" s="165">
        <v>345.8</v>
      </c>
      <c r="AJ4" s="165">
        <v>338.59999999999997</v>
      </c>
      <c r="AK4" s="166">
        <v>308.2</v>
      </c>
      <c r="AL4" s="167">
        <v>286.20000000000005</v>
      </c>
      <c r="AM4" s="165">
        <v>283.8</v>
      </c>
      <c r="AN4" s="165">
        <v>290.60000000000002</v>
      </c>
      <c r="AO4" s="166">
        <v>282</v>
      </c>
      <c r="AP4" s="167">
        <v>285</v>
      </c>
      <c r="AQ4" s="165">
        <v>287.60000000000002</v>
      </c>
      <c r="AR4" s="165">
        <v>289.5</v>
      </c>
      <c r="AS4" s="165">
        <v>286.59999999999997</v>
      </c>
      <c r="AT4" s="167">
        <v>293.60000000000002</v>
      </c>
      <c r="AU4" s="165">
        <v>327.79999999999995</v>
      </c>
      <c r="AV4" s="165">
        <v>294.09999999999997</v>
      </c>
      <c r="AW4" s="165">
        <v>278.60000000000002</v>
      </c>
      <c r="AX4" s="167">
        <v>278.5</v>
      </c>
      <c r="AY4" s="165">
        <v>278.10000000000002</v>
      </c>
      <c r="AZ4" s="165">
        <v>279.7</v>
      </c>
      <c r="BA4" s="165">
        <v>279.8</v>
      </c>
      <c r="BB4" s="167">
        <v>222.6</v>
      </c>
      <c r="BC4" s="165">
        <v>183.3</v>
      </c>
      <c r="BD4" s="165">
        <v>219.8</v>
      </c>
      <c r="BE4" s="165">
        <v>181.6</v>
      </c>
      <c r="BF4" s="167">
        <v>178.20000000000002</v>
      </c>
      <c r="BG4" s="165">
        <v>150.9</v>
      </c>
      <c r="BH4" s="165">
        <v>180.8</v>
      </c>
      <c r="BI4" s="165">
        <v>143</v>
      </c>
      <c r="BJ4" s="167">
        <v>192.6</v>
      </c>
      <c r="BK4" s="165">
        <v>198.8</v>
      </c>
      <c r="BL4" s="165">
        <v>203</v>
      </c>
      <c r="BM4" s="165">
        <v>201.79999999999998</v>
      </c>
      <c r="BN4" s="167">
        <v>194.89999999999998</v>
      </c>
      <c r="BO4" s="165">
        <v>170.3</v>
      </c>
      <c r="BP4" s="165">
        <v>160.19999999999999</v>
      </c>
      <c r="BQ4" s="165">
        <v>139.80000000000001</v>
      </c>
    </row>
    <row r="5" spans="1:69" ht="19.5" customHeight="1" x14ac:dyDescent="0.3">
      <c r="A5" s="114" t="s">
        <v>37</v>
      </c>
      <c r="B5" s="183"/>
      <c r="C5" s="183"/>
      <c r="D5" s="183"/>
      <c r="E5" s="183">
        <v>12.5</v>
      </c>
      <c r="F5" s="183">
        <v>15.7</v>
      </c>
      <c r="G5" s="183">
        <v>17.399999999999999</v>
      </c>
      <c r="H5" s="183">
        <v>18.2</v>
      </c>
      <c r="I5" s="166">
        <v>17.399999999999999</v>
      </c>
      <c r="J5" s="167">
        <v>18.100000000000001</v>
      </c>
      <c r="K5" s="165">
        <v>17.399999999999999</v>
      </c>
      <c r="L5" s="165">
        <v>17.3</v>
      </c>
      <c r="M5" s="166">
        <v>13.6</v>
      </c>
      <c r="N5" s="167">
        <v>12.3</v>
      </c>
      <c r="O5" s="165">
        <v>11.2</v>
      </c>
      <c r="P5" s="165">
        <v>10.4</v>
      </c>
      <c r="Q5" s="166">
        <v>8.3000000000000007</v>
      </c>
      <c r="R5" s="167">
        <v>10.6</v>
      </c>
      <c r="S5" s="165">
        <v>10.8</v>
      </c>
      <c r="T5" s="165">
        <v>11.4</v>
      </c>
      <c r="U5" s="166">
        <v>9.1999999999999993</v>
      </c>
      <c r="V5" s="167">
        <v>11.1</v>
      </c>
      <c r="W5" s="165">
        <v>11.5</v>
      </c>
      <c r="X5" s="165">
        <v>11.5</v>
      </c>
      <c r="Y5" s="166">
        <v>10.4</v>
      </c>
      <c r="Z5" s="167">
        <v>13.4</v>
      </c>
      <c r="AA5" s="165">
        <v>14.5</v>
      </c>
      <c r="AB5" s="165">
        <v>14.1</v>
      </c>
      <c r="AC5" s="166">
        <v>14.1</v>
      </c>
      <c r="AD5" s="167">
        <v>16.8</v>
      </c>
      <c r="AE5" s="165">
        <v>17.600000000000001</v>
      </c>
      <c r="AF5" s="165">
        <v>18.3</v>
      </c>
      <c r="AG5" s="166">
        <v>12.2</v>
      </c>
      <c r="AH5" s="167">
        <v>7.1</v>
      </c>
      <c r="AI5" s="165">
        <v>8.1999999999999993</v>
      </c>
      <c r="AJ5" s="165">
        <v>8.9</v>
      </c>
      <c r="AK5" s="166">
        <v>9.1999999999999993</v>
      </c>
      <c r="AL5" s="167">
        <v>17.899999999999999</v>
      </c>
      <c r="AM5" s="165">
        <v>18.5</v>
      </c>
      <c r="AN5" s="165">
        <v>13.5</v>
      </c>
      <c r="AO5" s="166">
        <v>17.8</v>
      </c>
      <c r="AP5" s="167">
        <v>7.2</v>
      </c>
      <c r="AQ5" s="165">
        <v>7.6</v>
      </c>
      <c r="AR5" s="165">
        <v>9</v>
      </c>
      <c r="AS5" s="165">
        <v>9.1999999999999993</v>
      </c>
      <c r="AT5" s="167">
        <v>5.7</v>
      </c>
      <c r="AU5" s="165">
        <v>5.4</v>
      </c>
      <c r="AV5" s="165">
        <v>10.6</v>
      </c>
      <c r="AW5" s="165">
        <v>8.9</v>
      </c>
      <c r="AX5" s="167">
        <v>12.2</v>
      </c>
      <c r="AY5" s="165">
        <v>2.2999999999999998</v>
      </c>
      <c r="AZ5" s="165">
        <v>12.3</v>
      </c>
      <c r="BA5" s="165">
        <v>2.2999999999999998</v>
      </c>
      <c r="BB5" s="167">
        <v>6.9</v>
      </c>
      <c r="BC5" s="165">
        <v>1.4</v>
      </c>
      <c r="BD5" s="165">
        <v>7</v>
      </c>
      <c r="BE5" s="165">
        <v>1.4</v>
      </c>
      <c r="BF5" s="167">
        <v>10.4</v>
      </c>
      <c r="BG5" s="165">
        <v>2</v>
      </c>
      <c r="BH5" s="165">
        <v>10.6</v>
      </c>
      <c r="BI5" s="165">
        <v>1.9</v>
      </c>
      <c r="BJ5" s="167">
        <v>7.5</v>
      </c>
      <c r="BK5" s="165">
        <v>6.1</v>
      </c>
      <c r="BL5" s="165">
        <v>7.3</v>
      </c>
      <c r="BM5" s="165">
        <v>6.1</v>
      </c>
      <c r="BN5" s="167">
        <v>6.2</v>
      </c>
      <c r="BO5" s="165">
        <v>6.9</v>
      </c>
      <c r="BP5" s="165">
        <v>6.8</v>
      </c>
      <c r="BQ5" s="165">
        <v>6.8</v>
      </c>
    </row>
    <row r="6" spans="1:69" ht="19.5" customHeight="1" x14ac:dyDescent="0.3">
      <c r="A6" s="114" t="s">
        <v>63</v>
      </c>
      <c r="B6" s="183"/>
      <c r="C6" s="183"/>
      <c r="D6" s="183"/>
      <c r="E6" s="183">
        <v>363.9</v>
      </c>
      <c r="F6" s="183">
        <v>414.8</v>
      </c>
      <c r="G6" s="183">
        <v>405.4</v>
      </c>
      <c r="H6" s="183">
        <v>396.3</v>
      </c>
      <c r="I6" s="166">
        <v>391.2</v>
      </c>
      <c r="J6" s="167">
        <v>397.5</v>
      </c>
      <c r="K6" s="165">
        <v>418.3</v>
      </c>
      <c r="L6" s="165">
        <v>388.7</v>
      </c>
      <c r="M6" s="166">
        <v>376</v>
      </c>
      <c r="N6" s="167">
        <v>376.9</v>
      </c>
      <c r="O6" s="165">
        <v>386.7</v>
      </c>
      <c r="P6" s="165">
        <v>360.9</v>
      </c>
      <c r="Q6" s="166">
        <v>359</v>
      </c>
      <c r="R6" s="167">
        <v>312.89999999999998</v>
      </c>
      <c r="S6" s="165">
        <v>308.60000000000002</v>
      </c>
      <c r="T6" s="165">
        <v>309.7</v>
      </c>
      <c r="U6" s="166">
        <v>292.60000000000002</v>
      </c>
      <c r="V6" s="167">
        <v>255.9</v>
      </c>
      <c r="W6" s="165">
        <v>253.2</v>
      </c>
      <c r="X6" s="165">
        <v>261.10000000000002</v>
      </c>
      <c r="Y6" s="166">
        <v>248</v>
      </c>
      <c r="Z6" s="167">
        <v>286</v>
      </c>
      <c r="AA6" s="165">
        <v>291.3</v>
      </c>
      <c r="AB6" s="165">
        <v>296.2</v>
      </c>
      <c r="AC6" s="166">
        <v>293</v>
      </c>
      <c r="AD6" s="167">
        <v>292.39999999999998</v>
      </c>
      <c r="AE6" s="165">
        <v>331.3</v>
      </c>
      <c r="AF6" s="165">
        <v>333.8</v>
      </c>
      <c r="AG6" s="166">
        <v>286.39999999999998</v>
      </c>
      <c r="AH6" s="167">
        <v>309</v>
      </c>
      <c r="AI6" s="165">
        <v>303.89999999999998</v>
      </c>
      <c r="AJ6" s="165">
        <v>299</v>
      </c>
      <c r="AK6" s="166">
        <v>269.8</v>
      </c>
      <c r="AL6" s="167">
        <v>235.4</v>
      </c>
      <c r="AM6" s="165">
        <v>234.2</v>
      </c>
      <c r="AN6" s="165">
        <v>251.1</v>
      </c>
      <c r="AO6" s="166">
        <v>237.3</v>
      </c>
      <c r="AP6" s="167">
        <v>247.8</v>
      </c>
      <c r="AQ6" s="165">
        <v>252.2</v>
      </c>
      <c r="AR6" s="165">
        <v>252.7</v>
      </c>
      <c r="AS6" s="165">
        <v>249.2</v>
      </c>
      <c r="AT6" s="167">
        <v>251.9</v>
      </c>
      <c r="AU6" s="165">
        <v>294.89999999999998</v>
      </c>
      <c r="AV6" s="165">
        <v>238.4</v>
      </c>
      <c r="AW6" s="165">
        <v>230.4</v>
      </c>
      <c r="AX6" s="167">
        <v>232.3</v>
      </c>
      <c r="AY6" s="165">
        <v>242.6</v>
      </c>
      <c r="AZ6" s="165">
        <v>233.3</v>
      </c>
      <c r="BA6" s="165">
        <v>239.6</v>
      </c>
      <c r="BB6" s="167">
        <v>180.7</v>
      </c>
      <c r="BC6" s="165">
        <v>147.4</v>
      </c>
      <c r="BD6" s="165">
        <v>180.3</v>
      </c>
      <c r="BE6" s="165">
        <v>148.5</v>
      </c>
      <c r="BF6" s="167">
        <v>137.30000000000001</v>
      </c>
      <c r="BG6" s="165">
        <v>118.4</v>
      </c>
      <c r="BH6" s="165">
        <v>140.4</v>
      </c>
      <c r="BI6" s="165">
        <v>110.6</v>
      </c>
      <c r="BJ6" s="167">
        <v>155.9</v>
      </c>
      <c r="BK6" s="165">
        <v>164.5</v>
      </c>
      <c r="BL6" s="165">
        <v>167.9</v>
      </c>
      <c r="BM6" s="165">
        <v>166.7</v>
      </c>
      <c r="BN6" s="167">
        <v>154.69999999999999</v>
      </c>
      <c r="BO6" s="165">
        <v>134</v>
      </c>
      <c r="BP6" s="165">
        <v>132.69999999999999</v>
      </c>
      <c r="BQ6" s="165">
        <v>112.3</v>
      </c>
    </row>
    <row r="7" spans="1:69" ht="40" customHeight="1" x14ac:dyDescent="0.3">
      <c r="A7" s="114" t="s">
        <v>48</v>
      </c>
      <c r="B7" s="183"/>
      <c r="C7" s="183"/>
      <c r="D7" s="183"/>
      <c r="E7" s="183">
        <v>25.8</v>
      </c>
      <c r="F7" s="183">
        <v>21.9</v>
      </c>
      <c r="G7" s="183">
        <v>21.7</v>
      </c>
      <c r="H7" s="183">
        <v>21.3</v>
      </c>
      <c r="I7" s="166">
        <v>23.6</v>
      </c>
      <c r="J7" s="167">
        <v>22</v>
      </c>
      <c r="K7" s="165">
        <v>24.2</v>
      </c>
      <c r="L7" s="165">
        <v>20.399999999999999</v>
      </c>
      <c r="M7" s="166">
        <v>22.4</v>
      </c>
      <c r="N7" s="167">
        <v>22.1</v>
      </c>
      <c r="O7" s="165">
        <v>25.9</v>
      </c>
      <c r="P7" s="165">
        <v>23.9</v>
      </c>
      <c r="Q7" s="166">
        <v>25.1</v>
      </c>
      <c r="R7" s="167">
        <v>22.9</v>
      </c>
      <c r="S7" s="165">
        <v>24.8</v>
      </c>
      <c r="T7" s="165">
        <v>22.5</v>
      </c>
      <c r="U7" s="166">
        <v>26.6</v>
      </c>
      <c r="V7" s="167">
        <v>25.8</v>
      </c>
      <c r="W7" s="165">
        <v>28</v>
      </c>
      <c r="X7" s="165">
        <v>25.4</v>
      </c>
      <c r="Y7" s="166">
        <v>25.3</v>
      </c>
      <c r="Z7" s="167">
        <v>27.4</v>
      </c>
      <c r="AA7" s="165">
        <v>30.1</v>
      </c>
      <c r="AB7" s="165">
        <v>26.5</v>
      </c>
      <c r="AC7" s="166">
        <v>27.6</v>
      </c>
      <c r="AD7" s="167">
        <v>13.7</v>
      </c>
      <c r="AE7" s="165">
        <v>20.399999999999999</v>
      </c>
      <c r="AF7" s="165">
        <v>16.899999999999999</v>
      </c>
      <c r="AG7" s="166">
        <v>17.899999999999999</v>
      </c>
      <c r="AH7" s="167">
        <v>14</v>
      </c>
      <c r="AI7" s="165">
        <v>17.100000000000001</v>
      </c>
      <c r="AJ7" s="165">
        <v>16.3</v>
      </c>
      <c r="AK7" s="166">
        <v>12.7</v>
      </c>
      <c r="AL7" s="167">
        <v>16.3</v>
      </c>
      <c r="AM7" s="165">
        <v>15.8</v>
      </c>
      <c r="AN7" s="165">
        <v>12.7</v>
      </c>
      <c r="AO7" s="166">
        <v>12.9</v>
      </c>
      <c r="AP7" s="167">
        <v>13.1</v>
      </c>
      <c r="AQ7" s="165">
        <v>13.7</v>
      </c>
      <c r="AR7" s="165">
        <v>13.5</v>
      </c>
      <c r="AS7" s="165">
        <v>12.7</v>
      </c>
      <c r="AT7" s="167">
        <v>17.899999999999999</v>
      </c>
      <c r="AU7" s="165">
        <v>20.7</v>
      </c>
      <c r="AV7" s="165">
        <v>15.2</v>
      </c>
      <c r="AW7" s="165">
        <v>12.2</v>
      </c>
      <c r="AX7" s="167">
        <v>12.4</v>
      </c>
      <c r="AY7" s="165">
        <v>12.1</v>
      </c>
      <c r="AZ7" s="165">
        <v>12.4</v>
      </c>
      <c r="BA7" s="165">
        <v>13.8</v>
      </c>
      <c r="BB7" s="167">
        <v>11</v>
      </c>
      <c r="BC7" s="165">
        <v>10.7</v>
      </c>
      <c r="BD7" s="165">
        <v>10.199999999999999</v>
      </c>
      <c r="BE7" s="165">
        <v>10</v>
      </c>
      <c r="BF7" s="167">
        <v>8.6</v>
      </c>
      <c r="BG7" s="165">
        <v>8.6</v>
      </c>
      <c r="BH7" s="165">
        <v>8.4</v>
      </c>
      <c r="BI7" s="165">
        <v>8.5</v>
      </c>
      <c r="BJ7" s="167">
        <v>11.7</v>
      </c>
      <c r="BK7" s="165">
        <v>11.3</v>
      </c>
      <c r="BL7" s="165">
        <v>11.2</v>
      </c>
      <c r="BM7" s="165">
        <v>11.6</v>
      </c>
      <c r="BN7" s="167">
        <v>14.3</v>
      </c>
      <c r="BO7" s="165">
        <v>12.3</v>
      </c>
      <c r="BP7" s="165">
        <v>8.6999999999999993</v>
      </c>
      <c r="BQ7" s="165">
        <v>8.6999999999999993</v>
      </c>
    </row>
    <row r="8" spans="1:69" ht="40" customHeight="1" x14ac:dyDescent="0.3">
      <c r="A8" s="114" t="s">
        <v>38</v>
      </c>
      <c r="B8" s="183"/>
      <c r="C8" s="183"/>
      <c r="D8" s="183"/>
      <c r="E8" s="183">
        <v>12.8</v>
      </c>
      <c r="F8" s="183">
        <v>13.8</v>
      </c>
      <c r="G8" s="183">
        <v>12.9</v>
      </c>
      <c r="H8" s="183">
        <v>14.4</v>
      </c>
      <c r="I8" s="166">
        <v>14</v>
      </c>
      <c r="J8" s="167">
        <v>13.3</v>
      </c>
      <c r="K8" s="165">
        <v>13.6</v>
      </c>
      <c r="L8" s="165">
        <v>13.9</v>
      </c>
      <c r="M8" s="166">
        <v>14.2</v>
      </c>
      <c r="N8" s="167">
        <v>29.6</v>
      </c>
      <c r="O8" s="165">
        <v>31.1</v>
      </c>
      <c r="P8" s="165">
        <v>28.2</v>
      </c>
      <c r="Q8" s="166">
        <v>26.5</v>
      </c>
      <c r="R8" s="167">
        <v>25.9</v>
      </c>
      <c r="S8" s="165">
        <v>34</v>
      </c>
      <c r="T8" s="165">
        <v>29.5</v>
      </c>
      <c r="U8" s="166">
        <v>28.5</v>
      </c>
      <c r="V8" s="167">
        <v>29.1</v>
      </c>
      <c r="W8" s="165">
        <v>28.9</v>
      </c>
      <c r="X8" s="165">
        <v>27.8</v>
      </c>
      <c r="Y8" s="166">
        <v>28</v>
      </c>
      <c r="Z8" s="167">
        <v>22.7</v>
      </c>
      <c r="AA8" s="165">
        <v>24.6</v>
      </c>
      <c r="AB8" s="165">
        <v>24.6</v>
      </c>
      <c r="AC8" s="166">
        <v>21.3</v>
      </c>
      <c r="AD8" s="167">
        <v>17.100000000000001</v>
      </c>
      <c r="AE8" s="165">
        <v>24.8</v>
      </c>
      <c r="AF8" s="165">
        <v>20.3</v>
      </c>
      <c r="AG8" s="166">
        <v>21.3</v>
      </c>
      <c r="AH8" s="167">
        <v>22.9</v>
      </c>
      <c r="AI8" s="165">
        <v>16.600000000000001</v>
      </c>
      <c r="AJ8" s="165">
        <v>14.4</v>
      </c>
      <c r="AK8" s="166">
        <v>16.5</v>
      </c>
      <c r="AL8" s="167">
        <v>16.600000000000001</v>
      </c>
      <c r="AM8" s="165">
        <v>15.3</v>
      </c>
      <c r="AN8" s="165">
        <v>13.3</v>
      </c>
      <c r="AO8" s="166">
        <v>14</v>
      </c>
      <c r="AP8" s="167">
        <v>16.899999999999999</v>
      </c>
      <c r="AQ8" s="165">
        <v>14.1</v>
      </c>
      <c r="AR8" s="165">
        <v>14.3</v>
      </c>
      <c r="AS8" s="165">
        <v>15.5</v>
      </c>
      <c r="AT8" s="167">
        <v>18.100000000000001</v>
      </c>
      <c r="AU8" s="165">
        <v>6.8</v>
      </c>
      <c r="AV8" s="165">
        <v>29.9</v>
      </c>
      <c r="AW8" s="165">
        <v>27.1</v>
      </c>
      <c r="AX8" s="167">
        <v>21.6</v>
      </c>
      <c r="AY8" s="165">
        <v>21.1</v>
      </c>
      <c r="AZ8" s="165">
        <v>21.7</v>
      </c>
      <c r="BA8" s="165">
        <v>24.1</v>
      </c>
      <c r="BB8" s="167">
        <v>24</v>
      </c>
      <c r="BC8" s="165">
        <v>23.8</v>
      </c>
      <c r="BD8" s="165">
        <v>22.3</v>
      </c>
      <c r="BE8" s="165">
        <v>21.7</v>
      </c>
      <c r="BF8" s="167">
        <v>21.9</v>
      </c>
      <c r="BG8" s="165">
        <v>21.9</v>
      </c>
      <c r="BH8" s="165">
        <v>21.4</v>
      </c>
      <c r="BI8" s="165">
        <v>22</v>
      </c>
      <c r="BJ8" s="167">
        <v>17.5</v>
      </c>
      <c r="BK8" s="165">
        <v>16.899999999999999</v>
      </c>
      <c r="BL8" s="165">
        <v>16.600000000000001</v>
      </c>
      <c r="BM8" s="165">
        <v>17.399999999999999</v>
      </c>
      <c r="BN8" s="167">
        <v>19.7</v>
      </c>
      <c r="BO8" s="165">
        <v>17.100000000000001</v>
      </c>
      <c r="BP8" s="165">
        <v>12</v>
      </c>
      <c r="BQ8" s="165">
        <v>12</v>
      </c>
    </row>
    <row r="9" spans="1:69" s="112" customFormat="1" ht="40" customHeight="1" outlineLevel="1" x14ac:dyDescent="0.3">
      <c r="A9" s="55" t="s">
        <v>12</v>
      </c>
      <c r="B9" s="183"/>
      <c r="C9" s="183"/>
      <c r="D9" s="183"/>
      <c r="E9" s="183">
        <v>148.19999999999999</v>
      </c>
      <c r="F9" s="183">
        <v>187.4</v>
      </c>
      <c r="G9" s="183">
        <v>181.5</v>
      </c>
      <c r="H9" s="183">
        <v>177.5</v>
      </c>
      <c r="I9" s="166">
        <v>173.7</v>
      </c>
      <c r="J9" s="167">
        <v>201</v>
      </c>
      <c r="K9" s="165">
        <v>199.1</v>
      </c>
      <c r="L9" s="165">
        <v>176.1</v>
      </c>
      <c r="M9" s="166">
        <v>176.6</v>
      </c>
      <c r="N9" s="167">
        <v>182.6</v>
      </c>
      <c r="O9" s="165">
        <v>173.2</v>
      </c>
      <c r="P9" s="165">
        <v>159.9</v>
      </c>
      <c r="Q9" s="166">
        <v>149.19999999999999</v>
      </c>
      <c r="R9" s="167">
        <v>170</v>
      </c>
      <c r="S9" s="165">
        <v>140.5</v>
      </c>
      <c r="T9" s="165">
        <v>150</v>
      </c>
      <c r="U9" s="166">
        <v>145.6</v>
      </c>
      <c r="V9" s="167">
        <v>153</v>
      </c>
      <c r="W9" s="165">
        <v>136.30000000000001</v>
      </c>
      <c r="X9" s="165">
        <v>151.6</v>
      </c>
      <c r="Y9" s="166">
        <v>129.4</v>
      </c>
      <c r="Z9" s="167">
        <v>159.80000000000001</v>
      </c>
      <c r="AA9" s="165">
        <v>151.69999999999999</v>
      </c>
      <c r="AB9" s="165">
        <v>161.5</v>
      </c>
      <c r="AC9" s="166">
        <v>155.80000000000001</v>
      </c>
      <c r="AD9" s="167">
        <v>177.4</v>
      </c>
      <c r="AE9" s="165">
        <v>160.6</v>
      </c>
      <c r="AF9" s="165">
        <v>170</v>
      </c>
      <c r="AG9" s="166">
        <v>145.19999999999999</v>
      </c>
      <c r="AH9" s="167">
        <v>148</v>
      </c>
      <c r="AI9" s="165">
        <v>132</v>
      </c>
      <c r="AJ9" s="165">
        <v>150.6</v>
      </c>
      <c r="AK9" s="166">
        <v>122.6</v>
      </c>
      <c r="AL9" s="167">
        <v>140.30000000000001</v>
      </c>
      <c r="AM9" s="165">
        <v>146.6</v>
      </c>
      <c r="AN9" s="165">
        <v>165.3</v>
      </c>
      <c r="AO9" s="166">
        <v>136.5</v>
      </c>
      <c r="AP9" s="167">
        <v>129.1</v>
      </c>
      <c r="AQ9" s="165">
        <v>137.80000000000001</v>
      </c>
      <c r="AR9" s="165">
        <v>151.4</v>
      </c>
      <c r="AS9" s="165">
        <v>122.5</v>
      </c>
      <c r="AT9" s="167">
        <v>108.2</v>
      </c>
      <c r="AU9" s="165">
        <v>119.9</v>
      </c>
      <c r="AV9" s="165">
        <v>126.4</v>
      </c>
      <c r="AW9" s="165">
        <v>98.7</v>
      </c>
      <c r="AX9" s="167">
        <v>50.2</v>
      </c>
      <c r="AY9" s="165">
        <v>55.2</v>
      </c>
      <c r="AZ9" s="165">
        <v>57.6</v>
      </c>
      <c r="BA9" s="165">
        <v>43.6</v>
      </c>
      <c r="BB9" s="167">
        <v>68.599999999999994</v>
      </c>
      <c r="BC9" s="165">
        <v>75.7</v>
      </c>
      <c r="BD9" s="165">
        <v>71.400000000000006</v>
      </c>
      <c r="BE9" s="165">
        <v>55.6</v>
      </c>
      <c r="BF9" s="167">
        <v>59.6</v>
      </c>
      <c r="BG9" s="165">
        <v>74.900000000000006</v>
      </c>
      <c r="BH9" s="165">
        <v>77.099999999999994</v>
      </c>
      <c r="BI9" s="165">
        <v>60.2</v>
      </c>
      <c r="BJ9" s="167">
        <v>54.8</v>
      </c>
      <c r="BK9" s="165">
        <v>67.2</v>
      </c>
      <c r="BL9" s="165">
        <v>59.7</v>
      </c>
      <c r="BM9" s="165">
        <v>42.8</v>
      </c>
      <c r="BN9" s="167">
        <v>56.1</v>
      </c>
      <c r="BO9" s="165">
        <v>60.7</v>
      </c>
      <c r="BP9" s="165">
        <v>44.1</v>
      </c>
      <c r="BQ9" s="165">
        <v>38.4</v>
      </c>
    </row>
    <row r="10" spans="1:69" s="112" customFormat="1" ht="40" customHeight="1" outlineLevel="1" x14ac:dyDescent="0.3">
      <c r="A10" s="55" t="s">
        <v>13</v>
      </c>
      <c r="B10" s="183"/>
      <c r="C10" s="183"/>
      <c r="D10" s="183"/>
      <c r="E10" s="183">
        <v>720.4</v>
      </c>
      <c r="F10" s="183">
        <v>721.8</v>
      </c>
      <c r="G10" s="183">
        <v>700</v>
      </c>
      <c r="H10" s="183">
        <v>695.3</v>
      </c>
      <c r="I10" s="166">
        <v>708.1</v>
      </c>
      <c r="J10" s="167">
        <v>742.3</v>
      </c>
      <c r="K10" s="165">
        <v>714.8</v>
      </c>
      <c r="L10" s="165">
        <v>671</v>
      </c>
      <c r="M10" s="166">
        <v>663.5</v>
      </c>
      <c r="N10" s="167">
        <v>710.3</v>
      </c>
      <c r="O10" s="165">
        <v>723.6</v>
      </c>
      <c r="P10" s="165">
        <v>622.79999999999995</v>
      </c>
      <c r="Q10" s="166">
        <v>581.9</v>
      </c>
      <c r="R10" s="167">
        <v>535.4</v>
      </c>
      <c r="S10" s="165">
        <v>586.20000000000005</v>
      </c>
      <c r="T10" s="165">
        <v>595.1</v>
      </c>
      <c r="U10" s="166">
        <v>614.6</v>
      </c>
      <c r="V10" s="167">
        <v>520</v>
      </c>
      <c r="W10" s="165">
        <v>512.29999999999995</v>
      </c>
      <c r="X10" s="165">
        <v>558.1</v>
      </c>
      <c r="Y10" s="166">
        <v>559.4</v>
      </c>
      <c r="Z10" s="167">
        <v>472.2</v>
      </c>
      <c r="AA10" s="165">
        <v>449.6</v>
      </c>
      <c r="AB10" s="165">
        <v>490.7</v>
      </c>
      <c r="AC10" s="166">
        <v>514.79999999999995</v>
      </c>
      <c r="AD10" s="167">
        <v>490.8</v>
      </c>
      <c r="AE10" s="165">
        <v>479.9</v>
      </c>
      <c r="AF10" s="165">
        <v>464.9</v>
      </c>
      <c r="AG10" s="166">
        <v>431</v>
      </c>
      <c r="AH10" s="167">
        <v>465.5</v>
      </c>
      <c r="AI10" s="165">
        <v>451.8</v>
      </c>
      <c r="AJ10" s="165">
        <v>460.7</v>
      </c>
      <c r="AK10" s="166">
        <v>473.8</v>
      </c>
      <c r="AL10" s="167">
        <v>488.3</v>
      </c>
      <c r="AM10" s="165">
        <v>445.6</v>
      </c>
      <c r="AN10" s="165">
        <v>433.8</v>
      </c>
      <c r="AO10" s="166">
        <v>444</v>
      </c>
      <c r="AP10" s="167">
        <v>367.6</v>
      </c>
      <c r="AQ10" s="165">
        <v>347.5</v>
      </c>
      <c r="AR10" s="165">
        <v>345</v>
      </c>
      <c r="AS10" s="165">
        <v>299.8</v>
      </c>
      <c r="AT10" s="167">
        <v>243.1</v>
      </c>
      <c r="AU10" s="165">
        <v>252.8</v>
      </c>
      <c r="AV10" s="165">
        <v>209.4</v>
      </c>
      <c r="AW10" s="165">
        <v>200.2</v>
      </c>
      <c r="AX10" s="167">
        <v>185</v>
      </c>
      <c r="AY10" s="165">
        <v>199.9</v>
      </c>
      <c r="AZ10" s="165">
        <v>189.2</v>
      </c>
      <c r="BA10" s="165">
        <v>174.3</v>
      </c>
      <c r="BB10" s="167">
        <v>186.6</v>
      </c>
      <c r="BC10" s="165">
        <v>200</v>
      </c>
      <c r="BD10" s="165">
        <v>200</v>
      </c>
      <c r="BE10" s="165">
        <v>194.1</v>
      </c>
      <c r="BF10" s="167">
        <v>117</v>
      </c>
      <c r="BG10" s="165">
        <v>139.19999999999999</v>
      </c>
      <c r="BH10" s="165">
        <v>125.3</v>
      </c>
      <c r="BI10" s="165">
        <v>118.7</v>
      </c>
      <c r="BJ10" s="167">
        <v>111.8</v>
      </c>
      <c r="BK10" s="165">
        <v>130.5</v>
      </c>
      <c r="BL10" s="165">
        <v>117.7</v>
      </c>
      <c r="BM10" s="165">
        <v>100.4</v>
      </c>
      <c r="BN10" s="167">
        <v>121.8</v>
      </c>
      <c r="BO10" s="165">
        <v>144.1</v>
      </c>
      <c r="BP10" s="165">
        <v>134.80000000000001</v>
      </c>
      <c r="BQ10" s="165">
        <v>126.1</v>
      </c>
    </row>
    <row r="11" spans="1:69" s="112" customFormat="1" ht="40" customHeight="1" outlineLevel="1" x14ac:dyDescent="0.3">
      <c r="A11" s="55" t="s">
        <v>14</v>
      </c>
      <c r="B11" s="183"/>
      <c r="C11" s="183"/>
      <c r="D11" s="183"/>
      <c r="E11" s="183">
        <v>56.8</v>
      </c>
      <c r="F11" s="183">
        <v>54.7</v>
      </c>
      <c r="G11" s="183">
        <v>48.2</v>
      </c>
      <c r="H11" s="183">
        <v>49.9</v>
      </c>
      <c r="I11" s="166">
        <v>60.4</v>
      </c>
      <c r="J11" s="167">
        <v>61.3</v>
      </c>
      <c r="K11" s="165">
        <v>60.9</v>
      </c>
      <c r="L11" s="165">
        <v>54.2</v>
      </c>
      <c r="M11" s="166">
        <v>61.4</v>
      </c>
      <c r="N11" s="167">
        <v>52.9</v>
      </c>
      <c r="O11" s="165">
        <v>58.2</v>
      </c>
      <c r="P11" s="165">
        <v>62.3</v>
      </c>
      <c r="Q11" s="166">
        <v>63.1</v>
      </c>
      <c r="R11" s="167">
        <v>64.3</v>
      </c>
      <c r="S11" s="165">
        <v>55.9</v>
      </c>
      <c r="T11" s="165">
        <v>61.2</v>
      </c>
      <c r="U11" s="166">
        <v>59.5</v>
      </c>
      <c r="V11" s="167">
        <v>59</v>
      </c>
      <c r="W11" s="165">
        <v>50</v>
      </c>
      <c r="X11" s="165">
        <v>58</v>
      </c>
      <c r="Y11" s="166">
        <v>58.3</v>
      </c>
      <c r="Z11" s="167">
        <v>42.5</v>
      </c>
      <c r="AA11" s="165">
        <v>36</v>
      </c>
      <c r="AB11" s="165">
        <v>40.5</v>
      </c>
      <c r="AC11" s="166">
        <v>40</v>
      </c>
      <c r="AD11" s="167">
        <v>37.5</v>
      </c>
      <c r="AE11" s="165">
        <v>37.299999999999997</v>
      </c>
      <c r="AF11" s="165">
        <v>39.700000000000003</v>
      </c>
      <c r="AG11" s="166">
        <v>31.4</v>
      </c>
      <c r="AH11" s="167">
        <v>30.5</v>
      </c>
      <c r="AI11" s="165">
        <v>31.7</v>
      </c>
      <c r="AJ11" s="165">
        <v>35.299999999999997</v>
      </c>
      <c r="AK11" s="166">
        <v>29.2</v>
      </c>
      <c r="AL11" s="167">
        <v>35.5</v>
      </c>
      <c r="AM11" s="165">
        <v>34.5</v>
      </c>
      <c r="AN11" s="165">
        <v>31.7</v>
      </c>
      <c r="AO11" s="166">
        <v>27.9</v>
      </c>
      <c r="AP11" s="167">
        <v>30</v>
      </c>
      <c r="AQ11" s="165">
        <v>30.9</v>
      </c>
      <c r="AR11" s="165">
        <v>34.799999999999997</v>
      </c>
      <c r="AS11" s="165">
        <v>30.2</v>
      </c>
      <c r="AT11" s="167">
        <v>38.200000000000003</v>
      </c>
      <c r="AU11" s="165">
        <v>41.7</v>
      </c>
      <c r="AV11" s="165">
        <v>38.200000000000003</v>
      </c>
      <c r="AW11" s="165">
        <v>33.700000000000003</v>
      </c>
      <c r="AX11" s="167">
        <v>24.9</v>
      </c>
      <c r="AY11" s="165">
        <v>32</v>
      </c>
      <c r="AZ11" s="165">
        <v>24.6</v>
      </c>
      <c r="BA11" s="165">
        <v>21.3</v>
      </c>
      <c r="BB11" s="167">
        <v>29.1</v>
      </c>
      <c r="BC11" s="165">
        <v>35.299999999999997</v>
      </c>
      <c r="BD11" s="165">
        <v>34.5</v>
      </c>
      <c r="BE11" s="165">
        <v>30.7</v>
      </c>
      <c r="BF11" s="167">
        <v>27.9</v>
      </c>
      <c r="BG11" s="165">
        <v>34.200000000000003</v>
      </c>
      <c r="BH11" s="165">
        <v>34.1</v>
      </c>
      <c r="BI11" s="165">
        <v>32.1</v>
      </c>
      <c r="BJ11" s="167">
        <v>36.6</v>
      </c>
      <c r="BK11" s="165">
        <v>36.5</v>
      </c>
      <c r="BL11" s="165">
        <v>46.4</v>
      </c>
      <c r="BM11" s="165">
        <v>37.299999999999997</v>
      </c>
      <c r="BN11" s="167">
        <v>37.9</v>
      </c>
      <c r="BO11" s="165">
        <v>38.299999999999997</v>
      </c>
      <c r="BP11" s="165">
        <v>40.9</v>
      </c>
      <c r="BQ11" s="165">
        <v>36.200000000000003</v>
      </c>
    </row>
    <row r="12" spans="1:69" s="112" customFormat="1" ht="40" customHeight="1" outlineLevel="1" x14ac:dyDescent="0.3">
      <c r="A12" s="55" t="s">
        <v>27</v>
      </c>
      <c r="B12" s="183"/>
      <c r="C12" s="183"/>
      <c r="D12" s="183"/>
      <c r="E12" s="183">
        <v>140.9</v>
      </c>
      <c r="F12" s="183">
        <v>142.19999999999999</v>
      </c>
      <c r="G12" s="183">
        <v>139</v>
      </c>
      <c r="H12" s="183">
        <v>138.80000000000001</v>
      </c>
      <c r="I12" s="166">
        <v>139.69999999999999</v>
      </c>
      <c r="J12" s="167">
        <v>142.4</v>
      </c>
      <c r="K12" s="165">
        <v>140.30000000000001</v>
      </c>
      <c r="L12" s="165">
        <v>139.30000000000001</v>
      </c>
      <c r="M12" s="166">
        <v>137.69999999999999</v>
      </c>
      <c r="N12" s="167">
        <v>124.1</v>
      </c>
      <c r="O12" s="165">
        <v>125.5</v>
      </c>
      <c r="P12" s="165">
        <v>121.3</v>
      </c>
      <c r="Q12" s="166">
        <v>122.9</v>
      </c>
      <c r="R12" s="167">
        <v>123.4</v>
      </c>
      <c r="S12" s="165">
        <v>118</v>
      </c>
      <c r="T12" s="165">
        <v>117.8</v>
      </c>
      <c r="U12" s="166">
        <v>113.7</v>
      </c>
      <c r="V12" s="167">
        <v>97</v>
      </c>
      <c r="W12" s="165">
        <v>92.9</v>
      </c>
      <c r="X12" s="165">
        <v>91.9</v>
      </c>
      <c r="Y12" s="166">
        <v>89.9</v>
      </c>
      <c r="Z12" s="167">
        <v>94.7</v>
      </c>
      <c r="AA12" s="165">
        <v>88.6</v>
      </c>
      <c r="AB12" s="165">
        <v>86.3</v>
      </c>
      <c r="AC12" s="166">
        <v>83.5</v>
      </c>
      <c r="AD12" s="167">
        <v>83.8</v>
      </c>
      <c r="AE12" s="165">
        <v>83.3</v>
      </c>
      <c r="AF12" s="165">
        <v>82.7</v>
      </c>
      <c r="AG12" s="166">
        <v>80.2</v>
      </c>
      <c r="AH12" s="167">
        <v>80.900000000000006</v>
      </c>
      <c r="AI12" s="165">
        <v>80.8</v>
      </c>
      <c r="AJ12" s="165">
        <v>79.3</v>
      </c>
      <c r="AK12" s="166">
        <v>80</v>
      </c>
      <c r="AL12" s="167">
        <v>69.400000000000006</v>
      </c>
      <c r="AM12" s="165">
        <v>68.099999999999994</v>
      </c>
      <c r="AN12" s="165">
        <v>67.2</v>
      </c>
      <c r="AO12" s="166">
        <v>67.400000000000006</v>
      </c>
      <c r="AP12" s="167">
        <v>65.5</v>
      </c>
      <c r="AQ12" s="165">
        <v>66.900000000000006</v>
      </c>
      <c r="AR12" s="165">
        <v>65.900000000000006</v>
      </c>
      <c r="AS12" s="165">
        <v>64.3</v>
      </c>
      <c r="AT12" s="167">
        <v>83.9</v>
      </c>
      <c r="AU12" s="165">
        <v>81.099999999999994</v>
      </c>
      <c r="AV12" s="165">
        <v>86.5</v>
      </c>
      <c r="AW12" s="165">
        <v>81</v>
      </c>
      <c r="AX12" s="167">
        <v>94.2</v>
      </c>
      <c r="AY12" s="165">
        <v>84.4</v>
      </c>
      <c r="AZ12" s="165">
        <v>84.4</v>
      </c>
      <c r="BA12" s="165">
        <v>83</v>
      </c>
      <c r="BB12" s="167">
        <v>82.1</v>
      </c>
      <c r="BC12" s="165">
        <v>84.3</v>
      </c>
      <c r="BD12" s="165">
        <v>79.099999999999994</v>
      </c>
      <c r="BE12" s="165">
        <v>78.400000000000006</v>
      </c>
      <c r="BF12" s="167">
        <v>62.1</v>
      </c>
      <c r="BG12" s="165">
        <v>63.8</v>
      </c>
      <c r="BH12" s="165">
        <v>61.4</v>
      </c>
      <c r="BI12" s="165">
        <v>64.7</v>
      </c>
      <c r="BJ12" s="167">
        <v>67.900000000000006</v>
      </c>
      <c r="BK12" s="165">
        <v>66.900000000000006</v>
      </c>
      <c r="BL12" s="165">
        <v>60</v>
      </c>
      <c r="BM12" s="165">
        <v>58</v>
      </c>
      <c r="BN12" s="167">
        <v>46.8</v>
      </c>
      <c r="BO12" s="165">
        <v>47.7</v>
      </c>
      <c r="BP12" s="165">
        <v>44</v>
      </c>
      <c r="BQ12" s="165">
        <v>41.5</v>
      </c>
    </row>
    <row r="13" spans="1:69" ht="40" customHeight="1" x14ac:dyDescent="0.3">
      <c r="A13" s="55" t="s">
        <v>26</v>
      </c>
      <c r="B13" s="183"/>
      <c r="C13" s="183"/>
      <c r="D13" s="183"/>
      <c r="E13" s="183">
        <v>114</v>
      </c>
      <c r="F13" s="183">
        <v>120</v>
      </c>
      <c r="G13" s="183">
        <v>117</v>
      </c>
      <c r="H13" s="183">
        <v>116.3</v>
      </c>
      <c r="I13" s="166">
        <v>122.1</v>
      </c>
      <c r="J13" s="167">
        <v>119</v>
      </c>
      <c r="K13" s="165">
        <v>121.4</v>
      </c>
      <c r="L13" s="165">
        <v>120.6</v>
      </c>
      <c r="M13" s="166">
        <v>118.7</v>
      </c>
      <c r="N13" s="167">
        <v>113.6</v>
      </c>
      <c r="O13" s="165">
        <v>121.6</v>
      </c>
      <c r="P13" s="165">
        <v>118.1</v>
      </c>
      <c r="Q13" s="166">
        <v>118</v>
      </c>
      <c r="R13" s="167">
        <v>124.8</v>
      </c>
      <c r="S13" s="165">
        <v>131.69999999999999</v>
      </c>
      <c r="T13" s="165">
        <v>127.4</v>
      </c>
      <c r="U13" s="166">
        <v>125.2</v>
      </c>
      <c r="V13" s="167">
        <v>130.19999999999999</v>
      </c>
      <c r="W13" s="165">
        <v>140.5</v>
      </c>
      <c r="X13" s="165">
        <v>136.1</v>
      </c>
      <c r="Y13" s="166">
        <v>128.5</v>
      </c>
      <c r="Z13" s="167">
        <v>135.80000000000001</v>
      </c>
      <c r="AA13" s="165">
        <v>134.19999999999999</v>
      </c>
      <c r="AB13" s="165">
        <v>132.80000000000001</v>
      </c>
      <c r="AC13" s="166">
        <v>132.5</v>
      </c>
      <c r="AD13" s="167">
        <v>126</v>
      </c>
      <c r="AE13" s="165">
        <v>133.1</v>
      </c>
      <c r="AF13" s="165">
        <v>130.19999999999999</v>
      </c>
      <c r="AG13" s="166">
        <v>123.7</v>
      </c>
      <c r="AH13" s="167">
        <v>132.5</v>
      </c>
      <c r="AI13" s="165">
        <v>140.69999999999999</v>
      </c>
      <c r="AJ13" s="165">
        <v>133.69999999999999</v>
      </c>
      <c r="AK13" s="166">
        <v>126.6</v>
      </c>
      <c r="AL13" s="167">
        <v>127.7</v>
      </c>
      <c r="AM13" s="165">
        <v>134.4</v>
      </c>
      <c r="AN13" s="165">
        <v>126.7</v>
      </c>
      <c r="AO13" s="166">
        <v>116.5</v>
      </c>
      <c r="AP13" s="167">
        <v>120.3</v>
      </c>
      <c r="AQ13" s="165">
        <v>125.5</v>
      </c>
      <c r="AR13" s="165">
        <v>116.9</v>
      </c>
      <c r="AS13" s="165">
        <v>106.2</v>
      </c>
      <c r="AT13" s="167">
        <v>115.1</v>
      </c>
      <c r="AU13" s="165">
        <v>108.6</v>
      </c>
      <c r="AV13" s="165">
        <v>109.5</v>
      </c>
      <c r="AW13" s="165">
        <v>101.5</v>
      </c>
      <c r="AX13" s="167">
        <v>81.900000000000006</v>
      </c>
      <c r="AY13" s="165">
        <v>94</v>
      </c>
      <c r="AZ13" s="165">
        <v>81.8</v>
      </c>
      <c r="BA13" s="165">
        <v>74.7</v>
      </c>
      <c r="BB13" s="167">
        <v>78.8</v>
      </c>
      <c r="BC13" s="165">
        <v>78.2</v>
      </c>
      <c r="BD13" s="165">
        <v>75.099999999999994</v>
      </c>
      <c r="BE13" s="165">
        <v>68.400000000000006</v>
      </c>
      <c r="BF13" s="167">
        <v>68.3</v>
      </c>
      <c r="BG13" s="165">
        <v>70</v>
      </c>
      <c r="BH13" s="165">
        <v>65.7</v>
      </c>
      <c r="BI13" s="165">
        <v>65.8</v>
      </c>
      <c r="BJ13" s="167">
        <v>30</v>
      </c>
      <c r="BK13" s="165">
        <v>31.5</v>
      </c>
      <c r="BL13" s="165">
        <v>28.7</v>
      </c>
      <c r="BM13" s="165">
        <v>26.1</v>
      </c>
      <c r="BN13" s="167">
        <v>54.7</v>
      </c>
      <c r="BO13" s="165">
        <v>56.7</v>
      </c>
      <c r="BP13" s="165">
        <v>48.2</v>
      </c>
      <c r="BQ13" s="165">
        <v>46.4</v>
      </c>
    </row>
    <row r="14" spans="1:69" ht="40" customHeight="1" x14ac:dyDescent="0.3">
      <c r="A14" s="56" t="s">
        <v>16</v>
      </c>
      <c r="B14" s="183"/>
      <c r="C14" s="183"/>
      <c r="D14" s="183"/>
      <c r="E14" s="183">
        <v>560.29999999999995</v>
      </c>
      <c r="F14" s="183">
        <v>570.70000000000005</v>
      </c>
      <c r="G14" s="183">
        <v>567.5</v>
      </c>
      <c r="H14" s="183">
        <v>574.70000000000005</v>
      </c>
      <c r="I14" s="166">
        <v>583</v>
      </c>
      <c r="J14" s="167">
        <v>616.79999999999995</v>
      </c>
      <c r="K14" s="165">
        <v>579.4</v>
      </c>
      <c r="L14" s="165">
        <v>534.1</v>
      </c>
      <c r="M14" s="166">
        <v>540.1</v>
      </c>
      <c r="N14" s="167">
        <v>538.4</v>
      </c>
      <c r="O14" s="165">
        <v>536.29999999999995</v>
      </c>
      <c r="P14" s="165">
        <v>541.70000000000005</v>
      </c>
      <c r="Q14" s="166">
        <v>523.69999999999993</v>
      </c>
      <c r="R14" s="167">
        <v>533</v>
      </c>
      <c r="S14" s="165">
        <v>548.20000000000005</v>
      </c>
      <c r="T14" s="165">
        <v>541.4</v>
      </c>
      <c r="U14" s="166">
        <v>518.20000000000005</v>
      </c>
      <c r="V14" s="167">
        <v>477.3</v>
      </c>
      <c r="W14" s="165">
        <v>489.3</v>
      </c>
      <c r="X14" s="165">
        <v>488</v>
      </c>
      <c r="Y14" s="166">
        <v>463.2</v>
      </c>
      <c r="Z14" s="167">
        <v>460.99999999999994</v>
      </c>
      <c r="AA14" s="165">
        <v>456.90000000000003</v>
      </c>
      <c r="AB14" s="165">
        <v>468.8</v>
      </c>
      <c r="AC14" s="166">
        <v>442.7</v>
      </c>
      <c r="AD14" s="167">
        <v>452</v>
      </c>
      <c r="AE14" s="165">
        <v>415.7</v>
      </c>
      <c r="AF14" s="165">
        <v>428.10000000000008</v>
      </c>
      <c r="AG14" s="166">
        <v>400.90000000000003</v>
      </c>
      <c r="AH14" s="167">
        <v>391.90000000000003</v>
      </c>
      <c r="AI14" s="165">
        <v>394.6</v>
      </c>
      <c r="AJ14" s="165">
        <v>393.79999999999995</v>
      </c>
      <c r="AK14" s="166">
        <v>405.9</v>
      </c>
      <c r="AL14" s="167">
        <v>352.90000000000003</v>
      </c>
      <c r="AM14" s="165">
        <v>347.3</v>
      </c>
      <c r="AN14" s="165">
        <v>336.09999999999997</v>
      </c>
      <c r="AO14" s="166">
        <v>338.8</v>
      </c>
      <c r="AP14" s="167">
        <v>300.89999999999998</v>
      </c>
      <c r="AQ14" s="165">
        <v>324</v>
      </c>
      <c r="AR14" s="165">
        <v>297.39999999999998</v>
      </c>
      <c r="AS14" s="165">
        <v>274.70000000000005</v>
      </c>
      <c r="AT14" s="167">
        <v>296.2</v>
      </c>
      <c r="AU14" s="165">
        <v>327.50000000000006</v>
      </c>
      <c r="AV14" s="165">
        <v>301.20000000000005</v>
      </c>
      <c r="AW14" s="165">
        <v>269.2</v>
      </c>
      <c r="AX14" s="167">
        <v>319.5</v>
      </c>
      <c r="AY14" s="165">
        <v>340.5</v>
      </c>
      <c r="AZ14" s="165">
        <v>317.90000000000003</v>
      </c>
      <c r="BA14" s="165">
        <v>288.3</v>
      </c>
      <c r="BB14" s="167">
        <v>232.29999999999998</v>
      </c>
      <c r="BC14" s="165">
        <v>276.00000000000006</v>
      </c>
      <c r="BD14" s="165">
        <v>253.89999999999998</v>
      </c>
      <c r="BE14" s="165">
        <v>221.6</v>
      </c>
      <c r="BF14" s="167">
        <v>215.59999999999997</v>
      </c>
      <c r="BG14" s="165">
        <v>235.5</v>
      </c>
      <c r="BH14" s="165">
        <v>230.4</v>
      </c>
      <c r="BI14" s="165">
        <v>224.70000000000002</v>
      </c>
      <c r="BJ14" s="167">
        <v>300.8</v>
      </c>
      <c r="BK14" s="165">
        <v>296.7</v>
      </c>
      <c r="BL14" s="165">
        <v>271.10000000000002</v>
      </c>
      <c r="BM14" s="165">
        <v>264.8</v>
      </c>
      <c r="BN14" s="167">
        <v>263.5</v>
      </c>
      <c r="BO14" s="165">
        <v>272.60000000000002</v>
      </c>
      <c r="BP14" s="165">
        <v>251.69999999999996</v>
      </c>
      <c r="BQ14" s="165">
        <v>262.59999999999997</v>
      </c>
    </row>
    <row r="15" spans="1:69" ht="40" customHeight="1" x14ac:dyDescent="0.3">
      <c r="A15" s="115" t="s">
        <v>40</v>
      </c>
      <c r="B15" s="183"/>
      <c r="C15" s="183"/>
      <c r="D15" s="183"/>
      <c r="E15" s="183">
        <v>31.2</v>
      </c>
      <c r="F15" s="183">
        <v>42.4</v>
      </c>
      <c r="G15" s="183">
        <v>38.5</v>
      </c>
      <c r="H15" s="183">
        <v>44.4</v>
      </c>
      <c r="I15" s="166">
        <v>50.9</v>
      </c>
      <c r="J15" s="167">
        <v>58</v>
      </c>
      <c r="K15" s="165">
        <v>53.6</v>
      </c>
      <c r="L15" s="165">
        <v>50.4</v>
      </c>
      <c r="M15" s="166">
        <v>43</v>
      </c>
      <c r="N15" s="167">
        <v>59.1</v>
      </c>
      <c r="O15" s="165">
        <v>46.1</v>
      </c>
      <c r="P15" s="165">
        <v>52.9</v>
      </c>
      <c r="Q15" s="166">
        <v>44.1</v>
      </c>
      <c r="R15" s="167">
        <v>54.2</v>
      </c>
      <c r="S15" s="165">
        <v>41.6</v>
      </c>
      <c r="T15" s="165">
        <v>47.1</v>
      </c>
      <c r="U15" s="166">
        <v>33.6</v>
      </c>
      <c r="V15" s="167">
        <v>37.6</v>
      </c>
      <c r="W15" s="165">
        <v>33.799999999999997</v>
      </c>
      <c r="X15" s="165">
        <v>41.3</v>
      </c>
      <c r="Y15" s="166">
        <v>27.8</v>
      </c>
      <c r="Z15" s="167">
        <v>33.5</v>
      </c>
      <c r="AA15" s="165">
        <v>17.399999999999999</v>
      </c>
      <c r="AB15" s="165">
        <v>39.700000000000003</v>
      </c>
      <c r="AC15" s="166">
        <v>28</v>
      </c>
      <c r="AD15" s="167">
        <v>52</v>
      </c>
      <c r="AE15" s="165">
        <v>33.299999999999997</v>
      </c>
      <c r="AF15" s="165">
        <v>38.5</v>
      </c>
      <c r="AG15" s="166">
        <v>27.2</v>
      </c>
      <c r="AH15" s="167">
        <v>31.5</v>
      </c>
      <c r="AI15" s="165">
        <v>29.8</v>
      </c>
      <c r="AJ15" s="165">
        <v>32.799999999999997</v>
      </c>
      <c r="AK15" s="166">
        <v>26.2</v>
      </c>
      <c r="AL15" s="167">
        <v>30.2</v>
      </c>
      <c r="AM15" s="165">
        <v>22.1</v>
      </c>
      <c r="AN15" s="165">
        <v>25.5</v>
      </c>
      <c r="AO15" s="166">
        <v>22.2</v>
      </c>
      <c r="AP15" s="167">
        <v>47.9</v>
      </c>
      <c r="AQ15" s="165">
        <v>38.4</v>
      </c>
      <c r="AR15" s="165">
        <v>42.3</v>
      </c>
      <c r="AS15" s="165">
        <v>37</v>
      </c>
      <c r="AT15" s="167">
        <v>17.7</v>
      </c>
      <c r="AU15" s="165">
        <v>17.7</v>
      </c>
      <c r="AV15" s="165">
        <v>14.5</v>
      </c>
      <c r="AW15" s="165">
        <v>8.8000000000000007</v>
      </c>
      <c r="AX15" s="167">
        <v>25.3</v>
      </c>
      <c r="AY15" s="165">
        <v>20</v>
      </c>
      <c r="AZ15" s="165">
        <v>26.5</v>
      </c>
      <c r="BA15" s="165">
        <v>19</v>
      </c>
      <c r="BB15" s="167">
        <v>18.399999999999999</v>
      </c>
      <c r="BC15" s="165">
        <v>20.6</v>
      </c>
      <c r="BD15" s="165">
        <v>15.1</v>
      </c>
      <c r="BE15" s="165">
        <v>9.3000000000000007</v>
      </c>
      <c r="BF15" s="167">
        <v>17.2</v>
      </c>
      <c r="BG15" s="165">
        <v>18.399999999999999</v>
      </c>
      <c r="BH15" s="165">
        <v>30.8</v>
      </c>
      <c r="BI15" s="165">
        <v>21.8</v>
      </c>
      <c r="BJ15" s="167">
        <v>22.9</v>
      </c>
      <c r="BK15" s="165">
        <v>19.5</v>
      </c>
      <c r="BL15" s="165">
        <v>19.600000000000001</v>
      </c>
      <c r="BM15" s="165">
        <v>16.8</v>
      </c>
      <c r="BN15" s="167">
        <v>11.9</v>
      </c>
      <c r="BO15" s="165">
        <v>15.9</v>
      </c>
      <c r="BP15" s="165">
        <v>12.8</v>
      </c>
      <c r="BQ15" s="165">
        <v>13</v>
      </c>
    </row>
    <row r="16" spans="1:69" ht="40" customHeight="1" x14ac:dyDescent="0.3">
      <c r="A16" s="115" t="s">
        <v>42</v>
      </c>
      <c r="B16" s="183"/>
      <c r="C16" s="183"/>
      <c r="D16" s="183"/>
      <c r="E16" s="183">
        <v>104.4</v>
      </c>
      <c r="F16" s="183">
        <v>132</v>
      </c>
      <c r="G16" s="183">
        <v>127.8</v>
      </c>
      <c r="H16" s="183">
        <v>125</v>
      </c>
      <c r="I16" s="166">
        <v>122.4</v>
      </c>
      <c r="J16" s="167">
        <v>141.5</v>
      </c>
      <c r="K16" s="165">
        <v>140.30000000000001</v>
      </c>
      <c r="L16" s="165">
        <v>124.1</v>
      </c>
      <c r="M16" s="166">
        <v>124.3</v>
      </c>
      <c r="N16" s="167">
        <v>128.19999999999999</v>
      </c>
      <c r="O16" s="165">
        <v>138.6</v>
      </c>
      <c r="P16" s="165">
        <v>129.69999999999999</v>
      </c>
      <c r="Q16" s="166">
        <v>131.19999999999999</v>
      </c>
      <c r="R16" s="167">
        <v>121.2</v>
      </c>
      <c r="S16" s="165">
        <v>132.6</v>
      </c>
      <c r="T16" s="165">
        <v>123.8</v>
      </c>
      <c r="U16" s="166">
        <v>128.5</v>
      </c>
      <c r="V16" s="167">
        <v>115.2</v>
      </c>
      <c r="W16" s="165">
        <v>125.7</v>
      </c>
      <c r="X16" s="165">
        <v>118</v>
      </c>
      <c r="Y16" s="166">
        <v>122</v>
      </c>
      <c r="Z16" s="167">
        <v>101.6</v>
      </c>
      <c r="AA16" s="165">
        <v>111.1</v>
      </c>
      <c r="AB16" s="165">
        <v>104</v>
      </c>
      <c r="AC16" s="166">
        <v>106.2</v>
      </c>
      <c r="AD16" s="167">
        <v>80.900000000000006</v>
      </c>
      <c r="AE16" s="165">
        <v>87.2</v>
      </c>
      <c r="AF16" s="165">
        <v>80</v>
      </c>
      <c r="AG16" s="166">
        <v>68.2</v>
      </c>
      <c r="AH16" s="167">
        <v>73.599999999999994</v>
      </c>
      <c r="AI16" s="165">
        <v>81.900000000000006</v>
      </c>
      <c r="AJ16" s="165">
        <v>74.900000000000006</v>
      </c>
      <c r="AK16" s="166">
        <v>82.6</v>
      </c>
      <c r="AL16" s="167">
        <v>62.5</v>
      </c>
      <c r="AM16" s="165">
        <v>69.599999999999994</v>
      </c>
      <c r="AN16" s="165">
        <v>63.7</v>
      </c>
      <c r="AO16" s="166">
        <v>70.2</v>
      </c>
      <c r="AP16" s="167">
        <v>67.8</v>
      </c>
      <c r="AQ16" s="165">
        <v>90.9</v>
      </c>
      <c r="AR16" s="165">
        <v>64.599999999999994</v>
      </c>
      <c r="AS16" s="165">
        <v>53.6</v>
      </c>
      <c r="AT16" s="167">
        <v>84.2</v>
      </c>
      <c r="AU16" s="165">
        <v>115</v>
      </c>
      <c r="AV16" s="165">
        <v>96</v>
      </c>
      <c r="AW16" s="165">
        <v>70.900000000000006</v>
      </c>
      <c r="AX16" s="167">
        <v>83.3</v>
      </c>
      <c r="AY16" s="165">
        <v>114.4</v>
      </c>
      <c r="AZ16" s="165">
        <v>95.2</v>
      </c>
      <c r="BA16" s="165">
        <v>69.900000000000006</v>
      </c>
      <c r="BB16" s="167">
        <v>72.5</v>
      </c>
      <c r="BC16" s="165">
        <v>97.7</v>
      </c>
      <c r="BD16" s="165">
        <v>82.2</v>
      </c>
      <c r="BE16" s="165">
        <v>61</v>
      </c>
      <c r="BF16" s="167">
        <v>68</v>
      </c>
      <c r="BG16" s="165">
        <v>69.099999999999994</v>
      </c>
      <c r="BH16" s="165">
        <v>59.4</v>
      </c>
      <c r="BI16" s="165">
        <v>60.1</v>
      </c>
      <c r="BJ16" s="167">
        <v>98.6</v>
      </c>
      <c r="BK16" s="165">
        <v>100.2</v>
      </c>
      <c r="BL16" s="165">
        <v>86.4</v>
      </c>
      <c r="BM16" s="165">
        <v>87.6</v>
      </c>
      <c r="BN16" s="167">
        <v>95.4</v>
      </c>
      <c r="BO16" s="165">
        <v>97.1</v>
      </c>
      <c r="BP16" s="165">
        <v>84.2</v>
      </c>
      <c r="BQ16" s="165">
        <v>85.3</v>
      </c>
    </row>
    <row r="17" spans="1:69" ht="40" customHeight="1" x14ac:dyDescent="0.3">
      <c r="A17" s="116" t="s">
        <v>41</v>
      </c>
      <c r="B17" s="183"/>
      <c r="C17" s="183"/>
      <c r="D17" s="183"/>
      <c r="E17" s="183">
        <v>58.1</v>
      </c>
      <c r="F17" s="183">
        <v>43.1</v>
      </c>
      <c r="G17" s="183">
        <v>45.2</v>
      </c>
      <c r="H17" s="183">
        <v>43.6</v>
      </c>
      <c r="I17" s="166">
        <v>44.5</v>
      </c>
      <c r="J17" s="167">
        <v>47.5</v>
      </c>
      <c r="K17" s="165">
        <v>41.9</v>
      </c>
      <c r="L17" s="165">
        <v>33.4</v>
      </c>
      <c r="M17" s="166">
        <v>35.799999999999997</v>
      </c>
      <c r="N17" s="167">
        <v>41.1</v>
      </c>
      <c r="O17" s="165">
        <v>35.700000000000003</v>
      </c>
      <c r="P17" s="165">
        <v>37.700000000000003</v>
      </c>
      <c r="Q17" s="166">
        <v>39.4</v>
      </c>
      <c r="R17" s="167">
        <v>46.5</v>
      </c>
      <c r="S17" s="165">
        <v>37.4</v>
      </c>
      <c r="T17" s="165">
        <v>47.8</v>
      </c>
      <c r="U17" s="166">
        <v>46.9</v>
      </c>
      <c r="V17" s="167">
        <v>36.9</v>
      </c>
      <c r="W17" s="165">
        <v>35.4</v>
      </c>
      <c r="X17" s="165">
        <v>30</v>
      </c>
      <c r="Y17" s="166">
        <v>32.9</v>
      </c>
      <c r="Z17" s="167">
        <v>36.299999999999997</v>
      </c>
      <c r="AA17" s="165">
        <v>31.1</v>
      </c>
      <c r="AB17" s="165">
        <v>33.700000000000003</v>
      </c>
      <c r="AC17" s="166">
        <v>29.7</v>
      </c>
      <c r="AD17" s="167">
        <v>28.1</v>
      </c>
      <c r="AE17" s="165">
        <v>27.4</v>
      </c>
      <c r="AF17" s="165">
        <v>32.799999999999997</v>
      </c>
      <c r="AG17" s="166">
        <v>30.3</v>
      </c>
      <c r="AH17" s="167">
        <v>29.4</v>
      </c>
      <c r="AI17" s="165">
        <v>22.9</v>
      </c>
      <c r="AJ17" s="165">
        <v>24</v>
      </c>
      <c r="AK17" s="166">
        <v>32.1</v>
      </c>
      <c r="AL17" s="167">
        <v>20.9</v>
      </c>
      <c r="AM17" s="165">
        <v>15.8</v>
      </c>
      <c r="AN17" s="165">
        <v>14.5</v>
      </c>
      <c r="AO17" s="166">
        <v>16.899999999999999</v>
      </c>
      <c r="AP17" s="167">
        <v>20</v>
      </c>
      <c r="AQ17" s="165">
        <v>20.2</v>
      </c>
      <c r="AR17" s="165">
        <v>23.4</v>
      </c>
      <c r="AS17" s="165">
        <v>18.3</v>
      </c>
      <c r="AT17" s="167">
        <v>19.3</v>
      </c>
      <c r="AU17" s="165">
        <v>17.8</v>
      </c>
      <c r="AV17" s="165">
        <v>17.2</v>
      </c>
      <c r="AW17" s="165">
        <v>18.2</v>
      </c>
      <c r="AX17" s="167">
        <v>30.9</v>
      </c>
      <c r="AY17" s="165">
        <v>24.7</v>
      </c>
      <c r="AZ17" s="165">
        <v>27.8</v>
      </c>
      <c r="BA17" s="165">
        <v>24.3</v>
      </c>
      <c r="BB17" s="167">
        <v>11.6</v>
      </c>
      <c r="BC17" s="165">
        <v>11.3</v>
      </c>
      <c r="BD17" s="165">
        <v>8.6</v>
      </c>
      <c r="BE17" s="165">
        <v>8.6</v>
      </c>
      <c r="BF17" s="167">
        <v>9.5</v>
      </c>
      <c r="BG17" s="165">
        <v>9.1999999999999993</v>
      </c>
      <c r="BH17" s="165">
        <v>7.5</v>
      </c>
      <c r="BI17" s="165">
        <v>6.9</v>
      </c>
      <c r="BJ17" s="167">
        <v>13</v>
      </c>
      <c r="BK17" s="165">
        <v>14.3</v>
      </c>
      <c r="BL17" s="165">
        <v>12.1</v>
      </c>
      <c r="BM17" s="165">
        <v>11.2</v>
      </c>
      <c r="BN17" s="167">
        <v>7.5</v>
      </c>
      <c r="BO17" s="165">
        <v>8.1999999999999993</v>
      </c>
      <c r="BP17" s="165">
        <v>7.5</v>
      </c>
      <c r="BQ17" s="165">
        <v>8.6</v>
      </c>
    </row>
    <row r="18" spans="1:69" ht="40" customHeight="1" x14ac:dyDescent="0.3">
      <c r="A18" s="115" t="s">
        <v>43</v>
      </c>
      <c r="B18" s="183"/>
      <c r="C18" s="183"/>
      <c r="D18" s="183"/>
      <c r="E18" s="183">
        <v>35</v>
      </c>
      <c r="F18" s="183">
        <v>20</v>
      </c>
      <c r="G18" s="183">
        <v>23.8</v>
      </c>
      <c r="H18" s="183">
        <v>26.8</v>
      </c>
      <c r="I18" s="166">
        <v>25.2</v>
      </c>
      <c r="J18" s="167">
        <v>29.2</v>
      </c>
      <c r="K18" s="165">
        <v>19.600000000000001</v>
      </c>
      <c r="L18" s="165">
        <v>22</v>
      </c>
      <c r="M18" s="166">
        <v>20.8</v>
      </c>
      <c r="N18" s="167">
        <v>18.3</v>
      </c>
      <c r="O18" s="165">
        <v>21.5</v>
      </c>
      <c r="P18" s="165">
        <v>22</v>
      </c>
      <c r="Q18" s="166">
        <v>15.5</v>
      </c>
      <c r="R18" s="167">
        <v>13.2</v>
      </c>
      <c r="S18" s="165">
        <v>17.2</v>
      </c>
      <c r="T18" s="165">
        <v>18.3</v>
      </c>
      <c r="U18" s="166">
        <v>14.2</v>
      </c>
      <c r="V18" s="167">
        <v>18</v>
      </c>
      <c r="W18" s="165">
        <v>17.899999999999999</v>
      </c>
      <c r="X18" s="165">
        <v>17.3</v>
      </c>
      <c r="Y18" s="166">
        <v>11.9</v>
      </c>
      <c r="Z18" s="167">
        <v>10.7</v>
      </c>
      <c r="AA18" s="165">
        <v>15.9</v>
      </c>
      <c r="AB18" s="165">
        <v>21.8</v>
      </c>
      <c r="AC18" s="166">
        <v>16.100000000000001</v>
      </c>
      <c r="AD18" s="167">
        <v>29.6</v>
      </c>
      <c r="AE18" s="165">
        <v>17.2</v>
      </c>
      <c r="AF18" s="165">
        <v>14.3</v>
      </c>
      <c r="AG18" s="166">
        <v>13.7</v>
      </c>
      <c r="AH18" s="167">
        <v>10.3</v>
      </c>
      <c r="AI18" s="165">
        <v>19.899999999999999</v>
      </c>
      <c r="AJ18" s="165">
        <v>13.3</v>
      </c>
      <c r="AK18" s="166">
        <v>28.4</v>
      </c>
      <c r="AL18" s="167">
        <v>20.5</v>
      </c>
      <c r="AM18" s="165">
        <v>23.6</v>
      </c>
      <c r="AN18" s="165">
        <v>21.3</v>
      </c>
      <c r="AO18" s="166">
        <v>29.6</v>
      </c>
      <c r="AP18" s="167">
        <v>6.4</v>
      </c>
      <c r="AQ18" s="165">
        <v>9.1999999999999993</v>
      </c>
      <c r="AR18" s="165">
        <v>7.9</v>
      </c>
      <c r="AS18" s="165">
        <v>11.1</v>
      </c>
      <c r="AT18" s="167">
        <v>9.3000000000000007</v>
      </c>
      <c r="AU18" s="165">
        <v>12</v>
      </c>
      <c r="AV18" s="165">
        <v>10.6</v>
      </c>
      <c r="AW18" s="165">
        <v>11.8</v>
      </c>
      <c r="AX18" s="167">
        <v>8.6999999999999993</v>
      </c>
      <c r="AY18" s="165">
        <v>14.6</v>
      </c>
      <c r="AZ18" s="165">
        <v>10.8</v>
      </c>
      <c r="BA18" s="165">
        <v>11.7</v>
      </c>
      <c r="BB18" s="167">
        <v>6.8</v>
      </c>
      <c r="BC18" s="165">
        <v>9.6999999999999993</v>
      </c>
      <c r="BD18" s="165">
        <v>7</v>
      </c>
      <c r="BE18" s="165">
        <v>8.8000000000000007</v>
      </c>
      <c r="BF18" s="167">
        <v>2.6</v>
      </c>
      <c r="BG18" s="165">
        <v>3.6</v>
      </c>
      <c r="BH18" s="165">
        <v>2.9</v>
      </c>
      <c r="BI18" s="165">
        <v>3.5</v>
      </c>
      <c r="BJ18" s="167">
        <v>7.5</v>
      </c>
      <c r="BK18" s="165">
        <v>8.6</v>
      </c>
      <c r="BL18" s="165">
        <v>8.3000000000000007</v>
      </c>
      <c r="BM18" s="165">
        <v>9.8000000000000007</v>
      </c>
      <c r="BN18" s="167">
        <v>8.1999999999999993</v>
      </c>
      <c r="BO18" s="165">
        <v>10</v>
      </c>
      <c r="BP18" s="165">
        <v>7.8</v>
      </c>
      <c r="BQ18" s="165">
        <v>12</v>
      </c>
    </row>
    <row r="19" spans="1:69" s="112" customFormat="1" ht="40" customHeight="1" outlineLevel="1" x14ac:dyDescent="0.3">
      <c r="A19" s="115" t="s">
        <v>44</v>
      </c>
      <c r="B19" s="183"/>
      <c r="C19" s="183"/>
      <c r="D19" s="183"/>
      <c r="E19" s="183">
        <v>176.7</v>
      </c>
      <c r="F19" s="183">
        <v>176.2</v>
      </c>
      <c r="G19" s="183">
        <v>174.8</v>
      </c>
      <c r="H19" s="183">
        <v>178.4</v>
      </c>
      <c r="I19" s="166">
        <v>177.6</v>
      </c>
      <c r="J19" s="167">
        <v>171.4</v>
      </c>
      <c r="K19" s="165">
        <v>172.1</v>
      </c>
      <c r="L19" s="165">
        <v>170.7</v>
      </c>
      <c r="M19" s="166">
        <v>174.8</v>
      </c>
      <c r="N19" s="167">
        <v>174.9</v>
      </c>
      <c r="O19" s="165">
        <v>180.1</v>
      </c>
      <c r="P19" s="165">
        <v>182.6</v>
      </c>
      <c r="Q19" s="166">
        <v>181.6</v>
      </c>
      <c r="R19" s="167">
        <v>173.8</v>
      </c>
      <c r="S19" s="165">
        <v>184.1</v>
      </c>
      <c r="T19" s="165">
        <v>182</v>
      </c>
      <c r="U19" s="166">
        <v>172.4</v>
      </c>
      <c r="V19" s="167">
        <v>166.7</v>
      </c>
      <c r="W19" s="165">
        <v>169.3</v>
      </c>
      <c r="X19" s="165">
        <v>171.3</v>
      </c>
      <c r="Y19" s="166">
        <v>169.5</v>
      </c>
      <c r="Z19" s="167">
        <v>176</v>
      </c>
      <c r="AA19" s="165">
        <v>177.5</v>
      </c>
      <c r="AB19" s="165">
        <v>175.2</v>
      </c>
      <c r="AC19" s="166">
        <v>169.7</v>
      </c>
      <c r="AD19" s="167">
        <v>164.6</v>
      </c>
      <c r="AE19" s="165">
        <v>161.30000000000001</v>
      </c>
      <c r="AF19" s="165">
        <v>161.30000000000001</v>
      </c>
      <c r="AG19" s="166">
        <v>161.5</v>
      </c>
      <c r="AH19" s="167">
        <v>146.19999999999999</v>
      </c>
      <c r="AI19" s="165">
        <v>142.69999999999999</v>
      </c>
      <c r="AJ19" s="165">
        <v>153.30000000000001</v>
      </c>
      <c r="AK19" s="166">
        <v>143.80000000000001</v>
      </c>
      <c r="AL19" s="167">
        <v>126.3</v>
      </c>
      <c r="AM19" s="165">
        <v>126.5</v>
      </c>
      <c r="AN19" s="165">
        <v>122.5</v>
      </c>
      <c r="AO19" s="166">
        <v>118.6</v>
      </c>
      <c r="AP19" s="167">
        <v>88.4</v>
      </c>
      <c r="AQ19" s="165">
        <v>93.2</v>
      </c>
      <c r="AR19" s="165">
        <v>86</v>
      </c>
      <c r="AS19" s="165">
        <v>88.5</v>
      </c>
      <c r="AT19" s="167">
        <v>106.4</v>
      </c>
      <c r="AU19" s="165">
        <v>104.6</v>
      </c>
      <c r="AV19" s="165">
        <v>103.1</v>
      </c>
      <c r="AW19" s="165">
        <v>104.7</v>
      </c>
      <c r="AX19" s="167">
        <v>99.3</v>
      </c>
      <c r="AY19" s="165">
        <v>91.2</v>
      </c>
      <c r="AZ19" s="165">
        <v>84.1</v>
      </c>
      <c r="BA19" s="165">
        <v>95.4</v>
      </c>
      <c r="BB19" s="167">
        <v>73.2</v>
      </c>
      <c r="BC19" s="165">
        <v>82.3</v>
      </c>
      <c r="BD19" s="165">
        <v>84.2</v>
      </c>
      <c r="BE19" s="165">
        <v>81.2</v>
      </c>
      <c r="BF19" s="167">
        <v>74.099999999999994</v>
      </c>
      <c r="BG19" s="165">
        <v>89.2</v>
      </c>
      <c r="BH19" s="165">
        <v>84.2</v>
      </c>
      <c r="BI19" s="165">
        <v>87.9</v>
      </c>
      <c r="BJ19" s="167">
        <v>95</v>
      </c>
      <c r="BK19" s="165">
        <v>95.9</v>
      </c>
      <c r="BL19" s="165">
        <v>84.3</v>
      </c>
      <c r="BM19" s="165">
        <v>82.6</v>
      </c>
      <c r="BN19" s="167">
        <v>82</v>
      </c>
      <c r="BO19" s="165">
        <v>85.2</v>
      </c>
      <c r="BP19" s="165">
        <v>83.6</v>
      </c>
      <c r="BQ19" s="165">
        <v>86.5</v>
      </c>
    </row>
    <row r="20" spans="1:69" s="112" customFormat="1" ht="40" customHeight="1" outlineLevel="1" x14ac:dyDescent="0.3">
      <c r="A20" s="115" t="s">
        <v>45</v>
      </c>
      <c r="B20" s="183"/>
      <c r="C20" s="183"/>
      <c r="D20" s="183"/>
      <c r="E20" s="183">
        <v>87.2</v>
      </c>
      <c r="F20" s="183">
        <v>88.8</v>
      </c>
      <c r="G20" s="183">
        <v>86</v>
      </c>
      <c r="H20" s="183">
        <v>87</v>
      </c>
      <c r="I20" s="166">
        <v>84.7</v>
      </c>
      <c r="J20" s="167">
        <v>83</v>
      </c>
      <c r="K20" s="165">
        <v>81</v>
      </c>
      <c r="L20" s="165">
        <v>78.599999999999994</v>
      </c>
      <c r="M20" s="166">
        <v>82.6</v>
      </c>
      <c r="N20" s="167">
        <v>75.400000000000006</v>
      </c>
      <c r="O20" s="165">
        <v>77.7</v>
      </c>
      <c r="P20" s="165">
        <v>81.099999999999994</v>
      </c>
      <c r="Q20" s="166">
        <v>82.3</v>
      </c>
      <c r="R20" s="167">
        <v>72.599999999999994</v>
      </c>
      <c r="S20" s="165">
        <v>71.8</v>
      </c>
      <c r="T20" s="165">
        <v>75</v>
      </c>
      <c r="U20" s="166">
        <v>71.8</v>
      </c>
      <c r="V20" s="167">
        <v>62.6</v>
      </c>
      <c r="W20" s="165">
        <v>63</v>
      </c>
      <c r="X20" s="165">
        <v>63.2</v>
      </c>
      <c r="Y20" s="166">
        <v>64.5</v>
      </c>
      <c r="Z20" s="167">
        <v>66</v>
      </c>
      <c r="AA20" s="165">
        <v>61.8</v>
      </c>
      <c r="AB20" s="165">
        <v>58.3</v>
      </c>
      <c r="AC20" s="166">
        <v>55.6</v>
      </c>
      <c r="AD20" s="167">
        <v>62.5</v>
      </c>
      <c r="AE20" s="165">
        <v>61.5</v>
      </c>
      <c r="AF20" s="165">
        <v>65.3</v>
      </c>
      <c r="AG20" s="166">
        <v>62.1</v>
      </c>
      <c r="AH20" s="167">
        <v>60.5</v>
      </c>
      <c r="AI20" s="165">
        <v>55.1</v>
      </c>
      <c r="AJ20" s="165">
        <v>61.2</v>
      </c>
      <c r="AK20" s="166">
        <v>57.5</v>
      </c>
      <c r="AL20" s="167">
        <v>54.1</v>
      </c>
      <c r="AM20" s="165">
        <v>50.7</v>
      </c>
      <c r="AN20" s="165">
        <v>51.9</v>
      </c>
      <c r="AO20" s="166">
        <v>49.7</v>
      </c>
      <c r="AP20" s="167">
        <v>37.700000000000003</v>
      </c>
      <c r="AQ20" s="165">
        <v>39.6</v>
      </c>
      <c r="AR20" s="165">
        <v>41.2</v>
      </c>
      <c r="AS20" s="165">
        <v>38.9</v>
      </c>
      <c r="AT20" s="167">
        <v>43.7</v>
      </c>
      <c r="AU20" s="165">
        <v>43.3</v>
      </c>
      <c r="AV20" s="165">
        <v>44.9</v>
      </c>
      <c r="AW20" s="165">
        <v>43.3</v>
      </c>
      <c r="AX20" s="167">
        <v>38.799999999999997</v>
      </c>
      <c r="AY20" s="165">
        <v>37.1</v>
      </c>
      <c r="AZ20" s="165">
        <v>34.9</v>
      </c>
      <c r="BA20" s="165">
        <v>35.799999999999997</v>
      </c>
      <c r="BB20" s="167">
        <v>30.2</v>
      </c>
      <c r="BC20" s="165">
        <v>32.1</v>
      </c>
      <c r="BD20" s="165">
        <v>37.4</v>
      </c>
      <c r="BE20" s="165">
        <v>36.6</v>
      </c>
      <c r="BF20" s="167">
        <v>35.1</v>
      </c>
      <c r="BG20" s="165">
        <v>35</v>
      </c>
      <c r="BH20" s="165">
        <v>36.1</v>
      </c>
      <c r="BI20" s="165">
        <v>36.1</v>
      </c>
      <c r="BJ20" s="167">
        <v>42.5</v>
      </c>
      <c r="BK20" s="165">
        <v>34.9</v>
      </c>
      <c r="BL20" s="165">
        <v>34.9</v>
      </c>
      <c r="BM20" s="165">
        <v>35.5</v>
      </c>
      <c r="BN20" s="167">
        <v>44</v>
      </c>
      <c r="BO20" s="165">
        <v>39.6</v>
      </c>
      <c r="BP20" s="165">
        <v>39.1</v>
      </c>
      <c r="BQ20" s="165">
        <v>40.5</v>
      </c>
    </row>
    <row r="21" spans="1:69" s="112" customFormat="1" ht="40" customHeight="1" outlineLevel="1" x14ac:dyDescent="0.3">
      <c r="A21" s="115" t="s">
        <v>46</v>
      </c>
      <c r="B21" s="183"/>
      <c r="C21" s="183"/>
      <c r="D21" s="183"/>
      <c r="E21" s="183">
        <v>11.9</v>
      </c>
      <c r="F21" s="183">
        <v>17.600000000000001</v>
      </c>
      <c r="G21" s="183">
        <v>16.3</v>
      </c>
      <c r="H21" s="183">
        <v>15.8</v>
      </c>
      <c r="I21" s="166">
        <v>13.7</v>
      </c>
      <c r="J21" s="167">
        <v>20.9</v>
      </c>
      <c r="K21" s="165">
        <v>16</v>
      </c>
      <c r="L21" s="165">
        <v>13.5</v>
      </c>
      <c r="M21" s="166">
        <v>13.7</v>
      </c>
      <c r="N21" s="167">
        <v>10.7</v>
      </c>
      <c r="O21" s="165">
        <v>11.4</v>
      </c>
      <c r="P21" s="165">
        <v>12.7</v>
      </c>
      <c r="Q21" s="166">
        <v>10</v>
      </c>
      <c r="R21" s="167">
        <v>15.6</v>
      </c>
      <c r="S21" s="165">
        <v>16.8</v>
      </c>
      <c r="T21" s="165">
        <v>10.4</v>
      </c>
      <c r="U21" s="166">
        <v>8.5</v>
      </c>
      <c r="V21" s="167">
        <v>8.8000000000000007</v>
      </c>
      <c r="W21" s="165">
        <v>7.8</v>
      </c>
      <c r="X21" s="165">
        <v>10.199999999999999</v>
      </c>
      <c r="Y21" s="166">
        <v>4.2</v>
      </c>
      <c r="Z21" s="167">
        <v>6.2</v>
      </c>
      <c r="AA21" s="165">
        <v>8.8000000000000007</v>
      </c>
      <c r="AB21" s="165">
        <v>8.1</v>
      </c>
      <c r="AC21" s="166">
        <v>8.3000000000000007</v>
      </c>
      <c r="AD21" s="167">
        <v>8.6</v>
      </c>
      <c r="AE21" s="165">
        <v>6.6</v>
      </c>
      <c r="AF21" s="165">
        <v>4.8</v>
      </c>
      <c r="AG21" s="166">
        <v>5.3</v>
      </c>
      <c r="AH21" s="167">
        <v>11.6</v>
      </c>
      <c r="AI21" s="165">
        <v>13</v>
      </c>
      <c r="AJ21" s="165">
        <v>5.9</v>
      </c>
      <c r="AK21" s="166">
        <v>4.9000000000000004</v>
      </c>
      <c r="AL21" s="167">
        <v>10.1</v>
      </c>
      <c r="AM21" s="165">
        <v>14</v>
      </c>
      <c r="AN21" s="165">
        <v>9.1999999999999993</v>
      </c>
      <c r="AO21" s="166">
        <v>5</v>
      </c>
      <c r="AP21" s="167">
        <v>6.3</v>
      </c>
      <c r="AQ21" s="165">
        <v>7.3</v>
      </c>
      <c r="AR21" s="165">
        <v>4.5</v>
      </c>
      <c r="AS21" s="165">
        <v>2.8</v>
      </c>
      <c r="AT21" s="167">
        <v>2.4</v>
      </c>
      <c r="AU21" s="165">
        <v>3.3</v>
      </c>
      <c r="AV21" s="165">
        <v>1.8</v>
      </c>
      <c r="AW21" s="165">
        <v>0.8</v>
      </c>
      <c r="AX21" s="167">
        <v>4.9000000000000004</v>
      </c>
      <c r="AY21" s="165">
        <v>7.7</v>
      </c>
      <c r="AZ21" s="165">
        <v>4.5999999999999996</v>
      </c>
      <c r="BA21" s="165">
        <v>2.9</v>
      </c>
      <c r="BB21" s="167">
        <v>5</v>
      </c>
      <c r="BC21" s="165">
        <v>5.7</v>
      </c>
      <c r="BD21" s="165">
        <v>3.7</v>
      </c>
      <c r="BE21" s="165">
        <v>2.2999999999999998</v>
      </c>
      <c r="BF21" s="167">
        <v>1.7</v>
      </c>
      <c r="BG21" s="165">
        <v>2.1</v>
      </c>
      <c r="BH21" s="165">
        <v>1.4</v>
      </c>
      <c r="BI21" s="165">
        <v>0.8</v>
      </c>
      <c r="BJ21" s="167">
        <v>2</v>
      </c>
      <c r="BK21" s="165">
        <v>2.2999999999999998</v>
      </c>
      <c r="BL21" s="165">
        <v>1.8</v>
      </c>
      <c r="BM21" s="165">
        <v>1</v>
      </c>
      <c r="BN21" s="167">
        <v>1.1000000000000001</v>
      </c>
      <c r="BO21" s="165">
        <v>1.5</v>
      </c>
      <c r="BP21" s="165">
        <v>1.1000000000000001</v>
      </c>
      <c r="BQ21" s="165">
        <v>0.7</v>
      </c>
    </row>
    <row r="22" spans="1:69" s="112" customFormat="1" ht="40" customHeight="1" outlineLevel="1" x14ac:dyDescent="0.3">
      <c r="A22" s="115" t="s">
        <v>47</v>
      </c>
      <c r="B22" s="183"/>
      <c r="C22" s="183"/>
      <c r="D22" s="183"/>
      <c r="E22" s="183">
        <v>55.8</v>
      </c>
      <c r="F22" s="183">
        <v>50.6</v>
      </c>
      <c r="G22" s="183">
        <v>55.1</v>
      </c>
      <c r="H22" s="183">
        <v>53.7</v>
      </c>
      <c r="I22" s="166">
        <v>64</v>
      </c>
      <c r="J22" s="167">
        <v>65.3</v>
      </c>
      <c r="K22" s="165">
        <v>54.9</v>
      </c>
      <c r="L22" s="165">
        <v>41.4</v>
      </c>
      <c r="M22" s="166">
        <v>45.1</v>
      </c>
      <c r="N22" s="167">
        <v>30.7</v>
      </c>
      <c r="O22" s="165">
        <v>25.2</v>
      </c>
      <c r="P22" s="165">
        <v>23</v>
      </c>
      <c r="Q22" s="166">
        <v>19.600000000000001</v>
      </c>
      <c r="R22" s="167">
        <v>35.9</v>
      </c>
      <c r="S22" s="165">
        <v>46.7</v>
      </c>
      <c r="T22" s="165">
        <v>37</v>
      </c>
      <c r="U22" s="166">
        <v>42.3</v>
      </c>
      <c r="V22" s="167">
        <v>31.5</v>
      </c>
      <c r="W22" s="165">
        <v>36.4</v>
      </c>
      <c r="X22" s="165">
        <v>36.700000000000003</v>
      </c>
      <c r="Y22" s="166">
        <v>30.4</v>
      </c>
      <c r="Z22" s="167">
        <v>30.7</v>
      </c>
      <c r="AA22" s="165">
        <v>33.299999999999997</v>
      </c>
      <c r="AB22" s="165">
        <v>28</v>
      </c>
      <c r="AC22" s="166">
        <v>29.1</v>
      </c>
      <c r="AD22" s="167">
        <v>25.7</v>
      </c>
      <c r="AE22" s="165">
        <v>21.2</v>
      </c>
      <c r="AF22" s="165">
        <v>31.1</v>
      </c>
      <c r="AG22" s="166">
        <v>32.6</v>
      </c>
      <c r="AH22" s="167">
        <v>28.8</v>
      </c>
      <c r="AI22" s="165">
        <v>29.3</v>
      </c>
      <c r="AJ22" s="165">
        <v>28.4</v>
      </c>
      <c r="AK22" s="166">
        <v>30.4</v>
      </c>
      <c r="AL22" s="167">
        <v>28.3</v>
      </c>
      <c r="AM22" s="165">
        <v>25</v>
      </c>
      <c r="AN22" s="165">
        <v>27.5</v>
      </c>
      <c r="AO22" s="166">
        <v>26.6</v>
      </c>
      <c r="AP22" s="167">
        <v>26.4</v>
      </c>
      <c r="AQ22" s="165">
        <v>25.2</v>
      </c>
      <c r="AR22" s="165">
        <v>27.5</v>
      </c>
      <c r="AS22" s="165">
        <v>24.5</v>
      </c>
      <c r="AT22" s="167">
        <v>13.2</v>
      </c>
      <c r="AU22" s="165">
        <v>13.8</v>
      </c>
      <c r="AV22" s="165">
        <v>13.1</v>
      </c>
      <c r="AW22" s="165">
        <v>10.7</v>
      </c>
      <c r="AX22" s="167">
        <v>28.3</v>
      </c>
      <c r="AY22" s="165">
        <v>30.8</v>
      </c>
      <c r="AZ22" s="165">
        <v>34</v>
      </c>
      <c r="BA22" s="165">
        <v>29.3</v>
      </c>
      <c r="BB22" s="167">
        <v>14.6</v>
      </c>
      <c r="BC22" s="165">
        <v>16.600000000000001</v>
      </c>
      <c r="BD22" s="165">
        <v>15.7</v>
      </c>
      <c r="BE22" s="165">
        <v>13.8</v>
      </c>
      <c r="BF22" s="167">
        <v>7.4</v>
      </c>
      <c r="BG22" s="165">
        <v>8.9</v>
      </c>
      <c r="BH22" s="165">
        <v>8.1</v>
      </c>
      <c r="BI22" s="165">
        <v>7.6</v>
      </c>
      <c r="BJ22" s="167">
        <v>19.3</v>
      </c>
      <c r="BK22" s="165">
        <v>21</v>
      </c>
      <c r="BL22" s="165">
        <v>23.7</v>
      </c>
      <c r="BM22" s="165">
        <v>20.3</v>
      </c>
      <c r="BN22" s="167">
        <v>13.4</v>
      </c>
      <c r="BO22" s="165">
        <v>15.1</v>
      </c>
      <c r="BP22" s="165">
        <v>15.6</v>
      </c>
      <c r="BQ22" s="165">
        <v>16</v>
      </c>
    </row>
    <row r="23" spans="1:69" s="112" customFormat="1" ht="40" customHeight="1" outlineLevel="1" x14ac:dyDescent="0.3">
      <c r="A23" s="57" t="s">
        <v>17</v>
      </c>
      <c r="B23" s="184"/>
      <c r="C23" s="184"/>
      <c r="D23" s="184"/>
      <c r="E23" s="184">
        <v>272.2</v>
      </c>
      <c r="F23" s="184">
        <v>289.3</v>
      </c>
      <c r="G23" s="184">
        <v>274.89999999999998</v>
      </c>
      <c r="H23" s="184">
        <v>256.5</v>
      </c>
      <c r="I23" s="169">
        <v>264.7</v>
      </c>
      <c r="J23" s="170">
        <v>256.10000000000002</v>
      </c>
      <c r="K23" s="168">
        <v>251</v>
      </c>
      <c r="L23" s="168">
        <v>238.9</v>
      </c>
      <c r="M23" s="169">
        <v>263.7</v>
      </c>
      <c r="N23" s="170">
        <v>287.89999999999998</v>
      </c>
      <c r="O23" s="168">
        <v>294.10000000000002</v>
      </c>
      <c r="P23" s="168">
        <v>298.7</v>
      </c>
      <c r="Q23" s="169">
        <v>302.89999999999998</v>
      </c>
      <c r="R23" s="170">
        <v>380.7</v>
      </c>
      <c r="S23" s="168">
        <v>373.7</v>
      </c>
      <c r="T23" s="168">
        <v>386.5</v>
      </c>
      <c r="U23" s="169">
        <v>365.7</v>
      </c>
      <c r="V23" s="170">
        <v>359.2</v>
      </c>
      <c r="W23" s="168">
        <v>349.6</v>
      </c>
      <c r="X23" s="168">
        <v>362.2</v>
      </c>
      <c r="Y23" s="169">
        <v>350.6</v>
      </c>
      <c r="Z23" s="170">
        <v>336</v>
      </c>
      <c r="AA23" s="168">
        <v>344.9</v>
      </c>
      <c r="AB23" s="168">
        <v>336.6</v>
      </c>
      <c r="AC23" s="169">
        <v>334.1</v>
      </c>
      <c r="AD23" s="170">
        <v>323</v>
      </c>
      <c r="AE23" s="168">
        <v>336.2</v>
      </c>
      <c r="AF23" s="168">
        <v>341.9</v>
      </c>
      <c r="AG23" s="169">
        <v>317.8</v>
      </c>
      <c r="AH23" s="170">
        <v>304.39999999999998</v>
      </c>
      <c r="AI23" s="168">
        <v>340</v>
      </c>
      <c r="AJ23" s="168">
        <v>332.4</v>
      </c>
      <c r="AK23" s="169">
        <v>313.60000000000002</v>
      </c>
      <c r="AL23" s="170">
        <v>333.1</v>
      </c>
      <c r="AM23" s="168">
        <v>346.3</v>
      </c>
      <c r="AN23" s="168">
        <v>356.9</v>
      </c>
      <c r="AO23" s="169">
        <v>339.6</v>
      </c>
      <c r="AP23" s="170">
        <v>302.10000000000002</v>
      </c>
      <c r="AQ23" s="168">
        <v>303.7</v>
      </c>
      <c r="AR23" s="168">
        <v>319.8</v>
      </c>
      <c r="AS23" s="168">
        <v>308.60000000000002</v>
      </c>
      <c r="AT23" s="170">
        <v>325.60000000000002</v>
      </c>
      <c r="AU23" s="168">
        <v>307.89999999999998</v>
      </c>
      <c r="AV23" s="168">
        <v>316.5</v>
      </c>
      <c r="AW23" s="168">
        <v>311.39999999999998</v>
      </c>
      <c r="AX23" s="170">
        <v>303.2</v>
      </c>
      <c r="AY23" s="168">
        <v>287.8</v>
      </c>
      <c r="AZ23" s="168">
        <v>317.2</v>
      </c>
      <c r="BA23" s="168">
        <v>391.8</v>
      </c>
      <c r="BB23" s="170">
        <v>315.2</v>
      </c>
      <c r="BC23" s="168">
        <v>343.3</v>
      </c>
      <c r="BD23" s="168">
        <v>413.9</v>
      </c>
      <c r="BE23" s="168">
        <v>407.9</v>
      </c>
      <c r="BF23" s="170">
        <v>366.2</v>
      </c>
      <c r="BG23" s="168">
        <v>360.9</v>
      </c>
      <c r="BH23" s="168">
        <v>363.9</v>
      </c>
      <c r="BI23" s="168">
        <v>358</v>
      </c>
      <c r="BJ23" s="170">
        <v>303.7</v>
      </c>
      <c r="BK23" s="168">
        <v>258.7</v>
      </c>
      <c r="BL23" s="168">
        <v>244.6</v>
      </c>
      <c r="BM23" s="168">
        <v>241</v>
      </c>
      <c r="BN23" s="170">
        <v>233.4</v>
      </c>
      <c r="BO23" s="168">
        <v>231.8</v>
      </c>
      <c r="BP23" s="168">
        <v>238.8</v>
      </c>
      <c r="BQ23" s="168">
        <v>226.1</v>
      </c>
    </row>
    <row r="24" spans="1:69" s="112" customFormat="1" ht="40" customHeight="1" outlineLevel="1" x14ac:dyDescent="0.3">
      <c r="A24" s="31" t="s">
        <v>19</v>
      </c>
      <c r="B24" s="185"/>
      <c r="C24" s="185"/>
      <c r="D24" s="185"/>
      <c r="E24" s="185">
        <v>1.3</v>
      </c>
      <c r="F24" s="185">
        <v>1.3</v>
      </c>
      <c r="G24" s="185">
        <v>1.3</v>
      </c>
      <c r="H24" s="185">
        <v>1.3</v>
      </c>
      <c r="I24" s="172">
        <v>1.3</v>
      </c>
      <c r="J24" s="173">
        <v>1.3</v>
      </c>
      <c r="K24" s="171">
        <v>1.3</v>
      </c>
      <c r="L24" s="171">
        <v>1.3</v>
      </c>
      <c r="M24" s="172">
        <v>1.3</v>
      </c>
      <c r="N24" s="173">
        <v>1.7</v>
      </c>
      <c r="O24" s="171">
        <v>1.6</v>
      </c>
      <c r="P24" s="171">
        <v>1.6</v>
      </c>
      <c r="Q24" s="172">
        <v>1.6</v>
      </c>
      <c r="R24" s="173">
        <v>1.6</v>
      </c>
      <c r="S24" s="171">
        <v>1.6</v>
      </c>
      <c r="T24" s="171">
        <v>1.6</v>
      </c>
      <c r="U24" s="172">
        <v>1.6</v>
      </c>
      <c r="V24" s="173">
        <v>1.7</v>
      </c>
      <c r="W24" s="171">
        <v>1.5</v>
      </c>
      <c r="X24" s="171">
        <v>1.5</v>
      </c>
      <c r="Y24" s="172">
        <v>1.5</v>
      </c>
      <c r="Z24" s="173">
        <v>1.7</v>
      </c>
      <c r="AA24" s="171">
        <v>1.7</v>
      </c>
      <c r="AB24" s="171">
        <v>1.7</v>
      </c>
      <c r="AC24" s="172">
        <v>1.5</v>
      </c>
      <c r="AD24" s="173">
        <v>1.7</v>
      </c>
      <c r="AE24" s="171">
        <v>1.7</v>
      </c>
      <c r="AF24" s="171">
        <v>1.7</v>
      </c>
      <c r="AG24" s="172">
        <v>1.3</v>
      </c>
      <c r="AH24" s="173">
        <v>1.2</v>
      </c>
      <c r="AI24" s="171">
        <v>1.2</v>
      </c>
      <c r="AJ24" s="171">
        <v>1.2</v>
      </c>
      <c r="AK24" s="172">
        <v>1.1000000000000001</v>
      </c>
      <c r="AL24" s="173">
        <v>1.2</v>
      </c>
      <c r="AM24" s="171">
        <v>1.2</v>
      </c>
      <c r="AN24" s="171">
        <v>1</v>
      </c>
      <c r="AO24" s="172">
        <v>1</v>
      </c>
      <c r="AP24" s="173">
        <v>1.2</v>
      </c>
      <c r="AQ24" s="171">
        <v>1.2</v>
      </c>
      <c r="AR24" s="171">
        <v>1.2</v>
      </c>
      <c r="AS24" s="171">
        <v>1.2</v>
      </c>
      <c r="AT24" s="173">
        <v>0.9</v>
      </c>
      <c r="AU24" s="171">
        <v>0.9</v>
      </c>
      <c r="AV24" s="171">
        <v>0.8</v>
      </c>
      <c r="AW24" s="171">
        <v>0.8</v>
      </c>
      <c r="AX24" s="173">
        <v>1.6</v>
      </c>
      <c r="AY24" s="171">
        <v>1.6</v>
      </c>
      <c r="AZ24" s="171">
        <v>1.6</v>
      </c>
      <c r="BA24" s="171">
        <v>1.6</v>
      </c>
      <c r="BB24" s="173">
        <v>1.6</v>
      </c>
      <c r="BC24" s="171">
        <v>1.6</v>
      </c>
      <c r="BD24" s="171">
        <v>1.4</v>
      </c>
      <c r="BE24" s="171">
        <v>1.3</v>
      </c>
      <c r="BF24" s="173">
        <v>1.2</v>
      </c>
      <c r="BG24" s="171">
        <v>1.1000000000000001</v>
      </c>
      <c r="BH24" s="171">
        <v>1</v>
      </c>
      <c r="BI24" s="171">
        <v>1</v>
      </c>
      <c r="BJ24" s="173">
        <v>0.5</v>
      </c>
      <c r="BK24" s="171">
        <v>0.5</v>
      </c>
      <c r="BL24" s="171">
        <v>0.4</v>
      </c>
      <c r="BM24" s="171">
        <v>0.3</v>
      </c>
      <c r="BN24" s="173">
        <v>1.2</v>
      </c>
      <c r="BO24" s="171">
        <v>1.1000000000000001</v>
      </c>
      <c r="BP24" s="171">
        <v>1</v>
      </c>
      <c r="BQ24" s="171">
        <v>1</v>
      </c>
    </row>
    <row r="25" spans="1:69" s="112" customFormat="1" ht="40" customHeight="1" outlineLevel="1" x14ac:dyDescent="0.3">
      <c r="A25" s="31" t="s">
        <v>20</v>
      </c>
      <c r="B25" s="185"/>
      <c r="C25" s="185"/>
      <c r="D25" s="185"/>
      <c r="E25" s="185">
        <v>0</v>
      </c>
      <c r="F25" s="185">
        <v>0</v>
      </c>
      <c r="G25" s="185">
        <v>0</v>
      </c>
      <c r="H25" s="185">
        <v>0</v>
      </c>
      <c r="I25" s="172">
        <v>0</v>
      </c>
      <c r="J25" s="173">
        <v>0</v>
      </c>
      <c r="K25" s="171">
        <v>0</v>
      </c>
      <c r="L25" s="171">
        <v>0</v>
      </c>
      <c r="M25" s="172">
        <v>0</v>
      </c>
      <c r="N25" s="173">
        <v>0</v>
      </c>
      <c r="O25" s="171">
        <v>0</v>
      </c>
      <c r="P25" s="171">
        <v>0</v>
      </c>
      <c r="Q25" s="172">
        <v>0</v>
      </c>
      <c r="R25" s="173">
        <v>0</v>
      </c>
      <c r="S25" s="171">
        <v>0</v>
      </c>
      <c r="T25" s="171">
        <v>0</v>
      </c>
      <c r="U25" s="172">
        <v>0</v>
      </c>
      <c r="V25" s="173">
        <v>0</v>
      </c>
      <c r="W25" s="171">
        <v>0</v>
      </c>
      <c r="X25" s="171">
        <v>0</v>
      </c>
      <c r="Y25" s="172">
        <v>0</v>
      </c>
      <c r="Z25" s="173">
        <v>0</v>
      </c>
      <c r="AA25" s="171">
        <v>0</v>
      </c>
      <c r="AB25" s="171">
        <v>0</v>
      </c>
      <c r="AC25" s="172">
        <v>0</v>
      </c>
      <c r="AD25" s="173">
        <v>0</v>
      </c>
      <c r="AE25" s="171">
        <v>0</v>
      </c>
      <c r="AF25" s="171">
        <v>0</v>
      </c>
      <c r="AG25" s="172">
        <v>0</v>
      </c>
      <c r="AH25" s="173">
        <v>0</v>
      </c>
      <c r="AI25" s="171">
        <v>0</v>
      </c>
      <c r="AJ25" s="171">
        <v>0</v>
      </c>
      <c r="AK25" s="172">
        <v>0</v>
      </c>
      <c r="AL25" s="173">
        <v>0</v>
      </c>
      <c r="AM25" s="171">
        <v>0</v>
      </c>
      <c r="AN25" s="171">
        <v>0</v>
      </c>
      <c r="AO25" s="172">
        <v>0</v>
      </c>
      <c r="AP25" s="173">
        <v>0</v>
      </c>
      <c r="AQ25" s="171">
        <v>0</v>
      </c>
      <c r="AR25" s="171">
        <v>0</v>
      </c>
      <c r="AS25" s="171">
        <v>0</v>
      </c>
      <c r="AT25" s="173">
        <v>0</v>
      </c>
      <c r="AU25" s="171">
        <v>0</v>
      </c>
      <c r="AV25" s="171">
        <v>0</v>
      </c>
      <c r="AW25" s="171">
        <v>0</v>
      </c>
      <c r="AX25" s="173">
        <v>0</v>
      </c>
      <c r="AY25" s="171">
        <v>0</v>
      </c>
      <c r="AZ25" s="171">
        <v>0</v>
      </c>
      <c r="BA25" s="171">
        <v>0</v>
      </c>
      <c r="BB25" s="173">
        <v>0</v>
      </c>
      <c r="BC25" s="171">
        <v>0</v>
      </c>
      <c r="BD25" s="171">
        <v>0</v>
      </c>
      <c r="BE25" s="171">
        <v>0</v>
      </c>
      <c r="BF25" s="173">
        <v>0</v>
      </c>
      <c r="BG25" s="171">
        <v>0</v>
      </c>
      <c r="BH25" s="171">
        <v>0</v>
      </c>
      <c r="BI25" s="171">
        <v>0</v>
      </c>
      <c r="BJ25" s="173">
        <v>0</v>
      </c>
      <c r="BK25" s="171">
        <v>0</v>
      </c>
      <c r="BL25" s="171">
        <v>0</v>
      </c>
      <c r="BM25" s="171">
        <v>0</v>
      </c>
      <c r="BN25" s="173">
        <v>0</v>
      </c>
      <c r="BO25" s="171">
        <v>0</v>
      </c>
      <c r="BP25" s="171">
        <v>0</v>
      </c>
      <c r="BQ25" s="171">
        <v>0</v>
      </c>
    </row>
    <row r="26" spans="1:69" s="112" customFormat="1" ht="40" customHeight="1" outlineLevel="1" x14ac:dyDescent="0.3">
      <c r="A26" s="31" t="s">
        <v>21</v>
      </c>
      <c r="B26" s="185"/>
      <c r="C26" s="185"/>
      <c r="D26" s="185"/>
      <c r="E26" s="185">
        <v>273.39999999999998</v>
      </c>
      <c r="F26" s="185">
        <v>270.2</v>
      </c>
      <c r="G26" s="185">
        <v>272.2</v>
      </c>
      <c r="H26" s="185">
        <v>262.2</v>
      </c>
      <c r="I26" s="172">
        <v>260</v>
      </c>
      <c r="J26" s="173">
        <v>300.10000000000002</v>
      </c>
      <c r="K26" s="171">
        <v>268.60000000000002</v>
      </c>
      <c r="L26" s="171">
        <v>250.1</v>
      </c>
      <c r="M26" s="172">
        <v>239.4</v>
      </c>
      <c r="N26" s="173">
        <v>265.7</v>
      </c>
      <c r="O26" s="171">
        <v>270.2</v>
      </c>
      <c r="P26" s="171">
        <v>257.3</v>
      </c>
      <c r="Q26" s="172">
        <v>243.5</v>
      </c>
      <c r="R26" s="173">
        <v>204</v>
      </c>
      <c r="S26" s="171">
        <v>210.8</v>
      </c>
      <c r="T26" s="171">
        <v>214.1</v>
      </c>
      <c r="U26" s="172">
        <v>181.3</v>
      </c>
      <c r="V26" s="173">
        <v>192.5</v>
      </c>
      <c r="W26" s="171">
        <v>199.4</v>
      </c>
      <c r="X26" s="171">
        <v>184.4</v>
      </c>
      <c r="Y26" s="172">
        <v>163.19999999999999</v>
      </c>
      <c r="Z26" s="173">
        <v>180.6</v>
      </c>
      <c r="AA26" s="171">
        <v>170.1</v>
      </c>
      <c r="AB26" s="171">
        <v>162.1</v>
      </c>
      <c r="AC26" s="172">
        <v>146.4</v>
      </c>
      <c r="AD26" s="173">
        <v>146.19999999999999</v>
      </c>
      <c r="AE26" s="171">
        <v>160.1</v>
      </c>
      <c r="AF26" s="171">
        <v>144.5</v>
      </c>
      <c r="AG26" s="172">
        <v>141.69999999999999</v>
      </c>
      <c r="AH26" s="173">
        <v>148</v>
      </c>
      <c r="AI26" s="171">
        <v>150.69999999999999</v>
      </c>
      <c r="AJ26" s="171">
        <v>131.6</v>
      </c>
      <c r="AK26" s="172">
        <v>137.69999999999999</v>
      </c>
      <c r="AL26" s="173">
        <v>141</v>
      </c>
      <c r="AM26" s="171">
        <v>140.80000000000001</v>
      </c>
      <c r="AN26" s="171">
        <v>136.69999999999999</v>
      </c>
      <c r="AO26" s="172">
        <v>134.4</v>
      </c>
      <c r="AP26" s="173">
        <v>152.69999999999999</v>
      </c>
      <c r="AQ26" s="171">
        <v>148.80000000000001</v>
      </c>
      <c r="AR26" s="171">
        <v>143.69999999999999</v>
      </c>
      <c r="AS26" s="171">
        <v>126</v>
      </c>
      <c r="AT26" s="173">
        <v>132.80000000000001</v>
      </c>
      <c r="AU26" s="171">
        <v>140.5</v>
      </c>
      <c r="AV26" s="171">
        <v>134.6</v>
      </c>
      <c r="AW26" s="171">
        <v>112</v>
      </c>
      <c r="AX26" s="173">
        <v>124.6</v>
      </c>
      <c r="AY26" s="171">
        <v>127</v>
      </c>
      <c r="AZ26" s="171">
        <v>105.5</v>
      </c>
      <c r="BA26" s="171">
        <v>95.9</v>
      </c>
      <c r="BB26" s="173">
        <v>79.5</v>
      </c>
      <c r="BC26" s="171">
        <v>98.8</v>
      </c>
      <c r="BD26" s="171">
        <v>90.8</v>
      </c>
      <c r="BE26" s="171">
        <v>85.2</v>
      </c>
      <c r="BF26" s="173">
        <v>96.1</v>
      </c>
      <c r="BG26" s="171">
        <v>89.1</v>
      </c>
      <c r="BH26" s="171">
        <v>85.6</v>
      </c>
      <c r="BI26" s="171">
        <v>86.4</v>
      </c>
      <c r="BJ26" s="173">
        <v>99.4</v>
      </c>
      <c r="BK26" s="171">
        <v>82.9</v>
      </c>
      <c r="BL26" s="171">
        <v>69.5</v>
      </c>
      <c r="BM26" s="171">
        <v>68.900000000000006</v>
      </c>
      <c r="BN26" s="173">
        <v>41.4</v>
      </c>
      <c r="BO26" s="171">
        <v>78.099999999999994</v>
      </c>
      <c r="BP26" s="171">
        <v>48.8</v>
      </c>
      <c r="BQ26" s="171">
        <v>53.3</v>
      </c>
    </row>
    <row r="27" spans="1:69" ht="40" customHeight="1" x14ac:dyDescent="0.3">
      <c r="A27" s="32" t="s">
        <v>22</v>
      </c>
      <c r="B27" s="186"/>
      <c r="C27" s="186"/>
      <c r="D27" s="186"/>
      <c r="E27" s="186">
        <v>260.3</v>
      </c>
      <c r="F27" s="186">
        <v>268.7</v>
      </c>
      <c r="G27" s="186">
        <v>269</v>
      </c>
      <c r="H27" s="186">
        <v>281.3</v>
      </c>
      <c r="I27" s="175">
        <v>293.7</v>
      </c>
      <c r="J27" s="176">
        <v>266</v>
      </c>
      <c r="K27" s="174">
        <v>249.6</v>
      </c>
      <c r="L27" s="174">
        <v>285.10000000000002</v>
      </c>
      <c r="M27" s="175">
        <v>284.3</v>
      </c>
      <c r="N27" s="176">
        <v>300.7</v>
      </c>
      <c r="O27" s="174">
        <v>287.10000000000002</v>
      </c>
      <c r="P27" s="174">
        <v>298.2</v>
      </c>
      <c r="Q27" s="175">
        <v>264.2</v>
      </c>
      <c r="R27" s="176">
        <v>289</v>
      </c>
      <c r="S27" s="174">
        <v>303.8</v>
      </c>
      <c r="T27" s="174">
        <v>308.2</v>
      </c>
      <c r="U27" s="175">
        <v>290.60000000000002</v>
      </c>
      <c r="V27" s="176">
        <v>292.8</v>
      </c>
      <c r="W27" s="174">
        <v>290.2</v>
      </c>
      <c r="X27" s="174">
        <v>271.39999999999998</v>
      </c>
      <c r="Y27" s="175">
        <v>279.39999999999998</v>
      </c>
      <c r="Z27" s="176">
        <v>269.3</v>
      </c>
      <c r="AA27" s="174">
        <v>241</v>
      </c>
      <c r="AB27" s="174">
        <v>247.6</v>
      </c>
      <c r="AC27" s="175">
        <v>215.6</v>
      </c>
      <c r="AD27" s="176">
        <v>225.2</v>
      </c>
      <c r="AE27" s="174">
        <v>204.1</v>
      </c>
      <c r="AF27" s="174">
        <v>199.1</v>
      </c>
      <c r="AG27" s="175">
        <v>203.8</v>
      </c>
      <c r="AH27" s="176">
        <v>199.1</v>
      </c>
      <c r="AI27" s="174">
        <v>227.4</v>
      </c>
      <c r="AJ27" s="174">
        <v>218.1</v>
      </c>
      <c r="AK27" s="175">
        <v>209.4</v>
      </c>
      <c r="AL27" s="176">
        <v>211.4</v>
      </c>
      <c r="AM27" s="174">
        <v>218.8</v>
      </c>
      <c r="AN27" s="174">
        <v>194.6</v>
      </c>
      <c r="AO27" s="175">
        <v>195.9</v>
      </c>
      <c r="AP27" s="176">
        <v>215.3</v>
      </c>
      <c r="AQ27" s="174">
        <v>234.2</v>
      </c>
      <c r="AR27" s="174">
        <v>232.6</v>
      </c>
      <c r="AS27" s="174">
        <v>214</v>
      </c>
      <c r="AT27" s="176">
        <v>241.9</v>
      </c>
      <c r="AU27" s="174">
        <v>261.7</v>
      </c>
      <c r="AV27" s="174">
        <v>228.4</v>
      </c>
      <c r="AW27" s="174">
        <v>205.2</v>
      </c>
      <c r="AX27" s="176">
        <v>252.6</v>
      </c>
      <c r="AY27" s="174">
        <v>227.9</v>
      </c>
      <c r="AZ27" s="174">
        <v>207.9</v>
      </c>
      <c r="BA27" s="174">
        <v>191.4</v>
      </c>
      <c r="BB27" s="176">
        <v>158.30000000000001</v>
      </c>
      <c r="BC27" s="174">
        <v>174.2</v>
      </c>
      <c r="BD27" s="174">
        <v>135.5</v>
      </c>
      <c r="BE27" s="174">
        <v>147.4</v>
      </c>
      <c r="BF27" s="176">
        <v>108.6</v>
      </c>
      <c r="BG27" s="174">
        <v>122.7</v>
      </c>
      <c r="BH27" s="174">
        <v>119.5</v>
      </c>
      <c r="BI27" s="174">
        <v>129</v>
      </c>
      <c r="BJ27" s="176">
        <v>143.1</v>
      </c>
      <c r="BK27" s="174">
        <v>92.8</v>
      </c>
      <c r="BL27" s="174">
        <v>111.3</v>
      </c>
      <c r="BM27" s="174">
        <v>82.3</v>
      </c>
      <c r="BN27" s="176">
        <v>137</v>
      </c>
      <c r="BO27" s="174">
        <v>97</v>
      </c>
      <c r="BP27" s="174">
        <v>79.400000000000006</v>
      </c>
      <c r="BQ27" s="174">
        <v>73</v>
      </c>
    </row>
    <row r="28" spans="1:69" ht="40" customHeight="1" thickBot="1" x14ac:dyDescent="0.35">
      <c r="A28" s="33" t="s">
        <v>23</v>
      </c>
      <c r="B28" s="187"/>
      <c r="C28" s="187"/>
      <c r="D28" s="187"/>
      <c r="E28" s="187">
        <f>E3+E9+E4+E10+E11+E12+E13+E14+E23+E26+E24+E25+E27</f>
        <v>3150.3</v>
      </c>
      <c r="F28" s="187">
        <f>F3+F9+F4+F10+F11+F12+F13+F14+F23+F26+F24+F25+F27</f>
        <v>3302.4</v>
      </c>
      <c r="G28" s="187">
        <f>G3+G9+G4+G10+G11+G12+G13+G14+G23+G26+G24+G25+G27</f>
        <v>3220.1</v>
      </c>
      <c r="H28" s="187">
        <f t="shared" ref="H28:BQ28" si="0">H3+H9+H4+H10+H11+H12+H13+H14+H23+H26+H24+H25+H27</f>
        <v>3184.8</v>
      </c>
      <c r="I28" s="187">
        <f t="shared" si="0"/>
        <v>3237.7</v>
      </c>
      <c r="J28" s="187">
        <f t="shared" si="0"/>
        <v>3368.7</v>
      </c>
      <c r="K28" s="187">
        <f t="shared" si="0"/>
        <v>3240.6</v>
      </c>
      <c r="L28" s="187">
        <f t="shared" si="0"/>
        <v>3100.9</v>
      </c>
      <c r="M28" s="187">
        <f t="shared" si="0"/>
        <v>3087.1000000000004</v>
      </c>
      <c r="N28" s="187">
        <f t="shared" si="0"/>
        <v>3222.8999999999996</v>
      </c>
      <c r="O28" s="187">
        <f t="shared" si="0"/>
        <v>3222.8999999999992</v>
      </c>
      <c r="P28" s="187">
        <f t="shared" si="0"/>
        <v>3093.9999999999995</v>
      </c>
      <c r="Q28" s="187">
        <f t="shared" si="0"/>
        <v>2965.7</v>
      </c>
      <c r="R28" s="187">
        <f t="shared" si="0"/>
        <v>2968.2</v>
      </c>
      <c r="S28" s="187">
        <f t="shared" si="0"/>
        <v>3022.5000000000005</v>
      </c>
      <c r="T28" s="187">
        <f t="shared" si="0"/>
        <v>3084.1</v>
      </c>
      <c r="U28" s="187">
        <f t="shared" si="0"/>
        <v>2971.3</v>
      </c>
      <c r="V28" s="187">
        <f t="shared" si="0"/>
        <v>2795</v>
      </c>
      <c r="W28" s="187">
        <f t="shared" si="0"/>
        <v>2753.7999999999997</v>
      </c>
      <c r="X28" s="187">
        <f t="shared" si="0"/>
        <v>2826.6</v>
      </c>
      <c r="Y28" s="187">
        <f t="shared" si="0"/>
        <v>2696.9</v>
      </c>
      <c r="Z28" s="187">
        <f t="shared" si="0"/>
        <v>2738.7999999999997</v>
      </c>
      <c r="AA28" s="187">
        <f t="shared" si="0"/>
        <v>2606.9999999999995</v>
      </c>
      <c r="AB28" s="187">
        <f t="shared" si="0"/>
        <v>2686.7999999999997</v>
      </c>
      <c r="AC28" s="187">
        <f t="shared" si="0"/>
        <v>2577.8000000000002</v>
      </c>
      <c r="AD28" s="187">
        <f t="shared" si="0"/>
        <v>2630.9999999999991</v>
      </c>
      <c r="AE28" s="187">
        <f t="shared" si="0"/>
        <v>2580.5999999999995</v>
      </c>
      <c r="AF28" s="187">
        <f t="shared" si="0"/>
        <v>2591.7000000000003</v>
      </c>
      <c r="AG28" s="187">
        <f t="shared" si="0"/>
        <v>2368.6000000000004</v>
      </c>
      <c r="AH28" s="187">
        <f t="shared" si="0"/>
        <v>2499</v>
      </c>
      <c r="AI28" s="187">
        <f t="shared" si="0"/>
        <v>2462.3999999999996</v>
      </c>
      <c r="AJ28" s="187">
        <f t="shared" si="0"/>
        <v>2491.8999999999996</v>
      </c>
      <c r="AK28" s="187">
        <f t="shared" si="0"/>
        <v>2356.8999999999996</v>
      </c>
      <c r="AL28" s="187">
        <f t="shared" si="0"/>
        <v>2458.5</v>
      </c>
      <c r="AM28" s="187">
        <f t="shared" si="0"/>
        <v>2308.1</v>
      </c>
      <c r="AN28" s="187">
        <f t="shared" si="0"/>
        <v>2308.7999999999997</v>
      </c>
      <c r="AO28" s="187">
        <f t="shared" si="0"/>
        <v>2230.5000000000005</v>
      </c>
      <c r="AP28" s="187">
        <f t="shared" si="0"/>
        <v>2204</v>
      </c>
      <c r="AQ28" s="187">
        <f t="shared" si="0"/>
        <v>2129.6</v>
      </c>
      <c r="AR28" s="187">
        <f t="shared" si="0"/>
        <v>2185.3000000000002</v>
      </c>
      <c r="AS28" s="187">
        <f t="shared" si="0"/>
        <v>1977.2</v>
      </c>
      <c r="AT28" s="187">
        <f t="shared" si="0"/>
        <v>2090.3000000000002</v>
      </c>
      <c r="AU28" s="187">
        <f t="shared" si="0"/>
        <v>2130.1</v>
      </c>
      <c r="AV28" s="187">
        <f t="shared" si="0"/>
        <v>2060.9</v>
      </c>
      <c r="AW28" s="187">
        <f t="shared" si="0"/>
        <v>1845</v>
      </c>
      <c r="AX28" s="187">
        <f t="shared" si="0"/>
        <v>1920.3999999999999</v>
      </c>
      <c r="AY28" s="187">
        <f t="shared" si="0"/>
        <v>1880.7</v>
      </c>
      <c r="AZ28" s="187">
        <f t="shared" si="0"/>
        <v>1867.3000000000002</v>
      </c>
      <c r="BA28" s="187">
        <f t="shared" si="0"/>
        <v>1782.9</v>
      </c>
      <c r="BB28" s="187">
        <f t="shared" si="0"/>
        <v>1590.1</v>
      </c>
      <c r="BC28" s="187">
        <f t="shared" si="0"/>
        <v>1675.3</v>
      </c>
      <c r="BD28" s="187">
        <f t="shared" si="0"/>
        <v>1734.2</v>
      </c>
      <c r="BE28" s="187">
        <f t="shared" si="0"/>
        <v>1588</v>
      </c>
      <c r="BF28" s="187">
        <f t="shared" si="0"/>
        <v>1576.3999999999999</v>
      </c>
      <c r="BG28" s="187">
        <f t="shared" si="0"/>
        <v>1477.0999999999997</v>
      </c>
      <c r="BH28" s="187">
        <f t="shared" si="0"/>
        <v>1506.2999999999997</v>
      </c>
      <c r="BI28" s="187">
        <f t="shared" si="0"/>
        <v>1402.3000000000002</v>
      </c>
      <c r="BJ28" s="187">
        <f t="shared" si="0"/>
        <v>1469</v>
      </c>
      <c r="BK28" s="187">
        <f t="shared" si="0"/>
        <v>1410</v>
      </c>
      <c r="BL28" s="187">
        <f t="shared" si="0"/>
        <v>1365.7</v>
      </c>
      <c r="BM28" s="187">
        <f t="shared" si="0"/>
        <v>1223.8</v>
      </c>
      <c r="BN28" s="187">
        <f t="shared" si="0"/>
        <v>1408.2</v>
      </c>
      <c r="BO28" s="187">
        <f t="shared" si="0"/>
        <v>1325.1999999999998</v>
      </c>
      <c r="BP28" s="187">
        <f t="shared" si="0"/>
        <v>1230.5</v>
      </c>
      <c r="BQ28" s="187">
        <f t="shared" si="0"/>
        <v>1164.9999999999998</v>
      </c>
    </row>
    <row r="29" spans="1:69" ht="40" customHeight="1" thickBot="1" x14ac:dyDescent="0.35">
      <c r="A29" s="259" t="s">
        <v>76</v>
      </c>
      <c r="B29" s="119"/>
      <c r="F29" s="68"/>
      <c r="G29" s="119"/>
      <c r="O29" s="68"/>
      <c r="Q29" s="1"/>
    </row>
    <row r="30" spans="1:69" ht="40" customHeight="1" x14ac:dyDescent="0.3">
      <c r="A30" s="270" t="s">
        <v>86</v>
      </c>
      <c r="B30" s="219">
        <v>2020</v>
      </c>
      <c r="C30" s="220"/>
      <c r="D30" s="220"/>
      <c r="E30" s="221"/>
      <c r="F30" s="219">
        <v>2019</v>
      </c>
      <c r="G30" s="220"/>
      <c r="H30" s="220"/>
      <c r="I30" s="221"/>
      <c r="J30" s="13">
        <v>2018</v>
      </c>
      <c r="K30" s="14"/>
      <c r="L30" s="14"/>
      <c r="M30" s="15"/>
      <c r="N30" s="13">
        <v>2017</v>
      </c>
      <c r="O30" s="14"/>
      <c r="P30" s="14"/>
      <c r="Q30" s="15"/>
      <c r="R30" s="219">
        <v>2016</v>
      </c>
      <c r="S30" s="220"/>
      <c r="T30" s="220"/>
      <c r="U30" s="221"/>
      <c r="V30" s="219">
        <v>2015</v>
      </c>
      <c r="W30" s="220"/>
      <c r="X30" s="220"/>
      <c r="Y30" s="221"/>
      <c r="Z30" s="219">
        <v>2014</v>
      </c>
      <c r="AA30" s="220"/>
      <c r="AB30" s="220"/>
      <c r="AC30" s="221"/>
      <c r="AD30" s="219">
        <v>2013</v>
      </c>
      <c r="AE30" s="220"/>
      <c r="AF30" s="220"/>
      <c r="AG30" s="221"/>
      <c r="AH30" s="219">
        <v>2012</v>
      </c>
      <c r="AI30" s="220"/>
      <c r="AJ30" s="220"/>
      <c r="AK30" s="221"/>
      <c r="AL30" s="219">
        <v>2011</v>
      </c>
      <c r="AM30" s="220"/>
      <c r="AN30" s="220"/>
      <c r="AO30" s="221"/>
      <c r="AP30" s="219">
        <v>2010</v>
      </c>
      <c r="AQ30" s="220"/>
      <c r="AR30" s="220"/>
      <c r="AS30" s="221"/>
      <c r="AT30" s="219">
        <v>2009</v>
      </c>
      <c r="AU30" s="220"/>
      <c r="AV30" s="220"/>
      <c r="AW30" s="221"/>
      <c r="AX30" s="219">
        <v>2008</v>
      </c>
      <c r="AY30" s="220"/>
      <c r="AZ30" s="220"/>
      <c r="BA30" s="221"/>
      <c r="BB30" s="219">
        <v>2007</v>
      </c>
      <c r="BC30" s="220"/>
      <c r="BD30" s="220"/>
      <c r="BE30" s="221"/>
      <c r="BF30" s="219">
        <v>2006</v>
      </c>
      <c r="BG30" s="220"/>
      <c r="BH30" s="220"/>
      <c r="BI30" s="221"/>
      <c r="BJ30" s="219">
        <v>2005</v>
      </c>
      <c r="BK30" s="220"/>
      <c r="BL30" s="220"/>
      <c r="BM30" s="221"/>
      <c r="BN30" s="219">
        <v>2004</v>
      </c>
      <c r="BO30" s="220"/>
      <c r="BP30" s="220"/>
      <c r="BQ30" s="221"/>
    </row>
    <row r="31" spans="1:69" ht="40" customHeight="1" thickBot="1" x14ac:dyDescent="0.35">
      <c r="A31" s="271"/>
      <c r="B31" s="34" t="s">
        <v>5</v>
      </c>
      <c r="C31" s="35" t="s">
        <v>4</v>
      </c>
      <c r="D31" s="35" t="s">
        <v>3</v>
      </c>
      <c r="E31" s="36" t="s">
        <v>2</v>
      </c>
      <c r="F31" s="34" t="s">
        <v>5</v>
      </c>
      <c r="G31" s="35" t="s">
        <v>4</v>
      </c>
      <c r="H31" s="35" t="s">
        <v>3</v>
      </c>
      <c r="I31" s="36" t="s">
        <v>2</v>
      </c>
      <c r="J31" s="34" t="s">
        <v>5</v>
      </c>
      <c r="K31" s="35" t="s">
        <v>4</v>
      </c>
      <c r="L31" s="35" t="s">
        <v>3</v>
      </c>
      <c r="M31" s="36" t="s">
        <v>2</v>
      </c>
      <c r="N31" s="34" t="s">
        <v>5</v>
      </c>
      <c r="O31" s="35" t="s">
        <v>4</v>
      </c>
      <c r="P31" s="35" t="s">
        <v>3</v>
      </c>
      <c r="Q31" s="36" t="s">
        <v>2</v>
      </c>
      <c r="R31" s="34" t="s">
        <v>5</v>
      </c>
      <c r="S31" s="35" t="s">
        <v>4</v>
      </c>
      <c r="T31" s="35" t="s">
        <v>3</v>
      </c>
      <c r="U31" s="36" t="s">
        <v>2</v>
      </c>
      <c r="V31" s="34" t="s">
        <v>5</v>
      </c>
      <c r="W31" s="35" t="s">
        <v>4</v>
      </c>
      <c r="X31" s="35" t="s">
        <v>3</v>
      </c>
      <c r="Y31" s="36" t="s">
        <v>2</v>
      </c>
      <c r="Z31" s="34" t="s">
        <v>5</v>
      </c>
      <c r="AA31" s="35" t="s">
        <v>4</v>
      </c>
      <c r="AB31" s="35" t="s">
        <v>3</v>
      </c>
      <c r="AC31" s="36" t="s">
        <v>2</v>
      </c>
      <c r="AD31" s="34" t="s">
        <v>5</v>
      </c>
      <c r="AE31" s="35" t="s">
        <v>4</v>
      </c>
      <c r="AF31" s="35" t="s">
        <v>3</v>
      </c>
      <c r="AG31" s="36" t="s">
        <v>2</v>
      </c>
      <c r="AH31" s="34" t="s">
        <v>5</v>
      </c>
      <c r="AI31" s="35" t="s">
        <v>4</v>
      </c>
      <c r="AJ31" s="35" t="s">
        <v>3</v>
      </c>
      <c r="AK31" s="36" t="s">
        <v>2</v>
      </c>
      <c r="AL31" s="34" t="s">
        <v>5</v>
      </c>
      <c r="AM31" s="35" t="s">
        <v>4</v>
      </c>
      <c r="AN31" s="35" t="s">
        <v>3</v>
      </c>
      <c r="AO31" s="36" t="s">
        <v>2</v>
      </c>
      <c r="AP31" s="34" t="s">
        <v>5</v>
      </c>
      <c r="AQ31" s="35" t="s">
        <v>4</v>
      </c>
      <c r="AR31" s="35" t="s">
        <v>3</v>
      </c>
      <c r="AS31" s="36" t="s">
        <v>2</v>
      </c>
      <c r="AT31" s="34" t="s">
        <v>5</v>
      </c>
      <c r="AU31" s="35" t="s">
        <v>4</v>
      </c>
      <c r="AV31" s="35" t="s">
        <v>3</v>
      </c>
      <c r="AW31" s="36" t="s">
        <v>2</v>
      </c>
      <c r="AX31" s="34" t="s">
        <v>5</v>
      </c>
      <c r="AY31" s="35" t="s">
        <v>4</v>
      </c>
      <c r="AZ31" s="35" t="s">
        <v>3</v>
      </c>
      <c r="BA31" s="36" t="s">
        <v>2</v>
      </c>
      <c r="BB31" s="34" t="s">
        <v>5</v>
      </c>
      <c r="BC31" s="35" t="s">
        <v>4</v>
      </c>
      <c r="BD31" s="35" t="s">
        <v>3</v>
      </c>
      <c r="BE31" s="36" t="s">
        <v>2</v>
      </c>
      <c r="BF31" s="34" t="s">
        <v>5</v>
      </c>
      <c r="BG31" s="35" t="s">
        <v>4</v>
      </c>
      <c r="BH31" s="35" t="s">
        <v>3</v>
      </c>
      <c r="BI31" s="36" t="s">
        <v>2</v>
      </c>
      <c r="BJ31" s="34" t="s">
        <v>5</v>
      </c>
      <c r="BK31" s="35" t="s">
        <v>4</v>
      </c>
      <c r="BL31" s="35" t="s">
        <v>3</v>
      </c>
      <c r="BM31" s="36" t="s">
        <v>2</v>
      </c>
      <c r="BN31" s="34" t="s">
        <v>5</v>
      </c>
      <c r="BO31" s="35" t="s">
        <v>4</v>
      </c>
      <c r="BP31" s="35" t="s">
        <v>3</v>
      </c>
      <c r="BQ31" s="36" t="s">
        <v>2</v>
      </c>
    </row>
    <row r="32" spans="1:69" ht="40" customHeight="1" x14ac:dyDescent="0.3">
      <c r="A32" s="54" t="s">
        <v>24</v>
      </c>
      <c r="B32" s="92"/>
      <c r="C32" s="92"/>
      <c r="D32" s="92"/>
      <c r="E32" s="154">
        <f t="shared" ref="E32:E57" si="1">+E3/I3-1</f>
        <v>1.4610389610389518E-2</v>
      </c>
      <c r="F32" s="154">
        <f t="shared" ref="F32:F57" si="2">+F3/J3-1</f>
        <v>-7.5650118203309802E-3</v>
      </c>
      <c r="G32" s="154">
        <f t="shared" ref="G32:G57" si="3">+G3/K3-1</f>
        <v>6.3087991145545086E-2</v>
      </c>
      <c r="H32" s="37">
        <f t="shared" ref="H32:H57" si="4">+H3/L3-1</f>
        <v>-4.7919957872564423E-2</v>
      </c>
      <c r="I32" s="37">
        <f t="shared" ref="I32:I57" si="5">+I3/M3-1</f>
        <v>6.0849598163031038E-2</v>
      </c>
      <c r="J32" s="37">
        <f>+I3/R3-1</f>
        <v>8.8980553918680094E-2</v>
      </c>
      <c r="K32" s="38">
        <f t="shared" ref="K32:K57" si="6">+K3/S3-1</f>
        <v>3.9102932719953909E-2</v>
      </c>
      <c r="L32" s="38">
        <f t="shared" ref="L32:L57" si="7">+L3/T3-1</f>
        <v>-8.5700529610014398E-2</v>
      </c>
      <c r="M32" s="39">
        <f t="shared" ref="M32:M57" si="8">+M3/U3-1</f>
        <v>-0.12197580645161299</v>
      </c>
      <c r="N32" s="37">
        <f t="shared" ref="N32:W37" si="9">+N3/R3-1</f>
        <v>0.20271066588096653</v>
      </c>
      <c r="O32" s="38">
        <f t="shared" si="9"/>
        <v>1.5526164462334568E-2</v>
      </c>
      <c r="P32" s="38">
        <f t="shared" si="9"/>
        <v>-9.1478093403947969E-2</v>
      </c>
      <c r="Q32" s="39">
        <f t="shared" si="9"/>
        <v>-0.11391129032258063</v>
      </c>
      <c r="R32" s="37">
        <f t="shared" si="9"/>
        <v>-0.10871848739495804</v>
      </c>
      <c r="S32" s="38">
        <f t="shared" si="9"/>
        <v>2.1739130434782705E-2</v>
      </c>
      <c r="T32" s="38">
        <f t="shared" si="9"/>
        <v>5.1113360323886692E-2</v>
      </c>
      <c r="U32" s="39">
        <f t="shared" si="9"/>
        <v>0.22620519159456109</v>
      </c>
      <c r="V32" s="37">
        <f t="shared" si="9"/>
        <v>-0.19219346627068301</v>
      </c>
      <c r="W32" s="38">
        <f t="shared" si="9"/>
        <v>-9.3131548311992107E-3</v>
      </c>
      <c r="X32" s="38">
        <f t="shared" ref="X32:AG37" si="10">+X3/AB3-1</f>
        <v>4.0650406504063596E-3</v>
      </c>
      <c r="Y32" s="39">
        <f t="shared" si="10"/>
        <v>4.4544867656552745E-2</v>
      </c>
      <c r="Z32" s="37">
        <f t="shared" si="10"/>
        <v>3.6499560246262108E-2</v>
      </c>
      <c r="AA32" s="38">
        <f t="shared" si="10"/>
        <v>-1.5472779369627432E-2</v>
      </c>
      <c r="AB32" s="38">
        <f t="shared" si="10"/>
        <v>-1.4028056112224352E-2</v>
      </c>
      <c r="AC32" s="39">
        <f t="shared" si="10"/>
        <v>7.152145643693153E-3</v>
      </c>
      <c r="AD32" s="37">
        <f t="shared" si="10"/>
        <v>-6.8032786885245833E-2</v>
      </c>
      <c r="AE32" s="38">
        <f t="shared" si="10"/>
        <v>5.3108026554013366E-2</v>
      </c>
      <c r="AF32" s="38">
        <f t="shared" si="10"/>
        <v>-7.848568790397048E-2</v>
      </c>
      <c r="AG32" s="39">
        <f t="shared" si="10"/>
        <v>3.360215053763449E-2</v>
      </c>
      <c r="AH32" s="37">
        <f t="shared" ref="AH32:AQ37" si="11">+AH3/AL3-1</f>
        <v>-0.10128913443830567</v>
      </c>
      <c r="AI32" s="38">
        <f t="shared" si="11"/>
        <v>0.17768301350390914</v>
      </c>
      <c r="AJ32" s="38">
        <f t="shared" si="11"/>
        <v>0.28775267538644478</v>
      </c>
      <c r="AK32" s="39">
        <f t="shared" si="11"/>
        <v>1.5699658703071773E-2</v>
      </c>
      <c r="AL32" s="37">
        <f t="shared" si="11"/>
        <v>0.15877080665813059</v>
      </c>
      <c r="AM32" s="38">
        <f t="shared" si="11"/>
        <v>0.15802469135802455</v>
      </c>
      <c r="AN32" s="38">
        <f t="shared" si="11"/>
        <v>-0.10101549973276325</v>
      </c>
      <c r="AO32" s="39">
        <f t="shared" si="11"/>
        <v>2.3759608665269161E-2</v>
      </c>
      <c r="AP32" s="37">
        <f t="shared" si="11"/>
        <v>0.11148007590132836</v>
      </c>
      <c r="AQ32" s="38">
        <f t="shared" si="11"/>
        <v>-0.23919849718221664</v>
      </c>
      <c r="AR32" s="38">
        <f t="shared" ref="AR32:BA37" si="12">+AR3/AV3-1</f>
        <v>-0.13098002786809115</v>
      </c>
      <c r="AS32" s="39">
        <f t="shared" si="12"/>
        <v>-6.286836935166995E-2</v>
      </c>
      <c r="AT32" s="37">
        <f t="shared" si="12"/>
        <v>3.2321253672869865E-2</v>
      </c>
      <c r="AU32" s="38">
        <f t="shared" si="12"/>
        <v>4.8588312541037348E-2</v>
      </c>
      <c r="AV32" s="38">
        <f t="shared" si="12"/>
        <v>7.7038519259629901E-2</v>
      </c>
      <c r="AW32" s="39">
        <f t="shared" si="12"/>
        <v>0.11297376093294464</v>
      </c>
      <c r="AX32" s="37">
        <f t="shared" si="12"/>
        <v>0.50812407680945326</v>
      </c>
      <c r="AY32" s="38">
        <f t="shared" si="12"/>
        <v>0.22231139646870002</v>
      </c>
      <c r="AZ32" s="38">
        <f t="shared" si="12"/>
        <v>0.25881612090680095</v>
      </c>
      <c r="BA32" s="39">
        <f t="shared" si="12"/>
        <v>0.18480138169257332</v>
      </c>
      <c r="BB32" s="37">
        <f t="shared" ref="BB32:BK37" si="13">+BB3/BF3-1</f>
        <v>-0.50870827285921627</v>
      </c>
      <c r="BC32" s="38">
        <f t="shared" si="13"/>
        <v>-7.5667655786350263E-2</v>
      </c>
      <c r="BD32" s="38">
        <f t="shared" si="13"/>
        <v>-1.6718266253869851E-2</v>
      </c>
      <c r="BE32" s="39">
        <f t="shared" si="13"/>
        <v>-2.4431339511373218E-2</v>
      </c>
      <c r="BF32" s="37">
        <f t="shared" si="13"/>
        <v>1.1564945226917058</v>
      </c>
      <c r="BG32" s="38">
        <f t="shared" si="13"/>
        <v>-8.2993197278911524E-2</v>
      </c>
      <c r="BH32" s="38">
        <f t="shared" si="13"/>
        <v>5.3489889106327349E-2</v>
      </c>
      <c r="BI32" s="39">
        <f t="shared" si="13"/>
        <v>0.18581418581418596</v>
      </c>
      <c r="BJ32" s="37">
        <f t="shared" si="13"/>
        <v>-0.41776765375854219</v>
      </c>
      <c r="BK32" s="38">
        <f t="shared" si="13"/>
        <v>0.15930599369085185</v>
      </c>
      <c r="BL32" s="38">
        <f t="shared" ref="BL32:BM37" si="14">+BL3/BP3-1</f>
        <v>0.10606060606060619</v>
      </c>
      <c r="BM32" s="39">
        <f t="shared" si="14"/>
        <v>-0.16998341625207303</v>
      </c>
      <c r="BN32" s="37" t="e">
        <f>+BN3/#REF!-1</f>
        <v>#REF!</v>
      </c>
      <c r="BO32" s="38" t="e">
        <f>+BO3/#REF!-1</f>
        <v>#REF!</v>
      </c>
      <c r="BP32" s="38" t="e">
        <f>+BP3/#REF!-1</f>
        <v>#REF!</v>
      </c>
      <c r="BQ32" s="39" t="e">
        <f>+BQ3/#REF!-1</f>
        <v>#REF!</v>
      </c>
    </row>
    <row r="33" spans="1:69" ht="40" customHeight="1" x14ac:dyDescent="0.3">
      <c r="A33" s="92" t="s">
        <v>62</v>
      </c>
      <c r="B33" s="92"/>
      <c r="C33" s="92"/>
      <c r="D33" s="92"/>
      <c r="E33" s="154">
        <f t="shared" si="1"/>
        <v>-6.9923800986104845E-2</v>
      </c>
      <c r="F33" s="154">
        <f t="shared" si="2"/>
        <v>3.3932135728542701E-2</v>
      </c>
      <c r="G33" s="154">
        <f t="shared" si="3"/>
        <v>-3.4002111932418311E-2</v>
      </c>
      <c r="H33" s="37">
        <f t="shared" si="4"/>
        <v>2.2484669543493263E-2</v>
      </c>
      <c r="I33" s="37">
        <f t="shared" si="5"/>
        <v>4.6926325668700253E-2</v>
      </c>
      <c r="J33" s="37">
        <f t="shared" ref="J33:J57" si="15">+J4/R4-1</f>
        <v>0.211120064464142</v>
      </c>
      <c r="K33" s="38">
        <f t="shared" si="6"/>
        <v>0.25198307773664719</v>
      </c>
      <c r="L33" s="38">
        <f t="shared" si="7"/>
        <v>0.18011257035647277</v>
      </c>
      <c r="M33" s="39">
        <f t="shared" si="8"/>
        <v>0.19417203698514984</v>
      </c>
      <c r="N33" s="37">
        <f t="shared" si="9"/>
        <v>0.18426000537201204</v>
      </c>
      <c r="O33" s="38">
        <f t="shared" si="9"/>
        <v>0.20280274986779467</v>
      </c>
      <c r="P33" s="38">
        <f t="shared" si="9"/>
        <v>0.13481640310908594</v>
      </c>
      <c r="Q33" s="39">
        <f t="shared" si="9"/>
        <v>0.17371812832726241</v>
      </c>
      <c r="R33" s="37">
        <f t="shared" si="9"/>
        <v>0.15657036346691489</v>
      </c>
      <c r="S33" s="38">
        <f t="shared" si="9"/>
        <v>0.17599502487562213</v>
      </c>
      <c r="T33" s="38">
        <f t="shared" si="9"/>
        <v>0.14518109269490465</v>
      </c>
      <c r="U33" s="39">
        <f t="shared" si="9"/>
        <v>0.14501122874558892</v>
      </c>
      <c r="V33" s="37">
        <f t="shared" si="9"/>
        <v>-7.8969957081544861E-2</v>
      </c>
      <c r="W33" s="38">
        <f t="shared" si="9"/>
        <v>-0.10790568654646349</v>
      </c>
      <c r="X33" s="38">
        <f t="shared" si="10"/>
        <v>-9.85058107360266E-2</v>
      </c>
      <c r="Y33" s="39">
        <f t="shared" si="10"/>
        <v>-0.12443820224719115</v>
      </c>
      <c r="Z33" s="37">
        <f t="shared" si="10"/>
        <v>2.7941176470588136E-2</v>
      </c>
      <c r="AA33" s="38">
        <f t="shared" si="10"/>
        <v>-8.5257548845470654E-2</v>
      </c>
      <c r="AB33" s="38">
        <f t="shared" si="10"/>
        <v>-7.1667094785512364E-2</v>
      </c>
      <c r="AC33" s="39">
        <f t="shared" si="10"/>
        <v>5.3878034339846392E-2</v>
      </c>
      <c r="AD33" s="37">
        <f t="shared" si="10"/>
        <v>-3.682719546742208E-2</v>
      </c>
      <c r="AE33" s="38">
        <f t="shared" si="10"/>
        <v>0.13967611336032393</v>
      </c>
      <c r="AF33" s="38">
        <f t="shared" si="10"/>
        <v>0.14973419964559964</v>
      </c>
      <c r="AG33" s="39">
        <f t="shared" si="10"/>
        <v>9.6041531473069375E-2</v>
      </c>
      <c r="AH33" s="37">
        <f t="shared" si="11"/>
        <v>0.23340321453528978</v>
      </c>
      <c r="AI33" s="38">
        <f t="shared" si="11"/>
        <v>0.21846370683579974</v>
      </c>
      <c r="AJ33" s="38">
        <f t="shared" si="11"/>
        <v>0.16517549896765282</v>
      </c>
      <c r="AK33" s="39">
        <f t="shared" si="11"/>
        <v>9.2907801418439684E-2</v>
      </c>
      <c r="AL33" s="37">
        <f t="shared" si="11"/>
        <v>4.2105263157896644E-3</v>
      </c>
      <c r="AM33" s="38">
        <f t="shared" si="11"/>
        <v>-1.3212795549374157E-2</v>
      </c>
      <c r="AN33" s="38">
        <f t="shared" si="11"/>
        <v>3.7996545768568257E-3</v>
      </c>
      <c r="AO33" s="39">
        <f t="shared" si="11"/>
        <v>-1.6050244242847067E-2</v>
      </c>
      <c r="AP33" s="37">
        <f t="shared" si="11"/>
        <v>-2.9291553133515058E-2</v>
      </c>
      <c r="AQ33" s="38">
        <f t="shared" si="11"/>
        <v>-0.12263575350823652</v>
      </c>
      <c r="AR33" s="38">
        <f t="shared" si="12"/>
        <v>-1.5640938456307318E-2</v>
      </c>
      <c r="AS33" s="39">
        <f t="shared" si="12"/>
        <v>2.8715003589375288E-2</v>
      </c>
      <c r="AT33" s="37">
        <f t="shared" si="12"/>
        <v>5.4219030520646472E-2</v>
      </c>
      <c r="AU33" s="38">
        <f t="shared" si="12"/>
        <v>0.17871269327579986</v>
      </c>
      <c r="AV33" s="38">
        <f t="shared" si="12"/>
        <v>5.1483732570611229E-2</v>
      </c>
      <c r="AW33" s="39">
        <f t="shared" si="12"/>
        <v>-4.2887776983558945E-3</v>
      </c>
      <c r="AX33" s="37">
        <f t="shared" si="12"/>
        <v>0.25112309074573225</v>
      </c>
      <c r="AY33" s="38">
        <f t="shared" si="12"/>
        <v>0.51718494271685755</v>
      </c>
      <c r="AZ33" s="38">
        <f t="shared" si="12"/>
        <v>0.27252047315741579</v>
      </c>
      <c r="BA33" s="39">
        <f t="shared" si="12"/>
        <v>0.54074889867841414</v>
      </c>
      <c r="BB33" s="37">
        <f t="shared" si="13"/>
        <v>0.24915824915824891</v>
      </c>
      <c r="BC33" s="38">
        <f t="shared" si="13"/>
        <v>0.21471172962226648</v>
      </c>
      <c r="BD33" s="38">
        <f t="shared" si="13"/>
        <v>0.21570796460176989</v>
      </c>
      <c r="BE33" s="39">
        <f t="shared" si="13"/>
        <v>0.26993006993006996</v>
      </c>
      <c r="BF33" s="37">
        <f t="shared" si="13"/>
        <v>-7.4766355140186813E-2</v>
      </c>
      <c r="BG33" s="38">
        <f t="shared" si="13"/>
        <v>-0.24094567404426559</v>
      </c>
      <c r="BH33" s="38">
        <f t="shared" si="13"/>
        <v>-0.10935960591132998</v>
      </c>
      <c r="BI33" s="39">
        <f t="shared" si="13"/>
        <v>-0.29137760158572834</v>
      </c>
      <c r="BJ33" s="37">
        <f t="shared" si="13"/>
        <v>-1.1800923550538633E-2</v>
      </c>
      <c r="BK33" s="38">
        <f t="shared" si="13"/>
        <v>0.16735173223722843</v>
      </c>
      <c r="BL33" s="38">
        <f t="shared" si="14"/>
        <v>0.26716604244694131</v>
      </c>
      <c r="BM33" s="39">
        <f t="shared" si="14"/>
        <v>0.4434907010014304</v>
      </c>
      <c r="BN33" s="37" t="e">
        <f>+BN4/#REF!-1</f>
        <v>#REF!</v>
      </c>
      <c r="BO33" s="38" t="e">
        <f>+BO4/#REF!-1</f>
        <v>#REF!</v>
      </c>
      <c r="BP33" s="38" t="e">
        <f>+BP4/#REF!-1</f>
        <v>#REF!</v>
      </c>
      <c r="BQ33" s="39" t="e">
        <f>+BQ4/#REF!-1</f>
        <v>#REF!</v>
      </c>
    </row>
    <row r="34" spans="1:69" ht="40" customHeight="1" x14ac:dyDescent="0.3">
      <c r="A34" s="114" t="s">
        <v>37</v>
      </c>
      <c r="B34" s="114"/>
      <c r="C34" s="114"/>
      <c r="D34" s="114"/>
      <c r="E34" s="154">
        <f t="shared" si="1"/>
        <v>-0.28160919540229878</v>
      </c>
      <c r="F34" s="154">
        <f t="shared" si="2"/>
        <v>-0.13259668508287303</v>
      </c>
      <c r="G34" s="154">
        <f t="shared" si="3"/>
        <v>0</v>
      </c>
      <c r="H34" s="37">
        <f t="shared" si="4"/>
        <v>5.2023121387283044E-2</v>
      </c>
      <c r="I34" s="37">
        <f t="shared" si="5"/>
        <v>0.27941176470588225</v>
      </c>
      <c r="J34" s="37">
        <f t="shared" si="15"/>
        <v>0.70754716981132093</v>
      </c>
      <c r="K34" s="38">
        <f t="shared" si="6"/>
        <v>0.61111111111111094</v>
      </c>
      <c r="L34" s="38">
        <f t="shared" si="7"/>
        <v>0.51754385964912286</v>
      </c>
      <c r="M34" s="39">
        <f t="shared" si="8"/>
        <v>0.47826086956521752</v>
      </c>
      <c r="N34" s="37">
        <f t="shared" si="9"/>
        <v>0.16037735849056611</v>
      </c>
      <c r="O34" s="38">
        <f t="shared" si="9"/>
        <v>3.7037037037036979E-2</v>
      </c>
      <c r="P34" s="38">
        <f t="shared" si="9"/>
        <v>-8.7719298245614086E-2</v>
      </c>
      <c r="Q34" s="39">
        <f t="shared" si="9"/>
        <v>-9.7826086956521618E-2</v>
      </c>
      <c r="R34" s="37">
        <f t="shared" si="9"/>
        <v>-4.5045045045045029E-2</v>
      </c>
      <c r="S34" s="38">
        <f t="shared" si="9"/>
        <v>-6.0869565217391286E-2</v>
      </c>
      <c r="T34" s="38">
        <f t="shared" si="9"/>
        <v>-8.6956521739129933E-3</v>
      </c>
      <c r="U34" s="39">
        <f t="shared" si="9"/>
        <v>-0.11538461538461553</v>
      </c>
      <c r="V34" s="37">
        <f t="shared" si="9"/>
        <v>-0.17164179104477617</v>
      </c>
      <c r="W34" s="38">
        <f t="shared" si="9"/>
        <v>-0.2068965517241379</v>
      </c>
      <c r="X34" s="38">
        <f t="shared" si="10"/>
        <v>-0.18439716312056731</v>
      </c>
      <c r="Y34" s="39">
        <f t="shared" si="10"/>
        <v>-0.26241134751773043</v>
      </c>
      <c r="Z34" s="37">
        <f t="shared" si="10"/>
        <v>-0.20238095238095244</v>
      </c>
      <c r="AA34" s="38">
        <f t="shared" si="10"/>
        <v>-0.17613636363636376</v>
      </c>
      <c r="AB34" s="38">
        <f t="shared" si="10"/>
        <v>-0.22950819672131151</v>
      </c>
      <c r="AC34" s="39">
        <f t="shared" si="10"/>
        <v>0.15573770491803285</v>
      </c>
      <c r="AD34" s="37">
        <f t="shared" si="10"/>
        <v>1.3661971830985919</v>
      </c>
      <c r="AE34" s="38">
        <f t="shared" si="10"/>
        <v>1.1463414634146347</v>
      </c>
      <c r="AF34" s="38">
        <f t="shared" si="10"/>
        <v>1.0561797752808988</v>
      </c>
      <c r="AG34" s="39">
        <f t="shared" si="10"/>
        <v>0.32608695652173925</v>
      </c>
      <c r="AH34" s="37">
        <f t="shared" si="11"/>
        <v>-0.6033519553072626</v>
      </c>
      <c r="AI34" s="38">
        <f t="shared" si="11"/>
        <v>-0.55675675675675684</v>
      </c>
      <c r="AJ34" s="38">
        <f t="shared" si="11"/>
        <v>-0.34074074074074068</v>
      </c>
      <c r="AK34" s="39">
        <f t="shared" si="11"/>
        <v>-0.48314606741573041</v>
      </c>
      <c r="AL34" s="37">
        <f t="shared" si="11"/>
        <v>1.4861111111111107</v>
      </c>
      <c r="AM34" s="38">
        <f t="shared" si="11"/>
        <v>1.4342105263157894</v>
      </c>
      <c r="AN34" s="38">
        <f t="shared" si="11"/>
        <v>0.5</v>
      </c>
      <c r="AO34" s="39">
        <f t="shared" si="11"/>
        <v>0.93478260869565233</v>
      </c>
      <c r="AP34" s="37">
        <f t="shared" si="11"/>
        <v>0.26315789473684204</v>
      </c>
      <c r="AQ34" s="38">
        <f t="shared" si="11"/>
        <v>0.40740740740740722</v>
      </c>
      <c r="AR34" s="38">
        <f t="shared" si="12"/>
        <v>-0.15094339622641506</v>
      </c>
      <c r="AS34" s="39">
        <f t="shared" si="12"/>
        <v>3.3707865168539186E-2</v>
      </c>
      <c r="AT34" s="37">
        <f t="shared" si="12"/>
        <v>-0.53278688524590168</v>
      </c>
      <c r="AU34" s="38">
        <f t="shared" si="12"/>
        <v>1.347826086956522</v>
      </c>
      <c r="AV34" s="38">
        <f t="shared" si="12"/>
        <v>-0.13821138211382122</v>
      </c>
      <c r="AW34" s="39">
        <f t="shared" si="12"/>
        <v>2.8695652173913047</v>
      </c>
      <c r="AX34" s="37">
        <f t="shared" si="12"/>
        <v>0.76811594202898537</v>
      </c>
      <c r="AY34" s="38">
        <f t="shared" si="12"/>
        <v>0.64285714285714279</v>
      </c>
      <c r="AZ34" s="38">
        <f t="shared" si="12"/>
        <v>0.75714285714285734</v>
      </c>
      <c r="BA34" s="39">
        <f t="shared" si="12"/>
        <v>0.64285714285714279</v>
      </c>
      <c r="BB34" s="37">
        <f t="shared" si="13"/>
        <v>-0.33653846153846156</v>
      </c>
      <c r="BC34" s="38">
        <f t="shared" si="13"/>
        <v>-0.30000000000000004</v>
      </c>
      <c r="BD34" s="38">
        <f t="shared" si="13"/>
        <v>-0.33962264150943389</v>
      </c>
      <c r="BE34" s="39">
        <f t="shared" si="13"/>
        <v>-0.26315789473684215</v>
      </c>
      <c r="BF34" s="37">
        <f t="shared" si="13"/>
        <v>0.38666666666666671</v>
      </c>
      <c r="BG34" s="38">
        <f t="shared" si="13"/>
        <v>-0.67213114754098358</v>
      </c>
      <c r="BH34" s="38">
        <f t="shared" si="13"/>
        <v>0.45205479452054798</v>
      </c>
      <c r="BI34" s="39">
        <f t="shared" si="13"/>
        <v>-0.68852459016393441</v>
      </c>
      <c r="BJ34" s="37">
        <f t="shared" si="13"/>
        <v>0.20967741935483875</v>
      </c>
      <c r="BK34" s="38">
        <f t="shared" si="13"/>
        <v>-0.11594202898550732</v>
      </c>
      <c r="BL34" s="38">
        <f t="shared" si="14"/>
        <v>7.3529411764705843E-2</v>
      </c>
      <c r="BM34" s="39">
        <f t="shared" si="14"/>
        <v>-0.10294117647058831</v>
      </c>
      <c r="BN34" s="37" t="e">
        <f>+BN5/#REF!-1</f>
        <v>#REF!</v>
      </c>
      <c r="BO34" s="38" t="e">
        <f>+BO5/#REF!-1</f>
        <v>#REF!</v>
      </c>
      <c r="BP34" s="38" t="e">
        <f>+BP5/#REF!-1</f>
        <v>#REF!</v>
      </c>
      <c r="BQ34" s="39" t="e">
        <f>+BQ5/#REF!-1</f>
        <v>#REF!</v>
      </c>
    </row>
    <row r="35" spans="1:69" ht="40" customHeight="1" x14ac:dyDescent="0.3">
      <c r="A35" s="114" t="s">
        <v>63</v>
      </c>
      <c r="B35" s="114"/>
      <c r="C35" s="114"/>
      <c r="D35" s="114"/>
      <c r="E35" s="154">
        <f t="shared" si="1"/>
        <v>-6.9785276073619618E-2</v>
      </c>
      <c r="F35" s="154">
        <f t="shared" si="2"/>
        <v>4.3522012578616431E-2</v>
      </c>
      <c r="G35" s="154">
        <f t="shared" si="3"/>
        <v>-3.083911068611056E-2</v>
      </c>
      <c r="H35" s="37">
        <f t="shared" si="4"/>
        <v>1.9552354000514693E-2</v>
      </c>
      <c r="I35" s="37">
        <f t="shared" si="5"/>
        <v>4.042553191489362E-2</v>
      </c>
      <c r="J35" s="37">
        <f t="shared" si="15"/>
        <v>0.27037392138063288</v>
      </c>
      <c r="K35" s="38">
        <f t="shared" si="6"/>
        <v>0.35547634478289036</v>
      </c>
      <c r="L35" s="38">
        <f t="shared" si="7"/>
        <v>0.25508556667742988</v>
      </c>
      <c r="M35" s="39">
        <f t="shared" si="8"/>
        <v>0.28503075871496919</v>
      </c>
      <c r="N35" s="37">
        <f t="shared" si="9"/>
        <v>0.2045381911153723</v>
      </c>
      <c r="O35" s="38">
        <f t="shared" si="9"/>
        <v>0.25307841866493841</v>
      </c>
      <c r="P35" s="38">
        <f t="shared" si="9"/>
        <v>0.1653212786567646</v>
      </c>
      <c r="Q35" s="39">
        <f t="shared" si="9"/>
        <v>0.22693096377306898</v>
      </c>
      <c r="R35" s="37">
        <f t="shared" si="9"/>
        <v>0.22274325908558024</v>
      </c>
      <c r="S35" s="38">
        <f t="shared" si="9"/>
        <v>0.21879936808846767</v>
      </c>
      <c r="T35" s="38">
        <f t="shared" si="9"/>
        <v>0.18613558023745669</v>
      </c>
      <c r="U35" s="39">
        <f t="shared" si="9"/>
        <v>0.17983870967741944</v>
      </c>
      <c r="V35" s="37">
        <f t="shared" si="9"/>
        <v>-0.10524475524475518</v>
      </c>
      <c r="W35" s="38">
        <f t="shared" si="9"/>
        <v>-0.13079299691040169</v>
      </c>
      <c r="X35" s="38">
        <f t="shared" si="10"/>
        <v>-0.11850101282916936</v>
      </c>
      <c r="Y35" s="39">
        <f t="shared" si="10"/>
        <v>-0.15358361774744023</v>
      </c>
      <c r="Z35" s="37">
        <f t="shared" si="10"/>
        <v>-2.1887824897400709E-2</v>
      </c>
      <c r="AA35" s="38">
        <f t="shared" si="10"/>
        <v>-0.12073649260488983</v>
      </c>
      <c r="AB35" s="38">
        <f t="shared" si="10"/>
        <v>-0.11264230077890958</v>
      </c>
      <c r="AC35" s="39">
        <f t="shared" si="10"/>
        <v>2.304469273743015E-2</v>
      </c>
      <c r="AD35" s="37">
        <f t="shared" si="10"/>
        <v>-5.3721682847896468E-2</v>
      </c>
      <c r="AE35" s="38">
        <f t="shared" si="10"/>
        <v>9.0161237249095194E-2</v>
      </c>
      <c r="AF35" s="38">
        <f t="shared" si="10"/>
        <v>0.11638795986622075</v>
      </c>
      <c r="AG35" s="39">
        <f t="shared" si="10"/>
        <v>6.1527057079317826E-2</v>
      </c>
      <c r="AH35" s="37">
        <f t="shared" si="11"/>
        <v>0.312659303313509</v>
      </c>
      <c r="AI35" s="38">
        <f t="shared" si="11"/>
        <v>0.29760888129803575</v>
      </c>
      <c r="AJ35" s="38">
        <f t="shared" si="11"/>
        <v>0.19076065312624446</v>
      </c>
      <c r="AK35" s="39">
        <f t="shared" si="11"/>
        <v>0.13695743784239367</v>
      </c>
      <c r="AL35" s="37">
        <f t="shared" si="11"/>
        <v>-5.0040355125100855E-2</v>
      </c>
      <c r="AM35" s="38">
        <f t="shared" si="11"/>
        <v>-7.1371927042030103E-2</v>
      </c>
      <c r="AN35" s="38">
        <f t="shared" si="11"/>
        <v>-6.3316185199840946E-3</v>
      </c>
      <c r="AO35" s="39">
        <f t="shared" si="11"/>
        <v>-4.7752808988763995E-2</v>
      </c>
      <c r="AP35" s="37">
        <f t="shared" si="11"/>
        <v>-1.6276300119094866E-2</v>
      </c>
      <c r="AQ35" s="38">
        <f t="shared" si="11"/>
        <v>-0.14479484571041024</v>
      </c>
      <c r="AR35" s="38">
        <f t="shared" si="12"/>
        <v>5.9983221476509918E-2</v>
      </c>
      <c r="AS35" s="39">
        <f t="shared" si="12"/>
        <v>8.1597222222222099E-2</v>
      </c>
      <c r="AT35" s="37">
        <f t="shared" si="12"/>
        <v>8.4373654756779937E-2</v>
      </c>
      <c r="AU35" s="38">
        <f t="shared" si="12"/>
        <v>0.2155812036273701</v>
      </c>
      <c r="AV35" s="38">
        <f t="shared" si="12"/>
        <v>2.1860265752250196E-2</v>
      </c>
      <c r="AW35" s="39">
        <f t="shared" si="12"/>
        <v>-3.8397328881469073E-2</v>
      </c>
      <c r="AX35" s="37">
        <f t="shared" si="12"/>
        <v>0.28555617044825699</v>
      </c>
      <c r="AY35" s="38">
        <f t="shared" si="12"/>
        <v>0.64586160108548163</v>
      </c>
      <c r="AZ35" s="38">
        <f t="shared" si="12"/>
        <v>0.29395452024403768</v>
      </c>
      <c r="BA35" s="39">
        <f t="shared" si="12"/>
        <v>0.6134680134680135</v>
      </c>
      <c r="BB35" s="37">
        <f t="shared" si="13"/>
        <v>0.31609613983976681</v>
      </c>
      <c r="BC35" s="38">
        <f t="shared" si="13"/>
        <v>0.24493243243243246</v>
      </c>
      <c r="BD35" s="38">
        <f t="shared" si="13"/>
        <v>0.28418803418803429</v>
      </c>
      <c r="BE35" s="39">
        <f t="shared" si="13"/>
        <v>0.34267631103074159</v>
      </c>
      <c r="BF35" s="37">
        <f t="shared" si="13"/>
        <v>-0.11930724823604866</v>
      </c>
      <c r="BG35" s="38">
        <f t="shared" si="13"/>
        <v>-0.28024316109422487</v>
      </c>
      <c r="BH35" s="38">
        <f t="shared" si="13"/>
        <v>-0.16378796902918402</v>
      </c>
      <c r="BI35" s="39">
        <f t="shared" si="13"/>
        <v>-0.33653269346130776</v>
      </c>
      <c r="BJ35" s="37">
        <f t="shared" si="13"/>
        <v>7.7569489334197161E-3</v>
      </c>
      <c r="BK35" s="38">
        <f t="shared" si="13"/>
        <v>0.22761194029850751</v>
      </c>
      <c r="BL35" s="38">
        <f t="shared" si="14"/>
        <v>0.26525998492841008</v>
      </c>
      <c r="BM35" s="39">
        <f t="shared" si="14"/>
        <v>0.48441674087266251</v>
      </c>
      <c r="BN35" s="37" t="e">
        <f>+BN6/#REF!-1</f>
        <v>#REF!</v>
      </c>
      <c r="BO35" s="38" t="e">
        <f>+BO6/#REF!-1</f>
        <v>#REF!</v>
      </c>
      <c r="BP35" s="38" t="e">
        <f>+BP6/#REF!-1</f>
        <v>#REF!</v>
      </c>
      <c r="BQ35" s="39" t="e">
        <f>+BQ6/#REF!-1</f>
        <v>#REF!</v>
      </c>
    </row>
    <row r="36" spans="1:69" ht="40" customHeight="1" x14ac:dyDescent="0.3">
      <c r="A36" s="114" t="s">
        <v>48</v>
      </c>
      <c r="B36" s="114"/>
      <c r="C36" s="114"/>
      <c r="D36" s="114"/>
      <c r="E36" s="154">
        <f t="shared" si="1"/>
        <v>9.3220338983050821E-2</v>
      </c>
      <c r="F36" s="154">
        <f t="shared" si="2"/>
        <v>-4.5454545454546302E-3</v>
      </c>
      <c r="G36" s="154">
        <f t="shared" si="3"/>
        <v>-0.10330578512396693</v>
      </c>
      <c r="H36" s="37">
        <f t="shared" si="4"/>
        <v>4.4117647058823595E-2</v>
      </c>
      <c r="I36" s="37">
        <f t="shared" si="5"/>
        <v>5.3571428571428603E-2</v>
      </c>
      <c r="J36" s="37">
        <f t="shared" si="15"/>
        <v>-3.9301310043668103E-2</v>
      </c>
      <c r="K36" s="38">
        <f t="shared" si="6"/>
        <v>-2.4193548387096864E-2</v>
      </c>
      <c r="L36" s="38">
        <f t="shared" si="7"/>
        <v>-9.3333333333333379E-2</v>
      </c>
      <c r="M36" s="39">
        <f t="shared" si="8"/>
        <v>-0.15789473684210531</v>
      </c>
      <c r="N36" s="37">
        <f t="shared" si="9"/>
        <v>-3.4934497816593746E-2</v>
      </c>
      <c r="O36" s="38">
        <f t="shared" si="9"/>
        <v>4.4354838709677269E-2</v>
      </c>
      <c r="P36" s="38">
        <f t="shared" si="9"/>
        <v>6.2222222222222179E-2</v>
      </c>
      <c r="Q36" s="39">
        <f t="shared" si="9"/>
        <v>-5.6390977443608992E-2</v>
      </c>
      <c r="R36" s="37">
        <f t="shared" si="9"/>
        <v>-0.11240310077519389</v>
      </c>
      <c r="S36" s="38">
        <f t="shared" si="9"/>
        <v>-0.11428571428571421</v>
      </c>
      <c r="T36" s="38">
        <f t="shared" si="9"/>
        <v>-0.1141732283464566</v>
      </c>
      <c r="U36" s="39">
        <f t="shared" si="9"/>
        <v>5.1383399209486091E-2</v>
      </c>
      <c r="V36" s="37">
        <f t="shared" si="9"/>
        <v>-5.8394160583941535E-2</v>
      </c>
      <c r="W36" s="38">
        <f t="shared" si="9"/>
        <v>-6.9767441860465129E-2</v>
      </c>
      <c r="X36" s="38">
        <f t="shared" si="10"/>
        <v>-4.1509433962264253E-2</v>
      </c>
      <c r="Y36" s="39">
        <f t="shared" si="10"/>
        <v>-8.333333333333337E-2</v>
      </c>
      <c r="Z36" s="37">
        <f t="shared" si="10"/>
        <v>1</v>
      </c>
      <c r="AA36" s="38">
        <f t="shared" si="10"/>
        <v>0.47549019607843146</v>
      </c>
      <c r="AB36" s="38">
        <f t="shared" si="10"/>
        <v>0.56804733727810675</v>
      </c>
      <c r="AC36" s="39">
        <f t="shared" si="10"/>
        <v>0.54189944134078227</v>
      </c>
      <c r="AD36" s="37">
        <f t="shared" si="10"/>
        <v>-2.1428571428571463E-2</v>
      </c>
      <c r="AE36" s="38">
        <f t="shared" si="10"/>
        <v>0.19298245614035059</v>
      </c>
      <c r="AF36" s="38">
        <f t="shared" si="10"/>
        <v>3.6809815950920033E-2</v>
      </c>
      <c r="AG36" s="39">
        <f t="shared" si="10"/>
        <v>0.40944881889763773</v>
      </c>
      <c r="AH36" s="37">
        <f t="shared" si="11"/>
        <v>-0.14110429447852768</v>
      </c>
      <c r="AI36" s="38">
        <f t="shared" si="11"/>
        <v>8.2278481012658222E-2</v>
      </c>
      <c r="AJ36" s="38">
        <f t="shared" si="11"/>
        <v>0.28346456692913402</v>
      </c>
      <c r="AK36" s="39">
        <f t="shared" si="11"/>
        <v>-1.5503875968992276E-2</v>
      </c>
      <c r="AL36" s="37">
        <f t="shared" si="11"/>
        <v>0.24427480916030553</v>
      </c>
      <c r="AM36" s="38">
        <f t="shared" si="11"/>
        <v>0.15328467153284686</v>
      </c>
      <c r="AN36" s="38">
        <f t="shared" si="11"/>
        <v>-5.9259259259259345E-2</v>
      </c>
      <c r="AO36" s="39">
        <f t="shared" si="11"/>
        <v>1.5748031496063186E-2</v>
      </c>
      <c r="AP36" s="37">
        <f t="shared" si="11"/>
        <v>-0.26815642458100553</v>
      </c>
      <c r="AQ36" s="38">
        <f t="shared" si="11"/>
        <v>-0.33816425120772953</v>
      </c>
      <c r="AR36" s="38">
        <f t="shared" si="12"/>
        <v>-0.11184210526315785</v>
      </c>
      <c r="AS36" s="39">
        <f t="shared" si="12"/>
        <v>4.0983606557376984E-2</v>
      </c>
      <c r="AT36" s="37">
        <f t="shared" si="12"/>
        <v>0.44354838709677402</v>
      </c>
      <c r="AU36" s="38">
        <f t="shared" si="12"/>
        <v>0.71074380165289264</v>
      </c>
      <c r="AV36" s="38">
        <f t="shared" si="12"/>
        <v>0.22580645161290303</v>
      </c>
      <c r="AW36" s="39">
        <f t="shared" si="12"/>
        <v>-0.11594202898550732</v>
      </c>
      <c r="AX36" s="37">
        <f t="shared" si="12"/>
        <v>0.1272727272727272</v>
      </c>
      <c r="AY36" s="38">
        <f t="shared" si="12"/>
        <v>0.13084112149532712</v>
      </c>
      <c r="AZ36" s="38">
        <f t="shared" si="12"/>
        <v>0.21568627450980404</v>
      </c>
      <c r="BA36" s="39">
        <f t="shared" si="12"/>
        <v>0.38000000000000012</v>
      </c>
      <c r="BB36" s="37">
        <f t="shared" si="13"/>
        <v>0.27906976744186052</v>
      </c>
      <c r="BC36" s="38">
        <f t="shared" si="13"/>
        <v>0.2441860465116279</v>
      </c>
      <c r="BD36" s="38">
        <f t="shared" si="13"/>
        <v>0.21428571428571419</v>
      </c>
      <c r="BE36" s="39">
        <f t="shared" si="13"/>
        <v>0.17647058823529416</v>
      </c>
      <c r="BF36" s="37">
        <f t="shared" si="13"/>
        <v>-0.2649572649572649</v>
      </c>
      <c r="BG36" s="38">
        <f t="shared" si="13"/>
        <v>-0.23893805309734517</v>
      </c>
      <c r="BH36" s="38">
        <f t="shared" si="13"/>
        <v>-0.24999999999999989</v>
      </c>
      <c r="BI36" s="39">
        <f t="shared" si="13"/>
        <v>-0.26724137931034475</v>
      </c>
      <c r="BJ36" s="37">
        <f t="shared" si="13"/>
        <v>-0.18181818181818188</v>
      </c>
      <c r="BK36" s="38">
        <f t="shared" si="13"/>
        <v>-8.1300813008130079E-2</v>
      </c>
      <c r="BL36" s="38">
        <f t="shared" si="14"/>
        <v>0.28735632183908044</v>
      </c>
      <c r="BM36" s="39">
        <f t="shared" si="14"/>
        <v>0.33333333333333348</v>
      </c>
      <c r="BN36" s="37" t="e">
        <f>+BN7/#REF!-1</f>
        <v>#REF!</v>
      </c>
      <c r="BO36" s="38" t="e">
        <f>+BO7/#REF!-1</f>
        <v>#REF!</v>
      </c>
      <c r="BP36" s="38" t="e">
        <f>+BP7/#REF!-1</f>
        <v>#REF!</v>
      </c>
      <c r="BQ36" s="39" t="e">
        <f>+BQ7/#REF!-1</f>
        <v>#REF!</v>
      </c>
    </row>
    <row r="37" spans="1:69" ht="40" customHeight="1" x14ac:dyDescent="0.3">
      <c r="A37" s="114" t="s">
        <v>38</v>
      </c>
      <c r="B37" s="114"/>
      <c r="C37" s="114"/>
      <c r="D37" s="114"/>
      <c r="E37" s="154">
        <f t="shared" si="1"/>
        <v>-8.5714285714285632E-2</v>
      </c>
      <c r="F37" s="154">
        <f t="shared" si="2"/>
        <v>3.7593984962406068E-2</v>
      </c>
      <c r="G37" s="154">
        <f t="shared" si="3"/>
        <v>-5.1470588235294046E-2</v>
      </c>
      <c r="H37" s="37">
        <f t="shared" si="4"/>
        <v>3.5971223021582732E-2</v>
      </c>
      <c r="I37" s="37">
        <f t="shared" si="5"/>
        <v>-1.4084507042253502E-2</v>
      </c>
      <c r="J37" s="37">
        <f t="shared" si="15"/>
        <v>-0.4864864864864864</v>
      </c>
      <c r="K37" s="38">
        <f t="shared" si="6"/>
        <v>-0.60000000000000009</v>
      </c>
      <c r="L37" s="38">
        <f t="shared" si="7"/>
        <v>-0.52881355932203389</v>
      </c>
      <c r="M37" s="39">
        <f t="shared" si="8"/>
        <v>-0.50175438596491229</v>
      </c>
      <c r="N37" s="37">
        <f t="shared" si="9"/>
        <v>0.14285714285714302</v>
      </c>
      <c r="O37" s="38">
        <f t="shared" si="9"/>
        <v>-8.5294117647058743E-2</v>
      </c>
      <c r="P37" s="38">
        <f t="shared" si="9"/>
        <v>-4.4067796610169463E-2</v>
      </c>
      <c r="Q37" s="39">
        <f t="shared" si="9"/>
        <v>-7.0175438596491224E-2</v>
      </c>
      <c r="R37" s="37">
        <f t="shared" si="9"/>
        <v>-0.10996563573883167</v>
      </c>
      <c r="S37" s="38">
        <f t="shared" si="9"/>
        <v>0.17647058823529416</v>
      </c>
      <c r="T37" s="38">
        <f t="shared" si="9"/>
        <v>6.1151079136690711E-2</v>
      </c>
      <c r="U37" s="39">
        <f t="shared" si="9"/>
        <v>1.7857142857142794E-2</v>
      </c>
      <c r="V37" s="37">
        <f t="shared" si="9"/>
        <v>0.28193832599118962</v>
      </c>
      <c r="W37" s="38">
        <f t="shared" si="9"/>
        <v>0.17479674796747946</v>
      </c>
      <c r="X37" s="38">
        <f t="shared" si="10"/>
        <v>0.13008130081300817</v>
      </c>
      <c r="Y37" s="39">
        <f t="shared" si="10"/>
        <v>0.31455399061032852</v>
      </c>
      <c r="Z37" s="37">
        <f t="shared" si="10"/>
        <v>0.32748538011695882</v>
      </c>
      <c r="AA37" s="38">
        <f t="shared" si="10"/>
        <v>-8.0645161290322509E-3</v>
      </c>
      <c r="AB37" s="38">
        <f t="shared" si="10"/>
        <v>0.21182266009852224</v>
      </c>
      <c r="AC37" s="39">
        <f t="shared" si="10"/>
        <v>0</v>
      </c>
      <c r="AD37" s="37">
        <f t="shared" si="10"/>
        <v>-0.2532751091703056</v>
      </c>
      <c r="AE37" s="38">
        <f t="shared" si="10"/>
        <v>0.49397590361445776</v>
      </c>
      <c r="AF37" s="38">
        <f t="shared" si="10"/>
        <v>0.40972222222222232</v>
      </c>
      <c r="AG37" s="39">
        <f t="shared" si="10"/>
        <v>0.29090909090909101</v>
      </c>
      <c r="AH37" s="37">
        <f t="shared" si="11"/>
        <v>0.37951807228915646</v>
      </c>
      <c r="AI37" s="38">
        <f t="shared" si="11"/>
        <v>8.4967320261438051E-2</v>
      </c>
      <c r="AJ37" s="38">
        <f t="shared" si="11"/>
        <v>8.2706766917293173E-2</v>
      </c>
      <c r="AK37" s="39">
        <f t="shared" si="11"/>
        <v>0.1785714285714286</v>
      </c>
      <c r="AL37" s="37">
        <f t="shared" si="11"/>
        <v>-1.7751479289940697E-2</v>
      </c>
      <c r="AM37" s="38">
        <f t="shared" si="11"/>
        <v>8.5106382978723527E-2</v>
      </c>
      <c r="AN37" s="38">
        <f t="shared" si="11"/>
        <v>-6.9930069930069894E-2</v>
      </c>
      <c r="AO37" s="39">
        <f t="shared" si="11"/>
        <v>-9.6774193548387122E-2</v>
      </c>
      <c r="AP37" s="37">
        <f t="shared" si="11"/>
        <v>-6.6298342541436628E-2</v>
      </c>
      <c r="AQ37" s="38">
        <f t="shared" si="11"/>
        <v>1.0735294117647061</v>
      </c>
      <c r="AR37" s="38">
        <f t="shared" si="12"/>
        <v>-0.52173913043478248</v>
      </c>
      <c r="AS37" s="39">
        <f t="shared" si="12"/>
        <v>-0.4280442804428044</v>
      </c>
      <c r="AT37" s="37">
        <f t="shared" si="12"/>
        <v>-0.16203703703703698</v>
      </c>
      <c r="AU37" s="38">
        <f t="shared" si="12"/>
        <v>-0.67772511848341233</v>
      </c>
      <c r="AV37" s="38">
        <f t="shared" si="12"/>
        <v>0.37788018433179715</v>
      </c>
      <c r="AW37" s="39">
        <f t="shared" si="12"/>
        <v>0.12448132780082988</v>
      </c>
      <c r="AX37" s="37">
        <f t="shared" si="12"/>
        <v>-9.9999999999999978E-2</v>
      </c>
      <c r="AY37" s="38">
        <f t="shared" si="12"/>
        <v>-0.11344537815126043</v>
      </c>
      <c r="AZ37" s="38">
        <f t="shared" si="12"/>
        <v>-2.6905829596412634E-2</v>
      </c>
      <c r="BA37" s="39">
        <f t="shared" si="12"/>
        <v>0.11059907834101401</v>
      </c>
      <c r="BB37" s="37">
        <f t="shared" si="13"/>
        <v>9.5890410958904271E-2</v>
      </c>
      <c r="BC37" s="38">
        <f t="shared" si="13"/>
        <v>8.6757990867579959E-2</v>
      </c>
      <c r="BD37" s="38">
        <f t="shared" si="13"/>
        <v>4.20560747663552E-2</v>
      </c>
      <c r="BE37" s="39">
        <f t="shared" si="13"/>
        <v>-1.3636363636363669E-2</v>
      </c>
      <c r="BF37" s="37">
        <f t="shared" si="13"/>
        <v>0.25142857142857133</v>
      </c>
      <c r="BG37" s="38">
        <f t="shared" si="13"/>
        <v>0.29585798816568043</v>
      </c>
      <c r="BH37" s="38">
        <f t="shared" si="13"/>
        <v>0.28915662650602392</v>
      </c>
      <c r="BI37" s="39">
        <f t="shared" si="13"/>
        <v>0.26436781609195403</v>
      </c>
      <c r="BJ37" s="37">
        <f t="shared" si="13"/>
        <v>-0.1116751269035533</v>
      </c>
      <c r="BK37" s="38">
        <f t="shared" si="13"/>
        <v>-1.1695906432748648E-2</v>
      </c>
      <c r="BL37" s="38">
        <f t="shared" si="14"/>
        <v>0.38333333333333353</v>
      </c>
      <c r="BM37" s="39">
        <f t="shared" si="14"/>
        <v>0.44999999999999996</v>
      </c>
      <c r="BN37" s="37" t="e">
        <f>+BN8/#REF!-1</f>
        <v>#REF!</v>
      </c>
      <c r="BO37" s="38" t="e">
        <f>+BO8/#REF!-1</f>
        <v>#REF!</v>
      </c>
      <c r="BP37" s="38" t="e">
        <f>+BP8/#REF!-1</f>
        <v>#REF!</v>
      </c>
      <c r="BQ37" s="39" t="e">
        <f>+BQ8/#REF!-1</f>
        <v>#REF!</v>
      </c>
    </row>
    <row r="38" spans="1:69" s="112" customFormat="1" ht="40" customHeight="1" outlineLevel="1" x14ac:dyDescent="0.3">
      <c r="A38" s="55" t="s">
        <v>12</v>
      </c>
      <c r="B38" s="92"/>
      <c r="C38" s="92"/>
      <c r="D38" s="92"/>
      <c r="E38" s="154">
        <f t="shared" si="1"/>
        <v>-0.14680483592400695</v>
      </c>
      <c r="F38" s="154">
        <f t="shared" si="2"/>
        <v>-6.7661691542288516E-2</v>
      </c>
      <c r="G38" s="154">
        <f t="shared" si="3"/>
        <v>-8.8397790055248615E-2</v>
      </c>
      <c r="H38" s="37">
        <f t="shared" si="4"/>
        <v>7.9500283929585525E-3</v>
      </c>
      <c r="I38" s="37">
        <f t="shared" si="5"/>
        <v>-1.6421291053227649E-2</v>
      </c>
      <c r="J38" s="37">
        <f t="shared" si="15"/>
        <v>0.18235294117647061</v>
      </c>
      <c r="K38" s="38">
        <f t="shared" si="6"/>
        <v>0.41708185053380786</v>
      </c>
      <c r="L38" s="38">
        <f t="shared" si="7"/>
        <v>0.17399999999999993</v>
      </c>
      <c r="M38" s="39">
        <f t="shared" si="8"/>
        <v>0.21291208791208782</v>
      </c>
      <c r="N38" s="37">
        <f t="shared" ref="N38:N57" si="16">+N9/R9-1</f>
        <v>7.4117647058823399E-2</v>
      </c>
      <c r="O38" s="38">
        <f t="shared" ref="O38:O57" si="17">+O9/S9-1</f>
        <v>0.23274021352313157</v>
      </c>
      <c r="P38" s="38">
        <f t="shared" ref="P38:P57" si="18">+P9/T9-1</f>
        <v>6.6000000000000059E-2</v>
      </c>
      <c r="Q38" s="39">
        <f t="shared" ref="Q38:Q57" si="19">+Q9/U9-1</f>
        <v>2.4725274725274637E-2</v>
      </c>
      <c r="R38" s="37">
        <f t="shared" ref="R38:R57" si="20">+R9/V9-1</f>
        <v>0.11111111111111116</v>
      </c>
      <c r="S38" s="38">
        <f t="shared" ref="S38:S57" si="21">+S9/W9-1</f>
        <v>3.0814380044020373E-2</v>
      </c>
      <c r="T38" s="38">
        <f t="shared" ref="T38:T57" si="22">+T9/X9-1</f>
        <v>-1.055408970976246E-2</v>
      </c>
      <c r="U38" s="39">
        <f>U9/Y9-1</f>
        <v>0.12519319938176188</v>
      </c>
      <c r="V38" s="37">
        <f t="shared" ref="V38:V57" si="23">+V9/Z9-1</f>
        <v>-4.2553191489361764E-2</v>
      </c>
      <c r="W38" s="38">
        <f t="shared" ref="W38:W57" si="24">+W9/AA9-1</f>
        <v>-0.10151615029663796</v>
      </c>
      <c r="X38" s="38">
        <f t="shared" ref="X38:X57" si="25">+X9/AB9-1</f>
        <v>-6.1300309597523306E-2</v>
      </c>
      <c r="Y38" s="39">
        <f t="shared" ref="Y38:Y57" si="26">+Y9/AC9-1</f>
        <v>-0.16944801026957645</v>
      </c>
      <c r="Z38" s="37">
        <f t="shared" ref="Z38:Z57" si="27">+Z9/AD9-1</f>
        <v>-9.9210822998872517E-2</v>
      </c>
      <c r="AA38" s="38">
        <f t="shared" ref="AA38:AA57" si="28">+AA9/AE9-1</f>
        <v>-5.5417185554171855E-2</v>
      </c>
      <c r="AB38" s="38">
        <f t="shared" ref="AB38:AB57" si="29">+AB9/AF9-1</f>
        <v>-5.0000000000000044E-2</v>
      </c>
      <c r="AC38" s="39">
        <f t="shared" ref="AC38:AC57" si="30">+AC9/AG9-1</f>
        <v>7.3002754820936877E-2</v>
      </c>
      <c r="AD38" s="37">
        <f t="shared" ref="AD38:AD57" si="31">+AD9/AH9-1</f>
        <v>0.19864864864864873</v>
      </c>
      <c r="AE38" s="38">
        <f t="shared" ref="AE38:AE57" si="32">+AE9/AI9-1</f>
        <v>0.21666666666666656</v>
      </c>
      <c r="AF38" s="38">
        <f t="shared" ref="AF38:AF57" si="33">+AF9/AJ9-1</f>
        <v>0.12881806108897753</v>
      </c>
      <c r="AG38" s="39">
        <f t="shared" ref="AG38:AG57" si="34">+AG9/AK9-1</f>
        <v>0.18433931484502453</v>
      </c>
      <c r="AH38" s="37">
        <f t="shared" ref="AH38:AH57" si="35">+AH9/AL9-1</f>
        <v>5.4882394868139617E-2</v>
      </c>
      <c r="AI38" s="38">
        <f t="shared" ref="AI38:AI57" si="36">+AI9/AM9-1</f>
        <v>-9.9590723055934527E-2</v>
      </c>
      <c r="AJ38" s="38">
        <f t="shared" ref="AJ38:AJ57" si="37">+AJ9/AN9-1</f>
        <v>-8.8929219600726084E-2</v>
      </c>
      <c r="AK38" s="39">
        <f t="shared" ref="AK38:AK57" si="38">+AK9/AO9-1</f>
        <v>-0.10183150183150191</v>
      </c>
      <c r="AL38" s="37">
        <f t="shared" ref="AL38:AL57" si="39">+AL9/AP9-1</f>
        <v>8.675445391169645E-2</v>
      </c>
      <c r="AM38" s="38">
        <f t="shared" ref="AM38:AM57" si="40">+AM9/AQ9-1</f>
        <v>6.3860667634252355E-2</v>
      </c>
      <c r="AN38" s="38">
        <f t="shared" ref="AN38:AN57" si="41">+AN9/AR9-1</f>
        <v>9.1809775429326335E-2</v>
      </c>
      <c r="AO38" s="39">
        <f t="shared" ref="AO38:AO57" si="42">+AO9/AS9-1</f>
        <v>0.11428571428571432</v>
      </c>
      <c r="AP38" s="37">
        <f t="shared" ref="AP38:AP57" si="43">+AP9/AT9-1</f>
        <v>0.19316081330868751</v>
      </c>
      <c r="AQ38" s="38">
        <f t="shared" ref="AQ38:AQ57" si="44">+AQ9/AU9-1</f>
        <v>0.14929107589658042</v>
      </c>
      <c r="AR38" s="38">
        <f t="shared" ref="AR38:AR57" si="45">+AR9/AV9-1</f>
        <v>0.19778481012658222</v>
      </c>
      <c r="AS38" s="39">
        <f t="shared" ref="AS38:AS57" si="46">+AS9/AW9-1</f>
        <v>0.24113475177304955</v>
      </c>
      <c r="AT38" s="37">
        <f t="shared" ref="AT38:AT57" si="47">+AT9/AX9-1</f>
        <v>1.1553784860557768</v>
      </c>
      <c r="AU38" s="38">
        <f t="shared" ref="AU38:AU57" si="48">+AU9/AY9-1</f>
        <v>1.1721014492753623</v>
      </c>
      <c r="AV38" s="38">
        <f t="shared" ref="AV38:AV57" si="49">+AV9/AZ9-1</f>
        <v>1.1944444444444446</v>
      </c>
      <c r="AW38" s="39">
        <f t="shared" ref="AW38:AW57" si="50">+AW9/BA9-1</f>
        <v>1.2637614678899083</v>
      </c>
      <c r="AX38" s="37">
        <f t="shared" ref="AX38:AX57" si="51">+AX9/BB9-1</f>
        <v>-0.26822157434402327</v>
      </c>
      <c r="AY38" s="38">
        <f t="shared" ref="AY38:AY57" si="52">+AY9/BC9-1</f>
        <v>-0.27080581241743729</v>
      </c>
      <c r="AZ38" s="38">
        <f t="shared" ref="AZ38:AZ57" si="53">+AZ9/BD9-1</f>
        <v>-0.19327731092436984</v>
      </c>
      <c r="BA38" s="39">
        <f t="shared" ref="BA38:BA57" si="54">+BA9/BE9-1</f>
        <v>-0.21582733812949639</v>
      </c>
      <c r="BB38" s="37">
        <f t="shared" ref="BB38:BB57" si="55">+BB9/BF9-1</f>
        <v>0.15100671140939581</v>
      </c>
      <c r="BC38" s="38">
        <f t="shared" ref="BC38:BC57" si="56">+BC9/BG9-1</f>
        <v>1.0680907877169465E-2</v>
      </c>
      <c r="BD38" s="38">
        <f t="shared" ref="BD38:BD57" si="57">+BD9/BH9-1</f>
        <v>-7.3929961089494012E-2</v>
      </c>
      <c r="BE38" s="39">
        <f t="shared" ref="BE38:BE57" si="58">+BE9/BI9-1</f>
        <v>-7.6411960132890422E-2</v>
      </c>
      <c r="BF38" s="37">
        <f t="shared" ref="BF38:BF57" si="59">+BF9/BJ9-1</f>
        <v>8.7591240875912524E-2</v>
      </c>
      <c r="BG38" s="38">
        <f t="shared" ref="BG38:BG57" si="60">+BG9/BK9-1</f>
        <v>0.11458333333333348</v>
      </c>
      <c r="BH38" s="38">
        <f t="shared" ref="BH38:BH57" si="61">+BH9/BL9-1</f>
        <v>0.29145728643216073</v>
      </c>
      <c r="BI38" s="39">
        <f t="shared" ref="BI38:BI57" si="62">+BI9/BM9-1</f>
        <v>0.40654205607476657</v>
      </c>
      <c r="BJ38" s="37">
        <f t="shared" ref="BJ38:BJ57" si="63">+BJ9/BN9-1</f>
        <v>-2.3172905525846832E-2</v>
      </c>
      <c r="BK38" s="38">
        <f t="shared" ref="BK38:BK57" si="64">+BK9/BO9-1</f>
        <v>0.10708401976935744</v>
      </c>
      <c r="BL38" s="38">
        <f t="shared" ref="BL38:BL57" si="65">+BL9/BP9-1</f>
        <v>0.3537414965986394</v>
      </c>
      <c r="BM38" s="39">
        <f t="shared" ref="BM38:BM57" si="66">+BM9/BQ9-1</f>
        <v>0.11458333333333326</v>
      </c>
      <c r="BN38" s="37" t="e">
        <f>+BN9/#REF!-1</f>
        <v>#REF!</v>
      </c>
      <c r="BO38" s="38" t="e">
        <f>+BO9/#REF!-1</f>
        <v>#REF!</v>
      </c>
      <c r="BP38" s="38" t="e">
        <f>+BP9/#REF!-1</f>
        <v>#REF!</v>
      </c>
      <c r="BQ38" s="39" t="e">
        <f>+BQ9/#REF!-1</f>
        <v>#REF!</v>
      </c>
    </row>
    <row r="39" spans="1:69" s="112" customFormat="1" ht="40" customHeight="1" outlineLevel="1" x14ac:dyDescent="0.3">
      <c r="A39" s="55" t="s">
        <v>13</v>
      </c>
      <c r="B39" s="92"/>
      <c r="C39" s="92"/>
      <c r="D39" s="92"/>
      <c r="E39" s="154">
        <f t="shared" si="1"/>
        <v>1.7370427905663011E-2</v>
      </c>
      <c r="F39" s="154">
        <f t="shared" si="2"/>
        <v>-2.7616866496025905E-2</v>
      </c>
      <c r="G39" s="154">
        <f t="shared" si="3"/>
        <v>-2.0705092333519803E-2</v>
      </c>
      <c r="H39" s="37">
        <f t="shared" si="4"/>
        <v>3.6214605067063976E-2</v>
      </c>
      <c r="I39" s="37">
        <f t="shared" si="5"/>
        <v>6.7219291635267631E-2</v>
      </c>
      <c r="J39" s="37">
        <f t="shared" si="15"/>
        <v>0.38644004482629812</v>
      </c>
      <c r="K39" s="38">
        <f t="shared" si="6"/>
        <v>0.21937905151825299</v>
      </c>
      <c r="L39" s="38">
        <f t="shared" si="7"/>
        <v>0.12754158964879858</v>
      </c>
      <c r="M39" s="39">
        <f t="shared" si="8"/>
        <v>7.9563944028636424E-2</v>
      </c>
      <c r="N39" s="37">
        <f t="shared" si="16"/>
        <v>0.32667164736645504</v>
      </c>
      <c r="O39" s="38">
        <f t="shared" si="17"/>
        <v>0.2343909928352097</v>
      </c>
      <c r="P39" s="38">
        <f t="shared" si="18"/>
        <v>4.6546798857334704E-2</v>
      </c>
      <c r="Q39" s="39">
        <f t="shared" si="19"/>
        <v>-5.320533680442574E-2</v>
      </c>
      <c r="R39" s="37">
        <f t="shared" si="20"/>
        <v>2.9615384615384599E-2</v>
      </c>
      <c r="S39" s="38">
        <f t="shared" si="21"/>
        <v>0.14425141518641449</v>
      </c>
      <c r="T39" s="38">
        <f t="shared" si="22"/>
        <v>6.6296362659021613E-2</v>
      </c>
      <c r="U39" s="39">
        <f t="shared" ref="U39:U57" si="67">+U10/Y10-1</f>
        <v>9.8677154093671948E-2</v>
      </c>
      <c r="V39" s="37">
        <f t="shared" si="23"/>
        <v>0.10122829309614567</v>
      </c>
      <c r="W39" s="38">
        <f t="shared" si="24"/>
        <v>0.13945729537366525</v>
      </c>
      <c r="X39" s="38">
        <f t="shared" si="25"/>
        <v>0.13735479926635419</v>
      </c>
      <c r="Y39" s="39">
        <f t="shared" si="26"/>
        <v>8.6635586635586792E-2</v>
      </c>
      <c r="Z39" s="37">
        <f t="shared" si="27"/>
        <v>-3.7897310513447469E-2</v>
      </c>
      <c r="AA39" s="38">
        <f t="shared" si="28"/>
        <v>-6.3138153782037798E-2</v>
      </c>
      <c r="AB39" s="38">
        <f t="shared" si="29"/>
        <v>5.5495805549580668E-2</v>
      </c>
      <c r="AC39" s="39">
        <f t="shared" si="30"/>
        <v>0.19443155452436178</v>
      </c>
      <c r="AD39" s="37">
        <f t="shared" si="31"/>
        <v>5.4350161117078466E-2</v>
      </c>
      <c r="AE39" s="38">
        <f t="shared" si="32"/>
        <v>6.2195661797255442E-2</v>
      </c>
      <c r="AF39" s="38">
        <f t="shared" si="33"/>
        <v>9.116561753852892E-3</v>
      </c>
      <c r="AG39" s="39">
        <f t="shared" si="34"/>
        <v>-9.0333474039679174E-2</v>
      </c>
      <c r="AH39" s="37">
        <f t="shared" si="35"/>
        <v>-4.6692607003891107E-2</v>
      </c>
      <c r="AI39" s="38">
        <f t="shared" si="36"/>
        <v>1.3913824057450563E-2</v>
      </c>
      <c r="AJ39" s="38">
        <f t="shared" si="37"/>
        <v>6.2010142923005995E-2</v>
      </c>
      <c r="AK39" s="39">
        <f t="shared" si="38"/>
        <v>6.7117117117117209E-2</v>
      </c>
      <c r="AL39" s="37">
        <f t="shared" si="39"/>
        <v>0.32834602829162129</v>
      </c>
      <c r="AM39" s="38">
        <f t="shared" si="40"/>
        <v>0.28230215827338134</v>
      </c>
      <c r="AN39" s="38">
        <f t="shared" si="41"/>
        <v>0.2573913043478262</v>
      </c>
      <c r="AO39" s="39">
        <f t="shared" si="42"/>
        <v>0.48098732488325546</v>
      </c>
      <c r="AP39" s="37">
        <f t="shared" si="43"/>
        <v>0.51213492389963</v>
      </c>
      <c r="AQ39" s="38">
        <f t="shared" si="44"/>
        <v>0.37460443037974667</v>
      </c>
      <c r="AR39" s="38">
        <f t="shared" si="45"/>
        <v>0.64756446991404015</v>
      </c>
      <c r="AS39" s="39">
        <f t="shared" si="46"/>
        <v>0.49750249750249775</v>
      </c>
      <c r="AT39" s="37">
        <f t="shared" si="47"/>
        <v>0.31405405405405395</v>
      </c>
      <c r="AU39" s="38">
        <f t="shared" si="48"/>
        <v>0.26463231615807903</v>
      </c>
      <c r="AV39" s="38">
        <f t="shared" si="49"/>
        <v>0.10676532769556024</v>
      </c>
      <c r="AW39" s="39">
        <f t="shared" si="50"/>
        <v>0.14859437751004001</v>
      </c>
      <c r="AX39" s="37">
        <f t="shared" si="51"/>
        <v>-8.5744908896033811E-3</v>
      </c>
      <c r="AY39" s="38">
        <f t="shared" si="52"/>
        <v>-4.9999999999994493E-4</v>
      </c>
      <c r="AZ39" s="38">
        <f t="shared" si="53"/>
        <v>-5.4000000000000048E-2</v>
      </c>
      <c r="BA39" s="39">
        <f t="shared" si="54"/>
        <v>-0.10200927357032452</v>
      </c>
      <c r="BB39" s="37">
        <f t="shared" si="55"/>
        <v>0.59487179487179476</v>
      </c>
      <c r="BC39" s="38">
        <f t="shared" si="56"/>
        <v>0.43678160919540243</v>
      </c>
      <c r="BD39" s="38">
        <f t="shared" si="57"/>
        <v>0.59616919393455703</v>
      </c>
      <c r="BE39" s="39">
        <f t="shared" si="58"/>
        <v>0.63521482729570344</v>
      </c>
      <c r="BF39" s="37">
        <f t="shared" si="59"/>
        <v>4.6511627906976827E-2</v>
      </c>
      <c r="BG39" s="38">
        <f t="shared" si="60"/>
        <v>6.6666666666666652E-2</v>
      </c>
      <c r="BH39" s="38">
        <f t="shared" si="61"/>
        <v>6.4570943075615839E-2</v>
      </c>
      <c r="BI39" s="39">
        <f t="shared" si="62"/>
        <v>0.18227091633466141</v>
      </c>
      <c r="BJ39" s="37">
        <f t="shared" si="63"/>
        <v>-8.2101806239737285E-2</v>
      </c>
      <c r="BK39" s="38">
        <f t="shared" si="64"/>
        <v>-9.4378903539208858E-2</v>
      </c>
      <c r="BL39" s="38">
        <f t="shared" si="65"/>
        <v>-0.12685459940652821</v>
      </c>
      <c r="BM39" s="39">
        <f t="shared" si="66"/>
        <v>-0.20380650277557488</v>
      </c>
      <c r="BN39" s="37" t="e">
        <f>+BN10/#REF!-1</f>
        <v>#REF!</v>
      </c>
      <c r="BO39" s="38" t="e">
        <f>+BO10/#REF!-1</f>
        <v>#REF!</v>
      </c>
      <c r="BP39" s="38" t="e">
        <f>+BP10/#REF!-1</f>
        <v>#REF!</v>
      </c>
      <c r="BQ39" s="39" t="e">
        <f>+BQ10/#REF!-1</f>
        <v>#REF!</v>
      </c>
    </row>
    <row r="40" spans="1:69" s="112" customFormat="1" ht="40" customHeight="1" outlineLevel="1" x14ac:dyDescent="0.3">
      <c r="A40" s="55" t="s">
        <v>14</v>
      </c>
      <c r="B40" s="92"/>
      <c r="C40" s="92"/>
      <c r="D40" s="92"/>
      <c r="E40" s="154">
        <f t="shared" si="1"/>
        <v>-5.9602649006622488E-2</v>
      </c>
      <c r="F40" s="154">
        <f t="shared" si="2"/>
        <v>-0.10766721044045668</v>
      </c>
      <c r="G40" s="154">
        <f t="shared" si="3"/>
        <v>-0.20853858784893264</v>
      </c>
      <c r="H40" s="37">
        <f t="shared" si="4"/>
        <v>-7.9335793357933615E-2</v>
      </c>
      <c r="I40" s="37">
        <f t="shared" si="5"/>
        <v>-1.6286644951140072E-2</v>
      </c>
      <c r="J40" s="37">
        <f t="shared" si="15"/>
        <v>-4.6656298600311064E-2</v>
      </c>
      <c r="K40" s="38">
        <f t="shared" si="6"/>
        <v>8.9445438282647505E-2</v>
      </c>
      <c r="L40" s="38">
        <f t="shared" si="7"/>
        <v>-0.1143790849673203</v>
      </c>
      <c r="M40" s="39">
        <f t="shared" si="8"/>
        <v>3.1932773109243584E-2</v>
      </c>
      <c r="N40" s="37">
        <f t="shared" si="16"/>
        <v>-0.17729393468118193</v>
      </c>
      <c r="O40" s="38">
        <f t="shared" si="17"/>
        <v>4.1144901610018048E-2</v>
      </c>
      <c r="P40" s="38">
        <f t="shared" si="18"/>
        <v>1.7973856209150263E-2</v>
      </c>
      <c r="Q40" s="39">
        <f t="shared" si="19"/>
        <v>6.0504201680672276E-2</v>
      </c>
      <c r="R40" s="37">
        <f t="shared" si="20"/>
        <v>8.9830508474576298E-2</v>
      </c>
      <c r="S40" s="38">
        <f t="shared" si="21"/>
        <v>0.11799999999999988</v>
      </c>
      <c r="T40" s="38">
        <f t="shared" si="22"/>
        <v>5.5172413793103559E-2</v>
      </c>
      <c r="U40" s="39">
        <f t="shared" si="67"/>
        <v>2.0583190394511286E-2</v>
      </c>
      <c r="V40" s="37">
        <f t="shared" si="23"/>
        <v>0.38823529411764701</v>
      </c>
      <c r="W40" s="38">
        <f t="shared" si="24"/>
        <v>0.38888888888888884</v>
      </c>
      <c r="X40" s="38">
        <f t="shared" si="25"/>
        <v>0.43209876543209869</v>
      </c>
      <c r="Y40" s="39">
        <f t="shared" si="26"/>
        <v>0.45750000000000002</v>
      </c>
      <c r="Z40" s="37">
        <f t="shared" si="27"/>
        <v>0.1333333333333333</v>
      </c>
      <c r="AA40" s="38">
        <f t="shared" si="28"/>
        <v>-3.4852546916889993E-2</v>
      </c>
      <c r="AB40" s="38">
        <f t="shared" si="29"/>
        <v>2.0151133501259411E-2</v>
      </c>
      <c r="AC40" s="39">
        <f t="shared" si="30"/>
        <v>0.2738853503184715</v>
      </c>
      <c r="AD40" s="37">
        <f t="shared" si="31"/>
        <v>0.22950819672131151</v>
      </c>
      <c r="AE40" s="38">
        <f t="shared" si="32"/>
        <v>0.17665615141955837</v>
      </c>
      <c r="AF40" s="38">
        <f t="shared" si="33"/>
        <v>0.12464589235127499</v>
      </c>
      <c r="AG40" s="39">
        <f t="shared" si="34"/>
        <v>7.5342465753424737E-2</v>
      </c>
      <c r="AH40" s="37">
        <f t="shared" si="35"/>
        <v>-0.14084507042253525</v>
      </c>
      <c r="AI40" s="38">
        <f t="shared" si="36"/>
        <v>-8.1159420289855122E-2</v>
      </c>
      <c r="AJ40" s="38">
        <f t="shared" si="37"/>
        <v>0.11356466876971605</v>
      </c>
      <c r="AK40" s="39">
        <f t="shared" si="38"/>
        <v>4.6594982078853153E-2</v>
      </c>
      <c r="AL40" s="37">
        <f t="shared" si="39"/>
        <v>0.18333333333333335</v>
      </c>
      <c r="AM40" s="38">
        <f t="shared" si="40"/>
        <v>0.11650485436893199</v>
      </c>
      <c r="AN40" s="38">
        <f t="shared" si="41"/>
        <v>-8.9080459770114917E-2</v>
      </c>
      <c r="AO40" s="39">
        <f t="shared" si="42"/>
        <v>-7.6158940397351049E-2</v>
      </c>
      <c r="AP40" s="37">
        <f t="shared" si="43"/>
        <v>-0.21465968586387441</v>
      </c>
      <c r="AQ40" s="38">
        <f t="shared" si="44"/>
        <v>-0.25899280575539574</v>
      </c>
      <c r="AR40" s="38">
        <f t="shared" si="45"/>
        <v>-8.900523560209439E-2</v>
      </c>
      <c r="AS40" s="39">
        <f t="shared" si="46"/>
        <v>-0.10385756676557878</v>
      </c>
      <c r="AT40" s="37">
        <f t="shared" si="47"/>
        <v>0.53413654618473916</v>
      </c>
      <c r="AU40" s="38">
        <f t="shared" si="48"/>
        <v>0.30312500000000009</v>
      </c>
      <c r="AV40" s="38">
        <f t="shared" si="49"/>
        <v>0.55284552845528467</v>
      </c>
      <c r="AW40" s="39">
        <f t="shared" si="50"/>
        <v>0.58215962441314573</v>
      </c>
      <c r="AX40" s="37">
        <f t="shared" si="51"/>
        <v>-0.14432989690721654</v>
      </c>
      <c r="AY40" s="38">
        <f t="shared" si="52"/>
        <v>-9.3484419263455965E-2</v>
      </c>
      <c r="AZ40" s="38">
        <f t="shared" si="53"/>
        <v>-0.28695652173913044</v>
      </c>
      <c r="BA40" s="39">
        <f t="shared" si="54"/>
        <v>-0.30618892508143314</v>
      </c>
      <c r="BB40" s="37">
        <f t="shared" si="55"/>
        <v>4.3010752688172227E-2</v>
      </c>
      <c r="BC40" s="38">
        <f t="shared" si="56"/>
        <v>3.2163742690058283E-2</v>
      </c>
      <c r="BD40" s="38">
        <f t="shared" si="57"/>
        <v>1.1730205278592365E-2</v>
      </c>
      <c r="BE40" s="39">
        <f t="shared" si="58"/>
        <v>-4.361370716510915E-2</v>
      </c>
      <c r="BF40" s="37">
        <f t="shared" si="59"/>
        <v>-0.23770491803278693</v>
      </c>
      <c r="BG40" s="38">
        <f t="shared" si="60"/>
        <v>-6.3013698630136949E-2</v>
      </c>
      <c r="BH40" s="38">
        <f t="shared" si="61"/>
        <v>-0.26508620689655171</v>
      </c>
      <c r="BI40" s="39">
        <f t="shared" si="62"/>
        <v>-0.13941018766756019</v>
      </c>
      <c r="BJ40" s="37">
        <f t="shared" si="63"/>
        <v>-3.4300791556728161E-2</v>
      </c>
      <c r="BK40" s="38">
        <f t="shared" si="64"/>
        <v>-4.699738903394246E-2</v>
      </c>
      <c r="BL40" s="38">
        <f t="shared" si="65"/>
        <v>0.13447432762836176</v>
      </c>
      <c r="BM40" s="39">
        <f t="shared" si="66"/>
        <v>3.0386740331491469E-2</v>
      </c>
      <c r="BN40" s="37" t="e">
        <f>+BN11/#REF!-1</f>
        <v>#REF!</v>
      </c>
      <c r="BO40" s="38" t="e">
        <f>+BO11/#REF!-1</f>
        <v>#REF!</v>
      </c>
      <c r="BP40" s="38" t="e">
        <f>+BP11/#REF!-1</f>
        <v>#REF!</v>
      </c>
      <c r="BQ40" s="39" t="e">
        <f>+BQ11/#REF!-1</f>
        <v>#REF!</v>
      </c>
    </row>
    <row r="41" spans="1:69" s="112" customFormat="1" ht="40" customHeight="1" outlineLevel="1" x14ac:dyDescent="0.3">
      <c r="A41" s="55" t="s">
        <v>27</v>
      </c>
      <c r="B41" s="92"/>
      <c r="C41" s="92"/>
      <c r="D41" s="92"/>
      <c r="E41" s="154">
        <f t="shared" si="1"/>
        <v>8.589835361489051E-3</v>
      </c>
      <c r="F41" s="154">
        <f t="shared" si="2"/>
        <v>-1.4044943820226141E-3</v>
      </c>
      <c r="G41" s="154">
        <f t="shared" si="3"/>
        <v>-9.2658588738419034E-3</v>
      </c>
      <c r="H41" s="37">
        <f t="shared" si="4"/>
        <v>-3.5893754486718832E-3</v>
      </c>
      <c r="I41" s="37">
        <f t="shared" si="5"/>
        <v>1.4524328249818419E-2</v>
      </c>
      <c r="J41" s="37">
        <f t="shared" si="15"/>
        <v>0.15397082658022687</v>
      </c>
      <c r="K41" s="38">
        <f t="shared" si="6"/>
        <v>0.1889830508474577</v>
      </c>
      <c r="L41" s="38">
        <f t="shared" si="7"/>
        <v>0.18251273344651975</v>
      </c>
      <c r="M41" s="39">
        <f t="shared" si="8"/>
        <v>0.21108179419525053</v>
      </c>
      <c r="N41" s="37">
        <f t="shared" si="16"/>
        <v>5.6726094003241023E-3</v>
      </c>
      <c r="O41" s="38">
        <f t="shared" si="17"/>
        <v>6.3559322033898358E-2</v>
      </c>
      <c r="P41" s="38">
        <f t="shared" si="18"/>
        <v>2.9711375212224E-2</v>
      </c>
      <c r="Q41" s="39">
        <f t="shared" si="19"/>
        <v>8.0914687774846117E-2</v>
      </c>
      <c r="R41" s="37">
        <f t="shared" si="20"/>
        <v>0.27216494845360839</v>
      </c>
      <c r="S41" s="38">
        <f t="shared" si="21"/>
        <v>0.27018299246501609</v>
      </c>
      <c r="T41" s="38">
        <f t="shared" si="22"/>
        <v>0.2818280739934711</v>
      </c>
      <c r="U41" s="39">
        <f t="shared" si="67"/>
        <v>0.26473859844271397</v>
      </c>
      <c r="V41" s="37">
        <f t="shared" si="23"/>
        <v>2.428722280887019E-2</v>
      </c>
      <c r="W41" s="38">
        <f t="shared" si="24"/>
        <v>4.8532731376975224E-2</v>
      </c>
      <c r="X41" s="38">
        <f t="shared" si="25"/>
        <v>6.4889918887601539E-2</v>
      </c>
      <c r="Y41" s="39">
        <f t="shared" si="26"/>
        <v>7.6646706586826374E-2</v>
      </c>
      <c r="Z41" s="37">
        <f t="shared" si="27"/>
        <v>0.13007159904534604</v>
      </c>
      <c r="AA41" s="38">
        <f t="shared" si="28"/>
        <v>6.362545018007193E-2</v>
      </c>
      <c r="AB41" s="38">
        <f t="shared" si="29"/>
        <v>4.3530834340991476E-2</v>
      </c>
      <c r="AC41" s="39">
        <f t="shared" si="30"/>
        <v>4.1147132169575995E-2</v>
      </c>
      <c r="AD41" s="37">
        <f t="shared" si="31"/>
        <v>3.5846724351050518E-2</v>
      </c>
      <c r="AE41" s="38">
        <f t="shared" si="32"/>
        <v>3.0940594059405857E-2</v>
      </c>
      <c r="AF41" s="38">
        <f t="shared" si="33"/>
        <v>4.2875157629256089E-2</v>
      </c>
      <c r="AG41" s="39">
        <f t="shared" si="34"/>
        <v>2.4999999999999467E-3</v>
      </c>
      <c r="AH41" s="37">
        <f t="shared" si="35"/>
        <v>0.16570605187319876</v>
      </c>
      <c r="AI41" s="38">
        <f t="shared" si="36"/>
        <v>0.18649045521292229</v>
      </c>
      <c r="AJ41" s="38">
        <f t="shared" si="37"/>
        <v>0.18005952380952372</v>
      </c>
      <c r="AK41" s="39">
        <f t="shared" si="38"/>
        <v>0.18694362017804145</v>
      </c>
      <c r="AL41" s="37">
        <f t="shared" si="39"/>
        <v>5.954198473282446E-2</v>
      </c>
      <c r="AM41" s="38">
        <f t="shared" si="40"/>
        <v>1.7937219730941534E-2</v>
      </c>
      <c r="AN41" s="38">
        <f t="shared" si="41"/>
        <v>1.9726858877086473E-2</v>
      </c>
      <c r="AO41" s="39">
        <f t="shared" si="42"/>
        <v>4.8211508553654969E-2</v>
      </c>
      <c r="AP41" s="37">
        <f t="shared" si="43"/>
        <v>-0.21930870083432663</v>
      </c>
      <c r="AQ41" s="38">
        <f t="shared" si="44"/>
        <v>-0.1750924784217015</v>
      </c>
      <c r="AR41" s="38">
        <f t="shared" si="45"/>
        <v>-0.23815028901734092</v>
      </c>
      <c r="AS41" s="39">
        <f t="shared" si="46"/>
        <v>-0.20617283950617282</v>
      </c>
      <c r="AT41" s="37">
        <f t="shared" si="47"/>
        <v>-0.10934182590233543</v>
      </c>
      <c r="AU41" s="38">
        <f t="shared" si="48"/>
        <v>-3.9099526066350809E-2</v>
      </c>
      <c r="AV41" s="38">
        <f t="shared" si="49"/>
        <v>2.4881516587677677E-2</v>
      </c>
      <c r="AW41" s="39">
        <f t="shared" si="50"/>
        <v>-2.4096385542168641E-2</v>
      </c>
      <c r="AX41" s="37">
        <f t="shared" si="51"/>
        <v>0.14738124238733263</v>
      </c>
      <c r="AY41" s="38">
        <f t="shared" si="52"/>
        <v>1.1862396204034287E-3</v>
      </c>
      <c r="AZ41" s="38">
        <f t="shared" si="53"/>
        <v>6.7003792667509554E-2</v>
      </c>
      <c r="BA41" s="39">
        <f t="shared" si="54"/>
        <v>5.8673469387755084E-2</v>
      </c>
      <c r="BB41" s="37">
        <f t="shared" si="55"/>
        <v>0.32206119162640889</v>
      </c>
      <c r="BC41" s="38">
        <f t="shared" si="56"/>
        <v>0.32131661442006276</v>
      </c>
      <c r="BD41" s="38">
        <f t="shared" si="57"/>
        <v>0.28827361563517906</v>
      </c>
      <c r="BE41" s="39">
        <f t="shared" si="58"/>
        <v>0.21174652241112835</v>
      </c>
      <c r="BF41" s="37">
        <f t="shared" si="59"/>
        <v>-8.5419734904271016E-2</v>
      </c>
      <c r="BG41" s="38">
        <f t="shared" si="60"/>
        <v>-4.6337817638266166E-2</v>
      </c>
      <c r="BH41" s="38">
        <f t="shared" si="61"/>
        <v>2.3333333333333206E-2</v>
      </c>
      <c r="BI41" s="39">
        <f t="shared" si="62"/>
        <v>0.11551724137931041</v>
      </c>
      <c r="BJ41" s="37">
        <f t="shared" si="63"/>
        <v>0.45085470085470103</v>
      </c>
      <c r="BK41" s="38">
        <f t="shared" si="64"/>
        <v>0.40251572327044038</v>
      </c>
      <c r="BL41" s="38">
        <f t="shared" si="65"/>
        <v>0.36363636363636354</v>
      </c>
      <c r="BM41" s="39">
        <f t="shared" si="66"/>
        <v>0.39759036144578319</v>
      </c>
      <c r="BN41" s="37" t="e">
        <f>+BN12/#REF!-1</f>
        <v>#REF!</v>
      </c>
      <c r="BO41" s="38" t="e">
        <f>+BO12/#REF!-1</f>
        <v>#REF!</v>
      </c>
      <c r="BP41" s="38" t="e">
        <f>+BP12/#REF!-1</f>
        <v>#REF!</v>
      </c>
      <c r="BQ41" s="39" t="e">
        <f>+BQ12/#REF!-1</f>
        <v>#REF!</v>
      </c>
    </row>
    <row r="42" spans="1:69" ht="40" customHeight="1" x14ac:dyDescent="0.3">
      <c r="A42" s="55" t="s">
        <v>26</v>
      </c>
      <c r="B42" s="92"/>
      <c r="C42" s="92"/>
      <c r="D42" s="92"/>
      <c r="E42" s="154">
        <f t="shared" si="1"/>
        <v>-6.6339066339066277E-2</v>
      </c>
      <c r="F42" s="154">
        <f t="shared" si="2"/>
        <v>8.4033613445377853E-3</v>
      </c>
      <c r="G42" s="154">
        <f t="shared" si="3"/>
        <v>-3.6243822075782584E-2</v>
      </c>
      <c r="H42" s="37">
        <f t="shared" si="4"/>
        <v>-3.5655058043117749E-2</v>
      </c>
      <c r="I42" s="37">
        <f t="shared" si="5"/>
        <v>2.8643639427127221E-2</v>
      </c>
      <c r="J42" s="37">
        <f t="shared" si="15"/>
        <v>-4.647435897435892E-2</v>
      </c>
      <c r="K42" s="38">
        <f t="shared" si="6"/>
        <v>-7.8208048595292179E-2</v>
      </c>
      <c r="L42" s="38">
        <f t="shared" si="7"/>
        <v>-5.3375196232339217E-2</v>
      </c>
      <c r="M42" s="39">
        <f t="shared" si="8"/>
        <v>-5.1916932907348223E-2</v>
      </c>
      <c r="N42" s="37">
        <f t="shared" si="16"/>
        <v>-8.9743589743589758E-2</v>
      </c>
      <c r="O42" s="38">
        <f t="shared" si="17"/>
        <v>-7.6689445709946846E-2</v>
      </c>
      <c r="P42" s="38">
        <f t="shared" si="18"/>
        <v>-7.2998430141287374E-2</v>
      </c>
      <c r="Q42" s="39">
        <f t="shared" si="19"/>
        <v>-5.7507987220447254E-2</v>
      </c>
      <c r="R42" s="37">
        <f t="shared" si="20"/>
        <v>-4.1474654377880116E-2</v>
      </c>
      <c r="S42" s="38">
        <f t="shared" si="21"/>
        <v>-6.2633451957295416E-2</v>
      </c>
      <c r="T42" s="38">
        <f t="shared" si="22"/>
        <v>-6.3923585598824273E-2</v>
      </c>
      <c r="U42" s="39">
        <f t="shared" si="67"/>
        <v>-2.5680933852140098E-2</v>
      </c>
      <c r="V42" s="37">
        <f t="shared" si="23"/>
        <v>-4.1237113402062042E-2</v>
      </c>
      <c r="W42" s="38">
        <f t="shared" si="24"/>
        <v>4.6944858420268298E-2</v>
      </c>
      <c r="X42" s="38">
        <f t="shared" si="25"/>
        <v>2.4849397590361422E-2</v>
      </c>
      <c r="Y42" s="39">
        <f t="shared" si="26"/>
        <v>-3.0188679245283012E-2</v>
      </c>
      <c r="Z42" s="37">
        <f t="shared" si="27"/>
        <v>7.7777777777777946E-2</v>
      </c>
      <c r="AA42" s="38">
        <f t="shared" si="28"/>
        <v>8.2644628099173278E-3</v>
      </c>
      <c r="AB42" s="38">
        <f t="shared" si="29"/>
        <v>1.9969278033794335E-2</v>
      </c>
      <c r="AC42" s="39">
        <f t="shared" si="30"/>
        <v>7.1139854486661269E-2</v>
      </c>
      <c r="AD42" s="37">
        <f t="shared" si="31"/>
        <v>-4.9056603773584895E-2</v>
      </c>
      <c r="AE42" s="38">
        <f t="shared" si="32"/>
        <v>-5.4015636105188336E-2</v>
      </c>
      <c r="AF42" s="38">
        <f t="shared" si="33"/>
        <v>-2.6178010471204161E-2</v>
      </c>
      <c r="AG42" s="39">
        <f t="shared" si="34"/>
        <v>-2.2906793048973029E-2</v>
      </c>
      <c r="AH42" s="37">
        <f t="shared" si="35"/>
        <v>3.758809710258415E-2</v>
      </c>
      <c r="AI42" s="38">
        <f t="shared" si="36"/>
        <v>4.6874999999999778E-2</v>
      </c>
      <c r="AJ42" s="38">
        <f t="shared" si="37"/>
        <v>5.5248618784530246E-2</v>
      </c>
      <c r="AK42" s="39">
        <f t="shared" si="38"/>
        <v>8.6695278969957101E-2</v>
      </c>
      <c r="AL42" s="37">
        <f t="shared" si="39"/>
        <v>6.1512884455527939E-2</v>
      </c>
      <c r="AM42" s="38">
        <f t="shared" si="40"/>
        <v>7.0916334661354608E-2</v>
      </c>
      <c r="AN42" s="38">
        <f t="shared" si="41"/>
        <v>8.3832335329341312E-2</v>
      </c>
      <c r="AO42" s="39">
        <f t="shared" si="42"/>
        <v>9.698681732580039E-2</v>
      </c>
      <c r="AP42" s="37">
        <f t="shared" si="43"/>
        <v>4.517810599478711E-2</v>
      </c>
      <c r="AQ42" s="38">
        <f t="shared" si="44"/>
        <v>0.15561694290976069</v>
      </c>
      <c r="AR42" s="38">
        <f t="shared" si="45"/>
        <v>6.7579908675799105E-2</v>
      </c>
      <c r="AS42" s="39">
        <f t="shared" si="46"/>
        <v>4.6305418719211788E-2</v>
      </c>
      <c r="AT42" s="37">
        <f t="shared" si="47"/>
        <v>0.40537240537240526</v>
      </c>
      <c r="AU42" s="38">
        <f t="shared" si="48"/>
        <v>0.15531914893617005</v>
      </c>
      <c r="AV42" s="38">
        <f t="shared" si="49"/>
        <v>0.3386308068459658</v>
      </c>
      <c r="AW42" s="39">
        <f t="shared" si="50"/>
        <v>0.35876840696117807</v>
      </c>
      <c r="AX42" s="37">
        <f t="shared" si="51"/>
        <v>3.934010152284273E-2</v>
      </c>
      <c r="AY42" s="38">
        <f t="shared" si="52"/>
        <v>0.20204603580562663</v>
      </c>
      <c r="AZ42" s="38">
        <f t="shared" si="53"/>
        <v>8.9214380825565875E-2</v>
      </c>
      <c r="BA42" s="39">
        <f t="shared" si="54"/>
        <v>9.210526315789469E-2</v>
      </c>
      <c r="BB42" s="37">
        <f t="shared" si="55"/>
        <v>0.15373352855051237</v>
      </c>
      <c r="BC42" s="38">
        <f t="shared" si="56"/>
        <v>0.11714285714285722</v>
      </c>
      <c r="BD42" s="38">
        <f t="shared" si="57"/>
        <v>0.1430745814307457</v>
      </c>
      <c r="BE42" s="39">
        <f t="shared" si="58"/>
        <v>3.9513677811550352E-2</v>
      </c>
      <c r="BF42" s="37">
        <f t="shared" si="59"/>
        <v>1.2766666666666664</v>
      </c>
      <c r="BG42" s="38">
        <f t="shared" si="60"/>
        <v>1.2222222222222223</v>
      </c>
      <c r="BH42" s="38">
        <f t="shared" si="61"/>
        <v>1.2891986062717771</v>
      </c>
      <c r="BI42" s="39">
        <f t="shared" si="62"/>
        <v>1.5210727969348659</v>
      </c>
      <c r="BJ42" s="37">
        <f t="shared" si="63"/>
        <v>-0.45155393053016457</v>
      </c>
      <c r="BK42" s="38">
        <f t="shared" si="64"/>
        <v>-0.44444444444444442</v>
      </c>
      <c r="BL42" s="38">
        <f t="shared" si="65"/>
        <v>-0.4045643153526971</v>
      </c>
      <c r="BM42" s="39">
        <f t="shared" si="66"/>
        <v>-0.4375</v>
      </c>
      <c r="BN42" s="37" t="e">
        <f>+BN13/#REF!-1</f>
        <v>#REF!</v>
      </c>
      <c r="BO42" s="38" t="e">
        <f>+BO13/#REF!-1</f>
        <v>#REF!</v>
      </c>
      <c r="BP42" s="38" t="e">
        <f>+BP13/#REF!-1</f>
        <v>#REF!</v>
      </c>
      <c r="BQ42" s="39" t="e">
        <f>+BQ13/#REF!-1</f>
        <v>#REF!</v>
      </c>
    </row>
    <row r="43" spans="1:69" ht="40" customHeight="1" x14ac:dyDescent="0.3">
      <c r="A43" s="56" t="s">
        <v>16</v>
      </c>
      <c r="B43" s="93"/>
      <c r="C43" s="93"/>
      <c r="D43" s="93"/>
      <c r="E43" s="154">
        <f t="shared" si="1"/>
        <v>-3.893653516295037E-2</v>
      </c>
      <c r="F43" s="154">
        <f t="shared" si="2"/>
        <v>-7.4740596627756006E-2</v>
      </c>
      <c r="G43" s="154">
        <f t="shared" si="3"/>
        <v>-2.0538488091128682E-2</v>
      </c>
      <c r="H43" s="37">
        <f t="shared" si="4"/>
        <v>7.6015727391874233E-2</v>
      </c>
      <c r="I43" s="37">
        <f t="shared" si="5"/>
        <v>7.9429735234215926E-2</v>
      </c>
      <c r="J43" s="37">
        <f t="shared" si="15"/>
        <v>0.15722326454033753</v>
      </c>
      <c r="K43" s="38">
        <f t="shared" si="6"/>
        <v>5.6913535206128962E-2</v>
      </c>
      <c r="L43" s="38">
        <f t="shared" si="7"/>
        <v>-1.3483561137790812E-2</v>
      </c>
      <c r="M43" s="39">
        <f t="shared" si="8"/>
        <v>4.2261675028946399E-2</v>
      </c>
      <c r="N43" s="37">
        <f t="shared" si="16"/>
        <v>1.013133208255157E-2</v>
      </c>
      <c r="O43" s="38">
        <f t="shared" si="17"/>
        <v>-2.1707406056184042E-2</v>
      </c>
      <c r="P43" s="38">
        <f t="shared" si="18"/>
        <v>5.5411895086820984E-4</v>
      </c>
      <c r="Q43" s="39">
        <f t="shared" si="19"/>
        <v>1.0613662678502278E-2</v>
      </c>
      <c r="R43" s="37">
        <f t="shared" si="20"/>
        <v>0.11669809344227944</v>
      </c>
      <c r="S43" s="38">
        <f t="shared" si="21"/>
        <v>0.120376047414674</v>
      </c>
      <c r="T43" s="38">
        <f t="shared" si="22"/>
        <v>0.10942622950819669</v>
      </c>
      <c r="U43" s="39">
        <f t="shared" si="67"/>
        <v>0.11873920552677042</v>
      </c>
      <c r="V43" s="37">
        <f t="shared" si="23"/>
        <v>3.5357917570498998E-2</v>
      </c>
      <c r="W43" s="38">
        <f t="shared" si="24"/>
        <v>7.0912672357189788E-2</v>
      </c>
      <c r="X43" s="38">
        <f t="shared" si="25"/>
        <v>4.0955631399317349E-2</v>
      </c>
      <c r="Y43" s="39">
        <f t="shared" si="26"/>
        <v>4.630675400948725E-2</v>
      </c>
      <c r="Z43" s="37">
        <f t="shared" si="27"/>
        <v>1.9911504424778625E-2</v>
      </c>
      <c r="AA43" s="38">
        <f t="shared" si="28"/>
        <v>9.9109935049314535E-2</v>
      </c>
      <c r="AB43" s="38">
        <f t="shared" si="29"/>
        <v>9.5071245036206342E-2</v>
      </c>
      <c r="AC43" s="39">
        <f t="shared" si="30"/>
        <v>0.10426540284360186</v>
      </c>
      <c r="AD43" s="37">
        <f t="shared" si="31"/>
        <v>0.153355447818321</v>
      </c>
      <c r="AE43" s="38">
        <f t="shared" si="32"/>
        <v>5.347187024835276E-2</v>
      </c>
      <c r="AF43" s="38">
        <f t="shared" si="33"/>
        <v>8.7100050787201955E-2</v>
      </c>
      <c r="AG43" s="39">
        <f t="shared" si="34"/>
        <v>-1.2318305001231655E-2</v>
      </c>
      <c r="AH43" s="37">
        <f t="shared" si="35"/>
        <v>0.11051289317086987</v>
      </c>
      <c r="AI43" s="38">
        <f t="shared" si="36"/>
        <v>0.13619349265764469</v>
      </c>
      <c r="AJ43" s="38">
        <f t="shared" si="37"/>
        <v>0.17167509669741143</v>
      </c>
      <c r="AK43" s="39">
        <f t="shared" si="38"/>
        <v>0.19805194805194803</v>
      </c>
      <c r="AL43" s="37">
        <f t="shared" si="39"/>
        <v>0.17281488866733152</v>
      </c>
      <c r="AM43" s="38">
        <f t="shared" si="40"/>
        <v>7.1913580246913522E-2</v>
      </c>
      <c r="AN43" s="38">
        <f t="shared" si="41"/>
        <v>0.13012777404169462</v>
      </c>
      <c r="AO43" s="39">
        <f t="shared" si="42"/>
        <v>0.23334546778303578</v>
      </c>
      <c r="AP43" s="37">
        <f t="shared" si="43"/>
        <v>1.5867656988521217E-2</v>
      </c>
      <c r="AQ43" s="38">
        <f t="shared" si="44"/>
        <v>-1.068702290076351E-2</v>
      </c>
      <c r="AR43" s="38">
        <f t="shared" si="45"/>
        <v>-1.2616201859229959E-2</v>
      </c>
      <c r="AS43" s="39">
        <f t="shared" si="46"/>
        <v>2.0430906389301784E-2</v>
      </c>
      <c r="AT43" s="37">
        <f t="shared" si="47"/>
        <v>-7.2926447574334974E-2</v>
      </c>
      <c r="AU43" s="38">
        <f t="shared" si="48"/>
        <v>-3.8179148311306754E-2</v>
      </c>
      <c r="AV43" s="38">
        <f t="shared" si="49"/>
        <v>-5.2532242843661536E-2</v>
      </c>
      <c r="AW43" s="39">
        <f t="shared" si="50"/>
        <v>-6.6250433576136025E-2</v>
      </c>
      <c r="AX43" s="37">
        <f t="shared" si="51"/>
        <v>0.37537666810159287</v>
      </c>
      <c r="AY43" s="38">
        <f t="shared" si="52"/>
        <v>0.23369565217391286</v>
      </c>
      <c r="AZ43" s="38">
        <f t="shared" si="53"/>
        <v>0.25206774320598679</v>
      </c>
      <c r="BA43" s="39">
        <f t="shared" si="54"/>
        <v>0.30099277978339356</v>
      </c>
      <c r="BB43" s="37">
        <f t="shared" si="55"/>
        <v>7.7458256029684591E-2</v>
      </c>
      <c r="BC43" s="38">
        <f t="shared" si="56"/>
        <v>0.17197452229299381</v>
      </c>
      <c r="BD43" s="38">
        <f t="shared" si="57"/>
        <v>0.10199652777777768</v>
      </c>
      <c r="BE43" s="39">
        <f t="shared" si="58"/>
        <v>-1.3796172674677476E-2</v>
      </c>
      <c r="BF43" s="37">
        <f t="shared" si="59"/>
        <v>-0.28324468085106402</v>
      </c>
      <c r="BG43" s="38">
        <f t="shared" si="60"/>
        <v>-0.20626895854398375</v>
      </c>
      <c r="BH43" s="38">
        <f t="shared" si="61"/>
        <v>-0.15012910365178911</v>
      </c>
      <c r="BI43" s="39">
        <f t="shared" si="62"/>
        <v>-0.15143504531722052</v>
      </c>
      <c r="BJ43" s="37">
        <f t="shared" si="63"/>
        <v>0.14155597722960156</v>
      </c>
      <c r="BK43" s="38">
        <f t="shared" si="64"/>
        <v>8.8407923697725543E-2</v>
      </c>
      <c r="BL43" s="38">
        <f t="shared" si="65"/>
        <v>7.7075883988875882E-2</v>
      </c>
      <c r="BM43" s="39">
        <f t="shared" si="66"/>
        <v>8.3777608530084535E-3</v>
      </c>
      <c r="BN43" s="37" t="e">
        <f>+BN14/#REF!-1</f>
        <v>#REF!</v>
      </c>
      <c r="BO43" s="38" t="e">
        <f>+BO14/#REF!-1</f>
        <v>#REF!</v>
      </c>
      <c r="BP43" s="38" t="e">
        <f>+BP14/#REF!-1</f>
        <v>#REF!</v>
      </c>
      <c r="BQ43" s="39" t="e">
        <f>+BQ14/#REF!-1</f>
        <v>#REF!</v>
      </c>
    </row>
    <row r="44" spans="1:69" ht="40" customHeight="1" x14ac:dyDescent="0.3">
      <c r="A44" s="115" t="s">
        <v>40</v>
      </c>
      <c r="B44" s="115"/>
      <c r="C44" s="115"/>
      <c r="D44" s="115"/>
      <c r="E44" s="154">
        <f t="shared" si="1"/>
        <v>-0.38703339882121812</v>
      </c>
      <c r="F44" s="154">
        <f t="shared" si="2"/>
        <v>-0.26896551724137929</v>
      </c>
      <c r="G44" s="154">
        <f t="shared" si="3"/>
        <v>-0.28171641791044777</v>
      </c>
      <c r="H44" s="37">
        <f t="shared" si="4"/>
        <v>-0.11904761904761907</v>
      </c>
      <c r="I44" s="37">
        <f t="shared" si="5"/>
        <v>0.1837209302325582</v>
      </c>
      <c r="J44" s="37">
        <f t="shared" si="15"/>
        <v>7.0110701107011009E-2</v>
      </c>
      <c r="K44" s="38">
        <f t="shared" si="6"/>
        <v>0.28846153846153855</v>
      </c>
      <c r="L44" s="38">
        <f t="shared" si="7"/>
        <v>7.0063694267515908E-2</v>
      </c>
      <c r="M44" s="39">
        <f t="shared" si="8"/>
        <v>0.27976190476190466</v>
      </c>
      <c r="N44" s="37">
        <f t="shared" si="16"/>
        <v>9.0405904059040587E-2</v>
      </c>
      <c r="O44" s="38">
        <f t="shared" si="17"/>
        <v>0.10817307692307687</v>
      </c>
      <c r="P44" s="38">
        <f t="shared" si="18"/>
        <v>0.12314225053078554</v>
      </c>
      <c r="Q44" s="39">
        <f t="shared" si="19"/>
        <v>0.3125</v>
      </c>
      <c r="R44" s="37">
        <f t="shared" si="20"/>
        <v>0.4414893617021276</v>
      </c>
      <c r="S44" s="38">
        <f t="shared" si="21"/>
        <v>0.23076923076923084</v>
      </c>
      <c r="T44" s="38">
        <f t="shared" si="22"/>
        <v>0.14043583535108972</v>
      </c>
      <c r="U44" s="39">
        <f t="shared" si="67"/>
        <v>0.20863309352517989</v>
      </c>
      <c r="V44" s="37">
        <f t="shared" si="23"/>
        <v>0.12238805970149258</v>
      </c>
      <c r="W44" s="38">
        <f t="shared" si="24"/>
        <v>0.94252873563218387</v>
      </c>
      <c r="X44" s="38">
        <f t="shared" si="25"/>
        <v>4.0302267002518821E-2</v>
      </c>
      <c r="Y44" s="39">
        <f t="shared" si="26"/>
        <v>-7.1428571428571175E-3</v>
      </c>
      <c r="Z44" s="37">
        <f t="shared" si="27"/>
        <v>-0.35576923076923073</v>
      </c>
      <c r="AA44" s="38">
        <f t="shared" si="28"/>
        <v>-0.47747747747747749</v>
      </c>
      <c r="AB44" s="38">
        <f t="shared" si="29"/>
        <v>3.1168831168831179E-2</v>
      </c>
      <c r="AC44" s="39">
        <f t="shared" si="30"/>
        <v>2.941176470588247E-2</v>
      </c>
      <c r="AD44" s="37">
        <f t="shared" si="31"/>
        <v>0.6507936507936507</v>
      </c>
      <c r="AE44" s="38">
        <f t="shared" si="32"/>
        <v>0.11744966442952998</v>
      </c>
      <c r="AF44" s="38">
        <f t="shared" si="33"/>
        <v>0.17378048780487809</v>
      </c>
      <c r="AG44" s="39">
        <f t="shared" si="34"/>
        <v>3.8167938931297662E-2</v>
      </c>
      <c r="AH44" s="37">
        <f t="shared" si="35"/>
        <v>4.3046357615894149E-2</v>
      </c>
      <c r="AI44" s="38">
        <f t="shared" si="36"/>
        <v>0.34841628959276005</v>
      </c>
      <c r="AJ44" s="38">
        <f t="shared" si="37"/>
        <v>0.28627450980392144</v>
      </c>
      <c r="AK44" s="39">
        <f t="shared" si="38"/>
        <v>0.18018018018018012</v>
      </c>
      <c r="AL44" s="37">
        <f t="shared" si="39"/>
        <v>-0.36951983298538627</v>
      </c>
      <c r="AM44" s="38">
        <f t="shared" si="40"/>
        <v>-0.42447916666666663</v>
      </c>
      <c r="AN44" s="38">
        <f t="shared" si="41"/>
        <v>-0.39716312056737579</v>
      </c>
      <c r="AO44" s="39">
        <f t="shared" si="42"/>
        <v>-0.4</v>
      </c>
      <c r="AP44" s="37">
        <f t="shared" si="43"/>
        <v>1.7062146892655368</v>
      </c>
      <c r="AQ44" s="38">
        <f t="shared" si="44"/>
        <v>1.1694915254237288</v>
      </c>
      <c r="AR44" s="38">
        <f t="shared" si="45"/>
        <v>1.9172413793103447</v>
      </c>
      <c r="AS44" s="39">
        <f t="shared" si="46"/>
        <v>3.2045454545454541</v>
      </c>
      <c r="AT44" s="37">
        <f t="shared" si="47"/>
        <v>-0.30039525691699609</v>
      </c>
      <c r="AU44" s="38">
        <f t="shared" si="48"/>
        <v>-0.11499999999999999</v>
      </c>
      <c r="AV44" s="38">
        <f t="shared" si="49"/>
        <v>-0.45283018867924529</v>
      </c>
      <c r="AW44" s="39">
        <f t="shared" si="50"/>
        <v>-0.53684210526315779</v>
      </c>
      <c r="AX44" s="37">
        <f t="shared" si="51"/>
        <v>0.37500000000000022</v>
      </c>
      <c r="AY44" s="38">
        <f t="shared" si="52"/>
        <v>-2.9126213592233108E-2</v>
      </c>
      <c r="AZ44" s="38">
        <f t="shared" si="53"/>
        <v>0.75496688741721862</v>
      </c>
      <c r="BA44" s="39">
        <f t="shared" si="54"/>
        <v>1.043010752688172</v>
      </c>
      <c r="BB44" s="37">
        <f t="shared" si="55"/>
        <v>6.9767441860465018E-2</v>
      </c>
      <c r="BC44" s="38">
        <f t="shared" si="56"/>
        <v>0.11956521739130443</v>
      </c>
      <c r="BD44" s="38">
        <f t="shared" si="57"/>
        <v>-0.50974025974025983</v>
      </c>
      <c r="BE44" s="39">
        <f t="shared" si="58"/>
        <v>-0.57339449541284404</v>
      </c>
      <c r="BF44" s="37">
        <f t="shared" si="59"/>
        <v>-0.24890829694323147</v>
      </c>
      <c r="BG44" s="38">
        <f t="shared" si="60"/>
        <v>-5.6410256410256432E-2</v>
      </c>
      <c r="BH44" s="38">
        <f t="shared" si="61"/>
        <v>0.5714285714285714</v>
      </c>
      <c r="BI44" s="39">
        <f t="shared" si="62"/>
        <v>0.29761904761904767</v>
      </c>
      <c r="BJ44" s="37">
        <f t="shared" si="63"/>
        <v>0.92436974789915949</v>
      </c>
      <c r="BK44" s="38">
        <f t="shared" si="64"/>
        <v>0.22641509433962259</v>
      </c>
      <c r="BL44" s="38">
        <f t="shared" si="65"/>
        <v>0.53125</v>
      </c>
      <c r="BM44" s="39">
        <f t="shared" si="66"/>
        <v>0.29230769230769238</v>
      </c>
      <c r="BN44" s="37" t="e">
        <f>+BN15/#REF!-1</f>
        <v>#REF!</v>
      </c>
      <c r="BO44" s="38" t="e">
        <f>+BO15/#REF!-1</f>
        <v>#REF!</v>
      </c>
      <c r="BP44" s="38" t="e">
        <f>+BP15/#REF!-1</f>
        <v>#REF!</v>
      </c>
      <c r="BQ44" s="39" t="e">
        <f>+BQ15/#REF!-1</f>
        <v>#REF!</v>
      </c>
    </row>
    <row r="45" spans="1:69" ht="40" customHeight="1" x14ac:dyDescent="0.3">
      <c r="A45" s="115" t="s">
        <v>42</v>
      </c>
      <c r="B45" s="115"/>
      <c r="C45" s="115"/>
      <c r="D45" s="115"/>
      <c r="E45" s="154">
        <f t="shared" si="1"/>
        <v>-0.1470588235294118</v>
      </c>
      <c r="F45" s="154">
        <f t="shared" si="2"/>
        <v>-6.7137809187279185E-2</v>
      </c>
      <c r="G45" s="154">
        <f t="shared" si="3"/>
        <v>-8.9094796863863235E-2</v>
      </c>
      <c r="H45" s="37">
        <f t="shared" si="4"/>
        <v>7.2522159548751297E-3</v>
      </c>
      <c r="I45" s="37">
        <f t="shared" si="5"/>
        <v>-1.5285599356395729E-2</v>
      </c>
      <c r="J45" s="37">
        <f t="shared" si="15"/>
        <v>0.16749174917491749</v>
      </c>
      <c r="K45" s="38">
        <f t="shared" si="6"/>
        <v>5.8069381598793601E-2</v>
      </c>
      <c r="L45" s="38">
        <f t="shared" si="7"/>
        <v>2.4232633279481774E-3</v>
      </c>
      <c r="M45" s="39">
        <f t="shared" si="8"/>
        <v>-3.268482490272373E-2</v>
      </c>
      <c r="N45" s="37">
        <f t="shared" si="16"/>
        <v>5.7755775577557733E-2</v>
      </c>
      <c r="O45" s="38">
        <f t="shared" si="17"/>
        <v>4.5248868778280604E-2</v>
      </c>
      <c r="P45" s="38">
        <f t="shared" si="18"/>
        <v>4.7657512116316525E-2</v>
      </c>
      <c r="Q45" s="39">
        <f t="shared" si="19"/>
        <v>2.1011673151750898E-2</v>
      </c>
      <c r="R45" s="37">
        <f t="shared" si="20"/>
        <v>5.2083333333333259E-2</v>
      </c>
      <c r="S45" s="38">
        <f t="shared" si="21"/>
        <v>5.4892601431980825E-2</v>
      </c>
      <c r="T45" s="38">
        <f t="shared" si="22"/>
        <v>4.9152542372881358E-2</v>
      </c>
      <c r="U45" s="39">
        <f t="shared" si="67"/>
        <v>5.3278688524590168E-2</v>
      </c>
      <c r="V45" s="37">
        <f t="shared" si="23"/>
        <v>0.13385826771653542</v>
      </c>
      <c r="W45" s="38">
        <f t="shared" si="24"/>
        <v>0.13141314131413151</v>
      </c>
      <c r="X45" s="38">
        <f t="shared" si="25"/>
        <v>0.13461538461538458</v>
      </c>
      <c r="Y45" s="39">
        <f t="shared" si="26"/>
        <v>0.1487758945386064</v>
      </c>
      <c r="Z45" s="37">
        <f t="shared" si="27"/>
        <v>0.25587144622991342</v>
      </c>
      <c r="AA45" s="38">
        <f t="shared" si="28"/>
        <v>0.27408256880733939</v>
      </c>
      <c r="AB45" s="38">
        <f t="shared" si="29"/>
        <v>0.30000000000000004</v>
      </c>
      <c r="AC45" s="39">
        <f t="shared" si="30"/>
        <v>0.55718475073313778</v>
      </c>
      <c r="AD45" s="37">
        <f t="shared" si="31"/>
        <v>9.9184782608695787E-2</v>
      </c>
      <c r="AE45" s="38">
        <f t="shared" si="32"/>
        <v>6.4713064713064705E-2</v>
      </c>
      <c r="AF45" s="38">
        <f t="shared" si="33"/>
        <v>6.809078771695587E-2</v>
      </c>
      <c r="AG45" s="39">
        <f t="shared" si="34"/>
        <v>-0.17433414043583528</v>
      </c>
      <c r="AH45" s="37">
        <f t="shared" si="35"/>
        <v>0.17759999999999998</v>
      </c>
      <c r="AI45" s="38">
        <f t="shared" si="36"/>
        <v>0.1767241379310347</v>
      </c>
      <c r="AJ45" s="38">
        <f t="shared" si="37"/>
        <v>0.17582417582417587</v>
      </c>
      <c r="AK45" s="39">
        <f t="shared" si="38"/>
        <v>0.1766381766381766</v>
      </c>
      <c r="AL45" s="37">
        <f t="shared" si="39"/>
        <v>-7.8171091445427665E-2</v>
      </c>
      <c r="AM45" s="38">
        <f t="shared" si="40"/>
        <v>-0.23432343234323438</v>
      </c>
      <c r="AN45" s="38">
        <f t="shared" si="41"/>
        <v>-1.3931888544891469E-2</v>
      </c>
      <c r="AO45" s="39">
        <f t="shared" si="42"/>
        <v>0.30970149253731338</v>
      </c>
      <c r="AP45" s="37">
        <f t="shared" si="43"/>
        <v>-0.19477434679334926</v>
      </c>
      <c r="AQ45" s="38">
        <f t="shared" si="44"/>
        <v>-0.20956521739130429</v>
      </c>
      <c r="AR45" s="38">
        <f t="shared" si="45"/>
        <v>-0.32708333333333339</v>
      </c>
      <c r="AS45" s="39">
        <f t="shared" si="46"/>
        <v>-0.24400564174894224</v>
      </c>
      <c r="AT45" s="37">
        <f t="shared" si="47"/>
        <v>1.0804321728691502E-2</v>
      </c>
      <c r="AU45" s="38">
        <f t="shared" si="48"/>
        <v>5.2447552447552059E-3</v>
      </c>
      <c r="AV45" s="38">
        <f t="shared" si="49"/>
        <v>8.4033613445377853E-3</v>
      </c>
      <c r="AW45" s="39">
        <f t="shared" si="50"/>
        <v>1.4306151645207432E-2</v>
      </c>
      <c r="AX45" s="37">
        <f t="shared" si="51"/>
        <v>0.1489655172413793</v>
      </c>
      <c r="AY45" s="38">
        <f t="shared" si="52"/>
        <v>0.17093142272262019</v>
      </c>
      <c r="AZ45" s="38">
        <f t="shared" si="53"/>
        <v>0.15815085158150843</v>
      </c>
      <c r="BA45" s="39">
        <f t="shared" si="54"/>
        <v>0.14590163934426248</v>
      </c>
      <c r="BB45" s="37">
        <f t="shared" si="55"/>
        <v>6.6176470588235281E-2</v>
      </c>
      <c r="BC45" s="38">
        <f t="shared" si="56"/>
        <v>0.41389290882778607</v>
      </c>
      <c r="BD45" s="38">
        <f t="shared" si="57"/>
        <v>0.38383838383838387</v>
      </c>
      <c r="BE45" s="39">
        <f t="shared" si="58"/>
        <v>1.4975041597337757E-2</v>
      </c>
      <c r="BF45" s="37">
        <f t="shared" si="59"/>
        <v>-0.31034482758620685</v>
      </c>
      <c r="BG45" s="38">
        <f t="shared" si="60"/>
        <v>-0.31037924151696616</v>
      </c>
      <c r="BH45" s="38">
        <f t="shared" si="61"/>
        <v>-0.31250000000000011</v>
      </c>
      <c r="BI45" s="39">
        <f t="shared" si="62"/>
        <v>-0.31392694063926929</v>
      </c>
      <c r="BJ45" s="37">
        <f t="shared" si="63"/>
        <v>3.3542976939203273E-2</v>
      </c>
      <c r="BK45" s="38">
        <f t="shared" si="64"/>
        <v>3.1925849639546922E-2</v>
      </c>
      <c r="BL45" s="38">
        <f t="shared" si="65"/>
        <v>2.6128266033254244E-2</v>
      </c>
      <c r="BM45" s="39">
        <f t="shared" si="66"/>
        <v>2.6963657678780839E-2</v>
      </c>
      <c r="BN45" s="37" t="e">
        <f>+BN16/#REF!-1</f>
        <v>#REF!</v>
      </c>
      <c r="BO45" s="38" t="e">
        <f>+BO16/#REF!-1</f>
        <v>#REF!</v>
      </c>
      <c r="BP45" s="38" t="e">
        <f>+BP16/#REF!-1</f>
        <v>#REF!</v>
      </c>
      <c r="BQ45" s="39" t="e">
        <f>+BQ16/#REF!-1</f>
        <v>#REF!</v>
      </c>
    </row>
    <row r="46" spans="1:69" ht="40" customHeight="1" x14ac:dyDescent="0.3">
      <c r="A46" s="116" t="s">
        <v>41</v>
      </c>
      <c r="B46" s="116"/>
      <c r="C46" s="116"/>
      <c r="D46" s="116"/>
      <c r="E46" s="154">
        <f t="shared" si="1"/>
        <v>0.30561797752808983</v>
      </c>
      <c r="F46" s="154">
        <f t="shared" si="2"/>
        <v>-9.2631578947368398E-2</v>
      </c>
      <c r="G46" s="154">
        <f t="shared" si="3"/>
        <v>7.875894988066845E-2</v>
      </c>
      <c r="H46" s="37">
        <f t="shared" si="4"/>
        <v>0.3053892215568863</v>
      </c>
      <c r="I46" s="37">
        <f t="shared" si="5"/>
        <v>0.24301675977653647</v>
      </c>
      <c r="J46" s="37">
        <f t="shared" si="15"/>
        <v>2.1505376344086002E-2</v>
      </c>
      <c r="K46" s="38">
        <f t="shared" si="6"/>
        <v>0.1203208556149733</v>
      </c>
      <c r="L46" s="38">
        <f t="shared" si="7"/>
        <v>-0.30125523012552302</v>
      </c>
      <c r="M46" s="39">
        <f t="shared" si="8"/>
        <v>-0.2366737739872069</v>
      </c>
      <c r="N46" s="37">
        <f t="shared" si="16"/>
        <v>-0.11612903225806448</v>
      </c>
      <c r="O46" s="38">
        <f t="shared" si="17"/>
        <v>-4.5454545454545303E-2</v>
      </c>
      <c r="P46" s="38">
        <f t="shared" si="18"/>
        <v>-0.21129707112970697</v>
      </c>
      <c r="Q46" s="39">
        <f t="shared" si="19"/>
        <v>-0.15991471215351816</v>
      </c>
      <c r="R46" s="37">
        <f t="shared" si="20"/>
        <v>0.26016260162601634</v>
      </c>
      <c r="S46" s="38">
        <f t="shared" si="21"/>
        <v>5.6497175141242861E-2</v>
      </c>
      <c r="T46" s="38">
        <f t="shared" si="22"/>
        <v>0.59333333333333327</v>
      </c>
      <c r="U46" s="39">
        <f t="shared" si="67"/>
        <v>0.42553191489361697</v>
      </c>
      <c r="V46" s="37">
        <f t="shared" si="23"/>
        <v>1.6528925619834656E-2</v>
      </c>
      <c r="W46" s="38">
        <f t="shared" si="24"/>
        <v>0.13826366559485526</v>
      </c>
      <c r="X46" s="38">
        <f t="shared" si="25"/>
        <v>-0.10979228486646897</v>
      </c>
      <c r="Y46" s="39">
        <f t="shared" si="26"/>
        <v>0.1077441077441077</v>
      </c>
      <c r="Z46" s="37">
        <f t="shared" si="27"/>
        <v>0.29181494661921681</v>
      </c>
      <c r="AA46" s="38">
        <f t="shared" si="28"/>
        <v>0.13503649635036497</v>
      </c>
      <c r="AB46" s="38">
        <f t="shared" si="29"/>
        <v>2.7439024390244038E-2</v>
      </c>
      <c r="AC46" s="39">
        <f t="shared" si="30"/>
        <v>-1.980198019801982E-2</v>
      </c>
      <c r="AD46" s="37">
        <f t="shared" si="31"/>
        <v>-4.421768707482987E-2</v>
      </c>
      <c r="AE46" s="38">
        <f t="shared" si="32"/>
        <v>0.19650655021834051</v>
      </c>
      <c r="AF46" s="38">
        <f t="shared" si="33"/>
        <v>0.36666666666666647</v>
      </c>
      <c r="AG46" s="39">
        <f t="shared" si="34"/>
        <v>-5.6074766355140193E-2</v>
      </c>
      <c r="AH46" s="37">
        <f t="shared" si="35"/>
        <v>0.40669856459330145</v>
      </c>
      <c r="AI46" s="38">
        <f t="shared" si="36"/>
        <v>0.44936708860759489</v>
      </c>
      <c r="AJ46" s="38">
        <f t="shared" si="37"/>
        <v>0.65517241379310343</v>
      </c>
      <c r="AK46" s="39">
        <f t="shared" si="38"/>
        <v>0.89940828402366879</v>
      </c>
      <c r="AL46" s="37">
        <f t="shared" si="39"/>
        <v>4.4999999999999929E-2</v>
      </c>
      <c r="AM46" s="38">
        <f t="shared" si="40"/>
        <v>-0.21782178217821779</v>
      </c>
      <c r="AN46" s="38">
        <f t="shared" si="41"/>
        <v>-0.38034188034188032</v>
      </c>
      <c r="AO46" s="39">
        <f t="shared" si="42"/>
        <v>-7.6502732240437243E-2</v>
      </c>
      <c r="AP46" s="37">
        <f t="shared" si="43"/>
        <v>3.6269430051813378E-2</v>
      </c>
      <c r="AQ46" s="38">
        <f t="shared" si="44"/>
        <v>0.13483146067415719</v>
      </c>
      <c r="AR46" s="38">
        <f t="shared" si="45"/>
        <v>0.36046511627906974</v>
      </c>
      <c r="AS46" s="39">
        <f t="shared" si="46"/>
        <v>5.494505494505475E-3</v>
      </c>
      <c r="AT46" s="37">
        <f t="shared" si="47"/>
        <v>-0.37540453074433655</v>
      </c>
      <c r="AU46" s="38">
        <f t="shared" si="48"/>
        <v>-0.27935222672064774</v>
      </c>
      <c r="AV46" s="38">
        <f t="shared" si="49"/>
        <v>-0.38129496402877705</v>
      </c>
      <c r="AW46" s="39">
        <f t="shared" si="50"/>
        <v>-0.25102880658436222</v>
      </c>
      <c r="AX46" s="37">
        <f t="shared" si="51"/>
        <v>1.6637931034482758</v>
      </c>
      <c r="AY46" s="38">
        <f t="shared" si="52"/>
        <v>1.1858407079646014</v>
      </c>
      <c r="AZ46" s="38">
        <f t="shared" si="53"/>
        <v>2.2325581395348841</v>
      </c>
      <c r="BA46" s="39">
        <f t="shared" si="54"/>
        <v>1.8255813953488373</v>
      </c>
      <c r="BB46" s="37">
        <f t="shared" si="55"/>
        <v>0.22105263157894739</v>
      </c>
      <c r="BC46" s="38">
        <f t="shared" si="56"/>
        <v>0.22826086956521752</v>
      </c>
      <c r="BD46" s="38">
        <f t="shared" si="57"/>
        <v>0.14666666666666672</v>
      </c>
      <c r="BE46" s="39">
        <f t="shared" si="58"/>
        <v>0.24637681159420288</v>
      </c>
      <c r="BF46" s="37">
        <f t="shared" si="59"/>
        <v>-0.26923076923076927</v>
      </c>
      <c r="BG46" s="38">
        <f t="shared" si="60"/>
        <v>-0.35664335664335678</v>
      </c>
      <c r="BH46" s="38">
        <f t="shared" si="61"/>
        <v>-0.3801652892561983</v>
      </c>
      <c r="BI46" s="39">
        <f t="shared" si="62"/>
        <v>-0.3839285714285714</v>
      </c>
      <c r="BJ46" s="37">
        <f t="shared" si="63"/>
        <v>0.73333333333333339</v>
      </c>
      <c r="BK46" s="38">
        <f t="shared" si="64"/>
        <v>0.74390243902439046</v>
      </c>
      <c r="BL46" s="38">
        <f t="shared" si="65"/>
        <v>0.61333333333333329</v>
      </c>
      <c r="BM46" s="39">
        <f t="shared" si="66"/>
        <v>0.30232558139534871</v>
      </c>
      <c r="BN46" s="37" t="e">
        <f>+BN17/#REF!-1</f>
        <v>#REF!</v>
      </c>
      <c r="BO46" s="38" t="e">
        <f>+BO17/#REF!-1</f>
        <v>#REF!</v>
      </c>
      <c r="BP46" s="38" t="e">
        <f>+BP17/#REF!-1</f>
        <v>#REF!</v>
      </c>
      <c r="BQ46" s="39" t="e">
        <f>+BQ17/#REF!-1</f>
        <v>#REF!</v>
      </c>
    </row>
    <row r="47" spans="1:69" ht="40" customHeight="1" x14ac:dyDescent="0.3">
      <c r="A47" s="115" t="s">
        <v>43</v>
      </c>
      <c r="B47" s="115"/>
      <c r="C47" s="115"/>
      <c r="D47" s="115"/>
      <c r="E47" s="154">
        <f t="shared" si="1"/>
        <v>0.38888888888888884</v>
      </c>
      <c r="F47" s="154">
        <f t="shared" si="2"/>
        <v>-0.31506849315068497</v>
      </c>
      <c r="G47" s="154">
        <f t="shared" si="3"/>
        <v>0.21428571428571419</v>
      </c>
      <c r="H47" s="37">
        <f t="shared" si="4"/>
        <v>0.21818181818181825</v>
      </c>
      <c r="I47" s="37">
        <f t="shared" si="5"/>
        <v>0.21153846153846145</v>
      </c>
      <c r="J47" s="37">
        <f t="shared" si="15"/>
        <v>1.2121212121212124</v>
      </c>
      <c r="K47" s="38">
        <f t="shared" si="6"/>
        <v>0.13953488372093026</v>
      </c>
      <c r="L47" s="38">
        <f t="shared" si="7"/>
        <v>0.20218579234972678</v>
      </c>
      <c r="M47" s="39">
        <f t="shared" si="8"/>
        <v>0.46478873239436624</v>
      </c>
      <c r="N47" s="37">
        <f t="shared" si="16"/>
        <v>0.38636363636363646</v>
      </c>
      <c r="O47" s="38">
        <f t="shared" si="17"/>
        <v>0.25</v>
      </c>
      <c r="P47" s="38">
        <f t="shared" si="18"/>
        <v>0.20218579234972678</v>
      </c>
      <c r="Q47" s="39">
        <f t="shared" si="19"/>
        <v>9.1549295774647987E-2</v>
      </c>
      <c r="R47" s="37">
        <f t="shared" si="20"/>
        <v>-0.26666666666666672</v>
      </c>
      <c r="S47" s="38">
        <f t="shared" si="21"/>
        <v>-3.9106145251396662E-2</v>
      </c>
      <c r="T47" s="38">
        <f t="shared" si="22"/>
        <v>5.7803468208092568E-2</v>
      </c>
      <c r="U47" s="39">
        <f t="shared" si="67"/>
        <v>0.19327731092436973</v>
      </c>
      <c r="V47" s="37">
        <f t="shared" si="23"/>
        <v>0.68224299065420579</v>
      </c>
      <c r="W47" s="38">
        <f t="shared" si="24"/>
        <v>0.12578616352201255</v>
      </c>
      <c r="X47" s="38">
        <f t="shared" si="25"/>
        <v>-0.20642201834862384</v>
      </c>
      <c r="Y47" s="39">
        <f t="shared" si="26"/>
        <v>-0.26086956521739135</v>
      </c>
      <c r="Z47" s="37">
        <f t="shared" si="27"/>
        <v>-0.6385135135135136</v>
      </c>
      <c r="AA47" s="38">
        <f t="shared" si="28"/>
        <v>-7.5581395348837122E-2</v>
      </c>
      <c r="AB47" s="38">
        <f t="shared" si="29"/>
        <v>0.52447552447552437</v>
      </c>
      <c r="AC47" s="39">
        <f t="shared" si="30"/>
        <v>0.17518248175182505</v>
      </c>
      <c r="AD47" s="37">
        <f t="shared" si="31"/>
        <v>1.8737864077669903</v>
      </c>
      <c r="AE47" s="38">
        <f t="shared" si="32"/>
        <v>-0.13567839195979892</v>
      </c>
      <c r="AF47" s="38">
        <f t="shared" si="33"/>
        <v>7.5187969924812137E-2</v>
      </c>
      <c r="AG47" s="39">
        <f t="shared" si="34"/>
        <v>-0.51760563380281688</v>
      </c>
      <c r="AH47" s="37">
        <f t="shared" si="35"/>
        <v>-0.4975609756097561</v>
      </c>
      <c r="AI47" s="38">
        <f t="shared" si="36"/>
        <v>-0.15677966101694929</v>
      </c>
      <c r="AJ47" s="38">
        <f t="shared" si="37"/>
        <v>-0.37558685446009388</v>
      </c>
      <c r="AK47" s="39">
        <f t="shared" si="38"/>
        <v>-4.0540540540540682E-2</v>
      </c>
      <c r="AL47" s="37">
        <f t="shared" si="39"/>
        <v>2.203125</v>
      </c>
      <c r="AM47" s="38">
        <f t="shared" si="40"/>
        <v>1.5652173913043481</v>
      </c>
      <c r="AN47" s="38">
        <f t="shared" si="41"/>
        <v>1.6962025316455698</v>
      </c>
      <c r="AO47" s="39">
        <f t="shared" si="42"/>
        <v>1.666666666666667</v>
      </c>
      <c r="AP47" s="37">
        <f t="shared" si="43"/>
        <v>-0.31182795698924737</v>
      </c>
      <c r="AQ47" s="38">
        <f t="shared" si="44"/>
        <v>-0.23333333333333339</v>
      </c>
      <c r="AR47" s="38">
        <f t="shared" si="45"/>
        <v>-0.25471698113207542</v>
      </c>
      <c r="AS47" s="39">
        <f t="shared" si="46"/>
        <v>-5.9322033898305149E-2</v>
      </c>
      <c r="AT47" s="37">
        <f t="shared" si="47"/>
        <v>6.8965517241379448E-2</v>
      </c>
      <c r="AU47" s="38">
        <f t="shared" si="48"/>
        <v>-0.17808219178082185</v>
      </c>
      <c r="AV47" s="38">
        <f t="shared" si="49"/>
        <v>-1.8518518518518601E-2</v>
      </c>
      <c r="AW47" s="39">
        <f t="shared" si="50"/>
        <v>8.5470085470087387E-3</v>
      </c>
      <c r="AX47" s="37">
        <f t="shared" si="51"/>
        <v>0.27941176470588225</v>
      </c>
      <c r="AY47" s="38">
        <f t="shared" si="52"/>
        <v>0.50515463917525771</v>
      </c>
      <c r="AZ47" s="38">
        <f t="shared" si="53"/>
        <v>0.54285714285714293</v>
      </c>
      <c r="BA47" s="39">
        <f t="shared" si="54"/>
        <v>0.32954545454545436</v>
      </c>
      <c r="BB47" s="37">
        <f t="shared" si="55"/>
        <v>1.6153846153846154</v>
      </c>
      <c r="BC47" s="38">
        <f t="shared" si="56"/>
        <v>1.6944444444444442</v>
      </c>
      <c r="BD47" s="38">
        <f t="shared" si="57"/>
        <v>1.4137931034482758</v>
      </c>
      <c r="BE47" s="39">
        <f t="shared" si="58"/>
        <v>1.5142857142857147</v>
      </c>
      <c r="BF47" s="37">
        <f t="shared" si="59"/>
        <v>-0.65333333333333332</v>
      </c>
      <c r="BG47" s="38">
        <f t="shared" si="60"/>
        <v>-0.58139534883720922</v>
      </c>
      <c r="BH47" s="38">
        <f t="shared" si="61"/>
        <v>-0.65060240963855431</v>
      </c>
      <c r="BI47" s="39">
        <f t="shared" si="62"/>
        <v>-0.6428571428571429</v>
      </c>
      <c r="BJ47" s="37">
        <f t="shared" si="63"/>
        <v>-8.536585365853655E-2</v>
      </c>
      <c r="BK47" s="38">
        <f t="shared" si="64"/>
        <v>-0.14000000000000001</v>
      </c>
      <c r="BL47" s="38">
        <f t="shared" si="65"/>
        <v>6.4102564102564319E-2</v>
      </c>
      <c r="BM47" s="39">
        <f t="shared" si="66"/>
        <v>-0.18333333333333324</v>
      </c>
      <c r="BN47" s="37" t="e">
        <f>+BN18/#REF!-1</f>
        <v>#REF!</v>
      </c>
      <c r="BO47" s="38" t="e">
        <f>+BO18/#REF!-1</f>
        <v>#REF!</v>
      </c>
      <c r="BP47" s="38" t="e">
        <f>+BP18/#REF!-1</f>
        <v>#REF!</v>
      </c>
      <c r="BQ47" s="39" t="e">
        <f>+BQ18/#REF!-1</f>
        <v>#REF!</v>
      </c>
    </row>
    <row r="48" spans="1:69" s="112" customFormat="1" ht="40" customHeight="1" outlineLevel="1" x14ac:dyDescent="0.3">
      <c r="A48" s="115" t="s">
        <v>44</v>
      </c>
      <c r="B48" s="115"/>
      <c r="C48" s="115"/>
      <c r="D48" s="115"/>
      <c r="E48" s="154">
        <f t="shared" si="1"/>
        <v>-5.0675675675676546E-3</v>
      </c>
      <c r="F48" s="154">
        <f t="shared" si="2"/>
        <v>2.8004667444573972E-2</v>
      </c>
      <c r="G48" s="154">
        <f t="shared" si="3"/>
        <v>1.5688553166763652E-2</v>
      </c>
      <c r="H48" s="37">
        <f t="shared" si="4"/>
        <v>4.5108377270064448E-2</v>
      </c>
      <c r="I48" s="37">
        <f t="shared" si="5"/>
        <v>1.6018306636155444E-2</v>
      </c>
      <c r="J48" s="37">
        <f t="shared" si="15"/>
        <v>-1.3808975834292303E-2</v>
      </c>
      <c r="K48" s="38">
        <f t="shared" si="6"/>
        <v>-6.518196632265072E-2</v>
      </c>
      <c r="L48" s="38">
        <f t="shared" si="7"/>
        <v>-6.20879120879122E-2</v>
      </c>
      <c r="M48" s="39">
        <f t="shared" si="8"/>
        <v>1.3921113689095099E-2</v>
      </c>
      <c r="N48" s="37">
        <f t="shared" si="16"/>
        <v>6.3291139240506666E-3</v>
      </c>
      <c r="O48" s="38">
        <f t="shared" si="17"/>
        <v>-2.172732210755024E-2</v>
      </c>
      <c r="P48" s="38">
        <f t="shared" si="18"/>
        <v>3.296703296703285E-3</v>
      </c>
      <c r="Q48" s="39">
        <f t="shared" si="19"/>
        <v>5.3364269141531251E-2</v>
      </c>
      <c r="R48" s="37">
        <f t="shared" si="20"/>
        <v>4.2591481703659451E-2</v>
      </c>
      <c r="S48" s="38">
        <f t="shared" si="21"/>
        <v>8.741878322504415E-2</v>
      </c>
      <c r="T48" s="38">
        <f t="shared" si="22"/>
        <v>6.2463514302393497E-2</v>
      </c>
      <c r="U48" s="39">
        <f t="shared" si="67"/>
        <v>1.7109144542772903E-2</v>
      </c>
      <c r="V48" s="37">
        <f t="shared" si="23"/>
        <v>-5.2840909090909105E-2</v>
      </c>
      <c r="W48" s="38">
        <f t="shared" si="24"/>
        <v>-4.6197183098591443E-2</v>
      </c>
      <c r="X48" s="38">
        <f t="shared" si="25"/>
        <v>-2.2260273972602662E-2</v>
      </c>
      <c r="Y48" s="39">
        <f t="shared" si="26"/>
        <v>-1.1785503830288313E-3</v>
      </c>
      <c r="Z48" s="37">
        <f t="shared" si="27"/>
        <v>6.925880923450789E-2</v>
      </c>
      <c r="AA48" s="38">
        <f t="shared" si="28"/>
        <v>0.10043397396156228</v>
      </c>
      <c r="AB48" s="38">
        <f t="shared" si="29"/>
        <v>8.6174829510229145E-2</v>
      </c>
      <c r="AC48" s="39">
        <f t="shared" si="30"/>
        <v>5.0773993808049367E-2</v>
      </c>
      <c r="AD48" s="37">
        <f t="shared" si="31"/>
        <v>0.12585499316005477</v>
      </c>
      <c r="AE48" s="38">
        <f t="shared" si="32"/>
        <v>0.13034337771548721</v>
      </c>
      <c r="AF48" s="38">
        <f t="shared" si="33"/>
        <v>5.2185257664709717E-2</v>
      </c>
      <c r="AG48" s="39">
        <f t="shared" si="34"/>
        <v>0.1230876216968011</v>
      </c>
      <c r="AH48" s="37">
        <f t="shared" si="35"/>
        <v>0.15756136183689629</v>
      </c>
      <c r="AI48" s="38">
        <f t="shared" si="36"/>
        <v>0.12806324110671929</v>
      </c>
      <c r="AJ48" s="38">
        <f t="shared" si="37"/>
        <v>0.25142857142857156</v>
      </c>
      <c r="AK48" s="39">
        <f t="shared" si="38"/>
        <v>0.21247892074198993</v>
      </c>
      <c r="AL48" s="37">
        <f t="shared" si="39"/>
        <v>0.42873303167420795</v>
      </c>
      <c r="AM48" s="38">
        <f t="shared" si="40"/>
        <v>0.35729613733905574</v>
      </c>
      <c r="AN48" s="38">
        <f t="shared" si="41"/>
        <v>0.42441860465116288</v>
      </c>
      <c r="AO48" s="39">
        <f t="shared" si="42"/>
        <v>0.34011299435028253</v>
      </c>
      <c r="AP48" s="37">
        <f t="shared" si="43"/>
        <v>-0.16917293233082709</v>
      </c>
      <c r="AQ48" s="38">
        <f t="shared" si="44"/>
        <v>-0.10898661567877621</v>
      </c>
      <c r="AR48" s="38">
        <f t="shared" si="45"/>
        <v>-0.16585838991270607</v>
      </c>
      <c r="AS48" s="39">
        <f t="shared" si="46"/>
        <v>-0.1547277936962751</v>
      </c>
      <c r="AT48" s="37">
        <f t="shared" si="47"/>
        <v>7.1500503524672743E-2</v>
      </c>
      <c r="AU48" s="38">
        <f t="shared" si="48"/>
        <v>0.14692982456140347</v>
      </c>
      <c r="AV48" s="38">
        <f t="shared" si="49"/>
        <v>0.22592152199762183</v>
      </c>
      <c r="AW48" s="39">
        <f t="shared" si="50"/>
        <v>9.7484276729559616E-2</v>
      </c>
      <c r="AX48" s="37">
        <f t="shared" si="51"/>
        <v>0.35655737704918034</v>
      </c>
      <c r="AY48" s="38">
        <f t="shared" si="52"/>
        <v>0.10814094775212646</v>
      </c>
      <c r="AZ48" s="38">
        <f t="shared" si="53"/>
        <v>-1.1876484560571221E-3</v>
      </c>
      <c r="BA48" s="39">
        <f t="shared" si="54"/>
        <v>0.17487684729064035</v>
      </c>
      <c r="BB48" s="37">
        <f t="shared" si="55"/>
        <v>-1.2145748987854144E-2</v>
      </c>
      <c r="BC48" s="38">
        <f t="shared" si="56"/>
        <v>-7.7354260089686155E-2</v>
      </c>
      <c r="BD48" s="38">
        <f t="shared" si="57"/>
        <v>0</v>
      </c>
      <c r="BE48" s="39">
        <f t="shared" si="58"/>
        <v>-7.6222980659840789E-2</v>
      </c>
      <c r="BF48" s="37">
        <f t="shared" si="59"/>
        <v>-0.22000000000000008</v>
      </c>
      <c r="BG48" s="38">
        <f t="shared" si="60"/>
        <v>-6.9864442127215876E-2</v>
      </c>
      <c r="BH48" s="38">
        <f t="shared" si="61"/>
        <v>-1.1862396204032066E-3</v>
      </c>
      <c r="BI48" s="39">
        <f t="shared" si="62"/>
        <v>6.4164648910411737E-2</v>
      </c>
      <c r="BJ48" s="37">
        <f t="shared" si="63"/>
        <v>0.15853658536585358</v>
      </c>
      <c r="BK48" s="38">
        <f t="shared" si="64"/>
        <v>0.12558685446009399</v>
      </c>
      <c r="BL48" s="38">
        <f t="shared" si="65"/>
        <v>8.3732057416268102E-3</v>
      </c>
      <c r="BM48" s="39">
        <f t="shared" si="66"/>
        <v>-4.5086705202312172E-2</v>
      </c>
      <c r="BN48" s="37" t="e">
        <f>+BN19/#REF!-1</f>
        <v>#REF!</v>
      </c>
      <c r="BO48" s="38" t="e">
        <f>+BO19/#REF!-1</f>
        <v>#REF!</v>
      </c>
      <c r="BP48" s="38" t="e">
        <f>+BP19/#REF!-1</f>
        <v>#REF!</v>
      </c>
      <c r="BQ48" s="39" t="e">
        <f>+BQ19/#REF!-1</f>
        <v>#REF!</v>
      </c>
    </row>
    <row r="49" spans="1:69" s="112" customFormat="1" ht="40" customHeight="1" outlineLevel="1" x14ac:dyDescent="0.3">
      <c r="A49" s="115" t="s">
        <v>45</v>
      </c>
      <c r="B49" s="115"/>
      <c r="C49" s="115"/>
      <c r="D49" s="115"/>
      <c r="E49" s="154">
        <f t="shared" si="1"/>
        <v>2.9515938606847758E-2</v>
      </c>
      <c r="F49" s="154">
        <f t="shared" si="2"/>
        <v>6.9879518072289093E-2</v>
      </c>
      <c r="G49" s="154">
        <f t="shared" si="3"/>
        <v>6.1728395061728447E-2</v>
      </c>
      <c r="H49" s="37">
        <f t="shared" si="4"/>
        <v>0.10687022900763377</v>
      </c>
      <c r="I49" s="37">
        <f t="shared" si="5"/>
        <v>2.5423728813559476E-2</v>
      </c>
      <c r="J49" s="37">
        <f t="shared" si="15"/>
        <v>0.14325068870523427</v>
      </c>
      <c r="K49" s="38">
        <f t="shared" si="6"/>
        <v>0.12813370473537611</v>
      </c>
      <c r="L49" s="38">
        <f t="shared" si="7"/>
        <v>4.7999999999999821E-2</v>
      </c>
      <c r="M49" s="39">
        <f t="shared" si="8"/>
        <v>0.15041782729805009</v>
      </c>
      <c r="N49" s="37">
        <f t="shared" si="16"/>
        <v>3.8567493112947826E-2</v>
      </c>
      <c r="O49" s="38">
        <f t="shared" si="17"/>
        <v>8.2172701949860816E-2</v>
      </c>
      <c r="P49" s="38">
        <f t="shared" si="18"/>
        <v>8.1333333333333258E-2</v>
      </c>
      <c r="Q49" s="39">
        <f t="shared" si="19"/>
        <v>0.14623955431754876</v>
      </c>
      <c r="R49" s="37">
        <f t="shared" si="20"/>
        <v>0.15974440894568676</v>
      </c>
      <c r="S49" s="38">
        <f t="shared" si="21"/>
        <v>0.13968253968253963</v>
      </c>
      <c r="T49" s="38">
        <f t="shared" si="22"/>
        <v>0.18670886075949356</v>
      </c>
      <c r="U49" s="39">
        <f t="shared" si="67"/>
        <v>0.11317829457364326</v>
      </c>
      <c r="V49" s="37">
        <f t="shared" si="23"/>
        <v>-5.1515151515151514E-2</v>
      </c>
      <c r="W49" s="38">
        <f t="shared" si="24"/>
        <v>1.9417475728155331E-2</v>
      </c>
      <c r="X49" s="38">
        <f t="shared" si="25"/>
        <v>8.4048027444253881E-2</v>
      </c>
      <c r="Y49" s="39">
        <f t="shared" si="26"/>
        <v>0.16007194244604306</v>
      </c>
      <c r="Z49" s="37">
        <f t="shared" si="27"/>
        <v>5.600000000000005E-2</v>
      </c>
      <c r="AA49" s="38">
        <f t="shared" si="28"/>
        <v>4.8780487804878092E-3</v>
      </c>
      <c r="AB49" s="38">
        <f t="shared" si="29"/>
        <v>-0.10719754977029095</v>
      </c>
      <c r="AC49" s="39">
        <f t="shared" si="30"/>
        <v>-0.10466988727858295</v>
      </c>
      <c r="AD49" s="37">
        <f t="shared" si="31"/>
        <v>3.3057851239669311E-2</v>
      </c>
      <c r="AE49" s="38">
        <f t="shared" si="32"/>
        <v>0.11615245009074404</v>
      </c>
      <c r="AF49" s="38">
        <f t="shared" si="33"/>
        <v>6.6993464052287566E-2</v>
      </c>
      <c r="AG49" s="39">
        <f t="shared" si="34"/>
        <v>8.0000000000000071E-2</v>
      </c>
      <c r="AH49" s="37">
        <f t="shared" si="35"/>
        <v>0.1182994454713493</v>
      </c>
      <c r="AI49" s="38">
        <f t="shared" si="36"/>
        <v>8.6785009861932938E-2</v>
      </c>
      <c r="AJ49" s="38">
        <f t="shared" si="37"/>
        <v>0.17919075144508678</v>
      </c>
      <c r="AK49" s="39">
        <f t="shared" si="38"/>
        <v>0.1569416498993963</v>
      </c>
      <c r="AL49" s="37">
        <f t="shared" si="39"/>
        <v>0.43501326259946937</v>
      </c>
      <c r="AM49" s="38">
        <f t="shared" si="40"/>
        <v>0.28030303030303028</v>
      </c>
      <c r="AN49" s="38">
        <f t="shared" si="41"/>
        <v>0.25970873786407744</v>
      </c>
      <c r="AO49" s="39">
        <f t="shared" si="42"/>
        <v>0.27763496143958877</v>
      </c>
      <c r="AP49" s="37">
        <f t="shared" si="43"/>
        <v>-0.13729977116704806</v>
      </c>
      <c r="AQ49" s="38">
        <f t="shared" si="44"/>
        <v>-8.5450346420323231E-2</v>
      </c>
      <c r="AR49" s="38">
        <f t="shared" si="45"/>
        <v>-8.240534521158116E-2</v>
      </c>
      <c r="AS49" s="39">
        <f t="shared" si="46"/>
        <v>-0.10161662817551964</v>
      </c>
      <c r="AT49" s="37">
        <f t="shared" si="47"/>
        <v>0.12628865979381465</v>
      </c>
      <c r="AU49" s="38">
        <f t="shared" si="48"/>
        <v>0.16711590296495937</v>
      </c>
      <c r="AV49" s="38">
        <f t="shared" si="49"/>
        <v>0.28653295128939837</v>
      </c>
      <c r="AW49" s="39">
        <f t="shared" si="50"/>
        <v>0.2094972067039107</v>
      </c>
      <c r="AX49" s="37">
        <f t="shared" si="51"/>
        <v>0.2847682119205297</v>
      </c>
      <c r="AY49" s="38">
        <f t="shared" si="52"/>
        <v>0.15576323987538943</v>
      </c>
      <c r="AZ49" s="38">
        <f t="shared" si="53"/>
        <v>-6.6844919786096302E-2</v>
      </c>
      <c r="BA49" s="39">
        <f t="shared" si="54"/>
        <v>-2.1857923497267895E-2</v>
      </c>
      <c r="BB49" s="37">
        <f t="shared" si="55"/>
        <v>-0.13960113960113962</v>
      </c>
      <c r="BC49" s="38">
        <f t="shared" si="56"/>
        <v>-8.2857142857142851E-2</v>
      </c>
      <c r="BD49" s="38">
        <f t="shared" si="57"/>
        <v>3.6011080332409851E-2</v>
      </c>
      <c r="BE49" s="39">
        <f t="shared" si="58"/>
        <v>1.3850415512465464E-2</v>
      </c>
      <c r="BF49" s="37">
        <f t="shared" si="59"/>
        <v>-0.17411764705882349</v>
      </c>
      <c r="BG49" s="38">
        <f t="shared" si="60"/>
        <v>2.8653295128939771E-3</v>
      </c>
      <c r="BH49" s="38">
        <f t="shared" si="61"/>
        <v>3.4383954154727947E-2</v>
      </c>
      <c r="BI49" s="39">
        <f t="shared" si="62"/>
        <v>1.6901408450704203E-2</v>
      </c>
      <c r="BJ49" s="37">
        <f t="shared" si="63"/>
        <v>-3.4090909090909061E-2</v>
      </c>
      <c r="BK49" s="38">
        <f t="shared" si="64"/>
        <v>-0.11868686868686873</v>
      </c>
      <c r="BL49" s="38">
        <f t="shared" si="65"/>
        <v>-0.10741687979539649</v>
      </c>
      <c r="BM49" s="39">
        <f t="shared" si="66"/>
        <v>-0.12345679012345678</v>
      </c>
      <c r="BN49" s="37" t="e">
        <f>+BN20/#REF!-1</f>
        <v>#REF!</v>
      </c>
      <c r="BO49" s="38" t="e">
        <f>+BO20/#REF!-1</f>
        <v>#REF!</v>
      </c>
      <c r="BP49" s="38" t="e">
        <f>+BP20/#REF!-1</f>
        <v>#REF!</v>
      </c>
      <c r="BQ49" s="39" t="e">
        <f>+BQ20/#REF!-1</f>
        <v>#REF!</v>
      </c>
    </row>
    <row r="50" spans="1:69" s="112" customFormat="1" ht="40" customHeight="1" outlineLevel="1" x14ac:dyDescent="0.3">
      <c r="A50" s="115" t="s">
        <v>46</v>
      </c>
      <c r="B50" s="115"/>
      <c r="C50" s="115"/>
      <c r="D50" s="115"/>
      <c r="E50" s="154">
        <f t="shared" si="1"/>
        <v>-0.13138686131386856</v>
      </c>
      <c r="F50" s="154">
        <f t="shared" si="2"/>
        <v>-0.15789473684210509</v>
      </c>
      <c r="G50" s="154">
        <f t="shared" si="3"/>
        <v>1.8750000000000044E-2</v>
      </c>
      <c r="H50" s="37">
        <f t="shared" si="4"/>
        <v>0.17037037037037051</v>
      </c>
      <c r="I50" s="37">
        <f t="shared" si="5"/>
        <v>0</v>
      </c>
      <c r="J50" s="37">
        <f t="shared" si="15"/>
        <v>0.33974358974358965</v>
      </c>
      <c r="K50" s="38">
        <f t="shared" si="6"/>
        <v>-4.7619047619047672E-2</v>
      </c>
      <c r="L50" s="38">
        <f t="shared" si="7"/>
        <v>0.29807692307692313</v>
      </c>
      <c r="M50" s="39">
        <f t="shared" si="8"/>
        <v>0.61176470588235277</v>
      </c>
      <c r="N50" s="37">
        <f t="shared" si="16"/>
        <v>-0.3141025641025641</v>
      </c>
      <c r="O50" s="38">
        <f t="shared" si="17"/>
        <v>-0.3214285714285714</v>
      </c>
      <c r="P50" s="38">
        <f t="shared" si="18"/>
        <v>0.22115384615384603</v>
      </c>
      <c r="Q50" s="39">
        <f t="shared" si="19"/>
        <v>0.17647058823529416</v>
      </c>
      <c r="R50" s="37">
        <f t="shared" si="20"/>
        <v>0.77272727272727249</v>
      </c>
      <c r="S50" s="38">
        <f t="shared" si="21"/>
        <v>1.1538461538461542</v>
      </c>
      <c r="T50" s="38">
        <f t="shared" si="22"/>
        <v>1.9607843137255054E-2</v>
      </c>
      <c r="U50" s="39">
        <f t="shared" si="67"/>
        <v>1.0238095238095237</v>
      </c>
      <c r="V50" s="37">
        <f t="shared" si="23"/>
        <v>0.41935483870967749</v>
      </c>
      <c r="W50" s="38">
        <f t="shared" si="24"/>
        <v>-0.11363636363636376</v>
      </c>
      <c r="X50" s="38">
        <f t="shared" si="25"/>
        <v>0.2592592592592593</v>
      </c>
      <c r="Y50" s="39">
        <f t="shared" si="26"/>
        <v>-0.49397590361445787</v>
      </c>
      <c r="Z50" s="37">
        <f t="shared" si="27"/>
        <v>-0.27906976744186041</v>
      </c>
      <c r="AA50" s="38">
        <f t="shared" si="28"/>
        <v>0.33333333333333348</v>
      </c>
      <c r="AB50" s="38">
        <f t="shared" si="29"/>
        <v>0.6875</v>
      </c>
      <c r="AC50" s="39">
        <f t="shared" si="30"/>
        <v>0.5660377358490567</v>
      </c>
      <c r="AD50" s="37">
        <f t="shared" si="31"/>
        <v>-0.25862068965517238</v>
      </c>
      <c r="AE50" s="38">
        <f t="shared" si="32"/>
        <v>-0.49230769230769234</v>
      </c>
      <c r="AF50" s="38">
        <f t="shared" si="33"/>
        <v>-0.18644067796610175</v>
      </c>
      <c r="AG50" s="39">
        <f t="shared" si="34"/>
        <v>8.1632653061224358E-2</v>
      </c>
      <c r="AH50" s="37">
        <f t="shared" si="35"/>
        <v>0.14851485148514842</v>
      </c>
      <c r="AI50" s="38">
        <f t="shared" si="36"/>
        <v>-7.1428571428571397E-2</v>
      </c>
      <c r="AJ50" s="38">
        <f t="shared" si="37"/>
        <v>-0.35869565217391297</v>
      </c>
      <c r="AK50" s="39">
        <f t="shared" si="38"/>
        <v>-1.9999999999999907E-2</v>
      </c>
      <c r="AL50" s="37">
        <f t="shared" si="39"/>
        <v>0.60317460317460325</v>
      </c>
      <c r="AM50" s="38">
        <f t="shared" si="40"/>
        <v>0.91780821917808231</v>
      </c>
      <c r="AN50" s="38">
        <f t="shared" si="41"/>
        <v>1.0444444444444443</v>
      </c>
      <c r="AO50" s="39">
        <f t="shared" si="42"/>
        <v>0.78571428571428581</v>
      </c>
      <c r="AP50" s="37">
        <f t="shared" si="43"/>
        <v>1.625</v>
      </c>
      <c r="AQ50" s="38">
        <f t="shared" si="44"/>
        <v>1.2121212121212124</v>
      </c>
      <c r="AR50" s="38">
        <f t="shared" si="45"/>
        <v>1.5</v>
      </c>
      <c r="AS50" s="39">
        <f t="shared" si="46"/>
        <v>2.4999999999999996</v>
      </c>
      <c r="AT50" s="37">
        <f t="shared" si="47"/>
        <v>-0.51020408163265318</v>
      </c>
      <c r="AU50" s="38">
        <f t="shared" si="48"/>
        <v>-0.5714285714285714</v>
      </c>
      <c r="AV50" s="38">
        <f t="shared" si="49"/>
        <v>-0.60869565217391308</v>
      </c>
      <c r="AW50" s="39">
        <f t="shared" si="50"/>
        <v>-0.72413793103448276</v>
      </c>
      <c r="AX50" s="37">
        <f t="shared" si="51"/>
        <v>-1.9999999999999907E-2</v>
      </c>
      <c r="AY50" s="38">
        <f t="shared" si="52"/>
        <v>0.35087719298245612</v>
      </c>
      <c r="AZ50" s="38">
        <f t="shared" si="53"/>
        <v>0.24324324324324298</v>
      </c>
      <c r="BA50" s="39">
        <f t="shared" si="54"/>
        <v>0.26086956521739135</v>
      </c>
      <c r="BB50" s="37">
        <f t="shared" si="55"/>
        <v>1.9411764705882355</v>
      </c>
      <c r="BC50" s="38">
        <f t="shared" si="56"/>
        <v>1.7142857142857144</v>
      </c>
      <c r="BD50" s="38">
        <f t="shared" si="57"/>
        <v>1.6428571428571432</v>
      </c>
      <c r="BE50" s="39">
        <f t="shared" si="58"/>
        <v>1.8749999999999996</v>
      </c>
      <c r="BF50" s="37">
        <f t="shared" si="59"/>
        <v>-0.15000000000000002</v>
      </c>
      <c r="BG50" s="38">
        <f t="shared" si="60"/>
        <v>-8.6956521739130377E-2</v>
      </c>
      <c r="BH50" s="38">
        <f t="shared" si="61"/>
        <v>-0.22222222222222232</v>
      </c>
      <c r="BI50" s="39">
        <f t="shared" si="62"/>
        <v>-0.19999999999999996</v>
      </c>
      <c r="BJ50" s="37">
        <f t="shared" si="63"/>
        <v>0.81818181818181812</v>
      </c>
      <c r="BK50" s="38">
        <f t="shared" si="64"/>
        <v>0.53333333333333321</v>
      </c>
      <c r="BL50" s="38">
        <f t="shared" si="65"/>
        <v>0.63636363636363624</v>
      </c>
      <c r="BM50" s="39">
        <f t="shared" si="66"/>
        <v>0.4285714285714286</v>
      </c>
      <c r="BN50" s="37" t="e">
        <f>+BN21/#REF!-1</f>
        <v>#REF!</v>
      </c>
      <c r="BO50" s="38" t="e">
        <f>+BO21/#REF!-1</f>
        <v>#REF!</v>
      </c>
      <c r="BP50" s="38" t="e">
        <f>+BP21/#REF!-1</f>
        <v>#REF!</v>
      </c>
      <c r="BQ50" s="39" t="e">
        <f>+BQ21/#REF!-1</f>
        <v>#REF!</v>
      </c>
    </row>
    <row r="51" spans="1:69" s="112" customFormat="1" ht="40" customHeight="1" outlineLevel="1" x14ac:dyDescent="0.3">
      <c r="A51" s="115" t="s">
        <v>47</v>
      </c>
      <c r="B51" s="115"/>
      <c r="C51" s="115"/>
      <c r="D51" s="115"/>
      <c r="E51" s="154">
        <f t="shared" si="1"/>
        <v>-0.12812500000000004</v>
      </c>
      <c r="F51" s="154">
        <f t="shared" si="2"/>
        <v>-0.22511485451761093</v>
      </c>
      <c r="G51" s="154">
        <f t="shared" si="3"/>
        <v>3.6429872495447047E-3</v>
      </c>
      <c r="H51" s="37">
        <f t="shared" si="4"/>
        <v>0.29710144927536253</v>
      </c>
      <c r="I51" s="37">
        <f t="shared" si="5"/>
        <v>0.41906873614190676</v>
      </c>
      <c r="J51" s="37">
        <f t="shared" si="15"/>
        <v>0.81894150417827305</v>
      </c>
      <c r="K51" s="38">
        <f t="shared" si="6"/>
        <v>0.17558886509635974</v>
      </c>
      <c r="L51" s="38">
        <f t="shared" si="7"/>
        <v>0.11891891891891881</v>
      </c>
      <c r="M51" s="39">
        <f t="shared" si="8"/>
        <v>6.6193853427896077E-2</v>
      </c>
      <c r="N51" s="37">
        <f t="shared" si="16"/>
        <v>-0.14484679665738165</v>
      </c>
      <c r="O51" s="38">
        <f t="shared" si="17"/>
        <v>-0.46038543897216277</v>
      </c>
      <c r="P51" s="38">
        <f t="shared" si="18"/>
        <v>-0.3783783783783784</v>
      </c>
      <c r="Q51" s="39">
        <f t="shared" si="19"/>
        <v>-0.53664302600472813</v>
      </c>
      <c r="R51" s="37">
        <f t="shared" si="20"/>
        <v>0.13968253968253963</v>
      </c>
      <c r="S51" s="38">
        <f t="shared" si="21"/>
        <v>0.28296703296703307</v>
      </c>
      <c r="T51" s="38">
        <f t="shared" si="22"/>
        <v>8.1743869209809361E-3</v>
      </c>
      <c r="U51" s="39">
        <f t="shared" si="67"/>
        <v>0.39144736842105265</v>
      </c>
      <c r="V51" s="37">
        <f t="shared" si="23"/>
        <v>2.6058631921824116E-2</v>
      </c>
      <c r="W51" s="38">
        <f t="shared" si="24"/>
        <v>9.3093093093093104E-2</v>
      </c>
      <c r="X51" s="38">
        <f t="shared" si="25"/>
        <v>0.31071428571428572</v>
      </c>
      <c r="Y51" s="39">
        <f t="shared" si="26"/>
        <v>4.4673539518900185E-2</v>
      </c>
      <c r="Z51" s="37">
        <f t="shared" si="27"/>
        <v>0.19455252918287935</v>
      </c>
      <c r="AA51" s="38">
        <f t="shared" si="28"/>
        <v>0.570754716981132</v>
      </c>
      <c r="AB51" s="38">
        <f t="shared" si="29"/>
        <v>-9.9678456591639875E-2</v>
      </c>
      <c r="AC51" s="39">
        <f t="shared" si="30"/>
        <v>-0.1073619631901841</v>
      </c>
      <c r="AD51" s="37">
        <f t="shared" si="31"/>
        <v>-0.10763888888888895</v>
      </c>
      <c r="AE51" s="38">
        <f t="shared" si="32"/>
        <v>-0.2764505119453925</v>
      </c>
      <c r="AF51" s="38">
        <f t="shared" si="33"/>
        <v>9.5070422535211474E-2</v>
      </c>
      <c r="AG51" s="39">
        <f t="shared" si="34"/>
        <v>7.2368421052631637E-2</v>
      </c>
      <c r="AH51" s="37">
        <f t="shared" si="35"/>
        <v>1.7667844522968101E-2</v>
      </c>
      <c r="AI51" s="38">
        <f t="shared" si="36"/>
        <v>0.17199999999999993</v>
      </c>
      <c r="AJ51" s="38">
        <f t="shared" si="37"/>
        <v>3.2727272727272716E-2</v>
      </c>
      <c r="AK51" s="39">
        <f t="shared" si="38"/>
        <v>0.14285714285714279</v>
      </c>
      <c r="AL51" s="37">
        <f t="shared" si="39"/>
        <v>7.1969696969697017E-2</v>
      </c>
      <c r="AM51" s="38">
        <f t="shared" si="40"/>
        <v>-7.9365079365079083E-3</v>
      </c>
      <c r="AN51" s="38">
        <f t="shared" si="41"/>
        <v>0</v>
      </c>
      <c r="AO51" s="39">
        <f t="shared" si="42"/>
        <v>8.5714285714285854E-2</v>
      </c>
      <c r="AP51" s="37">
        <f t="shared" si="43"/>
        <v>1</v>
      </c>
      <c r="AQ51" s="38">
        <f t="shared" si="44"/>
        <v>0.82608695652173902</v>
      </c>
      <c r="AR51" s="38">
        <f t="shared" si="45"/>
        <v>1.0992366412213741</v>
      </c>
      <c r="AS51" s="39">
        <f t="shared" si="46"/>
        <v>1.2897196261682247</v>
      </c>
      <c r="AT51" s="37">
        <f t="shared" si="47"/>
        <v>-0.53356890459363959</v>
      </c>
      <c r="AU51" s="38">
        <f t="shared" si="48"/>
        <v>-0.55194805194805197</v>
      </c>
      <c r="AV51" s="38">
        <f t="shared" si="49"/>
        <v>-0.61470588235294121</v>
      </c>
      <c r="AW51" s="39">
        <f t="shared" si="50"/>
        <v>-0.6348122866894198</v>
      </c>
      <c r="AX51" s="37">
        <f t="shared" si="51"/>
        <v>0.93835616438356184</v>
      </c>
      <c r="AY51" s="38">
        <f t="shared" si="52"/>
        <v>0.85542168674698793</v>
      </c>
      <c r="AZ51" s="38">
        <f t="shared" si="53"/>
        <v>1.1656050955414012</v>
      </c>
      <c r="BA51" s="39">
        <f t="shared" si="54"/>
        <v>1.1231884057971016</v>
      </c>
      <c r="BB51" s="37">
        <f t="shared" si="55"/>
        <v>0.9729729729729728</v>
      </c>
      <c r="BC51" s="38">
        <f t="shared" si="56"/>
        <v>0.86516853932584281</v>
      </c>
      <c r="BD51" s="38">
        <f t="shared" si="57"/>
        <v>0.93827160493827155</v>
      </c>
      <c r="BE51" s="39">
        <f t="shared" si="58"/>
        <v>0.81578947368421062</v>
      </c>
      <c r="BF51" s="37">
        <f t="shared" si="59"/>
        <v>-0.61658031088082899</v>
      </c>
      <c r="BG51" s="38">
        <f t="shared" si="60"/>
        <v>-0.57619047619047614</v>
      </c>
      <c r="BH51" s="38">
        <f t="shared" si="61"/>
        <v>-0.65822784810126578</v>
      </c>
      <c r="BI51" s="39">
        <f t="shared" si="62"/>
        <v>-0.62561576354679804</v>
      </c>
      <c r="BJ51" s="37">
        <f t="shared" si="63"/>
        <v>0.44029850746268662</v>
      </c>
      <c r="BK51" s="38">
        <f t="shared" si="64"/>
        <v>0.39072847682119205</v>
      </c>
      <c r="BL51" s="38">
        <f t="shared" si="65"/>
        <v>0.51923076923076916</v>
      </c>
      <c r="BM51" s="39">
        <f t="shared" si="66"/>
        <v>0.26875000000000004</v>
      </c>
      <c r="BN51" s="37" t="e">
        <f>+BN22/#REF!-1</f>
        <v>#REF!</v>
      </c>
      <c r="BO51" s="38" t="e">
        <f>+BO22/#REF!-1</f>
        <v>#REF!</v>
      </c>
      <c r="BP51" s="38" t="e">
        <f>+BP22/#REF!-1</f>
        <v>#REF!</v>
      </c>
      <c r="BQ51" s="39" t="e">
        <f>+BQ22/#REF!-1</f>
        <v>#REF!</v>
      </c>
    </row>
    <row r="52" spans="1:69" s="112" customFormat="1" ht="40" customHeight="1" outlineLevel="1" x14ac:dyDescent="0.3">
      <c r="A52" s="57" t="s">
        <v>17</v>
      </c>
      <c r="B52" s="93"/>
      <c r="C52" s="93"/>
      <c r="D52" s="93"/>
      <c r="E52" s="154">
        <f t="shared" si="1"/>
        <v>2.8333962976955007E-2</v>
      </c>
      <c r="F52" s="154">
        <f t="shared" si="2"/>
        <v>0.12963686060132762</v>
      </c>
      <c r="G52" s="154">
        <f t="shared" si="3"/>
        <v>9.5219123505976055E-2</v>
      </c>
      <c r="H52" s="37">
        <f t="shared" si="4"/>
        <v>7.3670992046881434E-2</v>
      </c>
      <c r="I52" s="37">
        <f t="shared" si="5"/>
        <v>3.7921880925293472E-3</v>
      </c>
      <c r="J52" s="40">
        <f t="shared" si="15"/>
        <v>-0.32729183083793001</v>
      </c>
      <c r="K52" s="41">
        <f t="shared" si="6"/>
        <v>-0.32833823922932837</v>
      </c>
      <c r="L52" s="41">
        <f t="shared" si="7"/>
        <v>-0.38188874514877102</v>
      </c>
      <c r="M52" s="42">
        <f t="shared" si="8"/>
        <v>-0.27891714520098443</v>
      </c>
      <c r="N52" s="40">
        <f t="shared" si="16"/>
        <v>-0.24376149198844232</v>
      </c>
      <c r="O52" s="41">
        <f t="shared" si="17"/>
        <v>-0.21300508429221288</v>
      </c>
      <c r="P52" s="41">
        <f t="shared" si="18"/>
        <v>-0.22716688227684345</v>
      </c>
      <c r="Q52" s="42">
        <f t="shared" si="19"/>
        <v>-0.17172545802570416</v>
      </c>
      <c r="R52" s="40">
        <f t="shared" si="20"/>
        <v>5.9855233853006728E-2</v>
      </c>
      <c r="S52" s="41">
        <f t="shared" si="21"/>
        <v>6.8935926773455281E-2</v>
      </c>
      <c r="T52" s="41">
        <f t="shared" si="22"/>
        <v>6.7090005521811102E-2</v>
      </c>
      <c r="U52" s="42">
        <f t="shared" si="67"/>
        <v>4.3069024529378108E-2</v>
      </c>
      <c r="V52" s="40">
        <f t="shared" si="23"/>
        <v>6.9047619047619024E-2</v>
      </c>
      <c r="W52" s="41">
        <f t="shared" si="24"/>
        <v>1.3627138300956965E-2</v>
      </c>
      <c r="X52" s="41">
        <f t="shared" si="25"/>
        <v>7.6054664289958218E-2</v>
      </c>
      <c r="Y52" s="42">
        <f t="shared" si="26"/>
        <v>4.9386411254115581E-2</v>
      </c>
      <c r="Z52" s="40">
        <f t="shared" si="27"/>
        <v>4.0247678018575872E-2</v>
      </c>
      <c r="AA52" s="41">
        <f t="shared" si="28"/>
        <v>2.5877453896490099E-2</v>
      </c>
      <c r="AB52" s="41">
        <f t="shared" si="29"/>
        <v>-1.5501608657502053E-2</v>
      </c>
      <c r="AC52" s="42">
        <f t="shared" si="30"/>
        <v>5.1290119572057868E-2</v>
      </c>
      <c r="AD52" s="40">
        <f t="shared" si="31"/>
        <v>6.1103810775295697E-2</v>
      </c>
      <c r="AE52" s="41">
        <f t="shared" si="32"/>
        <v>-1.1176470588235343E-2</v>
      </c>
      <c r="AF52" s="41">
        <f t="shared" si="33"/>
        <v>2.8580024067388798E-2</v>
      </c>
      <c r="AG52" s="42">
        <f t="shared" si="34"/>
        <v>1.3392857142857206E-2</v>
      </c>
      <c r="AH52" s="40">
        <f t="shared" si="35"/>
        <v>-8.6160312218553137E-2</v>
      </c>
      <c r="AI52" s="41">
        <f t="shared" si="36"/>
        <v>-1.8192318798729512E-2</v>
      </c>
      <c r="AJ52" s="41">
        <f t="shared" si="37"/>
        <v>-6.8646679742224714E-2</v>
      </c>
      <c r="AK52" s="42">
        <f t="shared" si="38"/>
        <v>-7.6560659599528846E-2</v>
      </c>
      <c r="AL52" s="40">
        <f t="shared" si="39"/>
        <v>0.10261502813637868</v>
      </c>
      <c r="AM52" s="41">
        <f t="shared" si="40"/>
        <v>0.1402700032927231</v>
      </c>
      <c r="AN52" s="41">
        <f t="shared" si="41"/>
        <v>0.11601000625390867</v>
      </c>
      <c r="AO52" s="42">
        <f t="shared" si="42"/>
        <v>0.10045366169799097</v>
      </c>
      <c r="AP52" s="40">
        <f t="shared" si="43"/>
        <v>-7.2174447174447209E-2</v>
      </c>
      <c r="AQ52" s="41">
        <f t="shared" si="44"/>
        <v>-1.3640792465085982E-2</v>
      </c>
      <c r="AR52" s="41">
        <f t="shared" si="45"/>
        <v>1.0426540284360186E-2</v>
      </c>
      <c r="AS52" s="42">
        <f t="shared" si="46"/>
        <v>-8.9916506101476168E-3</v>
      </c>
      <c r="AT52" s="40">
        <f t="shared" si="47"/>
        <v>7.3878627968337884E-2</v>
      </c>
      <c r="AU52" s="41">
        <f t="shared" si="48"/>
        <v>6.9840166782487723E-2</v>
      </c>
      <c r="AV52" s="41">
        <f t="shared" si="49"/>
        <v>-2.2068095838587709E-3</v>
      </c>
      <c r="AW52" s="42">
        <f t="shared" si="50"/>
        <v>-0.20520673813169987</v>
      </c>
      <c r="AX52" s="40">
        <f t="shared" si="51"/>
        <v>-3.8071065989847663E-2</v>
      </c>
      <c r="AY52" s="41">
        <f t="shared" si="52"/>
        <v>-0.16166618118263909</v>
      </c>
      <c r="AZ52" s="41">
        <f t="shared" si="53"/>
        <v>-0.23363131191108966</v>
      </c>
      <c r="BA52" s="42">
        <f t="shared" si="54"/>
        <v>-3.9470458445697409E-2</v>
      </c>
      <c r="BB52" s="40">
        <f t="shared" si="55"/>
        <v>-0.13926815947569637</v>
      </c>
      <c r="BC52" s="41">
        <f t="shared" si="56"/>
        <v>-4.8766971460238229E-2</v>
      </c>
      <c r="BD52" s="41">
        <f t="shared" si="57"/>
        <v>0.13740038472107718</v>
      </c>
      <c r="BE52" s="42">
        <f t="shared" si="58"/>
        <v>0.13938547486033515</v>
      </c>
      <c r="BF52" s="40">
        <f t="shared" si="59"/>
        <v>0.20579519262430024</v>
      </c>
      <c r="BG52" s="41">
        <f t="shared" si="60"/>
        <v>0.39505218399690767</v>
      </c>
      <c r="BH52" s="41">
        <f t="shared" si="61"/>
        <v>0.4877350776778413</v>
      </c>
      <c r="BI52" s="42">
        <f t="shared" si="62"/>
        <v>0.48547717842323657</v>
      </c>
      <c r="BJ52" s="40">
        <f t="shared" si="63"/>
        <v>0.30119965724078823</v>
      </c>
      <c r="BK52" s="41">
        <f t="shared" si="64"/>
        <v>0.11604831751509903</v>
      </c>
      <c r="BL52" s="41">
        <f t="shared" si="65"/>
        <v>2.4288107202679932E-2</v>
      </c>
      <c r="BM52" s="42">
        <f t="shared" si="66"/>
        <v>6.5900044228217602E-2</v>
      </c>
      <c r="BN52" s="40" t="e">
        <f>+BN23/#REF!-1</f>
        <v>#REF!</v>
      </c>
      <c r="BO52" s="41" t="e">
        <f>+BO23/#REF!-1</f>
        <v>#REF!</v>
      </c>
      <c r="BP52" s="41" t="e">
        <f>+BP23/#REF!-1</f>
        <v>#REF!</v>
      </c>
      <c r="BQ52" s="42" t="e">
        <f>+BQ23/#REF!-1</f>
        <v>#REF!</v>
      </c>
    </row>
    <row r="53" spans="1:69" s="112" customFormat="1" ht="40" customHeight="1" outlineLevel="1" x14ac:dyDescent="0.3">
      <c r="A53" s="31" t="s">
        <v>19</v>
      </c>
      <c r="B53" s="95"/>
      <c r="C53" s="95"/>
      <c r="D53" s="95"/>
      <c r="E53" s="154">
        <f t="shared" si="1"/>
        <v>0</v>
      </c>
      <c r="F53" s="154">
        <f t="shared" si="2"/>
        <v>0</v>
      </c>
      <c r="G53" s="154">
        <f t="shared" si="3"/>
        <v>0</v>
      </c>
      <c r="H53" s="37">
        <f t="shared" si="4"/>
        <v>0</v>
      </c>
      <c r="I53" s="37">
        <f t="shared" si="5"/>
        <v>0</v>
      </c>
      <c r="J53" s="63">
        <f t="shared" si="15"/>
        <v>-0.1875</v>
      </c>
      <c r="K53" s="47">
        <f t="shared" si="6"/>
        <v>-0.1875</v>
      </c>
      <c r="L53" s="47">
        <f t="shared" si="7"/>
        <v>-0.1875</v>
      </c>
      <c r="M53" s="62">
        <f t="shared" si="8"/>
        <v>-0.1875</v>
      </c>
      <c r="N53" s="63">
        <f t="shared" si="16"/>
        <v>6.25E-2</v>
      </c>
      <c r="O53" s="47">
        <f t="shared" si="17"/>
        <v>0</v>
      </c>
      <c r="P53" s="47">
        <f t="shared" si="18"/>
        <v>0</v>
      </c>
      <c r="Q53" s="62">
        <f t="shared" si="19"/>
        <v>0</v>
      </c>
      <c r="R53" s="63">
        <f t="shared" si="20"/>
        <v>-5.8823529411764608E-2</v>
      </c>
      <c r="S53" s="47">
        <f t="shared" si="21"/>
        <v>6.6666666666666652E-2</v>
      </c>
      <c r="T53" s="47">
        <f t="shared" si="22"/>
        <v>6.6666666666666652E-2</v>
      </c>
      <c r="U53" s="62">
        <f t="shared" si="67"/>
        <v>6.6666666666666652E-2</v>
      </c>
      <c r="V53" s="63">
        <f t="shared" si="23"/>
        <v>0</v>
      </c>
      <c r="W53" s="47">
        <f t="shared" si="24"/>
        <v>-0.11764705882352944</v>
      </c>
      <c r="X53" s="47">
        <f t="shared" si="25"/>
        <v>-0.11764705882352944</v>
      </c>
      <c r="Y53" s="62">
        <f t="shared" si="26"/>
        <v>0</v>
      </c>
      <c r="Z53" s="63">
        <f t="shared" si="27"/>
        <v>0</v>
      </c>
      <c r="AA53" s="47">
        <f t="shared" si="28"/>
        <v>0</v>
      </c>
      <c r="AB53" s="47">
        <f t="shared" si="29"/>
        <v>0</v>
      </c>
      <c r="AC53" s="62">
        <f t="shared" si="30"/>
        <v>0.15384615384615374</v>
      </c>
      <c r="AD53" s="63">
        <f t="shared" si="31"/>
        <v>0.41666666666666674</v>
      </c>
      <c r="AE53" s="47">
        <f t="shared" si="32"/>
        <v>0.41666666666666674</v>
      </c>
      <c r="AF53" s="47">
        <f t="shared" si="33"/>
        <v>0.41666666666666674</v>
      </c>
      <c r="AG53" s="62">
        <f t="shared" si="34"/>
        <v>0.18181818181818166</v>
      </c>
      <c r="AH53" s="63">
        <f t="shared" si="35"/>
        <v>0</v>
      </c>
      <c r="AI53" s="47">
        <f t="shared" si="36"/>
        <v>0</v>
      </c>
      <c r="AJ53" s="47">
        <f t="shared" si="37"/>
        <v>0.19999999999999996</v>
      </c>
      <c r="AK53" s="62">
        <f t="shared" si="38"/>
        <v>0.10000000000000009</v>
      </c>
      <c r="AL53" s="63">
        <f t="shared" si="39"/>
        <v>0</v>
      </c>
      <c r="AM53" s="47">
        <f t="shared" si="40"/>
        <v>0</v>
      </c>
      <c r="AN53" s="47">
        <f t="shared" si="41"/>
        <v>-0.16666666666666663</v>
      </c>
      <c r="AO53" s="62">
        <f t="shared" si="42"/>
        <v>-0.16666666666666663</v>
      </c>
      <c r="AP53" s="63">
        <f t="shared" si="43"/>
        <v>0.33333333333333326</v>
      </c>
      <c r="AQ53" s="47">
        <f t="shared" si="44"/>
        <v>0.33333333333333326</v>
      </c>
      <c r="AR53" s="47">
        <f t="shared" si="45"/>
        <v>0.49999999999999978</v>
      </c>
      <c r="AS53" s="62">
        <f t="shared" si="46"/>
        <v>0.49999999999999978</v>
      </c>
      <c r="AT53" s="63">
        <f t="shared" si="47"/>
        <v>-0.4375</v>
      </c>
      <c r="AU53" s="47">
        <f t="shared" si="48"/>
        <v>-0.4375</v>
      </c>
      <c r="AV53" s="47">
        <f t="shared" si="49"/>
        <v>-0.5</v>
      </c>
      <c r="AW53" s="62">
        <f t="shared" si="50"/>
        <v>-0.5</v>
      </c>
      <c r="AX53" s="63">
        <f t="shared" si="51"/>
        <v>0</v>
      </c>
      <c r="AY53" s="47">
        <f t="shared" si="52"/>
        <v>0</v>
      </c>
      <c r="AZ53" s="47">
        <f t="shared" si="53"/>
        <v>0.14285714285714302</v>
      </c>
      <c r="BA53" s="62">
        <f t="shared" si="54"/>
        <v>0.23076923076923084</v>
      </c>
      <c r="BB53" s="63">
        <f t="shared" si="55"/>
        <v>0.33333333333333348</v>
      </c>
      <c r="BC53" s="47">
        <f t="shared" si="56"/>
        <v>0.45454545454545459</v>
      </c>
      <c r="BD53" s="47">
        <f t="shared" si="57"/>
        <v>0.39999999999999991</v>
      </c>
      <c r="BE53" s="62">
        <f t="shared" si="58"/>
        <v>0.30000000000000004</v>
      </c>
      <c r="BF53" s="63">
        <f t="shared" si="59"/>
        <v>1.4</v>
      </c>
      <c r="BG53" s="47">
        <f t="shared" si="60"/>
        <v>1.2000000000000002</v>
      </c>
      <c r="BH53" s="47">
        <f t="shared" si="61"/>
        <v>1.5</v>
      </c>
      <c r="BI53" s="62">
        <f t="shared" si="62"/>
        <v>2.3333333333333335</v>
      </c>
      <c r="BJ53" s="63">
        <f t="shared" si="63"/>
        <v>-0.58333333333333326</v>
      </c>
      <c r="BK53" s="47">
        <f t="shared" si="64"/>
        <v>-0.54545454545454541</v>
      </c>
      <c r="BL53" s="47">
        <f t="shared" si="65"/>
        <v>-0.6</v>
      </c>
      <c r="BM53" s="62">
        <f t="shared" si="66"/>
        <v>-0.7</v>
      </c>
      <c r="BN53" s="63" t="e">
        <f>+BN24/#REF!-1</f>
        <v>#REF!</v>
      </c>
      <c r="BO53" s="47" t="e">
        <f>+BO24/#REF!-1</f>
        <v>#REF!</v>
      </c>
      <c r="BP53" s="47" t="e">
        <f>+BP24/#REF!-1</f>
        <v>#REF!</v>
      </c>
      <c r="BQ53" s="62" t="e">
        <f>+BQ24/#REF!-1</f>
        <v>#REF!</v>
      </c>
    </row>
    <row r="54" spans="1:69" s="112" customFormat="1" ht="40" customHeight="1" outlineLevel="1" x14ac:dyDescent="0.3">
      <c r="A54" s="31" t="s">
        <v>20</v>
      </c>
      <c r="B54" s="95"/>
      <c r="C54" s="95"/>
      <c r="D54" s="95"/>
      <c r="E54" s="154" t="e">
        <f t="shared" si="1"/>
        <v>#DIV/0!</v>
      </c>
      <c r="F54" s="154" t="e">
        <f t="shared" si="2"/>
        <v>#DIV/0!</v>
      </c>
      <c r="G54" s="154" t="e">
        <f t="shared" si="3"/>
        <v>#DIV/0!</v>
      </c>
      <c r="H54" s="37" t="e">
        <f t="shared" si="4"/>
        <v>#DIV/0!</v>
      </c>
      <c r="I54" s="37" t="e">
        <f t="shared" si="5"/>
        <v>#DIV/0!</v>
      </c>
      <c r="J54" s="63" t="e">
        <f t="shared" si="15"/>
        <v>#DIV/0!</v>
      </c>
      <c r="K54" s="47" t="e">
        <f t="shared" si="6"/>
        <v>#DIV/0!</v>
      </c>
      <c r="L54" s="47" t="e">
        <f t="shared" si="7"/>
        <v>#DIV/0!</v>
      </c>
      <c r="M54" s="62" t="e">
        <f t="shared" si="8"/>
        <v>#DIV/0!</v>
      </c>
      <c r="N54" s="63" t="e">
        <f t="shared" si="16"/>
        <v>#DIV/0!</v>
      </c>
      <c r="O54" s="47" t="e">
        <f t="shared" si="17"/>
        <v>#DIV/0!</v>
      </c>
      <c r="P54" s="47" t="e">
        <f t="shared" si="18"/>
        <v>#DIV/0!</v>
      </c>
      <c r="Q54" s="62" t="e">
        <f t="shared" si="19"/>
        <v>#DIV/0!</v>
      </c>
      <c r="R54" s="63" t="e">
        <f t="shared" si="20"/>
        <v>#DIV/0!</v>
      </c>
      <c r="S54" s="47" t="e">
        <f t="shared" si="21"/>
        <v>#DIV/0!</v>
      </c>
      <c r="T54" s="47" t="e">
        <f t="shared" si="22"/>
        <v>#DIV/0!</v>
      </c>
      <c r="U54" s="62" t="e">
        <f t="shared" si="67"/>
        <v>#DIV/0!</v>
      </c>
      <c r="V54" s="63" t="e">
        <f t="shared" si="23"/>
        <v>#DIV/0!</v>
      </c>
      <c r="W54" s="47" t="e">
        <f t="shared" si="24"/>
        <v>#DIV/0!</v>
      </c>
      <c r="X54" s="47" t="e">
        <f t="shared" si="25"/>
        <v>#DIV/0!</v>
      </c>
      <c r="Y54" s="62" t="e">
        <f t="shared" si="26"/>
        <v>#DIV/0!</v>
      </c>
      <c r="Z54" s="63" t="e">
        <f t="shared" si="27"/>
        <v>#DIV/0!</v>
      </c>
      <c r="AA54" s="47" t="e">
        <f t="shared" si="28"/>
        <v>#DIV/0!</v>
      </c>
      <c r="AB54" s="47" t="e">
        <f t="shared" si="29"/>
        <v>#DIV/0!</v>
      </c>
      <c r="AC54" s="62" t="e">
        <f t="shared" si="30"/>
        <v>#DIV/0!</v>
      </c>
      <c r="AD54" s="63" t="e">
        <f t="shared" si="31"/>
        <v>#DIV/0!</v>
      </c>
      <c r="AE54" s="47" t="e">
        <f t="shared" si="32"/>
        <v>#DIV/0!</v>
      </c>
      <c r="AF54" s="47" t="e">
        <f t="shared" si="33"/>
        <v>#DIV/0!</v>
      </c>
      <c r="AG54" s="62" t="e">
        <f t="shared" si="34"/>
        <v>#DIV/0!</v>
      </c>
      <c r="AH54" s="63" t="e">
        <f t="shared" si="35"/>
        <v>#DIV/0!</v>
      </c>
      <c r="AI54" s="47" t="e">
        <f t="shared" si="36"/>
        <v>#DIV/0!</v>
      </c>
      <c r="AJ54" s="47" t="e">
        <f t="shared" si="37"/>
        <v>#DIV/0!</v>
      </c>
      <c r="AK54" s="62" t="e">
        <f t="shared" si="38"/>
        <v>#DIV/0!</v>
      </c>
      <c r="AL54" s="63" t="e">
        <f t="shared" si="39"/>
        <v>#DIV/0!</v>
      </c>
      <c r="AM54" s="47" t="e">
        <f t="shared" si="40"/>
        <v>#DIV/0!</v>
      </c>
      <c r="AN54" s="47" t="e">
        <f t="shared" si="41"/>
        <v>#DIV/0!</v>
      </c>
      <c r="AO54" s="62" t="e">
        <f t="shared" si="42"/>
        <v>#DIV/0!</v>
      </c>
      <c r="AP54" s="63" t="e">
        <f t="shared" si="43"/>
        <v>#DIV/0!</v>
      </c>
      <c r="AQ54" s="47" t="e">
        <f t="shared" si="44"/>
        <v>#DIV/0!</v>
      </c>
      <c r="AR54" s="47" t="e">
        <f t="shared" si="45"/>
        <v>#DIV/0!</v>
      </c>
      <c r="AS54" s="62" t="e">
        <f t="shared" si="46"/>
        <v>#DIV/0!</v>
      </c>
      <c r="AT54" s="63" t="e">
        <f t="shared" si="47"/>
        <v>#DIV/0!</v>
      </c>
      <c r="AU54" s="47" t="e">
        <f t="shared" si="48"/>
        <v>#DIV/0!</v>
      </c>
      <c r="AV54" s="47" t="e">
        <f t="shared" si="49"/>
        <v>#DIV/0!</v>
      </c>
      <c r="AW54" s="62" t="e">
        <f t="shared" si="50"/>
        <v>#DIV/0!</v>
      </c>
      <c r="AX54" s="63" t="e">
        <f t="shared" si="51"/>
        <v>#DIV/0!</v>
      </c>
      <c r="AY54" s="47" t="e">
        <f t="shared" si="52"/>
        <v>#DIV/0!</v>
      </c>
      <c r="AZ54" s="47" t="e">
        <f t="shared" si="53"/>
        <v>#DIV/0!</v>
      </c>
      <c r="BA54" s="62" t="e">
        <f t="shared" si="54"/>
        <v>#DIV/0!</v>
      </c>
      <c r="BB54" s="63" t="e">
        <f t="shared" si="55"/>
        <v>#DIV/0!</v>
      </c>
      <c r="BC54" s="47" t="e">
        <f t="shared" si="56"/>
        <v>#DIV/0!</v>
      </c>
      <c r="BD54" s="47" t="e">
        <f t="shared" si="57"/>
        <v>#DIV/0!</v>
      </c>
      <c r="BE54" s="62" t="e">
        <f t="shared" si="58"/>
        <v>#DIV/0!</v>
      </c>
      <c r="BF54" s="63" t="e">
        <f t="shared" si="59"/>
        <v>#DIV/0!</v>
      </c>
      <c r="BG54" s="47" t="e">
        <f t="shared" si="60"/>
        <v>#DIV/0!</v>
      </c>
      <c r="BH54" s="47" t="e">
        <f t="shared" si="61"/>
        <v>#DIV/0!</v>
      </c>
      <c r="BI54" s="62" t="e">
        <f t="shared" si="62"/>
        <v>#DIV/0!</v>
      </c>
      <c r="BJ54" s="63" t="e">
        <f t="shared" si="63"/>
        <v>#DIV/0!</v>
      </c>
      <c r="BK54" s="47" t="e">
        <f t="shared" si="64"/>
        <v>#DIV/0!</v>
      </c>
      <c r="BL54" s="47" t="e">
        <f t="shared" si="65"/>
        <v>#DIV/0!</v>
      </c>
      <c r="BM54" s="62" t="e">
        <f t="shared" si="66"/>
        <v>#DIV/0!</v>
      </c>
      <c r="BN54" s="63" t="e">
        <f>+BN25/#REF!-1</f>
        <v>#REF!</v>
      </c>
      <c r="BO54" s="47" t="e">
        <f>+BO25/#REF!-1</f>
        <v>#REF!</v>
      </c>
      <c r="BP54" s="47" t="e">
        <f>+BP25/#REF!-1</f>
        <v>#REF!</v>
      </c>
      <c r="BQ54" s="62" t="e">
        <f>+BQ25/#REF!-1</f>
        <v>#REF!</v>
      </c>
    </row>
    <row r="55" spans="1:69" s="112" customFormat="1" ht="40" customHeight="1" outlineLevel="1" x14ac:dyDescent="0.3">
      <c r="A55" s="31" t="s">
        <v>21</v>
      </c>
      <c r="B55" s="95"/>
      <c r="C55" s="95"/>
      <c r="D55" s="95"/>
      <c r="E55" s="154">
        <f t="shared" si="1"/>
        <v>5.1538461538461533E-2</v>
      </c>
      <c r="F55" s="154">
        <f t="shared" si="2"/>
        <v>-9.9633455514828495E-2</v>
      </c>
      <c r="G55" s="154">
        <f t="shared" si="3"/>
        <v>1.3402829486224732E-2</v>
      </c>
      <c r="H55" s="37">
        <f t="shared" si="4"/>
        <v>4.8380647740903671E-2</v>
      </c>
      <c r="I55" s="37">
        <f t="shared" si="5"/>
        <v>8.6048454469507041E-2</v>
      </c>
      <c r="J55" s="63">
        <f t="shared" si="15"/>
        <v>0.47107843137254912</v>
      </c>
      <c r="K55" s="47">
        <f t="shared" si="6"/>
        <v>0.27419354838709675</v>
      </c>
      <c r="L55" s="47">
        <f t="shared" si="7"/>
        <v>0.16814572629612323</v>
      </c>
      <c r="M55" s="62">
        <f t="shared" si="8"/>
        <v>0.32046332046332049</v>
      </c>
      <c r="N55" s="63">
        <f t="shared" si="16"/>
        <v>0.3024509803921569</v>
      </c>
      <c r="O55" s="47">
        <f t="shared" si="17"/>
        <v>0.28178368121442121</v>
      </c>
      <c r="P55" s="47">
        <f t="shared" si="18"/>
        <v>0.20177487155534801</v>
      </c>
      <c r="Q55" s="62">
        <f t="shared" si="19"/>
        <v>0.34307777164920017</v>
      </c>
      <c r="R55" s="63">
        <f t="shared" si="20"/>
        <v>5.9740259740259649E-2</v>
      </c>
      <c r="S55" s="47">
        <f t="shared" si="21"/>
        <v>5.7171514543630897E-2</v>
      </c>
      <c r="T55" s="47">
        <f t="shared" si="22"/>
        <v>0.16106290672451196</v>
      </c>
      <c r="U55" s="62">
        <f t="shared" si="67"/>
        <v>0.1109068627450982</v>
      </c>
      <c r="V55" s="63">
        <f t="shared" si="23"/>
        <v>6.5891472868217171E-2</v>
      </c>
      <c r="W55" s="47">
        <f t="shared" si="24"/>
        <v>0.17225161669606126</v>
      </c>
      <c r="X55" s="47">
        <f t="shared" si="25"/>
        <v>0.13756940160394815</v>
      </c>
      <c r="Y55" s="62">
        <f t="shared" si="26"/>
        <v>0.11475409836065564</v>
      </c>
      <c r="Z55" s="63">
        <f t="shared" si="27"/>
        <v>0.23529411764705888</v>
      </c>
      <c r="AA55" s="47">
        <f t="shared" si="28"/>
        <v>6.2460961898813228E-2</v>
      </c>
      <c r="AB55" s="47">
        <f t="shared" si="29"/>
        <v>0.12179930795847738</v>
      </c>
      <c r="AC55" s="62">
        <f t="shared" si="30"/>
        <v>3.3168666196189189E-2</v>
      </c>
      <c r="AD55" s="63">
        <f t="shared" si="31"/>
        <v>-1.216216216216226E-2</v>
      </c>
      <c r="AE55" s="47">
        <f t="shared" si="32"/>
        <v>6.2375580623755811E-2</v>
      </c>
      <c r="AF55" s="47">
        <f t="shared" si="33"/>
        <v>9.8024316109422527E-2</v>
      </c>
      <c r="AG55" s="62">
        <f t="shared" si="34"/>
        <v>2.9048656499636838E-2</v>
      </c>
      <c r="AH55" s="63">
        <f t="shared" si="35"/>
        <v>4.9645390070921946E-2</v>
      </c>
      <c r="AI55" s="47">
        <f t="shared" si="36"/>
        <v>7.0312499999999778E-2</v>
      </c>
      <c r="AJ55" s="47">
        <f t="shared" si="37"/>
        <v>-3.7307973664959748E-2</v>
      </c>
      <c r="AK55" s="62">
        <f t="shared" si="38"/>
        <v>2.4553571428571397E-2</v>
      </c>
      <c r="AL55" s="63">
        <f t="shared" si="39"/>
        <v>-7.6620825147347693E-2</v>
      </c>
      <c r="AM55" s="47">
        <f t="shared" si="40"/>
        <v>-5.3763440860215006E-2</v>
      </c>
      <c r="AN55" s="47">
        <f t="shared" si="41"/>
        <v>-4.8712595685455828E-2</v>
      </c>
      <c r="AO55" s="62">
        <f t="shared" si="42"/>
        <v>6.6666666666666652E-2</v>
      </c>
      <c r="AP55" s="63">
        <f t="shared" si="43"/>
        <v>0.1498493975903612</v>
      </c>
      <c r="AQ55" s="47">
        <f t="shared" si="44"/>
        <v>5.9074733096085463E-2</v>
      </c>
      <c r="AR55" s="47">
        <f t="shared" si="45"/>
        <v>6.760772659732539E-2</v>
      </c>
      <c r="AS55" s="62">
        <f t="shared" si="46"/>
        <v>0.125</v>
      </c>
      <c r="AT55" s="63">
        <f t="shared" si="47"/>
        <v>6.5810593900481607E-2</v>
      </c>
      <c r="AU55" s="47">
        <f t="shared" si="48"/>
        <v>0.10629921259842523</v>
      </c>
      <c r="AV55" s="47">
        <f t="shared" si="49"/>
        <v>0.27582938388625577</v>
      </c>
      <c r="AW55" s="62">
        <f t="shared" si="50"/>
        <v>0.16788321167883202</v>
      </c>
      <c r="AX55" s="63">
        <f t="shared" si="51"/>
        <v>0.5672955974842766</v>
      </c>
      <c r="AY55" s="47">
        <f t="shared" si="52"/>
        <v>0.28542510121457498</v>
      </c>
      <c r="AZ55" s="47">
        <f t="shared" si="53"/>
        <v>0.16189427312775329</v>
      </c>
      <c r="BA55" s="62">
        <f t="shared" si="54"/>
        <v>0.12558685446009399</v>
      </c>
      <c r="BB55" s="63">
        <f t="shared" si="55"/>
        <v>-0.17273673257023925</v>
      </c>
      <c r="BC55" s="47">
        <f t="shared" si="56"/>
        <v>0.10886644219977559</v>
      </c>
      <c r="BD55" s="47">
        <f t="shared" si="57"/>
        <v>6.0747663551401931E-2</v>
      </c>
      <c r="BE55" s="62">
        <f t="shared" si="58"/>
        <v>-1.3888888888888951E-2</v>
      </c>
      <c r="BF55" s="63">
        <f t="shared" si="59"/>
        <v>-3.3199195171026319E-2</v>
      </c>
      <c r="BG55" s="47">
        <f t="shared" si="60"/>
        <v>7.4788902291917925E-2</v>
      </c>
      <c r="BH55" s="47">
        <f t="shared" si="61"/>
        <v>0.23165467625899283</v>
      </c>
      <c r="BI55" s="62">
        <f t="shared" si="62"/>
        <v>0.25399129172714074</v>
      </c>
      <c r="BJ55" s="63">
        <f t="shared" si="63"/>
        <v>1.4009661835748792</v>
      </c>
      <c r="BK55" s="47">
        <f t="shared" si="64"/>
        <v>6.145966709346995E-2</v>
      </c>
      <c r="BL55" s="47">
        <f t="shared" si="65"/>
        <v>0.42418032786885251</v>
      </c>
      <c r="BM55" s="62">
        <f t="shared" si="66"/>
        <v>0.29268292682926855</v>
      </c>
      <c r="BN55" s="63" t="e">
        <f>+BN26/#REF!-1</f>
        <v>#REF!</v>
      </c>
      <c r="BO55" s="47" t="e">
        <f>+BO26/#REF!-1</f>
        <v>#REF!</v>
      </c>
      <c r="BP55" s="47" t="e">
        <f>+BP26/#REF!-1</f>
        <v>#REF!</v>
      </c>
      <c r="BQ55" s="62" t="e">
        <f>+BQ26/#REF!-1</f>
        <v>#REF!</v>
      </c>
    </row>
    <row r="56" spans="1:69" ht="40" customHeight="1" x14ac:dyDescent="0.3">
      <c r="A56" s="32" t="s">
        <v>22</v>
      </c>
      <c r="B56" s="95"/>
      <c r="C56" s="95"/>
      <c r="D56" s="95"/>
      <c r="E56" s="154">
        <f t="shared" si="1"/>
        <v>-0.11372148450800124</v>
      </c>
      <c r="F56" s="154">
        <f t="shared" si="2"/>
        <v>1.0150375939849576E-2</v>
      </c>
      <c r="G56" s="154">
        <f t="shared" si="3"/>
        <v>7.7724358974359031E-2</v>
      </c>
      <c r="H56" s="37">
        <f t="shared" si="4"/>
        <v>-1.3328656611715228E-2</v>
      </c>
      <c r="I56" s="37">
        <f t="shared" si="5"/>
        <v>3.3063665142455179E-2</v>
      </c>
      <c r="J56" s="65">
        <f t="shared" si="15"/>
        <v>-7.9584775086505188E-2</v>
      </c>
      <c r="K56" s="48">
        <f t="shared" si="6"/>
        <v>-0.17840684660961159</v>
      </c>
      <c r="L56" s="48">
        <f t="shared" si="7"/>
        <v>-7.4951330304996677E-2</v>
      </c>
      <c r="M56" s="64">
        <f t="shared" si="8"/>
        <v>-2.1679284239504493E-2</v>
      </c>
      <c r="N56" s="65">
        <f t="shared" si="16"/>
        <v>4.048442906574401E-2</v>
      </c>
      <c r="O56" s="48">
        <f t="shared" si="17"/>
        <v>-5.4970375246872871E-2</v>
      </c>
      <c r="P56" s="48">
        <f t="shared" si="18"/>
        <v>-3.2446463335496389E-2</v>
      </c>
      <c r="Q56" s="64">
        <f t="shared" si="19"/>
        <v>-9.0846524432209308E-2</v>
      </c>
      <c r="R56" s="65">
        <f t="shared" si="20"/>
        <v>-1.2978142076502719E-2</v>
      </c>
      <c r="S56" s="48">
        <f t="shared" si="21"/>
        <v>4.6864231564438308E-2</v>
      </c>
      <c r="T56" s="48">
        <f t="shared" si="22"/>
        <v>0.13559322033898313</v>
      </c>
      <c r="U56" s="64">
        <f t="shared" si="67"/>
        <v>4.0085898353614979E-2</v>
      </c>
      <c r="V56" s="65">
        <f t="shared" si="23"/>
        <v>8.7263275157816622E-2</v>
      </c>
      <c r="W56" s="48">
        <f t="shared" si="24"/>
        <v>0.20414937759336094</v>
      </c>
      <c r="X56" s="48">
        <f t="shared" si="25"/>
        <v>9.6122778675282738E-2</v>
      </c>
      <c r="Y56" s="64">
        <f t="shared" si="26"/>
        <v>0.29591836734693877</v>
      </c>
      <c r="Z56" s="65">
        <f t="shared" si="27"/>
        <v>0.19582593250444069</v>
      </c>
      <c r="AA56" s="48">
        <f t="shared" si="28"/>
        <v>0.18079372856442921</v>
      </c>
      <c r="AB56" s="48">
        <f t="shared" si="29"/>
        <v>0.24359618282270223</v>
      </c>
      <c r="AC56" s="64">
        <f t="shared" si="30"/>
        <v>5.7899901864572945E-2</v>
      </c>
      <c r="AD56" s="65">
        <f t="shared" si="31"/>
        <v>0.13108990457056757</v>
      </c>
      <c r="AE56" s="48">
        <f t="shared" si="32"/>
        <v>-0.10246262093227798</v>
      </c>
      <c r="AF56" s="48">
        <f t="shared" si="33"/>
        <v>-8.7116001834021128E-2</v>
      </c>
      <c r="AG56" s="64">
        <f t="shared" si="34"/>
        <v>-2.6743075453677156E-2</v>
      </c>
      <c r="AH56" s="65">
        <f t="shared" si="35"/>
        <v>-5.8183538315988659E-2</v>
      </c>
      <c r="AI56" s="48">
        <f t="shared" si="36"/>
        <v>3.9305301645338186E-2</v>
      </c>
      <c r="AJ56" s="48">
        <f t="shared" si="37"/>
        <v>0.12076053442959922</v>
      </c>
      <c r="AK56" s="64">
        <f t="shared" si="38"/>
        <v>6.8912710566615631E-2</v>
      </c>
      <c r="AL56" s="65">
        <f t="shared" si="39"/>
        <v>-1.8114259173246605E-2</v>
      </c>
      <c r="AM56" s="48">
        <f t="shared" si="40"/>
        <v>-6.5755764304013531E-2</v>
      </c>
      <c r="AN56" s="48">
        <f t="shared" si="41"/>
        <v>-0.16337059329320724</v>
      </c>
      <c r="AO56" s="64">
        <f t="shared" si="42"/>
        <v>-8.4579439252336464E-2</v>
      </c>
      <c r="AP56" s="65">
        <f t="shared" si="43"/>
        <v>-0.10996279454319968</v>
      </c>
      <c r="AQ56" s="48">
        <f t="shared" si="44"/>
        <v>-0.10508215513947272</v>
      </c>
      <c r="AR56" s="48">
        <f t="shared" si="45"/>
        <v>1.8388791593695331E-2</v>
      </c>
      <c r="AS56" s="64">
        <f t="shared" si="46"/>
        <v>4.2884990253411415E-2</v>
      </c>
      <c r="AT56" s="65">
        <f t="shared" si="47"/>
        <v>-4.2359461599366544E-2</v>
      </c>
      <c r="AU56" s="48">
        <f t="shared" si="48"/>
        <v>0.1483106625713031</v>
      </c>
      <c r="AV56" s="48">
        <f t="shared" si="49"/>
        <v>9.8605098605098584E-2</v>
      </c>
      <c r="AW56" s="64">
        <f t="shared" si="50"/>
        <v>7.2100313479623646E-2</v>
      </c>
      <c r="AX56" s="65">
        <f t="shared" si="51"/>
        <v>0.59570435881238137</v>
      </c>
      <c r="AY56" s="48">
        <f t="shared" si="52"/>
        <v>0.30826636050516654</v>
      </c>
      <c r="AZ56" s="48">
        <f t="shared" si="53"/>
        <v>0.53431734317343182</v>
      </c>
      <c r="BA56" s="64">
        <f t="shared" si="54"/>
        <v>0.29850746268656714</v>
      </c>
      <c r="BB56" s="65">
        <f t="shared" si="55"/>
        <v>0.45764272559852692</v>
      </c>
      <c r="BC56" s="48">
        <f t="shared" si="56"/>
        <v>0.41972290138549284</v>
      </c>
      <c r="BD56" s="48">
        <f t="shared" si="57"/>
        <v>0.13389121338912124</v>
      </c>
      <c r="BE56" s="64">
        <f t="shared" si="58"/>
        <v>0.14263565891472862</v>
      </c>
      <c r="BF56" s="65">
        <f t="shared" si="59"/>
        <v>-0.24109014675052409</v>
      </c>
      <c r="BG56" s="48">
        <f t="shared" si="60"/>
        <v>0.32219827586206895</v>
      </c>
      <c r="BH56" s="48">
        <f t="shared" si="61"/>
        <v>7.3674752920035891E-2</v>
      </c>
      <c r="BI56" s="64">
        <f t="shared" si="62"/>
        <v>0.56743620899149461</v>
      </c>
      <c r="BJ56" s="65">
        <f t="shared" si="63"/>
        <v>4.4525547445255498E-2</v>
      </c>
      <c r="BK56" s="48">
        <f t="shared" si="64"/>
        <v>-4.3298969072165017E-2</v>
      </c>
      <c r="BL56" s="48">
        <f t="shared" si="65"/>
        <v>0.40176322418136001</v>
      </c>
      <c r="BM56" s="64">
        <f t="shared" si="66"/>
        <v>0.12739726027397258</v>
      </c>
      <c r="BN56" s="65" t="e">
        <f>+BN27/#REF!-1</f>
        <v>#REF!</v>
      </c>
      <c r="BO56" s="48" t="e">
        <f>+BO27/#REF!-1</f>
        <v>#REF!</v>
      </c>
      <c r="BP56" s="48" t="e">
        <f>+BP27/#REF!-1</f>
        <v>#REF!</v>
      </c>
      <c r="BQ56" s="64" t="e">
        <f>+BQ27/#REF!-1</f>
        <v>#REF!</v>
      </c>
    </row>
    <row r="57" spans="1:69" ht="40" customHeight="1" thickBot="1" x14ac:dyDescent="0.35">
      <c r="A57" s="33" t="s">
        <v>23</v>
      </c>
      <c r="B57" s="211"/>
      <c r="C57" s="211"/>
      <c r="D57" s="211"/>
      <c r="E57" s="37">
        <f t="shared" si="1"/>
        <v>-2.6994471384007013E-2</v>
      </c>
      <c r="F57" s="37">
        <f t="shared" si="2"/>
        <v>-1.9681182652061535E-2</v>
      </c>
      <c r="G57" s="37">
        <f t="shared" si="3"/>
        <v>-6.3259890143800845E-3</v>
      </c>
      <c r="H57" s="37">
        <f t="shared" si="4"/>
        <v>2.7056660969396074E-2</v>
      </c>
      <c r="I57" s="37">
        <f t="shared" si="5"/>
        <v>4.8783648083962072E-2</v>
      </c>
      <c r="J57" s="43">
        <f t="shared" si="15"/>
        <v>0.13493026076409942</v>
      </c>
      <c r="K57" s="44">
        <f t="shared" si="6"/>
        <v>7.2158808933002305E-2</v>
      </c>
      <c r="L57" s="44">
        <f t="shared" si="7"/>
        <v>5.447294186310403E-3</v>
      </c>
      <c r="M57" s="45">
        <f t="shared" si="8"/>
        <v>3.8972840170969025E-2</v>
      </c>
      <c r="N57" s="43">
        <f t="shared" si="16"/>
        <v>8.5809581564584514E-2</v>
      </c>
      <c r="O57" s="44">
        <f t="shared" si="17"/>
        <v>6.6302729528535442E-2</v>
      </c>
      <c r="P57" s="44">
        <f t="shared" si="18"/>
        <v>3.2100126455041345E-3</v>
      </c>
      <c r="Q57" s="45">
        <f t="shared" si="19"/>
        <v>-1.8846969340020614E-3</v>
      </c>
      <c r="R57" s="43">
        <f t="shared" si="20"/>
        <v>6.1967799642218102E-2</v>
      </c>
      <c r="S57" s="44">
        <f t="shared" si="21"/>
        <v>9.7574261021134756E-2</v>
      </c>
      <c r="T57" s="44">
        <f t="shared" si="22"/>
        <v>9.1098846670911948E-2</v>
      </c>
      <c r="U57" s="45">
        <f t="shared" si="67"/>
        <v>0.10174644962734991</v>
      </c>
      <c r="V57" s="43">
        <f t="shared" si="23"/>
        <v>2.0519935738279704E-2</v>
      </c>
      <c r="W57" s="44">
        <f t="shared" si="24"/>
        <v>5.630993479094748E-2</v>
      </c>
      <c r="X57" s="44">
        <f t="shared" si="25"/>
        <v>5.2032157213041552E-2</v>
      </c>
      <c r="Y57" s="45">
        <f t="shared" si="26"/>
        <v>4.6202187912173232E-2</v>
      </c>
      <c r="Z57" s="43">
        <f t="shared" si="27"/>
        <v>4.0973014063094171E-2</v>
      </c>
      <c r="AA57" s="44">
        <f t="shared" si="28"/>
        <v>1.0230179028132946E-2</v>
      </c>
      <c r="AB57" s="44">
        <f t="shared" si="29"/>
        <v>3.6694061812709622E-2</v>
      </c>
      <c r="AC57" s="45">
        <f t="shared" si="30"/>
        <v>8.8322215654817127E-2</v>
      </c>
      <c r="AD57" s="43">
        <f t="shared" si="31"/>
        <v>5.2821128451380206E-2</v>
      </c>
      <c r="AE57" s="44">
        <f t="shared" si="32"/>
        <v>4.8001949317738823E-2</v>
      </c>
      <c r="AF57" s="44">
        <f t="shared" si="33"/>
        <v>4.0049761226373715E-2</v>
      </c>
      <c r="AG57" s="45">
        <f t="shared" si="34"/>
        <v>4.964147821290954E-3</v>
      </c>
      <c r="AH57" s="43">
        <f t="shared" si="35"/>
        <v>1.6473459426479486E-2</v>
      </c>
      <c r="AI57" s="44">
        <f t="shared" si="36"/>
        <v>6.6851522897621196E-2</v>
      </c>
      <c r="AJ57" s="44">
        <f t="shared" si="37"/>
        <v>7.9305266805266728E-2</v>
      </c>
      <c r="AK57" s="45">
        <f t="shared" si="38"/>
        <v>5.6668908316520605E-2</v>
      </c>
      <c r="AL57" s="43">
        <f t="shared" si="39"/>
        <v>0.11547186932849374</v>
      </c>
      <c r="AM57" s="44">
        <f t="shared" si="40"/>
        <v>8.3818557475582312E-2</v>
      </c>
      <c r="AN57" s="44">
        <f t="shared" si="41"/>
        <v>5.651397977394379E-2</v>
      </c>
      <c r="AO57" s="45">
        <f t="shared" si="42"/>
        <v>0.12811045923528241</v>
      </c>
      <c r="AP57" s="43">
        <f t="shared" si="43"/>
        <v>5.4394106109170837E-2</v>
      </c>
      <c r="AQ57" s="44">
        <f t="shared" si="44"/>
        <v>-2.3473076381386182E-4</v>
      </c>
      <c r="AR57" s="44">
        <f t="shared" si="45"/>
        <v>6.0361977776699494E-2</v>
      </c>
      <c r="AS57" s="45">
        <f t="shared" si="46"/>
        <v>7.1653116531165351E-2</v>
      </c>
      <c r="AT57" s="43">
        <f t="shared" si="47"/>
        <v>8.8471151843366069E-2</v>
      </c>
      <c r="AU57" s="44">
        <f t="shared" si="48"/>
        <v>0.13261019833040888</v>
      </c>
      <c r="AV57" s="44">
        <f t="shared" si="49"/>
        <v>0.10367910887377496</v>
      </c>
      <c r="AW57" s="45">
        <f t="shared" si="50"/>
        <v>3.4830893488137171E-2</v>
      </c>
      <c r="AX57" s="43">
        <f t="shared" si="51"/>
        <v>0.20772278473052008</v>
      </c>
      <c r="AY57" s="44">
        <f t="shared" si="52"/>
        <v>0.12260490658389545</v>
      </c>
      <c r="AZ57" s="44">
        <f t="shared" si="53"/>
        <v>7.6750086495213976E-2</v>
      </c>
      <c r="BA57" s="45">
        <f t="shared" si="54"/>
        <v>0.12273299748110844</v>
      </c>
      <c r="BB57" s="43">
        <f t="shared" si="55"/>
        <v>8.6906876427303992E-3</v>
      </c>
      <c r="BC57" s="44">
        <f t="shared" si="56"/>
        <v>0.13418184280008139</v>
      </c>
      <c r="BD57" s="44">
        <f t="shared" si="57"/>
        <v>0.15129788222797602</v>
      </c>
      <c r="BE57" s="45">
        <f t="shared" si="58"/>
        <v>0.1324253012907366</v>
      </c>
      <c r="BF57" s="43">
        <f t="shared" si="59"/>
        <v>7.3110959836623524E-2</v>
      </c>
      <c r="BG57" s="44">
        <f t="shared" si="60"/>
        <v>4.7588652482269289E-2</v>
      </c>
      <c r="BH57" s="44">
        <f t="shared" si="61"/>
        <v>0.1029508676869002</v>
      </c>
      <c r="BI57" s="45">
        <f t="shared" si="62"/>
        <v>0.14585716620362832</v>
      </c>
      <c r="BJ57" s="43">
        <f t="shared" si="63"/>
        <v>4.3175685271978459E-2</v>
      </c>
      <c r="BK57" s="44">
        <f t="shared" si="64"/>
        <v>6.3990341080591762E-2</v>
      </c>
      <c r="BL57" s="44">
        <f t="shared" si="65"/>
        <v>0.10987403494514436</v>
      </c>
      <c r="BM57" s="45">
        <f t="shared" si="66"/>
        <v>5.0472103004292057E-2</v>
      </c>
      <c r="BN57" s="43" t="e">
        <f>+BN28/#REF!-1</f>
        <v>#REF!</v>
      </c>
      <c r="BO57" s="44" t="e">
        <f>+BO28/#REF!-1</f>
        <v>#REF!</v>
      </c>
      <c r="BP57" s="44" t="e">
        <f>+BP28/#REF!-1</f>
        <v>#REF!</v>
      </c>
      <c r="BQ57" s="45" t="e">
        <f>+BQ28/#REF!-1</f>
        <v>#REF!</v>
      </c>
    </row>
    <row r="58" spans="1:69" ht="40" customHeight="1" thickBot="1" x14ac:dyDescent="0.35">
      <c r="A58" s="259" t="s">
        <v>76</v>
      </c>
      <c r="B58" s="119"/>
      <c r="F58" s="68"/>
      <c r="G58" s="119"/>
      <c r="O58" s="68"/>
      <c r="Q58" s="1"/>
    </row>
    <row r="59" spans="1:69" ht="40" customHeight="1" x14ac:dyDescent="0.3">
      <c r="A59" s="270" t="s">
        <v>87</v>
      </c>
      <c r="B59" s="219">
        <v>2020</v>
      </c>
      <c r="C59" s="220"/>
      <c r="D59" s="220"/>
      <c r="E59" s="221"/>
      <c r="F59" s="219">
        <v>2019</v>
      </c>
      <c r="G59" s="220"/>
      <c r="H59" s="220"/>
      <c r="I59" s="221"/>
      <c r="J59" s="13"/>
      <c r="K59" s="14"/>
      <c r="L59" s="14"/>
      <c r="M59" s="15">
        <v>2018</v>
      </c>
      <c r="N59" s="13">
        <v>2017</v>
      </c>
      <c r="O59" s="14"/>
      <c r="P59" s="14"/>
      <c r="Q59" s="15"/>
      <c r="R59" s="219">
        <v>2016</v>
      </c>
      <c r="S59" s="220"/>
      <c r="T59" s="220"/>
      <c r="U59" s="221"/>
      <c r="V59" s="219">
        <v>2015</v>
      </c>
      <c r="W59" s="220"/>
      <c r="X59" s="220"/>
      <c r="Y59" s="221"/>
      <c r="Z59" s="219">
        <v>2014</v>
      </c>
      <c r="AA59" s="220"/>
      <c r="AB59" s="220"/>
      <c r="AC59" s="221"/>
      <c r="AD59" s="219">
        <v>2013</v>
      </c>
      <c r="AE59" s="220"/>
      <c r="AF59" s="220"/>
      <c r="AG59" s="221"/>
      <c r="AH59" s="219">
        <v>2012</v>
      </c>
      <c r="AI59" s="220"/>
      <c r="AJ59" s="220"/>
      <c r="AK59" s="221"/>
      <c r="AL59" s="219">
        <v>2011</v>
      </c>
      <c r="AM59" s="220"/>
      <c r="AN59" s="220"/>
      <c r="AO59" s="221"/>
      <c r="AP59" s="219">
        <v>2010</v>
      </c>
      <c r="AQ59" s="220"/>
      <c r="AR59" s="220"/>
      <c r="AS59" s="221"/>
      <c r="AT59" s="219">
        <v>2009</v>
      </c>
      <c r="AU59" s="220"/>
      <c r="AV59" s="220"/>
      <c r="AW59" s="221"/>
      <c r="AX59" s="219">
        <v>2008</v>
      </c>
      <c r="AY59" s="220"/>
      <c r="AZ59" s="220"/>
      <c r="BA59" s="221"/>
      <c r="BB59" s="219">
        <v>2007</v>
      </c>
      <c r="BC59" s="220"/>
      <c r="BD59" s="220"/>
      <c r="BE59" s="221"/>
      <c r="BF59" s="219">
        <v>2006</v>
      </c>
      <c r="BG59" s="220"/>
      <c r="BH59" s="220"/>
      <c r="BI59" s="221"/>
      <c r="BJ59" s="219">
        <v>2005</v>
      </c>
      <c r="BK59" s="220"/>
      <c r="BL59" s="220"/>
      <c r="BM59" s="221"/>
      <c r="BN59" s="219">
        <v>2004</v>
      </c>
      <c r="BO59" s="220"/>
      <c r="BP59" s="220"/>
      <c r="BQ59" s="221"/>
    </row>
    <row r="60" spans="1:69" ht="40" customHeight="1" thickBot="1" x14ac:dyDescent="0.35">
      <c r="A60" s="271"/>
      <c r="B60" s="34" t="s">
        <v>5</v>
      </c>
      <c r="C60" s="35" t="s">
        <v>4</v>
      </c>
      <c r="D60" s="35" t="s">
        <v>3</v>
      </c>
      <c r="E60" s="36" t="s">
        <v>2</v>
      </c>
      <c r="F60" s="34" t="s">
        <v>5</v>
      </c>
      <c r="G60" s="35" t="s">
        <v>4</v>
      </c>
      <c r="H60" s="35" t="s">
        <v>3</v>
      </c>
      <c r="I60" s="36" t="s">
        <v>2</v>
      </c>
      <c r="J60" s="34" t="s">
        <v>5</v>
      </c>
      <c r="K60" s="35" t="s">
        <v>4</v>
      </c>
      <c r="L60" s="35" t="s">
        <v>3</v>
      </c>
      <c r="M60" s="36" t="s">
        <v>2</v>
      </c>
      <c r="N60" s="34" t="s">
        <v>5</v>
      </c>
      <c r="O60" s="35" t="s">
        <v>4</v>
      </c>
      <c r="P60" s="35" t="s">
        <v>3</v>
      </c>
      <c r="Q60" s="36" t="s">
        <v>2</v>
      </c>
      <c r="R60" s="34" t="s">
        <v>5</v>
      </c>
      <c r="S60" s="35" t="s">
        <v>4</v>
      </c>
      <c r="T60" s="35" t="s">
        <v>3</v>
      </c>
      <c r="U60" s="36" t="s">
        <v>2</v>
      </c>
      <c r="V60" s="34" t="s">
        <v>5</v>
      </c>
      <c r="W60" s="35" t="s">
        <v>4</v>
      </c>
      <c r="X60" s="35" t="s">
        <v>3</v>
      </c>
      <c r="Y60" s="36" t="s">
        <v>2</v>
      </c>
      <c r="Z60" s="34" t="s">
        <v>5</v>
      </c>
      <c r="AA60" s="35" t="s">
        <v>4</v>
      </c>
      <c r="AB60" s="35" t="s">
        <v>3</v>
      </c>
      <c r="AC60" s="36" t="s">
        <v>2</v>
      </c>
      <c r="AD60" s="34" t="s">
        <v>5</v>
      </c>
      <c r="AE60" s="35" t="s">
        <v>4</v>
      </c>
      <c r="AF60" s="35" t="s">
        <v>3</v>
      </c>
      <c r="AG60" s="36" t="s">
        <v>2</v>
      </c>
      <c r="AH60" s="34" t="s">
        <v>5</v>
      </c>
      <c r="AI60" s="35" t="s">
        <v>4</v>
      </c>
      <c r="AJ60" s="35" t="s">
        <v>3</v>
      </c>
      <c r="AK60" s="36" t="s">
        <v>2</v>
      </c>
      <c r="AL60" s="34" t="s">
        <v>5</v>
      </c>
      <c r="AM60" s="35" t="s">
        <v>4</v>
      </c>
      <c r="AN60" s="35" t="s">
        <v>3</v>
      </c>
      <c r="AO60" s="36" t="s">
        <v>2</v>
      </c>
      <c r="AP60" s="34" t="s">
        <v>5</v>
      </c>
      <c r="AQ60" s="35" t="s">
        <v>4</v>
      </c>
      <c r="AR60" s="35" t="s">
        <v>3</v>
      </c>
      <c r="AS60" s="36" t="s">
        <v>2</v>
      </c>
      <c r="AT60" s="34" t="s">
        <v>5</v>
      </c>
      <c r="AU60" s="35" t="s">
        <v>4</v>
      </c>
      <c r="AV60" s="35" t="s">
        <v>3</v>
      </c>
      <c r="AW60" s="36" t="s">
        <v>2</v>
      </c>
      <c r="AX60" s="34" t="s">
        <v>5</v>
      </c>
      <c r="AY60" s="35" t="s">
        <v>4</v>
      </c>
      <c r="AZ60" s="35" t="s">
        <v>3</v>
      </c>
      <c r="BA60" s="36" t="s">
        <v>2</v>
      </c>
      <c r="BB60" s="34" t="s">
        <v>5</v>
      </c>
      <c r="BC60" s="35" t="s">
        <v>4</v>
      </c>
      <c r="BD60" s="35" t="s">
        <v>3</v>
      </c>
      <c r="BE60" s="36" t="s">
        <v>2</v>
      </c>
      <c r="BF60" s="34" t="s">
        <v>5</v>
      </c>
      <c r="BG60" s="35" t="s">
        <v>4</v>
      </c>
      <c r="BH60" s="35" t="s">
        <v>3</v>
      </c>
      <c r="BI60" s="36" t="s">
        <v>2</v>
      </c>
      <c r="BJ60" s="34" t="s">
        <v>5</v>
      </c>
      <c r="BK60" s="35" t="s">
        <v>4</v>
      </c>
      <c r="BL60" s="35" t="s">
        <v>3</v>
      </c>
      <c r="BM60" s="36" t="s">
        <v>2</v>
      </c>
      <c r="BN60" s="34" t="s">
        <v>5</v>
      </c>
      <c r="BO60" s="35" t="s">
        <v>4</v>
      </c>
      <c r="BP60" s="35" t="s">
        <v>3</v>
      </c>
      <c r="BQ60" s="36" t="s">
        <v>2</v>
      </c>
    </row>
    <row r="61" spans="1:69" ht="40" customHeight="1" x14ac:dyDescent="0.3">
      <c r="A61" s="54" t="s">
        <v>24</v>
      </c>
      <c r="B61" s="92"/>
      <c r="C61" s="92"/>
      <c r="D61" s="92"/>
      <c r="E61" s="37">
        <f t="shared" ref="E61:I70" si="68">+E3/E$28</f>
        <v>5.9518141129416245E-2</v>
      </c>
      <c r="F61" s="37">
        <f t="shared" si="68"/>
        <v>6.3559835271317824E-2</v>
      </c>
      <c r="G61" s="37">
        <f t="shared" si="68"/>
        <v>5.9656532405825906E-2</v>
      </c>
      <c r="H61" s="37">
        <f t="shared" si="68"/>
        <v>5.6769655865360459E-2</v>
      </c>
      <c r="I61" s="37">
        <f t="shared" si="68"/>
        <v>5.7077555054514013E-2</v>
      </c>
      <c r="J61" s="37">
        <f>+I3/I$28</f>
        <v>5.7077555054514013E-2</v>
      </c>
      <c r="K61" s="38">
        <f t="shared" ref="K61:AP61" si="69">+K3/K$28</f>
        <v>5.576127877553539E-2</v>
      </c>
      <c r="L61" s="38">
        <f t="shared" si="69"/>
        <v>6.1240285078525587E-2</v>
      </c>
      <c r="M61" s="39">
        <f t="shared" si="69"/>
        <v>5.6428363188753189E-2</v>
      </c>
      <c r="N61" s="37">
        <f t="shared" si="69"/>
        <v>6.3328058580781291E-2</v>
      </c>
      <c r="O61" s="38">
        <f t="shared" si="69"/>
        <v>5.4795370628936683E-2</v>
      </c>
      <c r="P61" s="38">
        <f t="shared" si="69"/>
        <v>6.0989010989010994E-2</v>
      </c>
      <c r="Q61" s="39">
        <f t="shared" si="69"/>
        <v>5.9277742185656006E-2</v>
      </c>
      <c r="R61" s="37">
        <f t="shared" si="69"/>
        <v>5.7172697257597195E-2</v>
      </c>
      <c r="S61" s="38">
        <f t="shared" si="69"/>
        <v>5.7535153019023982E-2</v>
      </c>
      <c r="T61" s="38">
        <f t="shared" si="69"/>
        <v>6.7345416815278364E-2</v>
      </c>
      <c r="U61" s="39">
        <f t="shared" si="69"/>
        <v>6.6772119947497724E-2</v>
      </c>
      <c r="V61" s="37">
        <f t="shared" si="69"/>
        <v>6.8121645796064403E-2</v>
      </c>
      <c r="W61" s="38">
        <f t="shared" si="69"/>
        <v>6.180550512019755E-2</v>
      </c>
      <c r="X61" s="38">
        <f t="shared" si="69"/>
        <v>6.9907309134649404E-2</v>
      </c>
      <c r="Y61" s="39">
        <f t="shared" si="69"/>
        <v>5.9994808854610851E-2</v>
      </c>
      <c r="Z61" s="37">
        <f t="shared" si="69"/>
        <v>8.6059588140791593E-2</v>
      </c>
      <c r="AA61" s="38">
        <f t="shared" si="69"/>
        <v>6.5899501342539329E-2</v>
      </c>
      <c r="AB61" s="38">
        <f t="shared" si="69"/>
        <v>7.3246985261277361E-2</v>
      </c>
      <c r="AC61" s="39">
        <f t="shared" si="69"/>
        <v>6.0089999224144618E-2</v>
      </c>
      <c r="AD61" s="37">
        <f t="shared" si="69"/>
        <v>8.6431014823261154E-2</v>
      </c>
      <c r="AE61" s="38">
        <f t="shared" si="69"/>
        <v>6.7619933348833622E-2</v>
      </c>
      <c r="AF61" s="38">
        <f t="shared" si="69"/>
        <v>7.7015086622680085E-2</v>
      </c>
      <c r="AG61" s="39">
        <f t="shared" si="69"/>
        <v>6.4932871738579742E-2</v>
      </c>
      <c r="AH61" s="37">
        <f t="shared" si="69"/>
        <v>9.7639055622248894E-2</v>
      </c>
      <c r="AI61" s="38">
        <f t="shared" si="69"/>
        <v>6.7292072774528922E-2</v>
      </c>
      <c r="AJ61" s="38">
        <f t="shared" si="69"/>
        <v>8.6921626068461821E-2</v>
      </c>
      <c r="AK61" s="131">
        <f t="shared" si="69"/>
        <v>6.3133777419491721E-2</v>
      </c>
      <c r="AL61" s="132">
        <f t="shared" si="69"/>
        <v>0.11043319097010372</v>
      </c>
      <c r="AM61" s="130">
        <f t="shared" si="69"/>
        <v>6.0959230535938651E-2</v>
      </c>
      <c r="AN61" s="130">
        <f t="shared" si="69"/>
        <v>7.2851697851697858E-2</v>
      </c>
      <c r="AO61" s="131">
        <f t="shared" si="69"/>
        <v>6.5680340730777845E-2</v>
      </c>
      <c r="AP61" s="132">
        <f t="shared" si="69"/>
        <v>0.10630671506352088</v>
      </c>
      <c r="AQ61" s="130">
        <f t="shared" ref="AQ61:BQ61" si="70">+AQ3/AQ$28</f>
        <v>5.705296769346356E-2</v>
      </c>
      <c r="AR61" s="130">
        <f t="shared" si="70"/>
        <v>8.5617535349837542E-2</v>
      </c>
      <c r="AS61" s="131">
        <f t="shared" si="70"/>
        <v>7.2375075864859389E-2</v>
      </c>
      <c r="AT61" s="132">
        <f t="shared" si="70"/>
        <v>0.10084676840644884</v>
      </c>
      <c r="AU61" s="130">
        <f t="shared" si="70"/>
        <v>7.4973005962161401E-2</v>
      </c>
      <c r="AV61" s="130">
        <f t="shared" si="70"/>
        <v>0.10446892134504343</v>
      </c>
      <c r="AW61" s="131">
        <f t="shared" si="70"/>
        <v>8.2764227642276422E-2</v>
      </c>
      <c r="AX61" s="132">
        <f t="shared" si="70"/>
        <v>0.10633201416371589</v>
      </c>
      <c r="AY61" s="130">
        <f t="shared" si="70"/>
        <v>8.0980485989259318E-2</v>
      </c>
      <c r="AZ61" s="130">
        <f t="shared" si="70"/>
        <v>0.10705296417286991</v>
      </c>
      <c r="BA61" s="131">
        <f t="shared" si="70"/>
        <v>7.6953278366705916E-2</v>
      </c>
      <c r="BB61" s="132">
        <f t="shared" si="70"/>
        <v>8.5151877240425139E-2</v>
      </c>
      <c r="BC61" s="130">
        <f t="shared" si="70"/>
        <v>7.4374738852742789E-2</v>
      </c>
      <c r="BD61" s="130">
        <f t="shared" si="70"/>
        <v>9.1569599815476882E-2</v>
      </c>
      <c r="BE61" s="131">
        <f t="shared" si="70"/>
        <v>7.2921914357682624E-2</v>
      </c>
      <c r="BF61" s="132">
        <f t="shared" si="70"/>
        <v>0.17482872367419439</v>
      </c>
      <c r="BG61" s="130">
        <f t="shared" si="70"/>
        <v>9.1259901157673851E-2</v>
      </c>
      <c r="BH61" s="130">
        <f t="shared" si="70"/>
        <v>0.10721635796322115</v>
      </c>
      <c r="BI61" s="131">
        <f t="shared" si="70"/>
        <v>8.4646651928973818E-2</v>
      </c>
      <c r="BJ61" s="132">
        <f t="shared" si="70"/>
        <v>8.6997957794417963E-2</v>
      </c>
      <c r="BK61" s="4">
        <f t="shared" si="70"/>
        <v>0.10425531914893617</v>
      </c>
      <c r="BL61" s="4">
        <f t="shared" si="70"/>
        <v>0.11225012813941569</v>
      </c>
      <c r="BM61" s="5">
        <f t="shared" si="70"/>
        <v>8.1794410851446314E-2</v>
      </c>
      <c r="BN61" s="3">
        <f t="shared" si="70"/>
        <v>0.15587274534867207</v>
      </c>
      <c r="BO61" s="4">
        <f t="shared" si="70"/>
        <v>9.5683670389375197E-2</v>
      </c>
      <c r="BP61" s="4">
        <f t="shared" si="70"/>
        <v>0.11263713937423811</v>
      </c>
      <c r="BQ61" s="5">
        <f t="shared" si="70"/>
        <v>0.10351931330472104</v>
      </c>
    </row>
    <row r="62" spans="1:69" ht="40" customHeight="1" x14ac:dyDescent="0.3">
      <c r="A62" s="92" t="s">
        <v>36</v>
      </c>
      <c r="B62" s="92"/>
      <c r="C62" s="92"/>
      <c r="D62" s="92"/>
      <c r="E62" s="37">
        <f t="shared" si="68"/>
        <v>0.13173348569977461</v>
      </c>
      <c r="F62" s="37">
        <f t="shared" si="68"/>
        <v>0.14117005813953487</v>
      </c>
      <c r="G62" s="37">
        <f t="shared" si="68"/>
        <v>0.1420452780969535</v>
      </c>
      <c r="H62" s="37">
        <f t="shared" si="68"/>
        <v>0.14135895503642298</v>
      </c>
      <c r="I62" s="37">
        <f t="shared" si="68"/>
        <v>0.13781388022361554</v>
      </c>
      <c r="J62" s="37">
        <f t="shared" ref="J62:J86" si="71">+J4/J$28</f>
        <v>0.13384985305904357</v>
      </c>
      <c r="K62" s="38">
        <f t="shared" ref="K62:AP62" si="72">+K4/K$28</f>
        <v>0.14611491699068074</v>
      </c>
      <c r="L62" s="38">
        <f t="shared" si="72"/>
        <v>0.14199103486084683</v>
      </c>
      <c r="M62" s="39">
        <f t="shared" si="72"/>
        <v>0.13805837193482554</v>
      </c>
      <c r="N62" s="37">
        <f t="shared" si="72"/>
        <v>0.13680225883521055</v>
      </c>
      <c r="O62" s="38">
        <f t="shared" si="72"/>
        <v>0.14114617270160418</v>
      </c>
      <c r="P62" s="38">
        <f t="shared" si="72"/>
        <v>0.13684550743374271</v>
      </c>
      <c r="Q62" s="39">
        <f t="shared" si="72"/>
        <v>0.14124827190882425</v>
      </c>
      <c r="R62" s="37">
        <f t="shared" si="72"/>
        <v>0.12542955326460481</v>
      </c>
      <c r="S62" s="38">
        <f t="shared" si="72"/>
        <v>0.12512820512820513</v>
      </c>
      <c r="T62" s="38">
        <f t="shared" si="72"/>
        <v>0.12097532505431081</v>
      </c>
      <c r="U62" s="39">
        <f t="shared" si="72"/>
        <v>0.12011577424023155</v>
      </c>
      <c r="V62" s="37">
        <f t="shared" si="72"/>
        <v>0.11516994633273704</v>
      </c>
      <c r="W62" s="38">
        <f t="shared" si="72"/>
        <v>0.11678408018011475</v>
      </c>
      <c r="X62" s="38">
        <f t="shared" si="72"/>
        <v>0.11526215240925494</v>
      </c>
      <c r="Y62" s="39">
        <f t="shared" si="72"/>
        <v>0.11557714412844376</v>
      </c>
      <c r="Z62" s="37">
        <f t="shared" si="72"/>
        <v>0.12761063239374909</v>
      </c>
      <c r="AA62" s="38">
        <f t="shared" si="72"/>
        <v>0.13828154967395478</v>
      </c>
      <c r="AB62" s="38">
        <f t="shared" si="72"/>
        <v>0.13450945362513028</v>
      </c>
      <c r="AC62" s="39">
        <f t="shared" si="72"/>
        <v>0.13810225773915744</v>
      </c>
      <c r="AD62" s="37">
        <f t="shared" si="72"/>
        <v>0.12922843025465608</v>
      </c>
      <c r="AE62" s="38">
        <f t="shared" si="72"/>
        <v>0.15271642253739445</v>
      </c>
      <c r="AF62" s="38">
        <f t="shared" si="72"/>
        <v>0.15021028668441563</v>
      </c>
      <c r="AG62" s="39">
        <f t="shared" si="72"/>
        <v>0.14261589124377266</v>
      </c>
      <c r="AH62" s="37">
        <f t="shared" si="72"/>
        <v>0.14125650260104042</v>
      </c>
      <c r="AI62" s="38">
        <f t="shared" si="72"/>
        <v>0.14043209876543211</v>
      </c>
      <c r="AJ62" s="38">
        <f t="shared" si="72"/>
        <v>0.13588025201653359</v>
      </c>
      <c r="AK62" s="131">
        <f t="shared" si="72"/>
        <v>0.13076498790784508</v>
      </c>
      <c r="AL62" s="132">
        <f t="shared" si="72"/>
        <v>0.11641244661378891</v>
      </c>
      <c r="AM62" s="130">
        <f t="shared" si="72"/>
        <v>0.12295827737099781</v>
      </c>
      <c r="AN62" s="130">
        <f t="shared" si="72"/>
        <v>0.12586625086625089</v>
      </c>
      <c r="AO62" s="131">
        <f t="shared" si="72"/>
        <v>0.12642905178211161</v>
      </c>
      <c r="AP62" s="132">
        <f t="shared" si="72"/>
        <v>0.12931034482758622</v>
      </c>
      <c r="AQ62" s="130">
        <f t="shared" ref="AQ62:BQ62" si="73">+AQ4/AQ$28</f>
        <v>0.13504883546205862</v>
      </c>
      <c r="AR62" s="130">
        <f t="shared" si="73"/>
        <v>0.13247609023932641</v>
      </c>
      <c r="AS62" s="131">
        <f t="shared" si="73"/>
        <v>0.14495245802144444</v>
      </c>
      <c r="AT62" s="132">
        <f t="shared" si="73"/>
        <v>0.14045830741998755</v>
      </c>
      <c r="AU62" s="130">
        <f t="shared" si="73"/>
        <v>0.15388948875639641</v>
      </c>
      <c r="AV62" s="130">
        <f t="shared" si="73"/>
        <v>0.14270464360230964</v>
      </c>
      <c r="AW62" s="131">
        <f t="shared" si="73"/>
        <v>0.15100271002710028</v>
      </c>
      <c r="AX62" s="132">
        <f t="shared" si="73"/>
        <v>0.14502187044365758</v>
      </c>
      <c r="AY62" s="130">
        <f t="shared" si="73"/>
        <v>0.1478704737597703</v>
      </c>
      <c r="AZ62" s="130">
        <f t="shared" si="73"/>
        <v>0.1497884646280726</v>
      </c>
      <c r="BA62" s="131">
        <f t="shared" si="73"/>
        <v>0.15693533008020641</v>
      </c>
      <c r="BB62" s="132">
        <f t="shared" si="73"/>
        <v>0.13999119552229419</v>
      </c>
      <c r="BC62" s="130">
        <f t="shared" si="73"/>
        <v>0.10941323941980542</v>
      </c>
      <c r="BD62" s="130">
        <f t="shared" si="73"/>
        <v>0.12674432014761849</v>
      </c>
      <c r="BE62" s="131">
        <f t="shared" si="73"/>
        <v>0.11435768261964735</v>
      </c>
      <c r="BF62" s="132">
        <f t="shared" si="73"/>
        <v>0.11304237503171786</v>
      </c>
      <c r="BG62" s="130">
        <f t="shared" si="73"/>
        <v>0.10215963712680254</v>
      </c>
      <c r="BH62" s="130">
        <f t="shared" si="73"/>
        <v>0.12002921064860921</v>
      </c>
      <c r="BI62" s="131">
        <f t="shared" si="73"/>
        <v>0.10197532624973257</v>
      </c>
      <c r="BJ62" s="132">
        <f t="shared" si="73"/>
        <v>0.13110959836623554</v>
      </c>
      <c r="BK62" s="4">
        <f t="shared" si="73"/>
        <v>0.14099290780141846</v>
      </c>
      <c r="BL62" s="4">
        <f t="shared" si="73"/>
        <v>0.1486417221937468</v>
      </c>
      <c r="BM62" s="5">
        <f t="shared" si="73"/>
        <v>0.16489622487334532</v>
      </c>
      <c r="BN62" s="3">
        <f t="shared" si="73"/>
        <v>0.13840363584718077</v>
      </c>
      <c r="BO62" s="4">
        <f t="shared" si="73"/>
        <v>0.12850890431632964</v>
      </c>
      <c r="BP62" s="4">
        <f t="shared" si="73"/>
        <v>0.13019097927671677</v>
      </c>
      <c r="BQ62" s="5">
        <f t="shared" si="73"/>
        <v>0.12000000000000004</v>
      </c>
    </row>
    <row r="63" spans="1:69" ht="40" customHeight="1" x14ac:dyDescent="0.3">
      <c r="A63" s="114" t="s">
        <v>37</v>
      </c>
      <c r="B63" s="114"/>
      <c r="C63" s="114"/>
      <c r="D63" s="114"/>
      <c r="E63" s="37">
        <f t="shared" si="68"/>
        <v>3.9678760752944161E-3</v>
      </c>
      <c r="F63" s="37">
        <f t="shared" si="68"/>
        <v>4.7541182170542633E-3</v>
      </c>
      <c r="G63" s="37">
        <f t="shared" si="68"/>
        <v>5.4035588956864687E-3</v>
      </c>
      <c r="H63" s="37">
        <f t="shared" si="68"/>
        <v>5.7146445616679219E-3</v>
      </c>
      <c r="I63" s="37">
        <f t="shared" si="68"/>
        <v>5.3741853785094357E-3</v>
      </c>
      <c r="J63" s="37">
        <f t="shared" si="71"/>
        <v>5.3729925490545319E-3</v>
      </c>
      <c r="K63" s="38">
        <f t="shared" ref="K63:AP63" si="74">+K5/K$28</f>
        <v>5.3693760414738004E-3</v>
      </c>
      <c r="L63" s="38">
        <f t="shared" si="74"/>
        <v>5.5790254442258701E-3</v>
      </c>
      <c r="M63" s="39">
        <f t="shared" si="74"/>
        <v>4.4054290434388252E-3</v>
      </c>
      <c r="N63" s="37">
        <f t="shared" si="74"/>
        <v>3.8164386111886818E-3</v>
      </c>
      <c r="O63" s="38">
        <f t="shared" si="74"/>
        <v>3.4751310931148971E-3</v>
      </c>
      <c r="P63" s="38">
        <f t="shared" si="74"/>
        <v>3.3613445378151267E-3</v>
      </c>
      <c r="Q63" s="39">
        <f t="shared" si="74"/>
        <v>2.7986647334524739E-3</v>
      </c>
      <c r="R63" s="37">
        <f t="shared" si="74"/>
        <v>3.571187925341958E-3</v>
      </c>
      <c r="S63" s="38">
        <f t="shared" si="74"/>
        <v>3.5732009925558308E-3</v>
      </c>
      <c r="T63" s="38">
        <f t="shared" si="74"/>
        <v>3.6963781978535067E-3</v>
      </c>
      <c r="U63" s="39">
        <f t="shared" si="74"/>
        <v>3.0962878201460636E-3</v>
      </c>
      <c r="V63" s="37">
        <f t="shared" si="74"/>
        <v>3.9713774597495526E-3</v>
      </c>
      <c r="W63" s="38">
        <f t="shared" si="74"/>
        <v>4.1760476432565917E-3</v>
      </c>
      <c r="X63" s="38">
        <f t="shared" si="74"/>
        <v>4.0684921814193734E-3</v>
      </c>
      <c r="Y63" s="39">
        <f t="shared" si="74"/>
        <v>3.856279431940376E-3</v>
      </c>
      <c r="Z63" s="37">
        <f t="shared" si="74"/>
        <v>4.8926537169563323E-3</v>
      </c>
      <c r="AA63" s="38">
        <f t="shared" si="74"/>
        <v>5.5619485999232844E-3</v>
      </c>
      <c r="AB63" s="38">
        <f t="shared" si="74"/>
        <v>5.2478785171951765E-3</v>
      </c>
      <c r="AC63" s="39">
        <f t="shared" si="74"/>
        <v>5.4697804329273021E-3</v>
      </c>
      <c r="AD63" s="37">
        <f t="shared" si="74"/>
        <v>6.3854047890535941E-3</v>
      </c>
      <c r="AE63" s="38">
        <f t="shared" si="74"/>
        <v>6.8201193520886633E-3</v>
      </c>
      <c r="AF63" s="38">
        <f t="shared" si="74"/>
        <v>7.061002430836902E-3</v>
      </c>
      <c r="AG63" s="39">
        <f t="shared" si="74"/>
        <v>5.1507219454530089E-3</v>
      </c>
      <c r="AH63" s="37">
        <f t="shared" si="74"/>
        <v>2.8411364545818324E-3</v>
      </c>
      <c r="AI63" s="38">
        <f t="shared" si="74"/>
        <v>3.3300844704353479E-3</v>
      </c>
      <c r="AJ63" s="38">
        <f t="shared" si="74"/>
        <v>3.5715718929331037E-3</v>
      </c>
      <c r="AK63" s="131">
        <f t="shared" si="74"/>
        <v>3.9034324748610464E-3</v>
      </c>
      <c r="AL63" s="132">
        <f t="shared" si="74"/>
        <v>7.2808623144193611E-3</v>
      </c>
      <c r="AM63" s="130">
        <f t="shared" si="74"/>
        <v>8.015250639053768E-3</v>
      </c>
      <c r="AN63" s="130">
        <f t="shared" si="74"/>
        <v>5.8471933471933475E-3</v>
      </c>
      <c r="AO63" s="131">
        <f t="shared" si="74"/>
        <v>7.9802734812822219E-3</v>
      </c>
      <c r="AP63" s="132">
        <f t="shared" si="74"/>
        <v>3.2667876588021779E-3</v>
      </c>
      <c r="AQ63" s="130">
        <f t="shared" ref="AQ63:BQ63" si="75">+AQ5/AQ$28</f>
        <v>3.5687453042824945E-3</v>
      </c>
      <c r="AR63" s="130">
        <f t="shared" si="75"/>
        <v>4.1184276758339817E-3</v>
      </c>
      <c r="AS63" s="131">
        <f t="shared" si="75"/>
        <v>4.6530447096904707E-3</v>
      </c>
      <c r="AT63" s="132">
        <f t="shared" si="75"/>
        <v>2.7268813089030282E-3</v>
      </c>
      <c r="AU63" s="130">
        <f t="shared" si="75"/>
        <v>2.535092249190179E-3</v>
      </c>
      <c r="AV63" s="130">
        <f t="shared" si="75"/>
        <v>5.1433839584647482E-3</v>
      </c>
      <c r="AW63" s="131">
        <f t="shared" si="75"/>
        <v>4.8238482384823853E-3</v>
      </c>
      <c r="AX63" s="132">
        <f t="shared" si="75"/>
        <v>6.3528431576754842E-3</v>
      </c>
      <c r="AY63" s="130">
        <f t="shared" si="75"/>
        <v>1.2229489020045726E-3</v>
      </c>
      <c r="AZ63" s="130">
        <f t="shared" si="75"/>
        <v>6.5870508220425214E-3</v>
      </c>
      <c r="BA63" s="131">
        <f t="shared" si="75"/>
        <v>1.2900330921532333E-3</v>
      </c>
      <c r="BB63" s="132">
        <f t="shared" si="75"/>
        <v>4.3393497264323008E-3</v>
      </c>
      <c r="BC63" s="130">
        <f t="shared" si="75"/>
        <v>8.3567122306452569E-4</v>
      </c>
      <c r="BD63" s="130">
        <f t="shared" si="75"/>
        <v>4.0364433168031365E-3</v>
      </c>
      <c r="BE63" s="131">
        <f t="shared" si="75"/>
        <v>8.8161209068010073E-4</v>
      </c>
      <c r="BF63" s="132">
        <f t="shared" si="75"/>
        <v>6.5973103273280903E-3</v>
      </c>
      <c r="BG63" s="130">
        <f t="shared" si="75"/>
        <v>1.3540044682147454E-3</v>
      </c>
      <c r="BH63" s="130">
        <f t="shared" si="75"/>
        <v>7.0371108013012025E-3</v>
      </c>
      <c r="BI63" s="131">
        <f t="shared" si="75"/>
        <v>1.3549169221992439E-3</v>
      </c>
      <c r="BJ63" s="132">
        <f t="shared" si="75"/>
        <v>5.1055139550714775E-3</v>
      </c>
      <c r="BK63" s="4">
        <f t="shared" si="75"/>
        <v>4.3262411347517729E-3</v>
      </c>
      <c r="BL63" s="4">
        <f t="shared" si="75"/>
        <v>5.3452441971150325E-3</v>
      </c>
      <c r="BM63" s="5">
        <f t="shared" si="75"/>
        <v>4.9844745873508746E-3</v>
      </c>
      <c r="BN63" s="3">
        <f t="shared" si="75"/>
        <v>4.4027836954977986E-3</v>
      </c>
      <c r="BO63" s="4">
        <f t="shared" si="75"/>
        <v>5.2067612435858744E-3</v>
      </c>
      <c r="BP63" s="4">
        <f t="shared" si="75"/>
        <v>5.5262088581877287E-3</v>
      </c>
      <c r="BQ63" s="5">
        <f t="shared" si="75"/>
        <v>5.8369098712446358E-3</v>
      </c>
    </row>
    <row r="64" spans="1:69" ht="40" customHeight="1" x14ac:dyDescent="0.3">
      <c r="A64" s="114" t="s">
        <v>63</v>
      </c>
      <c r="B64" s="114"/>
      <c r="C64" s="114"/>
      <c r="D64" s="114"/>
      <c r="E64" s="37">
        <f t="shared" si="68"/>
        <v>0.11551280830397104</v>
      </c>
      <c r="F64" s="37">
        <f t="shared" si="68"/>
        <v>0.12560562015503876</v>
      </c>
      <c r="G64" s="37">
        <f t="shared" si="68"/>
        <v>0.12589671128225832</v>
      </c>
      <c r="H64" s="37">
        <f t="shared" si="68"/>
        <v>0.12443481537302185</v>
      </c>
      <c r="I64" s="37">
        <f t="shared" si="68"/>
        <v>0.12082651264786731</v>
      </c>
      <c r="J64" s="37">
        <f t="shared" si="71"/>
        <v>0.11799804078724731</v>
      </c>
      <c r="K64" s="38">
        <f t="shared" ref="K64:AP64" si="76">+K6/K$28</f>
        <v>0.12908103437635007</v>
      </c>
      <c r="L64" s="38">
        <f t="shared" si="76"/>
        <v>0.12535070463413847</v>
      </c>
      <c r="M64" s="39">
        <f t="shared" si="76"/>
        <v>0.12179715590683812</v>
      </c>
      <c r="N64" s="37">
        <f t="shared" si="76"/>
        <v>0.11694436687455398</v>
      </c>
      <c r="O64" s="38">
        <f t="shared" si="76"/>
        <v>0.11998510658102954</v>
      </c>
      <c r="P64" s="38">
        <f t="shared" si="76"/>
        <v>0.11664511958629607</v>
      </c>
      <c r="Q64" s="39">
        <f t="shared" si="76"/>
        <v>0.12105067943487205</v>
      </c>
      <c r="R64" s="37">
        <f t="shared" si="76"/>
        <v>0.1054174247018395</v>
      </c>
      <c r="S64" s="38">
        <f t="shared" si="76"/>
        <v>0.10210090984284532</v>
      </c>
      <c r="T64" s="38">
        <f t="shared" si="76"/>
        <v>0.10041827437502027</v>
      </c>
      <c r="U64" s="39">
        <f t="shared" si="76"/>
        <v>9.847541480160199E-2</v>
      </c>
      <c r="V64" s="37">
        <f t="shared" si="76"/>
        <v>9.1556350626118069E-2</v>
      </c>
      <c r="W64" s="38">
        <f t="shared" si="76"/>
        <v>9.1945675067179905E-2</v>
      </c>
      <c r="X64" s="38">
        <f t="shared" si="76"/>
        <v>9.2372461614660728E-2</v>
      </c>
      <c r="Y64" s="39">
        <f t="shared" si="76"/>
        <v>9.1957432607808962E-2</v>
      </c>
      <c r="Z64" s="37">
        <f t="shared" si="76"/>
        <v>0.1044252957499635</v>
      </c>
      <c r="AA64" s="38">
        <f t="shared" si="76"/>
        <v>0.11173762945914847</v>
      </c>
      <c r="AB64" s="38">
        <f t="shared" si="76"/>
        <v>0.11024266785767456</v>
      </c>
      <c r="AC64" s="39">
        <f t="shared" si="76"/>
        <v>0.11366281325160989</v>
      </c>
      <c r="AD64" s="37">
        <f t="shared" si="76"/>
        <v>0.11113645001900421</v>
      </c>
      <c r="AE64" s="38">
        <f t="shared" si="76"/>
        <v>0.12838099666744171</v>
      </c>
      <c r="AF64" s="38">
        <f t="shared" si="76"/>
        <v>0.12879577111548404</v>
      </c>
      <c r="AG64" s="39">
        <f t="shared" si="76"/>
        <v>0.12091530862112637</v>
      </c>
      <c r="AH64" s="37">
        <f t="shared" si="76"/>
        <v>0.12364945978391356</v>
      </c>
      <c r="AI64" s="38">
        <f t="shared" si="76"/>
        <v>0.12341617933723198</v>
      </c>
      <c r="AJ64" s="38">
        <f t="shared" si="76"/>
        <v>0.11998876359404473</v>
      </c>
      <c r="AK64" s="131">
        <f t="shared" si="76"/>
        <v>0.11447240018668592</v>
      </c>
      <c r="AL64" s="132">
        <f t="shared" si="76"/>
        <v>9.5749440715883677E-2</v>
      </c>
      <c r="AM64" s="130">
        <f t="shared" si="76"/>
        <v>0.10146874052250769</v>
      </c>
      <c r="AN64" s="130">
        <f t="shared" si="76"/>
        <v>0.10875779625779627</v>
      </c>
      <c r="AO64" s="131">
        <f t="shared" si="76"/>
        <v>0.10638870208473435</v>
      </c>
      <c r="AP64" s="132">
        <f t="shared" si="76"/>
        <v>0.11243194192377495</v>
      </c>
      <c r="AQ64" s="130">
        <f t="shared" ref="AQ64:BQ64" si="77">+AQ6/AQ$28</f>
        <v>0.11842599549211119</v>
      </c>
      <c r="AR64" s="130">
        <f t="shared" si="77"/>
        <v>0.11563629707591634</v>
      </c>
      <c r="AS64" s="131">
        <f t="shared" si="77"/>
        <v>0.12603681974509406</v>
      </c>
      <c r="AT64" s="132">
        <f t="shared" si="77"/>
        <v>0.12050901784432856</v>
      </c>
      <c r="AU64" s="130">
        <f t="shared" si="77"/>
        <v>0.13844420449744144</v>
      </c>
      <c r="AV64" s="130">
        <f t="shared" si="77"/>
        <v>0.11567761657528264</v>
      </c>
      <c r="AW64" s="131">
        <f t="shared" si="77"/>
        <v>0.1248780487804878</v>
      </c>
      <c r="AX64" s="132">
        <f t="shared" si="77"/>
        <v>0.12096438242032911</v>
      </c>
      <c r="AY64" s="130">
        <f t="shared" si="77"/>
        <v>0.12899452331578667</v>
      </c>
      <c r="AZ64" s="130">
        <f t="shared" si="77"/>
        <v>0.12493975258394473</v>
      </c>
      <c r="BA64" s="131">
        <f t="shared" si="77"/>
        <v>0.13438779516518032</v>
      </c>
      <c r="BB64" s="132">
        <f t="shared" si="77"/>
        <v>0.11364065153135022</v>
      </c>
      <c r="BC64" s="130">
        <f t="shared" si="77"/>
        <v>8.7984241628365073E-2</v>
      </c>
      <c r="BD64" s="130">
        <f t="shared" si="77"/>
        <v>0.10396724714565794</v>
      </c>
      <c r="BE64" s="131">
        <f t="shared" si="77"/>
        <v>9.3513853904282115E-2</v>
      </c>
      <c r="BF64" s="132">
        <f t="shared" si="77"/>
        <v>8.7097183455975655E-2</v>
      </c>
      <c r="BG64" s="130">
        <f t="shared" si="77"/>
        <v>8.0157064518312934E-2</v>
      </c>
      <c r="BH64" s="130">
        <f t="shared" si="77"/>
        <v>9.3208524198366879E-2</v>
      </c>
      <c r="BI64" s="131">
        <f t="shared" si="77"/>
        <v>7.8870427155387557E-2</v>
      </c>
      <c r="BJ64" s="132">
        <f t="shared" si="77"/>
        <v>0.10612661674608578</v>
      </c>
      <c r="BK64" s="4">
        <f t="shared" si="77"/>
        <v>0.11666666666666667</v>
      </c>
      <c r="BL64" s="4">
        <f t="shared" si="77"/>
        <v>0.12294061653364576</v>
      </c>
      <c r="BM64" s="5">
        <f t="shared" si="77"/>
        <v>0.13621506782153947</v>
      </c>
      <c r="BN64" s="3">
        <f t="shared" si="77"/>
        <v>0.10985655446669507</v>
      </c>
      <c r="BO64" s="4">
        <f t="shared" si="77"/>
        <v>0.10111681255659524</v>
      </c>
      <c r="BP64" s="4">
        <f t="shared" si="77"/>
        <v>0.10784234051198699</v>
      </c>
      <c r="BQ64" s="5">
        <f t="shared" si="77"/>
        <v>9.6394849785407744E-2</v>
      </c>
    </row>
    <row r="65" spans="1:69" ht="40" customHeight="1" x14ac:dyDescent="0.3">
      <c r="A65" s="114" t="s">
        <v>48</v>
      </c>
      <c r="B65" s="114"/>
      <c r="C65" s="114"/>
      <c r="D65" s="114"/>
      <c r="E65" s="37">
        <f t="shared" si="68"/>
        <v>8.1896962194076758E-3</v>
      </c>
      <c r="F65" s="37">
        <f t="shared" si="68"/>
        <v>6.6315406976744182E-3</v>
      </c>
      <c r="G65" s="37">
        <f t="shared" si="68"/>
        <v>6.7389211515170334E-3</v>
      </c>
      <c r="H65" s="37">
        <f t="shared" si="68"/>
        <v>6.6880180859080632E-3</v>
      </c>
      <c r="I65" s="37">
        <f t="shared" si="68"/>
        <v>7.2891249961392355E-3</v>
      </c>
      <c r="J65" s="37">
        <f t="shared" si="71"/>
        <v>6.5307091756463924E-3</v>
      </c>
      <c r="K65" s="38">
        <f t="shared" ref="K65:AP65" si="78">+K7/K$28</f>
        <v>7.4677528852681602E-3</v>
      </c>
      <c r="L65" s="38">
        <f t="shared" si="78"/>
        <v>6.5787352059079613E-3</v>
      </c>
      <c r="M65" s="39">
        <f t="shared" si="78"/>
        <v>7.256000777428653E-3</v>
      </c>
      <c r="N65" s="37">
        <f t="shared" si="78"/>
        <v>6.8571783176642163E-3</v>
      </c>
      <c r="O65" s="38">
        <f t="shared" si="78"/>
        <v>8.0362406528281995E-3</v>
      </c>
      <c r="P65" s="38">
        <f t="shared" si="78"/>
        <v>7.7246283128636073E-3</v>
      </c>
      <c r="Q65" s="39">
        <f t="shared" si="78"/>
        <v>8.463431904777963E-3</v>
      </c>
      <c r="R65" s="37">
        <f t="shared" si="78"/>
        <v>7.7151135368236645E-3</v>
      </c>
      <c r="S65" s="38">
        <f t="shared" si="78"/>
        <v>8.2051282051282034E-3</v>
      </c>
      <c r="T65" s="38">
        <f t="shared" si="78"/>
        <v>7.2954832852371847E-3</v>
      </c>
      <c r="U65" s="39">
        <f t="shared" si="78"/>
        <v>8.9523104365092712E-3</v>
      </c>
      <c r="V65" s="37">
        <f t="shared" si="78"/>
        <v>9.2307692307692316E-3</v>
      </c>
      <c r="W65" s="38">
        <f t="shared" si="78"/>
        <v>1.0167768174885614E-2</v>
      </c>
      <c r="X65" s="38">
        <f t="shared" si="78"/>
        <v>8.9860609920045277E-3</v>
      </c>
      <c r="Y65" s="39">
        <f t="shared" si="78"/>
        <v>9.3811413103934149E-3</v>
      </c>
      <c r="Z65" s="37">
        <f t="shared" si="78"/>
        <v>1.0004381480940558E-2</v>
      </c>
      <c r="AA65" s="38">
        <f t="shared" si="78"/>
        <v>1.1545838128116612E-2</v>
      </c>
      <c r="AB65" s="38">
        <f t="shared" si="78"/>
        <v>9.8630340926008642E-3</v>
      </c>
      <c r="AC65" s="39">
        <f t="shared" si="78"/>
        <v>1.0706804251687485E-2</v>
      </c>
      <c r="AD65" s="37">
        <f t="shared" si="78"/>
        <v>5.2071455720258475E-3</v>
      </c>
      <c r="AE65" s="38">
        <f t="shared" si="78"/>
        <v>7.9051383399209498E-3</v>
      </c>
      <c r="AF65" s="38">
        <f t="shared" si="78"/>
        <v>6.5208164525215094E-3</v>
      </c>
      <c r="AG65" s="39">
        <f t="shared" si="78"/>
        <v>7.5572067888203982E-3</v>
      </c>
      <c r="AH65" s="37">
        <f t="shared" si="78"/>
        <v>5.6022408963585435E-3</v>
      </c>
      <c r="AI65" s="38">
        <f t="shared" si="78"/>
        <v>6.9444444444444458E-3</v>
      </c>
      <c r="AJ65" s="38">
        <f t="shared" si="78"/>
        <v>6.5411934668325386E-3</v>
      </c>
      <c r="AK65" s="131">
        <f t="shared" si="78"/>
        <v>5.3884339598625321E-3</v>
      </c>
      <c r="AL65" s="132">
        <f t="shared" si="78"/>
        <v>6.6300589790522675E-3</v>
      </c>
      <c r="AM65" s="130">
        <f t="shared" si="78"/>
        <v>6.845457302543218E-3</v>
      </c>
      <c r="AN65" s="130">
        <f t="shared" si="78"/>
        <v>5.5006930006930013E-3</v>
      </c>
      <c r="AO65" s="131">
        <f t="shared" si="78"/>
        <v>5.7834566240753185E-3</v>
      </c>
      <c r="AP65" s="132">
        <f t="shared" si="78"/>
        <v>5.9437386569872958E-3</v>
      </c>
      <c r="AQ65" s="130">
        <f t="shared" ref="AQ65:BQ65" si="79">+AQ7/AQ$28</f>
        <v>6.4331329827197591E-3</v>
      </c>
      <c r="AR65" s="130">
        <f t="shared" si="79"/>
        <v>6.1776415137509717E-3</v>
      </c>
      <c r="AS65" s="131">
        <f t="shared" si="79"/>
        <v>6.4232247622901069E-3</v>
      </c>
      <c r="AT65" s="132">
        <f t="shared" si="79"/>
        <v>8.5633641104147715E-3</v>
      </c>
      <c r="AU65" s="130">
        <f t="shared" si="79"/>
        <v>9.7178536218956862E-3</v>
      </c>
      <c r="AV65" s="130">
        <f t="shared" si="79"/>
        <v>7.375418506477752E-3</v>
      </c>
      <c r="AW65" s="131">
        <f t="shared" si="79"/>
        <v>6.6124661246612466E-3</v>
      </c>
      <c r="AX65" s="132">
        <f t="shared" si="79"/>
        <v>6.4569881274734436E-3</v>
      </c>
      <c r="AY65" s="130">
        <f t="shared" si="79"/>
        <v>6.4337746583718828E-3</v>
      </c>
      <c r="AZ65" s="130">
        <f t="shared" si="79"/>
        <v>6.6406040807583137E-3</v>
      </c>
      <c r="BA65" s="131">
        <f t="shared" si="79"/>
        <v>7.7401985529194006E-3</v>
      </c>
      <c r="BB65" s="132">
        <f t="shared" si="79"/>
        <v>6.9178039117036667E-3</v>
      </c>
      <c r="BC65" s="130">
        <f t="shared" si="79"/>
        <v>6.3869157762788753E-3</v>
      </c>
      <c r="BD65" s="130">
        <f t="shared" si="79"/>
        <v>5.8816745473417135E-3</v>
      </c>
      <c r="BE65" s="131">
        <f t="shared" si="79"/>
        <v>6.2972292191435771E-3</v>
      </c>
      <c r="BF65" s="132">
        <f t="shared" si="79"/>
        <v>5.4554681552905354E-3</v>
      </c>
      <c r="BG65" s="130">
        <f t="shared" si="79"/>
        <v>5.822219213323405E-3</v>
      </c>
      <c r="BH65" s="130">
        <f t="shared" si="79"/>
        <v>5.5765783708424631E-3</v>
      </c>
      <c r="BI65" s="131">
        <f t="shared" si="79"/>
        <v>6.06147044141767E-3</v>
      </c>
      <c r="BJ65" s="132">
        <f t="shared" si="79"/>
        <v>7.9646017699115043E-3</v>
      </c>
      <c r="BK65" s="4">
        <f t="shared" si="79"/>
        <v>8.0141843971631207E-3</v>
      </c>
      <c r="BL65" s="4">
        <f t="shared" si="79"/>
        <v>8.2009226037929265E-3</v>
      </c>
      <c r="BM65" s="5">
        <f t="shared" si="79"/>
        <v>9.4786729857819912E-3</v>
      </c>
      <c r="BN65" s="3">
        <f t="shared" si="79"/>
        <v>1.0154807555744922E-2</v>
      </c>
      <c r="BO65" s="4">
        <f t="shared" si="79"/>
        <v>9.2816178690009066E-3</v>
      </c>
      <c r="BP65" s="4">
        <f t="shared" si="79"/>
        <v>7.0702966273872405E-3</v>
      </c>
      <c r="BQ65" s="5">
        <f t="shared" si="79"/>
        <v>7.467811158798284E-3</v>
      </c>
    </row>
    <row r="66" spans="1:69" ht="40" customHeight="1" x14ac:dyDescent="0.3">
      <c r="A66" s="114" t="s">
        <v>38</v>
      </c>
      <c r="B66" s="114"/>
      <c r="C66" s="114"/>
      <c r="D66" s="114"/>
      <c r="E66" s="37">
        <f t="shared" si="68"/>
        <v>4.0631051011014822E-3</v>
      </c>
      <c r="F66" s="37">
        <f t="shared" si="68"/>
        <v>4.1787790697674423E-3</v>
      </c>
      <c r="G66" s="37">
        <f t="shared" si="68"/>
        <v>4.0060867674916933E-3</v>
      </c>
      <c r="H66" s="37">
        <f t="shared" si="68"/>
        <v>4.5214770158251696E-3</v>
      </c>
      <c r="I66" s="37">
        <f t="shared" si="68"/>
        <v>4.3240572010995459E-3</v>
      </c>
      <c r="J66" s="37">
        <f t="shared" si="71"/>
        <v>3.948110547095319E-3</v>
      </c>
      <c r="K66" s="38">
        <f t="shared" ref="K66:AP66" si="80">+K8/K$28</f>
        <v>4.1967536875887178E-3</v>
      </c>
      <c r="L66" s="38">
        <f t="shared" si="80"/>
        <v>4.4825695765745429E-3</v>
      </c>
      <c r="M66" s="39">
        <f t="shared" si="80"/>
        <v>4.5997862071199503E-3</v>
      </c>
      <c r="N66" s="37">
        <f t="shared" si="80"/>
        <v>9.1842750318036574E-3</v>
      </c>
      <c r="O66" s="38">
        <f t="shared" si="80"/>
        <v>9.6496943746315466E-3</v>
      </c>
      <c r="P66" s="38">
        <f t="shared" si="80"/>
        <v>9.1144149967679385E-3</v>
      </c>
      <c r="Q66" s="39">
        <f t="shared" si="80"/>
        <v>8.9354958357217521E-3</v>
      </c>
      <c r="R66" s="37">
        <f t="shared" si="80"/>
        <v>8.7258271005996903E-3</v>
      </c>
      <c r="S66" s="38">
        <f t="shared" si="80"/>
        <v>1.1248966087675763E-2</v>
      </c>
      <c r="T66" s="38">
        <f t="shared" si="80"/>
        <v>9.5651891961998636E-3</v>
      </c>
      <c r="U66" s="39">
        <f t="shared" si="80"/>
        <v>9.5917611819742194E-3</v>
      </c>
      <c r="V66" s="37">
        <f t="shared" si="80"/>
        <v>1.041144901610018E-2</v>
      </c>
      <c r="W66" s="38">
        <f t="shared" si="80"/>
        <v>1.0494589294792651E-2</v>
      </c>
      <c r="X66" s="38">
        <f t="shared" si="80"/>
        <v>9.8351376211703104E-3</v>
      </c>
      <c r="Y66" s="39">
        <f t="shared" si="80"/>
        <v>1.0382290778301011E-2</v>
      </c>
      <c r="Z66" s="37">
        <f t="shared" si="80"/>
        <v>8.288301445888711E-3</v>
      </c>
      <c r="AA66" s="38">
        <f t="shared" si="80"/>
        <v>9.4361334867664008E-3</v>
      </c>
      <c r="AB66" s="38">
        <f t="shared" si="80"/>
        <v>9.1558731576596702E-3</v>
      </c>
      <c r="AC66" s="39">
        <f t="shared" si="80"/>
        <v>8.2628598029327333E-3</v>
      </c>
      <c r="AD66" s="37">
        <f t="shared" si="80"/>
        <v>6.4994298745724086E-3</v>
      </c>
      <c r="AE66" s="38">
        <f t="shared" si="80"/>
        <v>9.6101681779431156E-3</v>
      </c>
      <c r="AF66" s="38">
        <f t="shared" si="80"/>
        <v>7.8326966855731747E-3</v>
      </c>
      <c r="AG66" s="39">
        <f t="shared" si="80"/>
        <v>8.9926538883728768E-3</v>
      </c>
      <c r="AH66" s="37">
        <f t="shared" si="80"/>
        <v>9.1636654661864745E-3</v>
      </c>
      <c r="AI66" s="38">
        <f t="shared" si="80"/>
        <v>6.7413905133203392E-3</v>
      </c>
      <c r="AJ66" s="38">
        <f t="shared" si="80"/>
        <v>5.7787230627232246E-3</v>
      </c>
      <c r="AK66" s="131">
        <f t="shared" si="80"/>
        <v>7.0007212864355729E-3</v>
      </c>
      <c r="AL66" s="132">
        <f t="shared" si="80"/>
        <v>6.752084604433598E-3</v>
      </c>
      <c r="AM66" s="130">
        <f t="shared" si="80"/>
        <v>6.628828906893116E-3</v>
      </c>
      <c r="AN66" s="130">
        <f t="shared" si="80"/>
        <v>5.7605682605682612E-3</v>
      </c>
      <c r="AO66" s="131">
        <f t="shared" si="80"/>
        <v>6.2766195920197256E-3</v>
      </c>
      <c r="AP66" s="132">
        <f t="shared" si="80"/>
        <v>7.6678765880217777E-3</v>
      </c>
      <c r="AQ66" s="130">
        <f t="shared" ref="AQ66:BQ66" si="81">+AQ8/AQ$28</f>
        <v>6.6209616829451543E-3</v>
      </c>
      <c r="AR66" s="130">
        <f t="shared" si="81"/>
        <v>6.5437239738251043E-3</v>
      </c>
      <c r="AS66" s="131">
        <f t="shared" si="81"/>
        <v>7.8393688043698149E-3</v>
      </c>
      <c r="AT66" s="132">
        <f t="shared" si="81"/>
        <v>8.6590441563411946E-3</v>
      </c>
      <c r="AU66" s="130">
        <f t="shared" si="81"/>
        <v>3.1923383878691143E-3</v>
      </c>
      <c r="AV66" s="130">
        <f t="shared" si="81"/>
        <v>1.4508224562084525E-2</v>
      </c>
      <c r="AW66" s="131">
        <f t="shared" si="81"/>
        <v>1.4688346883468836E-2</v>
      </c>
      <c r="AX66" s="132">
        <f t="shared" si="81"/>
        <v>1.1247656738179547E-2</v>
      </c>
      <c r="AY66" s="130">
        <f t="shared" si="81"/>
        <v>1.1219226883607169E-2</v>
      </c>
      <c r="AZ66" s="130">
        <f t="shared" si="81"/>
        <v>1.1621057141327048E-2</v>
      </c>
      <c r="BA66" s="131">
        <f t="shared" si="81"/>
        <v>1.3517303269953446E-2</v>
      </c>
      <c r="BB66" s="132">
        <f t="shared" si="81"/>
        <v>1.5093390352808E-2</v>
      </c>
      <c r="BC66" s="130">
        <f t="shared" si="81"/>
        <v>1.4206410792096939E-2</v>
      </c>
      <c r="BD66" s="130">
        <f t="shared" si="81"/>
        <v>1.2858955137815707E-2</v>
      </c>
      <c r="BE66" s="131">
        <f t="shared" si="81"/>
        <v>1.3664987405541562E-2</v>
      </c>
      <c r="BF66" s="132">
        <f t="shared" si="81"/>
        <v>1.3892413093123572E-2</v>
      </c>
      <c r="BG66" s="130">
        <f t="shared" si="81"/>
        <v>1.4826348926951461E-2</v>
      </c>
      <c r="BH66" s="130">
        <f t="shared" si="81"/>
        <v>1.4206997278098654E-2</v>
      </c>
      <c r="BI66" s="131">
        <f t="shared" si="81"/>
        <v>1.5688511730728088E-2</v>
      </c>
      <c r="BJ66" s="132">
        <f t="shared" si="81"/>
        <v>1.1912865895166781E-2</v>
      </c>
      <c r="BK66" s="4">
        <f t="shared" si="81"/>
        <v>1.1985815602836878E-2</v>
      </c>
      <c r="BL66" s="4">
        <f t="shared" si="81"/>
        <v>1.2154938859193089E-2</v>
      </c>
      <c r="BM66" s="5">
        <f t="shared" si="81"/>
        <v>1.4218009478672985E-2</v>
      </c>
      <c r="BN66" s="3">
        <f t="shared" si="81"/>
        <v>1.3989490129243004E-2</v>
      </c>
      <c r="BO66" s="4">
        <f t="shared" si="81"/>
        <v>1.2903712647147602E-2</v>
      </c>
      <c r="BP66" s="4">
        <f t="shared" si="81"/>
        <v>9.7521332791548152E-3</v>
      </c>
      <c r="BQ66" s="5">
        <f t="shared" si="81"/>
        <v>1.0300429184549358E-2</v>
      </c>
    </row>
    <row r="67" spans="1:69" s="112" customFormat="1" ht="40" customHeight="1" outlineLevel="1" x14ac:dyDescent="0.3">
      <c r="A67" s="55" t="s">
        <v>12</v>
      </c>
      <c r="B67" s="92"/>
      <c r="C67" s="92"/>
      <c r="D67" s="92"/>
      <c r="E67" s="37">
        <f t="shared" si="68"/>
        <v>4.7043138748690594E-2</v>
      </c>
      <c r="F67" s="37">
        <f t="shared" si="68"/>
        <v>5.674660852713178E-2</v>
      </c>
      <c r="G67" s="37">
        <f t="shared" si="68"/>
        <v>5.6364709170522657E-2</v>
      </c>
      <c r="H67" s="37">
        <f t="shared" si="68"/>
        <v>5.573348404923386E-2</v>
      </c>
      <c r="I67" s="37">
        <f t="shared" si="68"/>
        <v>5.3649195416499366E-2</v>
      </c>
      <c r="J67" s="37">
        <f t="shared" si="71"/>
        <v>5.9666933832042038E-2</v>
      </c>
      <c r="K67" s="38">
        <f t="shared" ref="K67:AP67" si="82">+K9/K$28</f>
        <v>6.1439239646978956E-2</v>
      </c>
      <c r="L67" s="38">
        <f t="shared" si="82"/>
        <v>5.6789964203940786E-2</v>
      </c>
      <c r="M67" s="39">
        <f t="shared" si="82"/>
        <v>5.7205791843477689E-2</v>
      </c>
      <c r="N67" s="37">
        <f t="shared" si="82"/>
        <v>5.6657048000248227E-2</v>
      </c>
      <c r="O67" s="38">
        <f t="shared" si="82"/>
        <v>5.3740420118526804E-2</v>
      </c>
      <c r="P67" s="38">
        <f t="shared" si="82"/>
        <v>5.1680672268907574E-2</v>
      </c>
      <c r="Q67" s="39">
        <f t="shared" si="82"/>
        <v>5.0308527497723979E-2</v>
      </c>
      <c r="R67" s="37">
        <f t="shared" si="82"/>
        <v>5.7273768613974804E-2</v>
      </c>
      <c r="S67" s="38">
        <f t="shared" si="82"/>
        <v>4.6484698097601314E-2</v>
      </c>
      <c r="T67" s="38">
        <f t="shared" si="82"/>
        <v>4.8636555234914565E-2</v>
      </c>
      <c r="U67" s="39">
        <f t="shared" si="82"/>
        <v>4.9002120284050744E-2</v>
      </c>
      <c r="V67" s="37">
        <f t="shared" si="82"/>
        <v>5.4740608228980324E-2</v>
      </c>
      <c r="W67" s="38">
        <f t="shared" si="82"/>
        <v>4.9495242937032474E-2</v>
      </c>
      <c r="X67" s="38">
        <f t="shared" si="82"/>
        <v>5.3633340408971907E-2</v>
      </c>
      <c r="Y67" s="39">
        <f t="shared" si="82"/>
        <v>4.7981015239719677E-2</v>
      </c>
      <c r="Z67" s="37">
        <f t="shared" si="82"/>
        <v>5.8346721191762825E-2</v>
      </c>
      <c r="AA67" s="38">
        <f t="shared" si="82"/>
        <v>5.8189489835059463E-2</v>
      </c>
      <c r="AB67" s="38">
        <f t="shared" si="82"/>
        <v>6.0108679470001494E-2</v>
      </c>
      <c r="AC67" s="39">
        <f t="shared" si="82"/>
        <v>6.0439134145395298E-2</v>
      </c>
      <c r="AD67" s="37">
        <f t="shared" si="82"/>
        <v>6.7426833903458785E-2</v>
      </c>
      <c r="AE67" s="38">
        <f t="shared" si="82"/>
        <v>6.2233589087809051E-2</v>
      </c>
      <c r="AF67" s="38">
        <f t="shared" si="82"/>
        <v>6.5594011652583245E-2</v>
      </c>
      <c r="AG67" s="39">
        <f t="shared" si="82"/>
        <v>6.130203495735876E-2</v>
      </c>
      <c r="AH67" s="37">
        <f t="shared" si="82"/>
        <v>5.9223689475790313E-2</v>
      </c>
      <c r="AI67" s="38">
        <f t="shared" si="82"/>
        <v>5.3606237816764143E-2</v>
      </c>
      <c r="AJ67" s="38">
        <f t="shared" si="82"/>
        <v>6.0435812030980383E-2</v>
      </c>
      <c r="AK67" s="131">
        <f t="shared" si="82"/>
        <v>5.2017480588909169E-2</v>
      </c>
      <c r="AL67" s="132">
        <f t="shared" si="82"/>
        <v>5.7067317470002037E-2</v>
      </c>
      <c r="AM67" s="130">
        <f t="shared" si="82"/>
        <v>6.3515445604609852E-2</v>
      </c>
      <c r="AN67" s="130">
        <f t="shared" si="82"/>
        <v>7.1595634095634103E-2</v>
      </c>
      <c r="AO67" s="131">
        <f t="shared" si="82"/>
        <v>6.1197041022192318E-2</v>
      </c>
      <c r="AP67" s="132">
        <f t="shared" si="82"/>
        <v>5.8575317604355713E-2</v>
      </c>
      <c r="AQ67" s="130">
        <f t="shared" ref="AQ67:BQ67" si="83">+AQ9/AQ$28</f>
        <v>6.4706987227648394E-2</v>
      </c>
      <c r="AR67" s="130">
        <f t="shared" si="83"/>
        <v>6.9281105569029416E-2</v>
      </c>
      <c r="AS67" s="131">
        <f t="shared" si="83"/>
        <v>6.195630184098725E-2</v>
      </c>
      <c r="AT67" s="132">
        <f t="shared" si="83"/>
        <v>5.1762904846194321E-2</v>
      </c>
      <c r="AU67" s="130">
        <f t="shared" si="83"/>
        <v>5.6288437162574534E-2</v>
      </c>
      <c r="AV67" s="130">
        <f t="shared" si="83"/>
        <v>6.1332427580183417E-2</v>
      </c>
      <c r="AW67" s="131">
        <f t="shared" si="83"/>
        <v>5.3495934959349595E-2</v>
      </c>
      <c r="AX67" s="132">
        <f t="shared" si="83"/>
        <v>2.6140387419287651E-2</v>
      </c>
      <c r="AY67" s="130">
        <f t="shared" si="83"/>
        <v>2.9350773648109747E-2</v>
      </c>
      <c r="AZ67" s="130">
        <f t="shared" si="83"/>
        <v>3.0846677020296684E-2</v>
      </c>
      <c r="BA67" s="131">
        <f t="shared" si="83"/>
        <v>2.4454540355600424E-2</v>
      </c>
      <c r="BB67" s="132">
        <f t="shared" si="83"/>
        <v>4.3141940758442861E-2</v>
      </c>
      <c r="BC67" s="130">
        <f t="shared" si="83"/>
        <v>4.5185936847131861E-2</v>
      </c>
      <c r="BD67" s="130">
        <f t="shared" si="83"/>
        <v>4.1171721831391998E-2</v>
      </c>
      <c r="BE67" s="131">
        <f t="shared" si="83"/>
        <v>3.5012594458438288E-2</v>
      </c>
      <c r="BF67" s="132">
        <f t="shared" si="83"/>
        <v>3.7807663029687903E-2</v>
      </c>
      <c r="BG67" s="130">
        <f t="shared" si="83"/>
        <v>5.0707467334642216E-2</v>
      </c>
      <c r="BH67" s="130">
        <f t="shared" si="83"/>
        <v>5.1185022903804028E-2</v>
      </c>
      <c r="BI67" s="131">
        <f t="shared" si="83"/>
        <v>4.2929473008628677E-2</v>
      </c>
      <c r="BJ67" s="132">
        <f t="shared" si="83"/>
        <v>3.7304288631722256E-2</v>
      </c>
      <c r="BK67" s="4">
        <f t="shared" si="83"/>
        <v>4.7659574468085109E-2</v>
      </c>
      <c r="BL67" s="4">
        <f t="shared" si="83"/>
        <v>4.3713846379146229E-2</v>
      </c>
      <c r="BM67" s="5">
        <f t="shared" si="83"/>
        <v>3.4973034809609414E-2</v>
      </c>
      <c r="BN67" s="3">
        <f t="shared" si="83"/>
        <v>3.983809118023008E-2</v>
      </c>
      <c r="BO67" s="4">
        <f t="shared" si="83"/>
        <v>4.5804406881980085E-2</v>
      </c>
      <c r="BP67" s="4">
        <f t="shared" si="83"/>
        <v>3.5839089800893946E-2</v>
      </c>
      <c r="BQ67" s="5">
        <f t="shared" si="83"/>
        <v>3.2961373390557942E-2</v>
      </c>
    </row>
    <row r="68" spans="1:69" s="112" customFormat="1" ht="40" customHeight="1" outlineLevel="1" x14ac:dyDescent="0.3">
      <c r="A68" s="55" t="s">
        <v>13</v>
      </c>
      <c r="B68" s="92"/>
      <c r="C68" s="92"/>
      <c r="D68" s="92"/>
      <c r="E68" s="37">
        <f t="shared" si="68"/>
        <v>0.22867663397136778</v>
      </c>
      <c r="F68" s="37">
        <f t="shared" si="68"/>
        <v>0.21856831395348836</v>
      </c>
      <c r="G68" s="37">
        <f t="shared" si="68"/>
        <v>0.21738455327474301</v>
      </c>
      <c r="H68" s="37">
        <f t="shared" si="68"/>
        <v>0.21831826174328056</v>
      </c>
      <c r="I68" s="37">
        <f t="shared" si="68"/>
        <v>0.21870463600704207</v>
      </c>
      <c r="J68" s="37">
        <f t="shared" si="71"/>
        <v>0.22035206459465076</v>
      </c>
      <c r="K68" s="38">
        <f t="shared" ref="K68:AP68" si="84">+K10/K$28</f>
        <v>0.22057643646238351</v>
      </c>
      <c r="L68" s="38">
        <f t="shared" si="84"/>
        <v>0.21638879035118835</v>
      </c>
      <c r="M68" s="39">
        <f t="shared" si="84"/>
        <v>0.21492663017071034</v>
      </c>
      <c r="N68" s="37">
        <f t="shared" si="84"/>
        <v>0.2203915728070992</v>
      </c>
      <c r="O68" s="38">
        <f t="shared" si="84"/>
        <v>0.2245182909801732</v>
      </c>
      <c r="P68" s="38">
        <f t="shared" si="84"/>
        <v>0.20129282482223659</v>
      </c>
      <c r="Q68" s="39">
        <f t="shared" si="84"/>
        <v>0.19621000101156558</v>
      </c>
      <c r="R68" s="37">
        <f t="shared" si="84"/>
        <v>0.18037868068189475</v>
      </c>
      <c r="S68" s="38">
        <f t="shared" si="84"/>
        <v>0.19394540942928037</v>
      </c>
      <c r="T68" s="38">
        <f t="shared" si="84"/>
        <v>0.19295742680198438</v>
      </c>
      <c r="U68" s="39">
        <f t="shared" si="84"/>
        <v>0.20684548850671422</v>
      </c>
      <c r="V68" s="37">
        <f t="shared" si="84"/>
        <v>0.18604651162790697</v>
      </c>
      <c r="W68" s="38">
        <f t="shared" si="84"/>
        <v>0.18603384414263927</v>
      </c>
      <c r="X68" s="38">
        <f t="shared" si="84"/>
        <v>0.19744569447392629</v>
      </c>
      <c r="Y68" s="39">
        <f t="shared" si="84"/>
        <v>0.20742333790648521</v>
      </c>
      <c r="Z68" s="37">
        <f t="shared" si="84"/>
        <v>0.17241127501095371</v>
      </c>
      <c r="AA68" s="38">
        <f t="shared" si="84"/>
        <v>0.17245876486382819</v>
      </c>
      <c r="AB68" s="38">
        <f t="shared" si="84"/>
        <v>0.18263361619770732</v>
      </c>
      <c r="AC68" s="39">
        <f t="shared" si="84"/>
        <v>0.19970517495538828</v>
      </c>
      <c r="AD68" s="37">
        <f t="shared" si="84"/>
        <v>0.18654503990877999</v>
      </c>
      <c r="AE68" s="38">
        <f t="shared" si="84"/>
        <v>0.18596450437882667</v>
      </c>
      <c r="AF68" s="38">
        <f t="shared" si="84"/>
        <v>0.17938032951344673</v>
      </c>
      <c r="AG68" s="39">
        <f t="shared" si="84"/>
        <v>0.18196402938444647</v>
      </c>
      <c r="AH68" s="37">
        <f t="shared" si="84"/>
        <v>0.18627450980392157</v>
      </c>
      <c r="AI68" s="38">
        <f t="shared" si="84"/>
        <v>0.18347953216374271</v>
      </c>
      <c r="AJ68" s="38">
        <f t="shared" si="84"/>
        <v>0.18487900798587426</v>
      </c>
      <c r="AK68" s="131">
        <f t="shared" si="84"/>
        <v>0.20102677245534392</v>
      </c>
      <c r="AL68" s="132">
        <f t="shared" si="84"/>
        <v>0.19861704291234494</v>
      </c>
      <c r="AM68" s="130">
        <f t="shared" si="84"/>
        <v>0.19305922620337077</v>
      </c>
      <c r="AN68" s="130">
        <f t="shared" si="84"/>
        <v>0.18788981288981291</v>
      </c>
      <c r="AO68" s="131">
        <f t="shared" si="84"/>
        <v>0.19905850706119699</v>
      </c>
      <c r="AP68" s="132">
        <f t="shared" si="84"/>
        <v>0.16678765880217786</v>
      </c>
      <c r="AQ68" s="130">
        <f t="shared" ref="AQ68:BQ68" si="85">+AQ10/AQ$28</f>
        <v>0.16317618332081144</v>
      </c>
      <c r="AR68" s="130">
        <f t="shared" si="85"/>
        <v>0.15787306090696929</v>
      </c>
      <c r="AS68" s="131">
        <f t="shared" si="85"/>
        <v>0.15162856564839167</v>
      </c>
      <c r="AT68" s="132">
        <f t="shared" si="85"/>
        <v>0.11629909582356598</v>
      </c>
      <c r="AU68" s="130">
        <f t="shared" si="85"/>
        <v>0.11867987418431061</v>
      </c>
      <c r="AV68" s="130">
        <f t="shared" si="85"/>
        <v>0.10160609442476588</v>
      </c>
      <c r="AW68" s="131">
        <f t="shared" si="85"/>
        <v>0.10850948509485095</v>
      </c>
      <c r="AX68" s="132">
        <f t="shared" si="85"/>
        <v>9.6334097063111856E-2</v>
      </c>
      <c r="AY68" s="130">
        <f t="shared" si="85"/>
        <v>0.10629021109161482</v>
      </c>
      <c r="AZ68" s="130">
        <f t="shared" si="85"/>
        <v>0.10132276549028006</v>
      </c>
      <c r="BA68" s="131">
        <f t="shared" si="85"/>
        <v>9.7762073027090696E-2</v>
      </c>
      <c r="BB68" s="132">
        <f t="shared" si="85"/>
        <v>0.11735110999308219</v>
      </c>
      <c r="BC68" s="130">
        <f t="shared" si="85"/>
        <v>0.11938160329493225</v>
      </c>
      <c r="BD68" s="130">
        <f t="shared" si="85"/>
        <v>0.11532695190866105</v>
      </c>
      <c r="BE68" s="131">
        <f t="shared" si="85"/>
        <v>0.12222921914357682</v>
      </c>
      <c r="BF68" s="132">
        <f t="shared" si="85"/>
        <v>7.4219741182441012E-2</v>
      </c>
      <c r="BG68" s="130">
        <f t="shared" si="85"/>
        <v>9.4238710987746277E-2</v>
      </c>
      <c r="BH68" s="130">
        <f t="shared" si="85"/>
        <v>8.3183960698400061E-2</v>
      </c>
      <c r="BI68" s="131">
        <f t="shared" si="85"/>
        <v>8.4646651928973818E-2</v>
      </c>
      <c r="BJ68" s="132">
        <f t="shared" si="85"/>
        <v>7.6106194690265486E-2</v>
      </c>
      <c r="BK68" s="4">
        <f t="shared" si="85"/>
        <v>9.2553191489361697E-2</v>
      </c>
      <c r="BL68" s="4">
        <f t="shared" si="85"/>
        <v>8.6182909863073878E-2</v>
      </c>
      <c r="BM68" s="5">
        <f t="shared" si="85"/>
        <v>8.2039548945906204E-2</v>
      </c>
      <c r="BN68" s="3">
        <f t="shared" si="85"/>
        <v>8.6493395824456754E-2</v>
      </c>
      <c r="BO68" s="4">
        <f t="shared" si="85"/>
        <v>0.10873830365227891</v>
      </c>
      <c r="BP68" s="4">
        <f t="shared" si="85"/>
        <v>0.10954896383583911</v>
      </c>
      <c r="BQ68" s="5">
        <f t="shared" si="85"/>
        <v>0.1082403433476395</v>
      </c>
    </row>
    <row r="69" spans="1:69" s="112" customFormat="1" ht="40" customHeight="1" outlineLevel="1" x14ac:dyDescent="0.3">
      <c r="A69" s="55" t="s">
        <v>14</v>
      </c>
      <c r="B69" s="92"/>
      <c r="C69" s="92"/>
      <c r="D69" s="92"/>
      <c r="E69" s="37">
        <f t="shared" si="68"/>
        <v>1.8030028886137826E-2</v>
      </c>
      <c r="F69" s="37">
        <f t="shared" si="68"/>
        <v>1.6563711240310079E-2</v>
      </c>
      <c r="G69" s="37">
        <f t="shared" si="68"/>
        <v>1.4968479239775163E-2</v>
      </c>
      <c r="H69" s="37">
        <f t="shared" si="68"/>
        <v>1.5668173825671941E-2</v>
      </c>
      <c r="I69" s="37">
        <f t="shared" si="68"/>
        <v>1.8655218210458041E-2</v>
      </c>
      <c r="J69" s="37">
        <f t="shared" si="71"/>
        <v>1.8196930566687447E-2</v>
      </c>
      <c r="K69" s="38">
        <f t="shared" ref="K69:AP69" si="86">+K11/K$28</f>
        <v>1.8792816145158302E-2</v>
      </c>
      <c r="L69" s="38">
        <f t="shared" si="86"/>
        <v>1.7478796478441742E-2</v>
      </c>
      <c r="M69" s="39">
        <f t="shared" si="86"/>
        <v>1.9889216416701758E-2</v>
      </c>
      <c r="N69" s="37">
        <f t="shared" si="86"/>
        <v>1.6413788823730183E-2</v>
      </c>
      <c r="O69" s="38">
        <f t="shared" si="86"/>
        <v>1.8058270501722058E-2</v>
      </c>
      <c r="P69" s="38">
        <f t="shared" si="86"/>
        <v>2.0135746606334843E-2</v>
      </c>
      <c r="Q69" s="39">
        <f t="shared" si="86"/>
        <v>2.1276595744680854E-2</v>
      </c>
      <c r="R69" s="37">
        <f t="shared" si="86"/>
        <v>2.1662960716932821E-2</v>
      </c>
      <c r="S69" s="38">
        <f t="shared" si="86"/>
        <v>1.8494623655913974E-2</v>
      </c>
      <c r="T69" s="38">
        <f t="shared" si="86"/>
        <v>1.9843714535845144E-2</v>
      </c>
      <c r="U69" s="39">
        <f t="shared" si="86"/>
        <v>2.002490492377074E-2</v>
      </c>
      <c r="V69" s="37">
        <f t="shared" si="86"/>
        <v>2.1109123434704832E-2</v>
      </c>
      <c r="W69" s="38">
        <f t="shared" si="86"/>
        <v>1.8156728883724309E-2</v>
      </c>
      <c r="X69" s="38">
        <f t="shared" si="86"/>
        <v>2.0519351871506403E-2</v>
      </c>
      <c r="Y69" s="39">
        <f t="shared" si="86"/>
        <v>2.1617412584819605E-2</v>
      </c>
      <c r="Z69" s="37">
        <f t="shared" si="86"/>
        <v>1.5517744997809261E-2</v>
      </c>
      <c r="AA69" s="38">
        <f t="shared" si="86"/>
        <v>1.3808975834292293E-2</v>
      </c>
      <c r="AB69" s="38">
        <f t="shared" si="86"/>
        <v>1.5073693613220189E-2</v>
      </c>
      <c r="AC69" s="39">
        <f t="shared" si="86"/>
        <v>1.5517107611141282E-2</v>
      </c>
      <c r="AD69" s="37">
        <f t="shared" si="86"/>
        <v>1.4253135689851773E-2</v>
      </c>
      <c r="AE69" s="38">
        <f t="shared" si="86"/>
        <v>1.4454002945051541E-2</v>
      </c>
      <c r="AF69" s="38">
        <f t="shared" si="86"/>
        <v>1.5318130956515028E-2</v>
      </c>
      <c r="AG69" s="39">
        <f t="shared" si="86"/>
        <v>1.3256776154690533E-2</v>
      </c>
      <c r="AH69" s="37">
        <f t="shared" si="86"/>
        <v>1.2204881952781112E-2</v>
      </c>
      <c r="AI69" s="38">
        <f t="shared" si="86"/>
        <v>1.2873619233268357E-2</v>
      </c>
      <c r="AJ69" s="38">
        <f t="shared" si="86"/>
        <v>1.4165897507925681E-2</v>
      </c>
      <c r="AK69" s="131">
        <f t="shared" si="86"/>
        <v>1.2389155246298106E-2</v>
      </c>
      <c r="AL69" s="132">
        <f t="shared" si="86"/>
        <v>1.4439699003457393E-2</v>
      </c>
      <c r="AM69" s="130">
        <f t="shared" si="86"/>
        <v>1.4947359299857027E-2</v>
      </c>
      <c r="AN69" s="130">
        <f t="shared" si="86"/>
        <v>1.3730076230076231E-2</v>
      </c>
      <c r="AO69" s="131">
        <f t="shared" si="86"/>
        <v>1.2508406186953595E-2</v>
      </c>
      <c r="AP69" s="132">
        <f t="shared" si="86"/>
        <v>1.3611615245009074E-2</v>
      </c>
      <c r="AQ69" s="130">
        <f t="shared" ref="AQ69:BQ69" si="87">+AQ11/AQ$28</f>
        <v>1.450976709241172E-2</v>
      </c>
      <c r="AR69" s="130">
        <f t="shared" si="87"/>
        <v>1.5924587013224727E-2</v>
      </c>
      <c r="AS69" s="131">
        <f t="shared" si="87"/>
        <v>1.5274125025288287E-2</v>
      </c>
      <c r="AT69" s="132">
        <f t="shared" si="87"/>
        <v>1.827488877194661E-2</v>
      </c>
      <c r="AU69" s="130">
        <f t="shared" si="87"/>
        <v>1.9576545702079718E-2</v>
      </c>
      <c r="AV69" s="130">
        <f t="shared" si="87"/>
        <v>1.8535591246542773E-2</v>
      </c>
      <c r="AW69" s="131">
        <f t="shared" si="87"/>
        <v>1.8265582655826559E-2</v>
      </c>
      <c r="AX69" s="132">
        <f t="shared" si="87"/>
        <v>1.2966048739845866E-2</v>
      </c>
      <c r="AY69" s="130">
        <f t="shared" si="87"/>
        <v>1.7014941245281013E-2</v>
      </c>
      <c r="AZ69" s="130">
        <f t="shared" si="87"/>
        <v>1.3174101644085043E-2</v>
      </c>
      <c r="BA69" s="131">
        <f t="shared" si="87"/>
        <v>1.1946828201245163E-2</v>
      </c>
      <c r="BB69" s="132">
        <f t="shared" si="87"/>
        <v>1.8300735802779702E-2</v>
      </c>
      <c r="BC69" s="130">
        <f t="shared" si="87"/>
        <v>2.1070852981555543E-2</v>
      </c>
      <c r="BD69" s="130">
        <f t="shared" si="87"/>
        <v>1.9893899204244031E-2</v>
      </c>
      <c r="BE69" s="131">
        <f t="shared" si="87"/>
        <v>1.9332493702770782E-2</v>
      </c>
      <c r="BF69" s="132">
        <f t="shared" si="87"/>
        <v>1.7698553666582087E-2</v>
      </c>
      <c r="BG69" s="130">
        <f t="shared" si="87"/>
        <v>2.3153476406472147E-2</v>
      </c>
      <c r="BH69" s="130">
        <f t="shared" si="87"/>
        <v>2.2638252672110476E-2</v>
      </c>
      <c r="BI69" s="131">
        <f t="shared" si="87"/>
        <v>2.2890964843471438E-2</v>
      </c>
      <c r="BJ69" s="132">
        <f t="shared" si="87"/>
        <v>2.4914908100748808E-2</v>
      </c>
      <c r="BK69" s="4">
        <f t="shared" si="87"/>
        <v>2.5886524822695035E-2</v>
      </c>
      <c r="BL69" s="4">
        <f t="shared" si="87"/>
        <v>3.3975250787142121E-2</v>
      </c>
      <c r="BM69" s="5">
        <f t="shared" si="87"/>
        <v>3.0478836411178295E-2</v>
      </c>
      <c r="BN69" s="3">
        <f t="shared" si="87"/>
        <v>2.6913790654736543E-2</v>
      </c>
      <c r="BO69" s="4">
        <f t="shared" si="87"/>
        <v>2.8901297917295503E-2</v>
      </c>
      <c r="BP69" s="4">
        <f t="shared" si="87"/>
        <v>3.3238520926452658E-2</v>
      </c>
      <c r="BQ69" s="5">
        <f t="shared" si="87"/>
        <v>3.1072961373390568E-2</v>
      </c>
    </row>
    <row r="70" spans="1:69" s="112" customFormat="1" ht="40" customHeight="1" outlineLevel="1" x14ac:dyDescent="0.3">
      <c r="A70" s="55" t="s">
        <v>27</v>
      </c>
      <c r="B70" s="92"/>
      <c r="C70" s="92"/>
      <c r="D70" s="92"/>
      <c r="E70" s="37">
        <f t="shared" si="68"/>
        <v>4.4725899120718664E-2</v>
      </c>
      <c r="F70" s="37">
        <f t="shared" si="68"/>
        <v>4.3059593023255807E-2</v>
      </c>
      <c r="G70" s="37">
        <f t="shared" si="68"/>
        <v>4.3166361293127543E-2</v>
      </c>
      <c r="H70" s="37">
        <f t="shared" si="68"/>
        <v>4.3582014569203721E-2</v>
      </c>
      <c r="I70" s="37">
        <f t="shared" si="68"/>
        <v>4.3147913642400469E-2</v>
      </c>
      <c r="J70" s="37">
        <f t="shared" si="71"/>
        <v>4.2271499391456649E-2</v>
      </c>
      <c r="K70" s="38">
        <f t="shared" ref="K70:AP70" si="88">+K12/K$28</f>
        <v>4.3294451644757148E-2</v>
      </c>
      <c r="L70" s="38">
        <f t="shared" si="88"/>
        <v>4.4922441871714666E-2</v>
      </c>
      <c r="M70" s="39">
        <f t="shared" si="88"/>
        <v>4.4604969064818104E-2</v>
      </c>
      <c r="N70" s="37">
        <f t="shared" si="88"/>
        <v>3.8505693629960598E-2</v>
      </c>
      <c r="O70" s="38">
        <f t="shared" si="88"/>
        <v>3.8940085016599964E-2</v>
      </c>
      <c r="P70" s="38">
        <f t="shared" si="88"/>
        <v>3.9204912734324505E-2</v>
      </c>
      <c r="Q70" s="39">
        <f t="shared" si="88"/>
        <v>4.1440469366422775E-2</v>
      </c>
      <c r="R70" s="37">
        <f t="shared" si="88"/>
        <v>4.1574017923320536E-2</v>
      </c>
      <c r="S70" s="38">
        <f t="shared" si="88"/>
        <v>3.9040529363110005E-2</v>
      </c>
      <c r="T70" s="38">
        <f t="shared" si="88"/>
        <v>3.8195908044486235E-2</v>
      </c>
      <c r="U70" s="39">
        <f t="shared" si="88"/>
        <v>3.8266078820718204E-2</v>
      </c>
      <c r="V70" s="37">
        <f t="shared" si="88"/>
        <v>3.4704830053667264E-2</v>
      </c>
      <c r="W70" s="38">
        <f t="shared" si="88"/>
        <v>3.3735202265959767E-2</v>
      </c>
      <c r="X70" s="38">
        <f t="shared" si="88"/>
        <v>3.251255925847308E-2</v>
      </c>
      <c r="Y70" s="39">
        <f t="shared" si="88"/>
        <v>3.3334569320330749E-2</v>
      </c>
      <c r="Z70" s="37">
        <f t="shared" si="88"/>
        <v>3.4577187089236169E-2</v>
      </c>
      <c r="AA70" s="38">
        <f t="shared" si="88"/>
        <v>3.3985423858841582E-2</v>
      </c>
      <c r="AB70" s="38">
        <f t="shared" si="88"/>
        <v>3.2119994044960548E-2</v>
      </c>
      <c r="AC70" s="39">
        <f t="shared" si="88"/>
        <v>3.239196213825743E-2</v>
      </c>
      <c r="AD70" s="37">
        <f t="shared" si="88"/>
        <v>3.1851007221588762E-2</v>
      </c>
      <c r="AE70" s="38">
        <f t="shared" si="88"/>
        <v>3.2279314888010543E-2</v>
      </c>
      <c r="AF70" s="38">
        <f t="shared" si="88"/>
        <v>3.1909557433344907E-2</v>
      </c>
      <c r="AG70" s="39">
        <f t="shared" si="88"/>
        <v>3.3859663936502568E-2</v>
      </c>
      <c r="AH70" s="37">
        <f t="shared" si="88"/>
        <v>3.2372949179671873E-2</v>
      </c>
      <c r="AI70" s="38">
        <f t="shared" si="88"/>
        <v>3.2813515269655626E-2</v>
      </c>
      <c r="AJ70" s="38">
        <f t="shared" si="88"/>
        <v>3.1823106866246641E-2</v>
      </c>
      <c r="AK70" s="131">
        <f t="shared" si="88"/>
        <v>3.3942891085748231E-2</v>
      </c>
      <c r="AL70" s="132">
        <f t="shared" si="88"/>
        <v>2.8228594671547695E-2</v>
      </c>
      <c r="AM70" s="130">
        <f t="shared" si="88"/>
        <v>2.9504787487543867E-2</v>
      </c>
      <c r="AN70" s="130">
        <f t="shared" si="88"/>
        <v>2.9106029106029111E-2</v>
      </c>
      <c r="AO70" s="131">
        <f t="shared" si="88"/>
        <v>3.0217440035866395E-2</v>
      </c>
      <c r="AP70" s="132">
        <f t="shared" si="88"/>
        <v>2.9718693284936478E-2</v>
      </c>
      <c r="AQ70" s="130">
        <f t="shared" ref="AQ70:BQ70" si="89">+AQ12/AQ$28</f>
        <v>3.1414350112697227E-2</v>
      </c>
      <c r="AR70" s="130">
        <f t="shared" si="89"/>
        <v>3.01560426486066E-2</v>
      </c>
      <c r="AS70" s="131">
        <f t="shared" si="89"/>
        <v>3.2520736394901877E-2</v>
      </c>
      <c r="AT70" s="132">
        <f t="shared" si="89"/>
        <v>4.0137779266134044E-2</v>
      </c>
      <c r="AU70" s="130">
        <f t="shared" si="89"/>
        <v>3.8073329890615466E-2</v>
      </c>
      <c r="AV70" s="130">
        <f t="shared" si="89"/>
        <v>4.197195400067931E-2</v>
      </c>
      <c r="AW70" s="131">
        <f t="shared" si="89"/>
        <v>4.3902439024390241E-2</v>
      </c>
      <c r="AX70" s="132">
        <f t="shared" si="89"/>
        <v>4.9052280774838579E-2</v>
      </c>
      <c r="AY70" s="130">
        <f t="shared" si="89"/>
        <v>4.4876907534428676E-2</v>
      </c>
      <c r="AZ70" s="130">
        <f t="shared" si="89"/>
        <v>4.5198950356129169E-2</v>
      </c>
      <c r="BA70" s="131">
        <f t="shared" si="89"/>
        <v>4.6553368108138427E-2</v>
      </c>
      <c r="BB70" s="132">
        <f t="shared" si="89"/>
        <v>5.1631972831897362E-2</v>
      </c>
      <c r="BC70" s="130">
        <f t="shared" si="89"/>
        <v>5.0319345788813946E-2</v>
      </c>
      <c r="BD70" s="130">
        <f t="shared" si="89"/>
        <v>4.5611809479875441E-2</v>
      </c>
      <c r="BE70" s="131">
        <f t="shared" si="89"/>
        <v>4.9370277078085646E-2</v>
      </c>
      <c r="BF70" s="132">
        <f t="shared" si="89"/>
        <v>3.9393554935295616E-2</v>
      </c>
      <c r="BG70" s="130">
        <f t="shared" si="89"/>
        <v>4.3192742536050377E-2</v>
      </c>
      <c r="BH70" s="130">
        <f t="shared" si="89"/>
        <v>4.0762132377348478E-2</v>
      </c>
      <c r="BI70" s="131">
        <f t="shared" si="89"/>
        <v>4.613848677173215E-2</v>
      </c>
      <c r="BJ70" s="132">
        <f t="shared" si="89"/>
        <v>4.6221919673247111E-2</v>
      </c>
      <c r="BK70" s="4">
        <f t="shared" si="89"/>
        <v>4.7446808510638303E-2</v>
      </c>
      <c r="BL70" s="4">
        <f t="shared" si="89"/>
        <v>4.3933513948890675E-2</v>
      </c>
      <c r="BM70" s="5">
        <f t="shared" si="89"/>
        <v>4.7393364928909956E-2</v>
      </c>
      <c r="BN70" s="3">
        <f t="shared" si="89"/>
        <v>3.3233915636983379E-2</v>
      </c>
      <c r="BO70" s="4">
        <f t="shared" si="89"/>
        <v>3.599456685783279E-2</v>
      </c>
      <c r="BP70" s="4">
        <f t="shared" si="89"/>
        <v>3.5757822023567656E-2</v>
      </c>
      <c r="BQ70" s="5">
        <f t="shared" si="89"/>
        <v>3.5622317596566533E-2</v>
      </c>
    </row>
    <row r="71" spans="1:69" ht="40" customHeight="1" x14ac:dyDescent="0.3">
      <c r="A71" s="55" t="s">
        <v>26</v>
      </c>
      <c r="B71" s="92"/>
      <c r="C71" s="92"/>
      <c r="D71" s="92"/>
      <c r="E71" s="154">
        <f t="shared" ref="E71:I80" si="90">+E13/E$28</f>
        <v>3.6187029806685075E-2</v>
      </c>
      <c r="F71" s="154">
        <f t="shared" si="90"/>
        <v>3.6337209302325583E-2</v>
      </c>
      <c r="G71" s="154">
        <f t="shared" si="90"/>
        <v>3.6334275333064193E-2</v>
      </c>
      <c r="H71" s="154">
        <f t="shared" si="90"/>
        <v>3.6517206731976885E-2</v>
      </c>
      <c r="I71" s="37">
        <f t="shared" si="90"/>
        <v>3.771195601816104E-2</v>
      </c>
      <c r="J71" s="37">
        <f t="shared" si="71"/>
        <v>3.5325199631905488E-2</v>
      </c>
      <c r="K71" s="38">
        <f t="shared" ref="K71:AP71" si="91">+K13/K$28</f>
        <v>3.7462198358328709E-2</v>
      </c>
      <c r="L71" s="38">
        <f t="shared" si="91"/>
        <v>3.8891934599632361E-2</v>
      </c>
      <c r="M71" s="39">
        <f t="shared" si="91"/>
        <v>3.8450325548249162E-2</v>
      </c>
      <c r="N71" s="37">
        <f t="shared" si="91"/>
        <v>3.5247758230165384E-2</v>
      </c>
      <c r="O71" s="38">
        <f t="shared" si="91"/>
        <v>3.7729994725247455E-2</v>
      </c>
      <c r="P71" s="38">
        <f t="shared" si="91"/>
        <v>3.8170652876535233E-2</v>
      </c>
      <c r="Q71" s="39">
        <f t="shared" si="91"/>
        <v>3.9788245608119499E-2</v>
      </c>
      <c r="R71" s="37">
        <f t="shared" si="91"/>
        <v>4.204568425308268E-2</v>
      </c>
      <c r="S71" s="38">
        <f t="shared" si="91"/>
        <v>4.3573200992555822E-2</v>
      </c>
      <c r="T71" s="38">
        <f t="shared" si="91"/>
        <v>4.1308647579520769E-2</v>
      </c>
      <c r="U71" s="39">
        <f t="shared" si="91"/>
        <v>4.2136438595900785E-2</v>
      </c>
      <c r="V71" s="37">
        <f t="shared" si="91"/>
        <v>4.6583184257602855E-2</v>
      </c>
      <c r="W71" s="38">
        <f t="shared" si="91"/>
        <v>5.1020408163265314E-2</v>
      </c>
      <c r="X71" s="38">
        <f t="shared" si="91"/>
        <v>4.8149720512276235E-2</v>
      </c>
      <c r="Y71" s="39">
        <f t="shared" si="91"/>
        <v>4.7647298750417143E-2</v>
      </c>
      <c r="Z71" s="37">
        <f t="shared" si="91"/>
        <v>4.9583759310647006E-2</v>
      </c>
      <c r="AA71" s="38">
        <f t="shared" si="91"/>
        <v>5.1476793248945149E-2</v>
      </c>
      <c r="AB71" s="38">
        <f t="shared" si="91"/>
        <v>4.9426827452731886E-2</v>
      </c>
      <c r="AC71" s="39">
        <f t="shared" si="91"/>
        <v>5.1400418961905496E-2</v>
      </c>
      <c r="AD71" s="37">
        <f t="shared" si="91"/>
        <v>4.7890535917901954E-2</v>
      </c>
      <c r="AE71" s="38">
        <f t="shared" si="91"/>
        <v>5.1577152600170512E-2</v>
      </c>
      <c r="AF71" s="38">
        <f t="shared" si="91"/>
        <v>5.0237295983331397E-2</v>
      </c>
      <c r="AG71" s="39">
        <f t="shared" si="91"/>
        <v>5.2224943004306336E-2</v>
      </c>
      <c r="AH71" s="37">
        <f t="shared" si="91"/>
        <v>5.302120848339336E-2</v>
      </c>
      <c r="AI71" s="38">
        <f t="shared" si="91"/>
        <v>5.7139376218323594E-2</v>
      </c>
      <c r="AJ71" s="38">
        <f t="shared" si="91"/>
        <v>5.3653838436534373E-2</v>
      </c>
      <c r="AK71" s="131">
        <f t="shared" si="91"/>
        <v>5.3714625143196575E-2</v>
      </c>
      <c r="AL71" s="132">
        <f t="shared" si="91"/>
        <v>5.1942241203986168E-2</v>
      </c>
      <c r="AM71" s="130">
        <f t="shared" si="91"/>
        <v>5.822971275074737E-2</v>
      </c>
      <c r="AN71" s="130">
        <f t="shared" si="91"/>
        <v>5.4876992376992388E-2</v>
      </c>
      <c r="AO71" s="131">
        <f t="shared" si="91"/>
        <v>5.2230441605021286E-2</v>
      </c>
      <c r="AP71" s="132">
        <f t="shared" si="91"/>
        <v>5.458257713248639E-2</v>
      </c>
      <c r="AQ71" s="130">
        <f t="shared" ref="AQ71:BQ71" si="92">+AQ13/AQ$28</f>
        <v>5.8931254695717507E-2</v>
      </c>
      <c r="AR71" s="130">
        <f t="shared" si="92"/>
        <v>5.3493799478332493E-2</v>
      </c>
      <c r="AS71" s="131">
        <f t="shared" si="92"/>
        <v>5.3712320453166096E-2</v>
      </c>
      <c r="AT71" s="132">
        <f t="shared" si="92"/>
        <v>5.5063866430655882E-2</v>
      </c>
      <c r="AU71" s="130">
        <f t="shared" si="92"/>
        <v>5.098352190038026E-2</v>
      </c>
      <c r="AV71" s="130">
        <f t="shared" si="92"/>
        <v>5.3132126740744336E-2</v>
      </c>
      <c r="AW71" s="131">
        <f t="shared" si="92"/>
        <v>5.5013550135501355E-2</v>
      </c>
      <c r="AX71" s="132">
        <f t="shared" si="92"/>
        <v>4.2647365132264116E-2</v>
      </c>
      <c r="AY71" s="130">
        <f t="shared" si="92"/>
        <v>4.9981389908012971E-2</v>
      </c>
      <c r="AZ71" s="130">
        <f t="shared" si="92"/>
        <v>4.3806565629518547E-2</v>
      </c>
      <c r="BA71" s="131">
        <f t="shared" si="92"/>
        <v>4.1898031297324584E-2</v>
      </c>
      <c r="BB71" s="132">
        <f t="shared" si="92"/>
        <v>4.9556631658386266E-2</v>
      </c>
      <c r="BC71" s="130">
        <f t="shared" si="92"/>
        <v>4.6678206888318516E-2</v>
      </c>
      <c r="BD71" s="130">
        <f t="shared" si="92"/>
        <v>4.3305270441702223E-2</v>
      </c>
      <c r="BE71" s="131">
        <f t="shared" si="92"/>
        <v>4.3073047858942067E-2</v>
      </c>
      <c r="BF71" s="132">
        <f t="shared" si="92"/>
        <v>4.3326566861202745E-2</v>
      </c>
      <c r="BG71" s="130">
        <f t="shared" si="92"/>
        <v>4.7390156387516091E-2</v>
      </c>
      <c r="BH71" s="130">
        <f t="shared" si="92"/>
        <v>4.3616809400517834E-2</v>
      </c>
      <c r="BI71" s="131">
        <f t="shared" si="92"/>
        <v>4.6922912358268551E-2</v>
      </c>
      <c r="BJ71" s="132">
        <f t="shared" si="92"/>
        <v>2.042205582028591E-2</v>
      </c>
      <c r="BK71" s="4">
        <f t="shared" si="92"/>
        <v>2.2340425531914895E-2</v>
      </c>
      <c r="BL71" s="4">
        <f t="shared" si="92"/>
        <v>2.1014864172219372E-2</v>
      </c>
      <c r="BM71" s="5">
        <f t="shared" si="92"/>
        <v>2.132701421800948E-2</v>
      </c>
      <c r="BN71" s="3">
        <f t="shared" si="92"/>
        <v>3.8843914216730578E-2</v>
      </c>
      <c r="BO71" s="4">
        <f t="shared" si="92"/>
        <v>4.2785994566857839E-2</v>
      </c>
      <c r="BP71" s="4">
        <f t="shared" si="92"/>
        <v>3.917106867127184E-2</v>
      </c>
      <c r="BQ71" s="5">
        <f t="shared" si="92"/>
        <v>3.9828326180257514E-2</v>
      </c>
    </row>
    <row r="72" spans="1:69" ht="40" customHeight="1" x14ac:dyDescent="0.3">
      <c r="A72" s="56" t="s">
        <v>16</v>
      </c>
      <c r="B72" s="93"/>
      <c r="C72" s="93"/>
      <c r="D72" s="93"/>
      <c r="E72" s="154">
        <f t="shared" si="90"/>
        <v>0.1778560771989969</v>
      </c>
      <c r="F72" s="154">
        <f t="shared" si="90"/>
        <v>0.17281371124031009</v>
      </c>
      <c r="G72" s="154">
        <f t="shared" si="90"/>
        <v>0.17623676283345238</v>
      </c>
      <c r="H72" s="154">
        <f t="shared" si="90"/>
        <v>0.1804508917357448</v>
      </c>
      <c r="I72" s="37">
        <f t="shared" si="90"/>
        <v>0.18006609630293111</v>
      </c>
      <c r="J72" s="37">
        <f t="shared" si="71"/>
        <v>0.18309733725175883</v>
      </c>
      <c r="K72" s="38">
        <f t="shared" ref="K72:AP72" si="93">+K14/K$28</f>
        <v>0.17879405048447819</v>
      </c>
      <c r="L72" s="38">
        <f t="shared" si="93"/>
        <v>0.17224031732722758</v>
      </c>
      <c r="M72" s="39">
        <f t="shared" si="93"/>
        <v>0.17495384017362572</v>
      </c>
      <c r="N72" s="37">
        <f t="shared" si="93"/>
        <v>0.16705451611902325</v>
      </c>
      <c r="O72" s="38">
        <f t="shared" si="93"/>
        <v>0.16640292903906423</v>
      </c>
      <c r="P72" s="38">
        <f t="shared" si="93"/>
        <v>0.17508080155138983</v>
      </c>
      <c r="Q72" s="39">
        <f t="shared" si="93"/>
        <v>0.17658562902518796</v>
      </c>
      <c r="R72" s="37">
        <f t="shared" si="93"/>
        <v>0.17957010983087393</v>
      </c>
      <c r="S72" s="38">
        <f t="shared" si="93"/>
        <v>0.18137303556658393</v>
      </c>
      <c r="T72" s="38">
        <f t="shared" si="93"/>
        <v>0.17554554002788494</v>
      </c>
      <c r="U72" s="39">
        <f t="shared" si="93"/>
        <v>0.17440177699996634</v>
      </c>
      <c r="V72" s="37">
        <f t="shared" si="93"/>
        <v>0.17076923076923078</v>
      </c>
      <c r="W72" s="38">
        <f t="shared" si="93"/>
        <v>0.17768174885612611</v>
      </c>
      <c r="X72" s="38">
        <f t="shared" si="93"/>
        <v>0.17264558126370905</v>
      </c>
      <c r="Y72" s="39">
        <f t="shared" si="93"/>
        <v>0.17175275316103675</v>
      </c>
      <c r="Z72" s="37">
        <f t="shared" si="93"/>
        <v>0.16832189279976631</v>
      </c>
      <c r="AA72" s="38">
        <f t="shared" si="93"/>
        <v>0.17525891829689302</v>
      </c>
      <c r="AB72" s="38">
        <f t="shared" si="93"/>
        <v>0.17448265594759568</v>
      </c>
      <c r="AC72" s="39">
        <f t="shared" si="93"/>
        <v>0.17173558848630613</v>
      </c>
      <c r="AD72" s="37">
        <f t="shared" si="93"/>
        <v>0.17179779551501337</v>
      </c>
      <c r="AE72" s="38">
        <f t="shared" si="93"/>
        <v>0.1610865690149578</v>
      </c>
      <c r="AF72" s="38">
        <f t="shared" si="93"/>
        <v>0.16518115522629936</v>
      </c>
      <c r="AG72" s="39">
        <f t="shared" si="93"/>
        <v>0.16925610065017307</v>
      </c>
      <c r="AH72" s="37">
        <f t="shared" si="93"/>
        <v>0.15682272909163666</v>
      </c>
      <c r="AI72" s="38">
        <f t="shared" si="93"/>
        <v>0.16025016244314494</v>
      </c>
      <c r="AJ72" s="38">
        <f t="shared" si="93"/>
        <v>0.15803202375697259</v>
      </c>
      <c r="AK72" s="131">
        <f t="shared" si="93"/>
        <v>0.17221774364631509</v>
      </c>
      <c r="AL72" s="132">
        <f t="shared" si="93"/>
        <v>0.14354281065690463</v>
      </c>
      <c r="AM72" s="130">
        <f t="shared" si="93"/>
        <v>0.15047008361856073</v>
      </c>
      <c r="AN72" s="130">
        <f t="shared" si="93"/>
        <v>0.14557345807345809</v>
      </c>
      <c r="AO72" s="131">
        <f t="shared" si="93"/>
        <v>0.15189419412687735</v>
      </c>
      <c r="AP72" s="132">
        <f t="shared" si="93"/>
        <v>0.136524500907441</v>
      </c>
      <c r="AQ72" s="130">
        <f t="shared" ref="AQ72:BQ72" si="94">+AQ14/AQ$28</f>
        <v>0.15214124718256949</v>
      </c>
      <c r="AR72" s="130">
        <f t="shared" si="94"/>
        <v>0.13609115453255843</v>
      </c>
      <c r="AS72" s="131">
        <f t="shared" si="94"/>
        <v>0.13893384584260574</v>
      </c>
      <c r="AT72" s="132">
        <f t="shared" si="94"/>
        <v>0.14170214801703104</v>
      </c>
      <c r="AU72" s="130">
        <f t="shared" si="94"/>
        <v>0.15374865029810811</v>
      </c>
      <c r="AV72" s="130">
        <f t="shared" si="94"/>
        <v>0.1461497404046776</v>
      </c>
      <c r="AW72" s="131">
        <f t="shared" si="94"/>
        <v>0.14590785907859077</v>
      </c>
      <c r="AX72" s="132">
        <f t="shared" si="94"/>
        <v>0.16637158925223913</v>
      </c>
      <c r="AY72" s="130">
        <f t="shared" si="94"/>
        <v>0.18104960918806826</v>
      </c>
      <c r="AZ72" s="130">
        <f t="shared" si="94"/>
        <v>0.1702458094575055</v>
      </c>
      <c r="BA72" s="131">
        <f t="shared" si="94"/>
        <v>0.16170284368164226</v>
      </c>
      <c r="BB72" s="132">
        <f t="shared" si="94"/>
        <v>0.14609144078988742</v>
      </c>
      <c r="BC72" s="130">
        <f t="shared" si="94"/>
        <v>0.16474661254700654</v>
      </c>
      <c r="BD72" s="130">
        <f t="shared" si="94"/>
        <v>0.1464075654480452</v>
      </c>
      <c r="BE72" s="131">
        <f t="shared" si="94"/>
        <v>0.13954659949622167</v>
      </c>
      <c r="BF72" s="132">
        <f t="shared" si="94"/>
        <v>0.13676731793960922</v>
      </c>
      <c r="BG72" s="130">
        <f t="shared" si="94"/>
        <v>0.15943402613228627</v>
      </c>
      <c r="BH72" s="130">
        <f t="shared" si="94"/>
        <v>0.15295757817167899</v>
      </c>
      <c r="BI72" s="131">
        <f t="shared" si="94"/>
        <v>0.16023675390430006</v>
      </c>
      <c r="BJ72" s="132">
        <f t="shared" si="94"/>
        <v>0.20476514635806672</v>
      </c>
      <c r="BK72" s="4">
        <f t="shared" si="94"/>
        <v>0.2104255319148936</v>
      </c>
      <c r="BL72" s="4">
        <f t="shared" si="94"/>
        <v>0.19850626052573772</v>
      </c>
      <c r="BM72" s="5">
        <f t="shared" si="94"/>
        <v>0.21637522470991993</v>
      </c>
      <c r="BN72" s="3">
        <f t="shared" si="94"/>
        <v>0.18711830705865642</v>
      </c>
      <c r="BO72" s="4">
        <f t="shared" si="94"/>
        <v>0.20570479927558108</v>
      </c>
      <c r="BP72" s="4">
        <f t="shared" si="94"/>
        <v>0.20455099553027223</v>
      </c>
      <c r="BQ72" s="5">
        <f t="shared" si="94"/>
        <v>0.22540772532188844</v>
      </c>
    </row>
    <row r="73" spans="1:69" ht="40" customHeight="1" x14ac:dyDescent="0.3">
      <c r="A73" s="115" t="s">
        <v>40</v>
      </c>
      <c r="B73" s="115"/>
      <c r="C73" s="115"/>
      <c r="D73" s="115"/>
      <c r="E73" s="154">
        <f t="shared" si="90"/>
        <v>9.9038186839348619E-3</v>
      </c>
      <c r="F73" s="154">
        <f t="shared" si="90"/>
        <v>1.2839147286821704E-2</v>
      </c>
      <c r="G73" s="154">
        <f t="shared" si="90"/>
        <v>1.1956150430110866E-2</v>
      </c>
      <c r="H73" s="154">
        <f t="shared" si="90"/>
        <v>1.3941220798794271E-2</v>
      </c>
      <c r="I73" s="37">
        <f t="shared" si="90"/>
        <v>1.5721036538283349E-2</v>
      </c>
      <c r="J73" s="37">
        <f t="shared" si="71"/>
        <v>1.7217324190340489E-2</v>
      </c>
      <c r="K73" s="38">
        <f t="shared" ref="K73:AP73" si="95">+K15/K$28</f>
        <v>1.6540146886379066E-2</v>
      </c>
      <c r="L73" s="38">
        <f t="shared" si="95"/>
        <v>1.6253345802831436E-2</v>
      </c>
      <c r="M73" s="39">
        <f t="shared" si="95"/>
        <v>1.3928930063813934E-2</v>
      </c>
      <c r="N73" s="37">
        <f t="shared" si="95"/>
        <v>1.8337522107418788E-2</v>
      </c>
      <c r="O73" s="38">
        <f t="shared" si="95"/>
        <v>1.4303887802910427E-2</v>
      </c>
      <c r="P73" s="38">
        <f t="shared" si="95"/>
        <v>1.7097608274078864E-2</v>
      </c>
      <c r="Q73" s="39">
        <f t="shared" si="95"/>
        <v>1.4870013824729408E-2</v>
      </c>
      <c r="R73" s="37">
        <f t="shared" si="95"/>
        <v>1.8260225052220202E-2</v>
      </c>
      <c r="S73" s="38">
        <f t="shared" si="95"/>
        <v>1.3763440860215052E-2</v>
      </c>
      <c r="T73" s="38">
        <f t="shared" si="95"/>
        <v>1.5271878343763173E-2</v>
      </c>
      <c r="U73" s="39">
        <f t="shared" si="95"/>
        <v>1.1308181604011713E-2</v>
      </c>
      <c r="V73" s="37">
        <f t="shared" si="95"/>
        <v>1.3452593917710197E-2</v>
      </c>
      <c r="W73" s="38">
        <f t="shared" si="95"/>
        <v>1.2273948725397632E-2</v>
      </c>
      <c r="X73" s="38">
        <f t="shared" si="95"/>
        <v>1.4611193660227836E-2</v>
      </c>
      <c r="Y73" s="39">
        <f t="shared" si="95"/>
        <v>1.0308131558456005E-2</v>
      </c>
      <c r="Z73" s="37">
        <f t="shared" si="95"/>
        <v>1.2231634292390828E-2</v>
      </c>
      <c r="AA73" s="38">
        <f t="shared" si="95"/>
        <v>6.6743383199079406E-3</v>
      </c>
      <c r="AB73" s="38">
        <f t="shared" si="95"/>
        <v>1.4775941640613372E-2</v>
      </c>
      <c r="AC73" s="39">
        <f t="shared" si="95"/>
        <v>1.0861975327798897E-2</v>
      </c>
      <c r="AD73" s="37">
        <f t="shared" si="95"/>
        <v>1.9764348156594457E-2</v>
      </c>
      <c r="AE73" s="38">
        <f t="shared" si="95"/>
        <v>1.2903975819576844E-2</v>
      </c>
      <c r="AF73" s="38">
        <f t="shared" si="95"/>
        <v>1.4855114403673262E-2</v>
      </c>
      <c r="AG73" s="39">
        <f t="shared" si="95"/>
        <v>1.1483576796419825E-2</v>
      </c>
      <c r="AH73" s="37">
        <f t="shared" si="95"/>
        <v>1.2605042016806723E-2</v>
      </c>
      <c r="AI73" s="38">
        <f t="shared" si="95"/>
        <v>1.2102014294996754E-2</v>
      </c>
      <c r="AJ73" s="38">
        <f t="shared" si="95"/>
        <v>1.3162646976202898E-2</v>
      </c>
      <c r="AK73" s="131">
        <f t="shared" si="95"/>
        <v>1.1116296830582547E-2</v>
      </c>
      <c r="AL73" s="132">
        <f t="shared" si="95"/>
        <v>1.2283912955053895E-2</v>
      </c>
      <c r="AM73" s="130">
        <f t="shared" si="95"/>
        <v>9.5749750877345014E-3</v>
      </c>
      <c r="AN73" s="130">
        <f t="shared" si="95"/>
        <v>1.1044698544698545E-2</v>
      </c>
      <c r="AO73" s="131">
        <f t="shared" si="95"/>
        <v>9.9529253530598501E-3</v>
      </c>
      <c r="AP73" s="132">
        <f t="shared" si="95"/>
        <v>2.1733212341197822E-2</v>
      </c>
      <c r="AQ73" s="130">
        <f t="shared" ref="AQ73:BQ73" si="96">+AQ15/AQ$28</f>
        <v>1.8031555221637866E-2</v>
      </c>
      <c r="AR73" s="130">
        <f t="shared" si="96"/>
        <v>1.9356610076419711E-2</v>
      </c>
      <c r="AS73" s="131">
        <f t="shared" si="96"/>
        <v>1.8713331984624722E-2</v>
      </c>
      <c r="AT73" s="132">
        <f t="shared" si="96"/>
        <v>8.4676840644883501E-3</v>
      </c>
      <c r="AU73" s="130">
        <f t="shared" si="96"/>
        <v>8.3094690390122534E-3</v>
      </c>
      <c r="AV73" s="130">
        <f t="shared" si="96"/>
        <v>7.0357610752583817E-3</v>
      </c>
      <c r="AW73" s="131">
        <f t="shared" si="96"/>
        <v>4.7696476964769648E-3</v>
      </c>
      <c r="AX73" s="132">
        <f t="shared" si="96"/>
        <v>1.3174338679441785E-2</v>
      </c>
      <c r="AY73" s="130">
        <f t="shared" si="96"/>
        <v>1.0634338278300633E-2</v>
      </c>
      <c r="AZ73" s="130">
        <f t="shared" si="96"/>
        <v>1.4191613559685106E-2</v>
      </c>
      <c r="BA73" s="131">
        <f t="shared" si="96"/>
        <v>1.0656795109091928E-2</v>
      </c>
      <c r="BB73" s="132">
        <f t="shared" si="96"/>
        <v>1.1571599270486132E-2</v>
      </c>
      <c r="BC73" s="130">
        <f t="shared" si="96"/>
        <v>1.2296305139378023E-2</v>
      </c>
      <c r="BD73" s="130">
        <f t="shared" si="96"/>
        <v>8.7071848691039084E-3</v>
      </c>
      <c r="BE73" s="131">
        <f t="shared" si="96"/>
        <v>5.8564231738035266E-3</v>
      </c>
      <c r="BF73" s="132">
        <f t="shared" si="96"/>
        <v>1.0910936310581071E-2</v>
      </c>
      <c r="BG73" s="130">
        <f t="shared" si="96"/>
        <v>1.2456841107575656E-2</v>
      </c>
      <c r="BH73" s="130">
        <f t="shared" si="96"/>
        <v>2.0447454026422365E-2</v>
      </c>
      <c r="BI73" s="131">
        <f t="shared" si="96"/>
        <v>1.5545888896812379E-2</v>
      </c>
      <c r="BJ73" s="132">
        <f t="shared" si="96"/>
        <v>1.5588835942818242E-2</v>
      </c>
      <c r="BK73" s="4">
        <f t="shared" si="96"/>
        <v>1.3829787234042552E-2</v>
      </c>
      <c r="BL73" s="4">
        <f t="shared" si="96"/>
        <v>1.4351614556637622E-2</v>
      </c>
      <c r="BM73" s="5">
        <f t="shared" si="96"/>
        <v>1.3727733289753229E-2</v>
      </c>
      <c r="BN73" s="3">
        <f t="shared" si="96"/>
        <v>8.450504189745774E-3</v>
      </c>
      <c r="BO73" s="4">
        <f t="shared" si="96"/>
        <v>1.1998188952610929E-2</v>
      </c>
      <c r="BP73" s="4">
        <f t="shared" si="96"/>
        <v>1.0402275497765137E-2</v>
      </c>
      <c r="BQ73" s="5">
        <f t="shared" si="96"/>
        <v>1.1158798283261804E-2</v>
      </c>
    </row>
    <row r="74" spans="1:69" ht="40" customHeight="1" x14ac:dyDescent="0.3">
      <c r="A74" s="115" t="s">
        <v>42</v>
      </c>
      <c r="B74" s="115"/>
      <c r="C74" s="115"/>
      <c r="D74" s="115"/>
      <c r="E74" s="37">
        <f t="shared" si="90"/>
        <v>3.3139700980858965E-2</v>
      </c>
      <c r="F74" s="37">
        <f t="shared" si="90"/>
        <v>3.9970930232558141E-2</v>
      </c>
      <c r="G74" s="37">
        <f t="shared" si="90"/>
        <v>3.9688208440731655E-2</v>
      </c>
      <c r="H74" s="37">
        <f t="shared" si="90"/>
        <v>3.924893242903793E-2</v>
      </c>
      <c r="I74" s="37">
        <f t="shared" si="90"/>
        <v>3.7804614386756037E-2</v>
      </c>
      <c r="J74" s="37">
        <f t="shared" si="71"/>
        <v>4.2004334016089294E-2</v>
      </c>
      <c r="K74" s="38">
        <f t="shared" ref="K74:AP74" si="97">+K16/K$28</f>
        <v>4.3294451644757148E-2</v>
      </c>
      <c r="L74" s="38">
        <f t="shared" si="97"/>
        <v>4.0020639169273432E-2</v>
      </c>
      <c r="M74" s="39">
        <f t="shared" si="97"/>
        <v>4.0264325742606327E-2</v>
      </c>
      <c r="N74" s="37">
        <f t="shared" si="97"/>
        <v>3.9777839833690154E-2</v>
      </c>
      <c r="O74" s="38">
        <f t="shared" si="97"/>
        <v>4.3004747277296855E-2</v>
      </c>
      <c r="P74" s="38">
        <f t="shared" si="97"/>
        <v>4.1919844861021335E-2</v>
      </c>
      <c r="Q74" s="39">
        <f t="shared" si="97"/>
        <v>4.4239134099875239E-2</v>
      </c>
      <c r="R74" s="37">
        <f t="shared" si="97"/>
        <v>4.0832827976551446E-2</v>
      </c>
      <c r="S74" s="38">
        <f t="shared" si="97"/>
        <v>4.3870967741935475E-2</v>
      </c>
      <c r="T74" s="38">
        <f t="shared" si="97"/>
        <v>4.014137025388282E-2</v>
      </c>
      <c r="U74" s="39">
        <f t="shared" si="97"/>
        <v>4.3247063574866219E-2</v>
      </c>
      <c r="V74" s="37">
        <f t="shared" si="97"/>
        <v>4.1216457960644007E-2</v>
      </c>
      <c r="W74" s="38">
        <f t="shared" si="97"/>
        <v>4.5646016413682919E-2</v>
      </c>
      <c r="X74" s="38">
        <f t="shared" si="97"/>
        <v>4.1746267600650963E-2</v>
      </c>
      <c r="Y74" s="39">
        <f t="shared" si="97"/>
        <v>4.5237124105454406E-2</v>
      </c>
      <c r="Z74" s="37">
        <f t="shared" si="97"/>
        <v>3.7096538630056963E-2</v>
      </c>
      <c r="AA74" s="38">
        <f t="shared" si="97"/>
        <v>4.2616033755274264E-2</v>
      </c>
      <c r="AB74" s="38">
        <f t="shared" si="97"/>
        <v>3.8707756438886409E-2</v>
      </c>
      <c r="AC74" s="39">
        <f t="shared" si="97"/>
        <v>4.1197920707580105E-2</v>
      </c>
      <c r="AD74" s="37">
        <f t="shared" si="97"/>
        <v>3.0748764728240226E-2</v>
      </c>
      <c r="AE74" s="38">
        <f t="shared" si="97"/>
        <v>3.3790591335348376E-2</v>
      </c>
      <c r="AF74" s="38">
        <f t="shared" si="97"/>
        <v>3.0867770189450937E-2</v>
      </c>
      <c r="AG74" s="39">
        <f t="shared" si="97"/>
        <v>2.879338005572912E-2</v>
      </c>
      <c r="AH74" s="37">
        <f t="shared" si="97"/>
        <v>2.9451780712284912E-2</v>
      </c>
      <c r="AI74" s="38">
        <f t="shared" si="97"/>
        <v>3.3260233918128664E-2</v>
      </c>
      <c r="AJ74" s="38">
        <f t="shared" si="97"/>
        <v>3.005738593041455E-2</v>
      </c>
      <c r="AK74" s="131">
        <f t="shared" si="97"/>
        <v>3.5046035046035047E-2</v>
      </c>
      <c r="AL74" s="132">
        <f t="shared" si="97"/>
        <v>2.5422005287777098E-2</v>
      </c>
      <c r="AM74" s="130">
        <f t="shared" si="97"/>
        <v>3.0154672674494173E-2</v>
      </c>
      <c r="AN74" s="130">
        <f t="shared" si="97"/>
        <v>2.7590090090090096E-2</v>
      </c>
      <c r="AO74" s="131">
        <f t="shared" si="97"/>
        <v>3.1472763954270337E-2</v>
      </c>
      <c r="AP74" s="132">
        <f t="shared" si="97"/>
        <v>3.0762250453720507E-2</v>
      </c>
      <c r="AQ74" s="130">
        <f t="shared" ref="AQ74:BQ74" si="98">+AQ16/AQ$28</f>
        <v>4.2684072126220891E-2</v>
      </c>
      <c r="AR74" s="130">
        <f t="shared" si="98"/>
        <v>2.956115865098613E-2</v>
      </c>
      <c r="AS74" s="131">
        <f t="shared" si="98"/>
        <v>2.7109043091240136E-2</v>
      </c>
      <c r="AT74" s="132">
        <f t="shared" si="98"/>
        <v>4.0281299335023682E-2</v>
      </c>
      <c r="AU74" s="130">
        <f t="shared" si="98"/>
        <v>5.3988075677198259E-2</v>
      </c>
      <c r="AV74" s="130">
        <f t="shared" si="98"/>
        <v>4.658159056722791E-2</v>
      </c>
      <c r="AW74" s="131">
        <f t="shared" si="98"/>
        <v>3.8428184281842824E-2</v>
      </c>
      <c r="AX74" s="132">
        <f t="shared" si="98"/>
        <v>4.3376379920849827E-2</v>
      </c>
      <c r="AY74" s="130">
        <f t="shared" si="98"/>
        <v>6.0828414951879621E-2</v>
      </c>
      <c r="AZ74" s="130">
        <f t="shared" si="98"/>
        <v>5.0982702297434797E-2</v>
      </c>
      <c r="BA74" s="131">
        <f t="shared" si="98"/>
        <v>3.9205788322396094E-2</v>
      </c>
      <c r="BB74" s="132">
        <f t="shared" si="98"/>
        <v>4.5594616690774165E-2</v>
      </c>
      <c r="BC74" s="130">
        <f t="shared" si="98"/>
        <v>5.8317913209574405E-2</v>
      </c>
      <c r="BD74" s="130">
        <f t="shared" si="98"/>
        <v>4.7399377234459694E-2</v>
      </c>
      <c r="BE74" s="131">
        <f t="shared" si="98"/>
        <v>3.8413098236775821E-2</v>
      </c>
      <c r="BF74" s="132">
        <f t="shared" si="98"/>
        <v>4.3136259832529819E-2</v>
      </c>
      <c r="BG74" s="130">
        <f t="shared" si="98"/>
        <v>4.6780854376819447E-2</v>
      </c>
      <c r="BH74" s="130">
        <f t="shared" si="98"/>
        <v>3.9434375622385984E-2</v>
      </c>
      <c r="BI74" s="131">
        <f t="shared" si="98"/>
        <v>4.2858161591670822E-2</v>
      </c>
      <c r="BJ74" s="132">
        <f t="shared" si="98"/>
        <v>6.7120490129339683E-2</v>
      </c>
      <c r="BK74" s="4">
        <f t="shared" si="98"/>
        <v>7.1063829787234051E-2</v>
      </c>
      <c r="BL74" s="4">
        <f t="shared" si="98"/>
        <v>6.3264260086402582E-2</v>
      </c>
      <c r="BM74" s="5">
        <f t="shared" si="98"/>
        <v>7.158032358228468E-2</v>
      </c>
      <c r="BN74" s="3">
        <f t="shared" si="98"/>
        <v>6.7746058798466124E-2</v>
      </c>
      <c r="BO74" s="4">
        <f t="shared" si="98"/>
        <v>7.3271958949592514E-2</v>
      </c>
      <c r="BP74" s="4">
        <f t="shared" si="98"/>
        <v>6.8427468508736294E-2</v>
      </c>
      <c r="BQ74" s="5">
        <f t="shared" si="98"/>
        <v>7.321888412017169E-2</v>
      </c>
    </row>
    <row r="75" spans="1:69" ht="40" customHeight="1" x14ac:dyDescent="0.3">
      <c r="A75" s="116" t="s">
        <v>41</v>
      </c>
      <c r="B75" s="116"/>
      <c r="C75" s="116"/>
      <c r="D75" s="116"/>
      <c r="E75" s="37">
        <f t="shared" si="90"/>
        <v>1.8442687997968447E-2</v>
      </c>
      <c r="F75" s="37">
        <f t="shared" si="90"/>
        <v>1.3051114341085272E-2</v>
      </c>
      <c r="G75" s="37">
        <f t="shared" si="90"/>
        <v>1.4036831154311979E-2</v>
      </c>
      <c r="H75" s="37">
        <f t="shared" si="90"/>
        <v>1.3690027631248429E-2</v>
      </c>
      <c r="I75" s="37">
        <f t="shared" si="90"/>
        <v>1.3744324674923557E-2</v>
      </c>
      <c r="J75" s="37">
        <f t="shared" si="71"/>
        <v>1.410039481105471E-2</v>
      </c>
      <c r="K75" s="38">
        <f t="shared" ref="K75:AP75" si="99">+K17/K$28</f>
        <v>1.2929704375732889E-2</v>
      </c>
      <c r="L75" s="38">
        <f t="shared" si="99"/>
        <v>1.07710664645748E-2</v>
      </c>
      <c r="M75" s="39">
        <f t="shared" si="99"/>
        <v>1.1596644099640436E-2</v>
      </c>
      <c r="N75" s="37">
        <f t="shared" si="99"/>
        <v>1.2752489993484131E-2</v>
      </c>
      <c r="O75" s="38">
        <f t="shared" si="99"/>
        <v>1.1076980359303736E-2</v>
      </c>
      <c r="P75" s="38">
        <f t="shared" si="99"/>
        <v>1.2184873949579835E-2</v>
      </c>
      <c r="Q75" s="39">
        <f t="shared" si="99"/>
        <v>1.328522777084668E-2</v>
      </c>
      <c r="R75" s="37">
        <f t="shared" si="99"/>
        <v>1.5666060238528401E-2</v>
      </c>
      <c r="S75" s="38">
        <f t="shared" si="99"/>
        <v>1.237386269644334E-2</v>
      </c>
      <c r="T75" s="38">
        <f t="shared" si="99"/>
        <v>1.5498848934859441E-2</v>
      </c>
      <c r="U75" s="39">
        <f t="shared" si="99"/>
        <v>1.5784336822266348E-2</v>
      </c>
      <c r="V75" s="37">
        <f t="shared" si="99"/>
        <v>1.3202146690518782E-2</v>
      </c>
      <c r="W75" s="38">
        <f t="shared" si="99"/>
        <v>1.2854964049676811E-2</v>
      </c>
      <c r="X75" s="38">
        <f t="shared" si="99"/>
        <v>1.0613457864572278E-2</v>
      </c>
      <c r="Y75" s="39">
        <f t="shared" si="99"/>
        <v>1.2199191664503688E-2</v>
      </c>
      <c r="Z75" s="37">
        <f t="shared" si="99"/>
        <v>1.3253979845187674E-2</v>
      </c>
      <c r="AA75" s="38">
        <f t="shared" si="99"/>
        <v>1.1929420790180287E-2</v>
      </c>
      <c r="AB75" s="38">
        <f t="shared" si="99"/>
        <v>1.2542801846062232E-2</v>
      </c>
      <c r="AC75" s="39">
        <f t="shared" si="99"/>
        <v>1.1521452401272402E-2</v>
      </c>
      <c r="AD75" s="37">
        <f t="shared" si="99"/>
        <v>1.0680349676928928E-2</v>
      </c>
      <c r="AE75" s="38">
        <f t="shared" si="99"/>
        <v>1.0617685809501669E-2</v>
      </c>
      <c r="AF75" s="38">
        <f t="shared" si="99"/>
        <v>1.2655785777674882E-2</v>
      </c>
      <c r="AG75" s="39">
        <f t="shared" si="99"/>
        <v>1.2792366798952966E-2</v>
      </c>
      <c r="AH75" s="37">
        <f t="shared" si="99"/>
        <v>1.1764705882352941E-2</v>
      </c>
      <c r="AI75" s="38">
        <f t="shared" si="99"/>
        <v>9.2998700454840818E-3</v>
      </c>
      <c r="AJ75" s="38">
        <f t="shared" si="99"/>
        <v>9.6312051045387061E-3</v>
      </c>
      <c r="AK75" s="131">
        <f t="shared" si="99"/>
        <v>1.3619585048156479E-2</v>
      </c>
      <c r="AL75" s="132">
        <f t="shared" si="99"/>
        <v>8.5011185682326608E-3</v>
      </c>
      <c r="AM75" s="130">
        <f t="shared" si="99"/>
        <v>6.845457302543218E-3</v>
      </c>
      <c r="AN75" s="130">
        <f t="shared" si="99"/>
        <v>6.280318780318781E-3</v>
      </c>
      <c r="AO75" s="131">
        <f t="shared" si="99"/>
        <v>7.5767765075095252E-3</v>
      </c>
      <c r="AP75" s="132">
        <f t="shared" si="99"/>
        <v>9.0744101633393835E-3</v>
      </c>
      <c r="AQ75" s="130">
        <f t="shared" ref="AQ75:BQ75" si="100">+AQ17/AQ$28</f>
        <v>9.4853493613824193E-3</v>
      </c>
      <c r="AR75" s="130">
        <f t="shared" si="100"/>
        <v>1.070791195716835E-2</v>
      </c>
      <c r="AS75" s="131">
        <f t="shared" si="100"/>
        <v>9.2555128464495255E-3</v>
      </c>
      <c r="AT75" s="132">
        <f t="shared" si="100"/>
        <v>9.2331244318997266E-3</v>
      </c>
      <c r="AU75" s="130">
        <f t="shared" si="100"/>
        <v>8.3564151917750341E-3</v>
      </c>
      <c r="AV75" s="130">
        <f t="shared" si="100"/>
        <v>8.3458683099616668E-3</v>
      </c>
      <c r="AW75" s="131">
        <f t="shared" si="100"/>
        <v>9.864498644986449E-3</v>
      </c>
      <c r="AX75" s="132">
        <f t="shared" si="100"/>
        <v>1.6090397833784627E-2</v>
      </c>
      <c r="AY75" s="130">
        <f t="shared" si="100"/>
        <v>1.3133407773701282E-2</v>
      </c>
      <c r="AZ75" s="130">
        <f t="shared" si="100"/>
        <v>1.4887805922990414E-2</v>
      </c>
      <c r="BA75" s="131">
        <f t="shared" si="100"/>
        <v>1.3629480060575466E-2</v>
      </c>
      <c r="BB75" s="132">
        <f t="shared" si="100"/>
        <v>7.295138670523867E-3</v>
      </c>
      <c r="BC75" s="130">
        <f t="shared" si="100"/>
        <v>6.7450605861636729E-3</v>
      </c>
      <c r="BD75" s="130">
        <f t="shared" si="100"/>
        <v>4.959058932072425E-3</v>
      </c>
      <c r="BE75" s="131">
        <f t="shared" si="100"/>
        <v>5.4156171284634761E-3</v>
      </c>
      <c r="BF75" s="132">
        <f t="shared" si="100"/>
        <v>6.0263892413093129E-3</v>
      </c>
      <c r="BG75" s="130">
        <f t="shared" si="100"/>
        <v>6.2284205537878282E-3</v>
      </c>
      <c r="BH75" s="130">
        <f t="shared" si="100"/>
        <v>4.979087831109342E-3</v>
      </c>
      <c r="BI75" s="131">
        <f t="shared" si="100"/>
        <v>4.9204877700919913E-3</v>
      </c>
      <c r="BJ75" s="132">
        <f t="shared" si="100"/>
        <v>8.8495575221238937E-3</v>
      </c>
      <c r="BK75" s="4">
        <f t="shared" si="100"/>
        <v>1.0141843971631205E-2</v>
      </c>
      <c r="BL75" s="4">
        <f t="shared" si="100"/>
        <v>8.8599253130262866E-3</v>
      </c>
      <c r="BM75" s="5">
        <f t="shared" si="100"/>
        <v>9.1518221931688182E-3</v>
      </c>
      <c r="BN75" s="3">
        <f t="shared" si="100"/>
        <v>5.3259480187473366E-3</v>
      </c>
      <c r="BO75" s="4">
        <f t="shared" si="100"/>
        <v>6.1877452460006041E-3</v>
      </c>
      <c r="BP75" s="4">
        <f t="shared" si="100"/>
        <v>6.0950832994717593E-3</v>
      </c>
      <c r="BQ75" s="5">
        <f t="shared" si="100"/>
        <v>7.3819742489270399E-3</v>
      </c>
    </row>
    <row r="76" spans="1:69" ht="40" customHeight="1" x14ac:dyDescent="0.3">
      <c r="A76" s="115" t="s">
        <v>43</v>
      </c>
      <c r="B76" s="115"/>
      <c r="C76" s="115"/>
      <c r="D76" s="115"/>
      <c r="E76" s="37">
        <f t="shared" si="90"/>
        <v>1.1110053010824366E-2</v>
      </c>
      <c r="F76" s="37">
        <f t="shared" si="90"/>
        <v>6.0562015503875964E-3</v>
      </c>
      <c r="G76" s="37">
        <f t="shared" si="90"/>
        <v>7.3910748113412634E-3</v>
      </c>
      <c r="H76" s="37">
        <f t="shared" si="90"/>
        <v>8.4149711127857324E-3</v>
      </c>
      <c r="I76" s="37">
        <f t="shared" si="90"/>
        <v>7.7833029619791827E-3</v>
      </c>
      <c r="J76" s="37">
        <f t="shared" si="71"/>
        <v>8.6680321785852117E-3</v>
      </c>
      <c r="K76" s="38">
        <f t="shared" ref="K76:AP76" si="101">+K18/K$28</f>
        <v>6.0482626674072705E-3</v>
      </c>
      <c r="L76" s="38">
        <f t="shared" si="101"/>
        <v>7.0947144377438804E-3</v>
      </c>
      <c r="M76" s="39">
        <f t="shared" si="101"/>
        <v>6.7377150076123214E-3</v>
      </c>
      <c r="N76" s="37">
        <f t="shared" si="101"/>
        <v>5.6781159825002332E-3</v>
      </c>
      <c r="O76" s="38">
        <f t="shared" si="101"/>
        <v>6.6710105805330624E-3</v>
      </c>
      <c r="P76" s="38">
        <f t="shared" si="101"/>
        <v>7.1105365223012289E-3</v>
      </c>
      <c r="Q76" s="39">
        <f t="shared" si="101"/>
        <v>5.2264220925919685E-3</v>
      </c>
      <c r="R76" s="37">
        <f t="shared" si="101"/>
        <v>4.4471396806145137E-3</v>
      </c>
      <c r="S76" s="38">
        <f t="shared" si="101"/>
        <v>5.6906534325889156E-3</v>
      </c>
      <c r="T76" s="38">
        <f t="shared" si="101"/>
        <v>5.9336597386595771E-3</v>
      </c>
      <c r="U76" s="39">
        <f t="shared" si="101"/>
        <v>4.7790529397906635E-3</v>
      </c>
      <c r="V76" s="37">
        <f t="shared" si="101"/>
        <v>6.4400715563506265E-3</v>
      </c>
      <c r="W76" s="38">
        <f t="shared" si="101"/>
        <v>6.5001089403733028E-3</v>
      </c>
      <c r="X76" s="38">
        <f t="shared" si="101"/>
        <v>6.1204273685700143E-3</v>
      </c>
      <c r="Y76" s="39">
        <f t="shared" si="101"/>
        <v>4.4124735807779302E-3</v>
      </c>
      <c r="Z76" s="37">
        <f t="shared" si="101"/>
        <v>3.9068205053308016E-3</v>
      </c>
      <c r="AA76" s="38">
        <f t="shared" si="101"/>
        <v>6.0989643268124297E-3</v>
      </c>
      <c r="AB76" s="38">
        <f t="shared" si="101"/>
        <v>8.1137412535358059E-3</v>
      </c>
      <c r="AC76" s="39">
        <f t="shared" si="101"/>
        <v>6.2456358134843669E-3</v>
      </c>
      <c r="AD76" s="37">
        <f t="shared" si="101"/>
        <v>1.1250475104522999E-2</v>
      </c>
      <c r="AE76" s="38">
        <f t="shared" si="101"/>
        <v>6.665116639541193E-3</v>
      </c>
      <c r="AF76" s="38">
        <f t="shared" si="101"/>
        <v>5.5176139213643548E-3</v>
      </c>
      <c r="AG76" s="39">
        <f t="shared" si="101"/>
        <v>5.7840074305496904E-3</v>
      </c>
      <c r="AH76" s="37">
        <f t="shared" si="101"/>
        <v>4.121648659463786E-3</v>
      </c>
      <c r="AI76" s="38">
        <f t="shared" si="101"/>
        <v>8.0815464587394425E-3</v>
      </c>
      <c r="AJ76" s="38">
        <f t="shared" si="101"/>
        <v>5.3372928287652001E-3</v>
      </c>
      <c r="AK76" s="131">
        <f t="shared" si="101"/>
        <v>1.2049726335440622E-2</v>
      </c>
      <c r="AL76" s="132">
        <f t="shared" si="101"/>
        <v>8.3384177343908891E-3</v>
      </c>
      <c r="AM76" s="130">
        <f t="shared" si="101"/>
        <v>1.0224860274684807E-2</v>
      </c>
      <c r="AN76" s="130">
        <f t="shared" si="101"/>
        <v>9.2255717255717278E-3</v>
      </c>
      <c r="AO76" s="131">
        <f t="shared" si="101"/>
        <v>1.3270567137413133E-2</v>
      </c>
      <c r="AP76" s="132">
        <f t="shared" si="101"/>
        <v>2.9038112522686028E-3</v>
      </c>
      <c r="AQ76" s="130">
        <f t="shared" ref="AQ76:BQ76" si="102">+AQ18/AQ$28</f>
        <v>4.3200601051840721E-3</v>
      </c>
      <c r="AR76" s="130">
        <f t="shared" si="102"/>
        <v>3.6150642932320505E-3</v>
      </c>
      <c r="AS76" s="131">
        <f t="shared" si="102"/>
        <v>5.6139995953874162E-3</v>
      </c>
      <c r="AT76" s="132">
        <f t="shared" si="102"/>
        <v>4.4491221355786254E-3</v>
      </c>
      <c r="AU76" s="130">
        <f t="shared" si="102"/>
        <v>5.6335383315337315E-3</v>
      </c>
      <c r="AV76" s="130">
        <f t="shared" si="102"/>
        <v>5.1433839584647482E-3</v>
      </c>
      <c r="AW76" s="131">
        <f t="shared" si="102"/>
        <v>6.3956639566395664E-3</v>
      </c>
      <c r="AX76" s="132">
        <f t="shared" si="102"/>
        <v>4.5303061862112057E-3</v>
      </c>
      <c r="AY76" s="130">
        <f t="shared" si="102"/>
        <v>7.7630669431594619E-3</v>
      </c>
      <c r="AZ76" s="130">
        <f t="shared" si="102"/>
        <v>5.7837519413056282E-3</v>
      </c>
      <c r="BA76" s="131">
        <f t="shared" si="102"/>
        <v>6.5623422513881868E-3</v>
      </c>
      <c r="BB76" s="132">
        <f t="shared" si="102"/>
        <v>4.2764605999622667E-3</v>
      </c>
      <c r="BC76" s="130">
        <f t="shared" si="102"/>
        <v>5.7900077598042141E-3</v>
      </c>
      <c r="BD76" s="130">
        <f t="shared" si="102"/>
        <v>4.0364433168031365E-3</v>
      </c>
      <c r="BE76" s="131">
        <f t="shared" si="102"/>
        <v>5.5415617128463483E-3</v>
      </c>
      <c r="BF76" s="132">
        <f t="shared" si="102"/>
        <v>1.6493275818320226E-3</v>
      </c>
      <c r="BG76" s="130">
        <f t="shared" si="102"/>
        <v>2.4372080427865418E-3</v>
      </c>
      <c r="BH76" s="130">
        <f t="shared" si="102"/>
        <v>1.925247294695612E-3</v>
      </c>
      <c r="BI76" s="131">
        <f t="shared" si="102"/>
        <v>2.495899593524923E-3</v>
      </c>
      <c r="BJ76" s="132">
        <f t="shared" si="102"/>
        <v>5.1055139550714775E-3</v>
      </c>
      <c r="BK76" s="4">
        <f t="shared" si="102"/>
        <v>6.0992907801418438E-3</v>
      </c>
      <c r="BL76" s="4">
        <f t="shared" si="102"/>
        <v>6.0774694295965444E-3</v>
      </c>
      <c r="BM76" s="5">
        <f t="shared" si="102"/>
        <v>8.0078444190227176E-3</v>
      </c>
      <c r="BN76" s="3">
        <f t="shared" si="102"/>
        <v>5.8230365004970875E-3</v>
      </c>
      <c r="BO76" s="4">
        <f t="shared" si="102"/>
        <v>7.5460307878056155E-3</v>
      </c>
      <c r="BP76" s="4">
        <f t="shared" si="102"/>
        <v>6.3388866314506298E-3</v>
      </c>
      <c r="BQ76" s="5">
        <f t="shared" si="102"/>
        <v>1.0300429184549358E-2</v>
      </c>
    </row>
    <row r="77" spans="1:69" s="112" customFormat="1" ht="40" customHeight="1" outlineLevel="1" x14ac:dyDescent="0.3">
      <c r="A77" s="115" t="s">
        <v>44</v>
      </c>
      <c r="B77" s="115"/>
      <c r="C77" s="115"/>
      <c r="D77" s="115"/>
      <c r="E77" s="37">
        <f t="shared" si="90"/>
        <v>5.6089896200361866E-2</v>
      </c>
      <c r="F77" s="37">
        <f t="shared" si="90"/>
        <v>5.3355135658914726E-2</v>
      </c>
      <c r="G77" s="37">
        <f t="shared" si="90"/>
        <v>5.4284028446321547E-2</v>
      </c>
      <c r="H77" s="37">
        <f t="shared" si="90"/>
        <v>5.6016076362722933E-2</v>
      </c>
      <c r="I77" s="37">
        <f t="shared" si="90"/>
        <v>5.485375420823424E-2</v>
      </c>
      <c r="J77" s="37">
        <f t="shared" si="71"/>
        <v>5.0880161486626892E-2</v>
      </c>
      <c r="K77" s="38">
        <f t="shared" ref="K77:AP77" si="103">+K19/K$28</f>
        <v>5.3107449237795472E-2</v>
      </c>
      <c r="L77" s="38">
        <f t="shared" si="103"/>
        <v>5.5048534296494561E-2</v>
      </c>
      <c r="M77" s="39">
        <f t="shared" si="103"/>
        <v>5.6622720352434319E-2</v>
      </c>
      <c r="N77" s="37">
        <f t="shared" si="103"/>
        <v>5.4267895373731743E-2</v>
      </c>
      <c r="O77" s="38">
        <f t="shared" si="103"/>
        <v>5.5881349095535091E-2</v>
      </c>
      <c r="P77" s="38">
        <f t="shared" si="103"/>
        <v>5.9017453135100199E-2</v>
      </c>
      <c r="Q77" s="39">
        <f t="shared" si="103"/>
        <v>6.1233435613851708E-2</v>
      </c>
      <c r="R77" s="37">
        <f t="shared" si="103"/>
        <v>5.8554005794757773E-2</v>
      </c>
      <c r="S77" s="38">
        <f t="shared" si="103"/>
        <v>6.0909842845326703E-2</v>
      </c>
      <c r="T77" s="38">
        <f t="shared" si="103"/>
        <v>5.9012353685029668E-2</v>
      </c>
      <c r="U77" s="39">
        <f t="shared" si="103"/>
        <v>5.8021741325345808E-2</v>
      </c>
      <c r="V77" s="37">
        <f t="shared" si="103"/>
        <v>5.9642218246869404E-2</v>
      </c>
      <c r="W77" s="38">
        <f t="shared" si="103"/>
        <v>6.1478684000290516E-2</v>
      </c>
      <c r="X77" s="38">
        <f t="shared" si="103"/>
        <v>6.0602844406707712E-2</v>
      </c>
      <c r="Y77" s="39">
        <f t="shared" si="103"/>
        <v>6.2849938818643619E-2</v>
      </c>
      <c r="Z77" s="37">
        <f t="shared" si="103"/>
        <v>6.4261720461516E-2</v>
      </c>
      <c r="AA77" s="38">
        <f t="shared" si="103"/>
        <v>6.8085922516302272E-2</v>
      </c>
      <c r="AB77" s="38">
        <f t="shared" si="103"/>
        <v>6.5207682000893261E-2</v>
      </c>
      <c r="AC77" s="39">
        <f t="shared" si="103"/>
        <v>6.5831329040266881E-2</v>
      </c>
      <c r="AD77" s="37">
        <f t="shared" si="103"/>
        <v>6.2561763587989372E-2</v>
      </c>
      <c r="AE77" s="38">
        <f t="shared" si="103"/>
        <v>6.2504843834767121E-2</v>
      </c>
      <c r="AF77" s="38">
        <f t="shared" si="103"/>
        <v>6.2237141644480458E-2</v>
      </c>
      <c r="AG77" s="39">
        <f t="shared" si="103"/>
        <v>6.8183737228742713E-2</v>
      </c>
      <c r="AH77" s="37">
        <f t="shared" si="103"/>
        <v>5.8503401360544216E-2</v>
      </c>
      <c r="AI77" s="38">
        <f t="shared" si="103"/>
        <v>5.795159194282002E-2</v>
      </c>
      <c r="AJ77" s="38">
        <f t="shared" si="103"/>
        <v>6.1519322605240997E-2</v>
      </c>
      <c r="AK77" s="131">
        <f t="shared" si="103"/>
        <v>6.1012346726632458E-2</v>
      </c>
      <c r="AL77" s="132">
        <f t="shared" si="103"/>
        <v>5.1372788285539962E-2</v>
      </c>
      <c r="AM77" s="130">
        <f t="shared" si="103"/>
        <v>5.4806984099475764E-2</v>
      </c>
      <c r="AN77" s="130">
        <f t="shared" si="103"/>
        <v>5.3057865557865562E-2</v>
      </c>
      <c r="AO77" s="131">
        <f t="shared" si="103"/>
        <v>5.317193454382424E-2</v>
      </c>
      <c r="AP77" s="132">
        <f t="shared" si="103"/>
        <v>4.0108892921960078E-2</v>
      </c>
      <c r="AQ77" s="130">
        <f t="shared" ref="AQ77:BQ77" si="104">+AQ19/AQ$28</f>
        <v>4.3764087152516909E-2</v>
      </c>
      <c r="AR77" s="130">
        <f t="shared" si="104"/>
        <v>3.9353864457969151E-2</v>
      </c>
      <c r="AS77" s="131">
        <f t="shared" si="104"/>
        <v>4.476026704430508E-2</v>
      </c>
      <c r="AT77" s="132">
        <f t="shared" si="104"/>
        <v>5.0901784432856527E-2</v>
      </c>
      <c r="AU77" s="130">
        <f t="shared" si="104"/>
        <v>4.9105675789869019E-2</v>
      </c>
      <c r="AV77" s="130">
        <f t="shared" si="104"/>
        <v>5.0026687369595806E-2</v>
      </c>
      <c r="AW77" s="131">
        <f t="shared" si="104"/>
        <v>5.6747967479674796E-2</v>
      </c>
      <c r="AX77" s="132">
        <f t="shared" si="104"/>
        <v>5.1707977504686524E-2</v>
      </c>
      <c r="AY77" s="130">
        <f t="shared" si="104"/>
        <v>4.8492582549050887E-2</v>
      </c>
      <c r="AZ77" s="130">
        <f t="shared" si="104"/>
        <v>4.5038290579981786E-2</v>
      </c>
      <c r="BA77" s="131">
        <f t="shared" si="104"/>
        <v>5.3508329126703683E-2</v>
      </c>
      <c r="BB77" s="132">
        <f t="shared" si="104"/>
        <v>4.6034840576064405E-2</v>
      </c>
      <c r="BC77" s="130">
        <f t="shared" si="104"/>
        <v>4.9125529755864622E-2</v>
      </c>
      <c r="BD77" s="130">
        <f t="shared" si="104"/>
        <v>4.8552646753546307E-2</v>
      </c>
      <c r="BE77" s="131">
        <f t="shared" si="104"/>
        <v>5.1133501259445845E-2</v>
      </c>
      <c r="BF77" s="132">
        <f t="shared" si="104"/>
        <v>4.7005836082212635E-2</v>
      </c>
      <c r="BG77" s="130">
        <f t="shared" si="104"/>
        <v>6.038859928237765E-2</v>
      </c>
      <c r="BH77" s="130">
        <f t="shared" si="104"/>
        <v>5.5898559383920875E-2</v>
      </c>
      <c r="BI77" s="131">
        <f t="shared" si="104"/>
        <v>6.2682735505954504E-2</v>
      </c>
      <c r="BJ77" s="132">
        <f t="shared" si="104"/>
        <v>6.4669843430905372E-2</v>
      </c>
      <c r="BK77" s="4">
        <f t="shared" si="104"/>
        <v>6.8014184397163127E-2</v>
      </c>
      <c r="BL77" s="4">
        <f t="shared" si="104"/>
        <v>6.1726587098191399E-2</v>
      </c>
      <c r="BM77" s="5">
        <f t="shared" si="104"/>
        <v>6.7494688674620038E-2</v>
      </c>
      <c r="BN77" s="3">
        <f t="shared" si="104"/>
        <v>5.8230365004970884E-2</v>
      </c>
      <c r="BO77" s="4">
        <f t="shared" si="104"/>
        <v>6.4292182312103846E-2</v>
      </c>
      <c r="BP77" s="4">
        <f t="shared" si="104"/>
        <v>6.7939861844778543E-2</v>
      </c>
      <c r="BQ77" s="5">
        <f t="shared" si="104"/>
        <v>7.4248927038626622E-2</v>
      </c>
    </row>
    <row r="78" spans="1:69" s="112" customFormat="1" ht="40" customHeight="1" outlineLevel="1" x14ac:dyDescent="0.3">
      <c r="A78" s="115" t="s">
        <v>45</v>
      </c>
      <c r="B78" s="115"/>
      <c r="C78" s="115"/>
      <c r="D78" s="115"/>
      <c r="E78" s="154">
        <f t="shared" si="90"/>
        <v>2.767990350125385E-2</v>
      </c>
      <c r="F78" s="154">
        <f t="shared" si="90"/>
        <v>2.6889534883720929E-2</v>
      </c>
      <c r="G78" s="154">
        <f t="shared" si="90"/>
        <v>2.6707245116611288E-2</v>
      </c>
      <c r="H78" s="154">
        <f t="shared" si="90"/>
        <v>2.7317256970610399E-2</v>
      </c>
      <c r="I78" s="37">
        <f t="shared" si="90"/>
        <v>2.6160546066652256E-2</v>
      </c>
      <c r="J78" s="37">
        <f t="shared" si="71"/>
        <v>2.4638584617211388E-2</v>
      </c>
      <c r="K78" s="38">
        <f t="shared" ref="K78:AP78" si="105">+K20/K$28</f>
        <v>2.4995371227550453E-2</v>
      </c>
      <c r="L78" s="38">
        <f t="shared" si="105"/>
        <v>2.5347479763939498E-2</v>
      </c>
      <c r="M78" s="39">
        <f t="shared" si="105"/>
        <v>2.6756502866768159E-2</v>
      </c>
      <c r="N78" s="37">
        <f t="shared" si="105"/>
        <v>2.3395078966148505E-2</v>
      </c>
      <c r="O78" s="38">
        <f t="shared" si="105"/>
        <v>2.41087219584846E-2</v>
      </c>
      <c r="P78" s="38">
        <f t="shared" si="105"/>
        <v>2.6212023270846801E-2</v>
      </c>
      <c r="Q78" s="39">
        <f t="shared" si="105"/>
        <v>2.775061536905284E-2</v>
      </c>
      <c r="R78" s="37">
        <f t="shared" si="105"/>
        <v>2.4459268243379826E-2</v>
      </c>
      <c r="S78" s="38">
        <f t="shared" si="105"/>
        <v>2.3755169561621169E-2</v>
      </c>
      <c r="T78" s="38">
        <f t="shared" si="105"/>
        <v>2.4318277617457282E-2</v>
      </c>
      <c r="U78" s="39">
        <f t="shared" si="105"/>
        <v>2.4164507118096454E-2</v>
      </c>
      <c r="V78" s="37">
        <f t="shared" si="105"/>
        <v>2.2397137745974956E-2</v>
      </c>
      <c r="W78" s="38">
        <f t="shared" si="105"/>
        <v>2.2877478393492631E-2</v>
      </c>
      <c r="X78" s="38">
        <f t="shared" si="105"/>
        <v>2.2359017901365599E-2</v>
      </c>
      <c r="Y78" s="39">
        <f t="shared" si="105"/>
        <v>2.3916348400014831E-2</v>
      </c>
      <c r="Z78" s="37">
        <f t="shared" si="105"/>
        <v>2.4098145173068498E-2</v>
      </c>
      <c r="AA78" s="38">
        <f t="shared" si="105"/>
        <v>2.3705408515535101E-2</v>
      </c>
      <c r="AB78" s="38">
        <f t="shared" si="105"/>
        <v>2.1698675003721902E-2</v>
      </c>
      <c r="AC78" s="39">
        <f t="shared" si="105"/>
        <v>2.1568779579486382E-2</v>
      </c>
      <c r="AD78" s="37">
        <f t="shared" si="105"/>
        <v>2.3755226149752954E-2</v>
      </c>
      <c r="AE78" s="38">
        <f t="shared" si="105"/>
        <v>2.3831667054173455E-2</v>
      </c>
      <c r="AF78" s="38">
        <f t="shared" si="105"/>
        <v>2.5195817417139325E-2</v>
      </c>
      <c r="AG78" s="39">
        <f t="shared" si="105"/>
        <v>2.6218019083002614E-2</v>
      </c>
      <c r="AH78" s="37">
        <f t="shared" si="105"/>
        <v>2.420968387354942E-2</v>
      </c>
      <c r="AI78" s="38">
        <f t="shared" si="105"/>
        <v>2.2376543209876545E-2</v>
      </c>
      <c r="AJ78" s="38">
        <f t="shared" si="105"/>
        <v>2.4559573016573702E-2</v>
      </c>
      <c r="AK78" s="131">
        <f t="shared" si="105"/>
        <v>2.4396452967881545E-2</v>
      </c>
      <c r="AL78" s="132">
        <f t="shared" si="105"/>
        <v>2.2005287777099859E-2</v>
      </c>
      <c r="AM78" s="130">
        <f t="shared" si="105"/>
        <v>2.1966119318920327E-2</v>
      </c>
      <c r="AN78" s="130">
        <f t="shared" si="105"/>
        <v>2.247920997920998E-2</v>
      </c>
      <c r="AO78" s="131">
        <f t="shared" si="105"/>
        <v>2.2281999551670026E-2</v>
      </c>
      <c r="AP78" s="132">
        <f t="shared" si="105"/>
        <v>1.7105263157894738E-2</v>
      </c>
      <c r="AQ78" s="130">
        <f t="shared" ref="AQ78:BQ78" si="106">+AQ20/AQ$28</f>
        <v>1.859504132231405E-2</v>
      </c>
      <c r="AR78" s="130">
        <f t="shared" si="106"/>
        <v>1.8853246693817782E-2</v>
      </c>
      <c r="AS78" s="131">
        <f t="shared" si="106"/>
        <v>1.9674286870321665E-2</v>
      </c>
      <c r="AT78" s="132">
        <f t="shared" si="106"/>
        <v>2.0906090034923216E-2</v>
      </c>
      <c r="AU78" s="130">
        <f t="shared" si="106"/>
        <v>2.0327684146284213E-2</v>
      </c>
      <c r="AV78" s="130">
        <f t="shared" si="106"/>
        <v>2.1786598088213885E-2</v>
      </c>
      <c r="AW78" s="131">
        <f t="shared" si="106"/>
        <v>2.346883468834688E-2</v>
      </c>
      <c r="AX78" s="132">
        <f t="shared" si="106"/>
        <v>2.0204124140804001E-2</v>
      </c>
      <c r="AY78" s="130">
        <f t="shared" si="106"/>
        <v>1.9726697506247674E-2</v>
      </c>
      <c r="AZ78" s="130">
        <f t="shared" si="106"/>
        <v>1.8690087291811704E-2</v>
      </c>
      <c r="BA78" s="131">
        <f t="shared" si="106"/>
        <v>2.0079645521341633E-2</v>
      </c>
      <c r="BB78" s="132">
        <f t="shared" si="106"/>
        <v>1.8992516193950065E-2</v>
      </c>
      <c r="BC78" s="130">
        <f t="shared" si="106"/>
        <v>1.9160747328836627E-2</v>
      </c>
      <c r="BD78" s="130">
        <f t="shared" si="106"/>
        <v>2.1566140006919615E-2</v>
      </c>
      <c r="BE78" s="131">
        <f t="shared" si="106"/>
        <v>2.3047858942065493E-2</v>
      </c>
      <c r="BF78" s="132">
        <f t="shared" si="106"/>
        <v>2.2265922354732303E-2</v>
      </c>
      <c r="BG78" s="130">
        <f t="shared" si="106"/>
        <v>2.3695078193758046E-2</v>
      </c>
      <c r="BH78" s="130">
        <f t="shared" si="106"/>
        <v>2.3966009427072967E-2</v>
      </c>
      <c r="BI78" s="131">
        <f t="shared" si="106"/>
        <v>2.5743421521785635E-2</v>
      </c>
      <c r="BJ78" s="132">
        <f t="shared" si="106"/>
        <v>2.8931245745405038E-2</v>
      </c>
      <c r="BK78" s="4">
        <f t="shared" si="106"/>
        <v>2.475177304964539E-2</v>
      </c>
      <c r="BL78" s="4">
        <f t="shared" si="106"/>
        <v>2.5554660613604743E-2</v>
      </c>
      <c r="BM78" s="5">
        <f t="shared" si="106"/>
        <v>2.9008007844419023E-2</v>
      </c>
      <c r="BN78" s="3">
        <f t="shared" si="106"/>
        <v>3.1245561709984375E-2</v>
      </c>
      <c r="BO78" s="4">
        <f t="shared" si="106"/>
        <v>2.9882281919710239E-2</v>
      </c>
      <c r="BP78" s="4">
        <f t="shared" si="106"/>
        <v>3.1775700934579439E-2</v>
      </c>
      <c r="BQ78" s="5">
        <f t="shared" si="106"/>
        <v>3.4763948497854087E-2</v>
      </c>
    </row>
    <row r="79" spans="1:69" s="112" customFormat="1" ht="40" customHeight="1" outlineLevel="1" x14ac:dyDescent="0.3">
      <c r="A79" s="115" t="s">
        <v>46</v>
      </c>
      <c r="B79" s="115"/>
      <c r="C79" s="115"/>
      <c r="D79" s="115"/>
      <c r="E79" s="154">
        <f t="shared" si="90"/>
        <v>3.7774180236802841E-3</v>
      </c>
      <c r="F79" s="154">
        <f t="shared" si="90"/>
        <v>5.3294573643410852E-3</v>
      </c>
      <c r="G79" s="154">
        <f t="shared" si="90"/>
        <v>5.0619545976833017E-3</v>
      </c>
      <c r="H79" s="154">
        <f t="shared" si="90"/>
        <v>4.961065059030394E-3</v>
      </c>
      <c r="I79" s="37">
        <f t="shared" si="90"/>
        <v>4.2313988325045557E-3</v>
      </c>
      <c r="J79" s="37">
        <f t="shared" si="71"/>
        <v>6.2041737168640719E-3</v>
      </c>
      <c r="K79" s="38">
        <f t="shared" ref="K79:AP79" si="107">+K21/K$28</f>
        <v>4.9373572795161393E-3</v>
      </c>
      <c r="L79" s="38">
        <f t="shared" si="107"/>
        <v>4.3535747686155634E-3</v>
      </c>
      <c r="M79" s="39">
        <f t="shared" si="107"/>
        <v>4.4378219040523458E-3</v>
      </c>
      <c r="N79" s="37">
        <f t="shared" si="107"/>
        <v>3.3199913121722672E-3</v>
      </c>
      <c r="O79" s="38">
        <f t="shared" si="107"/>
        <v>3.5371870054919491E-3</v>
      </c>
      <c r="P79" s="38">
        <f t="shared" si="107"/>
        <v>4.1047188106011637E-3</v>
      </c>
      <c r="Q79" s="39">
        <f t="shared" si="107"/>
        <v>3.3718852210270762E-3</v>
      </c>
      <c r="R79" s="37">
        <f t="shared" si="107"/>
        <v>5.255710531635335E-3</v>
      </c>
      <c r="S79" s="38">
        <f t="shared" si="107"/>
        <v>5.5583126550868478E-3</v>
      </c>
      <c r="T79" s="38">
        <f t="shared" si="107"/>
        <v>3.3721344962874098E-3</v>
      </c>
      <c r="U79" s="39">
        <f t="shared" si="107"/>
        <v>2.8607007033958198E-3</v>
      </c>
      <c r="V79" s="37">
        <f t="shared" si="107"/>
        <v>3.1484794275491953E-3</v>
      </c>
      <c r="W79" s="38">
        <f t="shared" si="107"/>
        <v>2.8324497058609924E-3</v>
      </c>
      <c r="X79" s="38">
        <f t="shared" si="107"/>
        <v>3.6085756739545742E-3</v>
      </c>
      <c r="Y79" s="39">
        <f t="shared" si="107"/>
        <v>1.5573436167451518E-3</v>
      </c>
      <c r="Z79" s="37">
        <f t="shared" si="107"/>
        <v>2.2637651526215864E-3</v>
      </c>
      <c r="AA79" s="38">
        <f t="shared" si="107"/>
        <v>3.3755274261603385E-3</v>
      </c>
      <c r="AB79" s="38">
        <f t="shared" si="107"/>
        <v>3.0147387226440378E-3</v>
      </c>
      <c r="AC79" s="39">
        <f t="shared" si="107"/>
        <v>3.2197998293118165E-3</v>
      </c>
      <c r="AD79" s="37">
        <f t="shared" si="107"/>
        <v>3.2687191182060064E-3</v>
      </c>
      <c r="AE79" s="38">
        <f t="shared" si="107"/>
        <v>2.5575447570332483E-3</v>
      </c>
      <c r="AF79" s="38">
        <f t="shared" si="107"/>
        <v>1.8520662113670561E-3</v>
      </c>
      <c r="AG79" s="39">
        <f t="shared" si="107"/>
        <v>2.2376087140082747E-3</v>
      </c>
      <c r="AH79" s="37">
        <f t="shared" si="107"/>
        <v>4.6418567426970789E-3</v>
      </c>
      <c r="AI79" s="38">
        <f t="shared" si="107"/>
        <v>5.2794022092267712E-3</v>
      </c>
      <c r="AJ79" s="38">
        <f t="shared" si="107"/>
        <v>2.3676712548657657E-3</v>
      </c>
      <c r="AK79" s="131">
        <f t="shared" si="107"/>
        <v>2.0790020790020796E-3</v>
      </c>
      <c r="AL79" s="132">
        <f t="shared" si="107"/>
        <v>4.1081960545047789E-3</v>
      </c>
      <c r="AM79" s="130">
        <f t="shared" si="107"/>
        <v>6.0655950782028513E-3</v>
      </c>
      <c r="AN79" s="130">
        <f t="shared" si="107"/>
        <v>3.9847539847539847E-3</v>
      </c>
      <c r="AO79" s="131">
        <f t="shared" si="107"/>
        <v>2.241649854292759E-3</v>
      </c>
      <c r="AP79" s="132">
        <f t="shared" si="107"/>
        <v>2.8584392014519054E-3</v>
      </c>
      <c r="AQ79" s="130">
        <f t="shared" ref="AQ79:BQ79" si="108">+AQ21/AQ$28</f>
        <v>3.4278737791134488E-3</v>
      </c>
      <c r="AR79" s="130">
        <f t="shared" si="108"/>
        <v>2.0592138379169908E-3</v>
      </c>
      <c r="AS79" s="131">
        <f t="shared" si="108"/>
        <v>1.4161440420797085E-3</v>
      </c>
      <c r="AT79" s="132">
        <f t="shared" si="108"/>
        <v>1.1481605511170644E-3</v>
      </c>
      <c r="AU79" s="130">
        <f t="shared" si="108"/>
        <v>1.549223041171776E-3</v>
      </c>
      <c r="AV79" s="130">
        <f t="shared" si="108"/>
        <v>8.7340482313552333E-4</v>
      </c>
      <c r="AW79" s="131">
        <f t="shared" si="108"/>
        <v>4.3360433604336043E-4</v>
      </c>
      <c r="AX79" s="132">
        <f t="shared" si="108"/>
        <v>2.55155176004999E-3</v>
      </c>
      <c r="AY79" s="130">
        <f t="shared" si="108"/>
        <v>4.094220237145744E-3</v>
      </c>
      <c r="AZ79" s="130">
        <f t="shared" si="108"/>
        <v>2.4634499009264709E-3</v>
      </c>
      <c r="BA79" s="131">
        <f t="shared" si="108"/>
        <v>1.6265634640192943E-3</v>
      </c>
      <c r="BB79" s="132">
        <f t="shared" si="108"/>
        <v>3.1444563235016668E-3</v>
      </c>
      <c r="BC79" s="130">
        <f t="shared" si="108"/>
        <v>3.4023756939055693E-3</v>
      </c>
      <c r="BD79" s="130">
        <f t="shared" si="108"/>
        <v>2.1335486103102297E-3</v>
      </c>
      <c r="BE79" s="131">
        <f t="shared" si="108"/>
        <v>1.4483627204030225E-3</v>
      </c>
      <c r="BF79" s="132">
        <f t="shared" si="108"/>
        <v>1.0784064958132453E-3</v>
      </c>
      <c r="BG79" s="130">
        <f t="shared" si="108"/>
        <v>1.4217046916254828E-3</v>
      </c>
      <c r="BH79" s="130">
        <f t="shared" si="108"/>
        <v>9.2942972847374374E-4</v>
      </c>
      <c r="BI79" s="131">
        <f t="shared" si="108"/>
        <v>5.7049133566283955E-4</v>
      </c>
      <c r="BJ79" s="132">
        <f t="shared" si="108"/>
        <v>1.3614703880190605E-3</v>
      </c>
      <c r="BK79" s="4">
        <f t="shared" si="108"/>
        <v>1.631205673758865E-3</v>
      </c>
      <c r="BL79" s="4">
        <f t="shared" si="108"/>
        <v>1.3180054184667204E-3</v>
      </c>
      <c r="BM79" s="5">
        <f t="shared" si="108"/>
        <v>8.1712698153293029E-4</v>
      </c>
      <c r="BN79" s="3">
        <f t="shared" si="108"/>
        <v>7.8113904274960944E-4</v>
      </c>
      <c r="BO79" s="4">
        <f t="shared" si="108"/>
        <v>1.1319046181708422E-3</v>
      </c>
      <c r="BP79" s="4">
        <f t="shared" si="108"/>
        <v>8.9394555058919147E-4</v>
      </c>
      <c r="BQ79" s="5">
        <f t="shared" si="108"/>
        <v>6.0085836909871254E-4</v>
      </c>
    </row>
    <row r="80" spans="1:69" s="112" customFormat="1" ht="40" customHeight="1" outlineLevel="1" x14ac:dyDescent="0.3">
      <c r="A80" s="115" t="s">
        <v>47</v>
      </c>
      <c r="B80" s="115"/>
      <c r="C80" s="115"/>
      <c r="D80" s="115"/>
      <c r="E80" s="154">
        <f t="shared" si="90"/>
        <v>1.7712598800114273E-2</v>
      </c>
      <c r="F80" s="154">
        <f t="shared" si="90"/>
        <v>1.532218992248062E-2</v>
      </c>
      <c r="G80" s="154">
        <f t="shared" si="90"/>
        <v>1.7111269836340488E-2</v>
      </c>
      <c r="H80" s="154">
        <f t="shared" si="90"/>
        <v>1.6861341371514696E-2</v>
      </c>
      <c r="I80" s="37">
        <f t="shared" si="90"/>
        <v>1.9767118633597924E-2</v>
      </c>
      <c r="J80" s="37">
        <f t="shared" si="71"/>
        <v>1.9384332234986791E-2</v>
      </c>
      <c r="K80" s="38">
        <f t="shared" ref="K80:AP80" si="109">+K22/K$28</f>
        <v>1.6941307165339752E-2</v>
      </c>
      <c r="L80" s="38">
        <f t="shared" si="109"/>
        <v>1.3350962623754393E-2</v>
      </c>
      <c r="M80" s="39">
        <f t="shared" si="109"/>
        <v>1.4609180136697871E-2</v>
      </c>
      <c r="N80" s="37">
        <f t="shared" si="109"/>
        <v>9.5255825498774399E-3</v>
      </c>
      <c r="O80" s="38">
        <f t="shared" si="109"/>
        <v>7.8190449595085185E-3</v>
      </c>
      <c r="P80" s="38">
        <f t="shared" si="109"/>
        <v>7.4337427278603763E-3</v>
      </c>
      <c r="Q80" s="39">
        <f t="shared" si="109"/>
        <v>6.6088950332130704E-3</v>
      </c>
      <c r="R80" s="37">
        <f t="shared" si="109"/>
        <v>1.2094872313186443E-2</v>
      </c>
      <c r="S80" s="38">
        <f t="shared" si="109"/>
        <v>1.5450785773366418E-2</v>
      </c>
      <c r="T80" s="38">
        <f t="shared" si="109"/>
        <v>1.1997016957945592E-2</v>
      </c>
      <c r="U80" s="39">
        <f t="shared" si="109"/>
        <v>1.4236192912193314E-2</v>
      </c>
      <c r="V80" s="37">
        <f t="shared" si="109"/>
        <v>1.1270125223613595E-2</v>
      </c>
      <c r="W80" s="38">
        <f t="shared" si="109"/>
        <v>1.3218098627351297E-2</v>
      </c>
      <c r="X80" s="38">
        <f t="shared" si="109"/>
        <v>1.2983796787660087E-2</v>
      </c>
      <c r="Y80" s="39">
        <f t="shared" si="109"/>
        <v>1.1272201416441098E-2</v>
      </c>
      <c r="Z80" s="37">
        <f t="shared" si="109"/>
        <v>1.1209288739593983E-2</v>
      </c>
      <c r="AA80" s="38">
        <f t="shared" si="109"/>
        <v>1.277330264672037E-2</v>
      </c>
      <c r="AB80" s="38">
        <f t="shared" si="109"/>
        <v>1.042131904123865E-2</v>
      </c>
      <c r="AC80" s="39">
        <f t="shared" si="109"/>
        <v>1.1288695787105283E-2</v>
      </c>
      <c r="AD80" s="37">
        <f t="shared" si="109"/>
        <v>9.7681489927784141E-3</v>
      </c>
      <c r="AE80" s="38">
        <f t="shared" si="109"/>
        <v>8.2151437650158886E-3</v>
      </c>
      <c r="AF80" s="38">
        <f t="shared" si="109"/>
        <v>1.1999845661149052E-2</v>
      </c>
      <c r="AG80" s="39">
        <f t="shared" si="109"/>
        <v>1.3763404542767877E-2</v>
      </c>
      <c r="AH80" s="37">
        <f t="shared" si="109"/>
        <v>1.1524609843937576E-2</v>
      </c>
      <c r="AI80" s="38">
        <f t="shared" si="109"/>
        <v>1.1898960363872647E-2</v>
      </c>
      <c r="AJ80" s="38">
        <f t="shared" si="109"/>
        <v>1.1396926040370802E-2</v>
      </c>
      <c r="AK80" s="131">
        <f t="shared" si="109"/>
        <v>1.2898298612584328E-2</v>
      </c>
      <c r="AL80" s="132">
        <f t="shared" si="109"/>
        <v>1.1511083994305471E-2</v>
      </c>
      <c r="AM80" s="130">
        <f t="shared" si="109"/>
        <v>1.083141978250509E-2</v>
      </c>
      <c r="AN80" s="130">
        <f t="shared" si="109"/>
        <v>1.1910949410949412E-2</v>
      </c>
      <c r="AO80" s="131">
        <f t="shared" si="109"/>
        <v>1.1925577224837478E-2</v>
      </c>
      <c r="AP80" s="132">
        <f t="shared" si="109"/>
        <v>1.1978221415607984E-2</v>
      </c>
      <c r="AQ80" s="130">
        <f t="shared" ref="AQ80:BQ80" si="110">+AQ22/AQ$28</f>
        <v>1.1833208114199851E-2</v>
      </c>
      <c r="AR80" s="130">
        <f t="shared" si="110"/>
        <v>1.2584084565048276E-2</v>
      </c>
      <c r="AS80" s="131">
        <f t="shared" si="110"/>
        <v>1.2391260368197451E-2</v>
      </c>
      <c r="AT80" s="132">
        <f t="shared" si="110"/>
        <v>6.3148830311438543E-3</v>
      </c>
      <c r="AU80" s="130">
        <f t="shared" si="110"/>
        <v>6.4785690812637908E-3</v>
      </c>
      <c r="AV80" s="130">
        <f t="shared" si="110"/>
        <v>6.3564462128196412E-3</v>
      </c>
      <c r="AW80" s="131">
        <f t="shared" si="110"/>
        <v>5.7994579945799454E-3</v>
      </c>
      <c r="AX80" s="132">
        <f t="shared" si="110"/>
        <v>1.4736513226411166E-2</v>
      </c>
      <c r="AY80" s="130">
        <f t="shared" si="110"/>
        <v>1.6376880948582976E-2</v>
      </c>
      <c r="AZ80" s="130">
        <f t="shared" si="110"/>
        <v>1.8208107963369569E-2</v>
      </c>
      <c r="BA80" s="131">
        <f t="shared" si="110"/>
        <v>1.6433899826125975E-2</v>
      </c>
      <c r="BB80" s="132">
        <f t="shared" si="110"/>
        <v>9.1818124646248674E-3</v>
      </c>
      <c r="BC80" s="130">
        <f t="shared" si="110"/>
        <v>9.9086730734793786E-3</v>
      </c>
      <c r="BD80" s="130">
        <f t="shared" si="110"/>
        <v>9.0531657248298925E-3</v>
      </c>
      <c r="BE80" s="131">
        <f t="shared" si="110"/>
        <v>8.6901763224181364E-3</v>
      </c>
      <c r="BF80" s="132">
        <f t="shared" si="110"/>
        <v>4.694240040598833E-3</v>
      </c>
      <c r="BG80" s="130">
        <f t="shared" si="110"/>
        <v>6.025319883555617E-3</v>
      </c>
      <c r="BH80" s="130">
        <f t="shared" si="110"/>
        <v>5.3774148575980885E-3</v>
      </c>
      <c r="BI80" s="131">
        <f t="shared" si="110"/>
        <v>5.4196676887969756E-3</v>
      </c>
      <c r="BJ80" s="132">
        <f t="shared" si="110"/>
        <v>1.3138189244383935E-2</v>
      </c>
      <c r="BK80" s="4">
        <f t="shared" si="110"/>
        <v>1.4893617021276596E-2</v>
      </c>
      <c r="BL80" s="4">
        <f t="shared" si="110"/>
        <v>1.7353738009811819E-2</v>
      </c>
      <c r="BM80" s="5">
        <f t="shared" si="110"/>
        <v>1.6587677725118485E-2</v>
      </c>
      <c r="BN80" s="3">
        <f t="shared" si="110"/>
        <v>9.5156937934952422E-3</v>
      </c>
      <c r="BO80" s="4">
        <f t="shared" si="110"/>
        <v>1.1394506489586479E-2</v>
      </c>
      <c r="BP80" s="4">
        <f t="shared" si="110"/>
        <v>1.267777326290126E-2</v>
      </c>
      <c r="BQ80" s="5">
        <f t="shared" si="110"/>
        <v>1.3733905579399144E-2</v>
      </c>
    </row>
    <row r="81" spans="1:70" s="112" customFormat="1" ht="40" customHeight="1" outlineLevel="1" x14ac:dyDescent="0.3">
      <c r="A81" s="57" t="s">
        <v>17</v>
      </c>
      <c r="B81" s="93"/>
      <c r="C81" s="93"/>
      <c r="D81" s="93"/>
      <c r="E81" s="154">
        <f t="shared" ref="E81:I86" si="111">+E23/E$28</f>
        <v>8.640446941561121E-2</v>
      </c>
      <c r="F81" s="154">
        <f t="shared" si="111"/>
        <v>8.7602955426356585E-2</v>
      </c>
      <c r="G81" s="154">
        <f t="shared" si="111"/>
        <v>8.5370019564609795E-2</v>
      </c>
      <c r="H81" s="154">
        <f t="shared" si="111"/>
        <v>8.0538809344385828E-2</v>
      </c>
      <c r="I81" s="37">
        <f t="shared" si="111"/>
        <v>8.1755567223646422E-2</v>
      </c>
      <c r="J81" s="40">
        <f t="shared" si="71"/>
        <v>7.6023391812865507E-2</v>
      </c>
      <c r="K81" s="41">
        <f t="shared" ref="K81:AP81" si="112">+K23/K$28</f>
        <v>7.7454792322409427E-2</v>
      </c>
      <c r="L81" s="41">
        <f t="shared" si="112"/>
        <v>7.7042149053500597E-2</v>
      </c>
      <c r="M81" s="42">
        <f t="shared" si="112"/>
        <v>8.5419973437854277E-2</v>
      </c>
      <c r="N81" s="40">
        <f t="shared" si="112"/>
        <v>8.9329485866765965E-2</v>
      </c>
      <c r="O81" s="41">
        <f t="shared" si="112"/>
        <v>9.125321915045459E-2</v>
      </c>
      <c r="P81" s="41">
        <f t="shared" si="112"/>
        <v>9.6541693600517134E-2</v>
      </c>
      <c r="Q81" s="42">
        <f t="shared" si="112"/>
        <v>0.10213440334491014</v>
      </c>
      <c r="R81" s="40">
        <f t="shared" si="112"/>
        <v>0.1282595512431777</v>
      </c>
      <c r="S81" s="41">
        <f t="shared" si="112"/>
        <v>0.12363937138130685</v>
      </c>
      <c r="T81" s="41">
        <f t="shared" si="112"/>
        <v>0.12532019065529654</v>
      </c>
      <c r="U81" s="42">
        <f t="shared" si="112"/>
        <v>0.12307744085080603</v>
      </c>
      <c r="V81" s="40">
        <f t="shared" si="112"/>
        <v>0.12851520572450806</v>
      </c>
      <c r="W81" s="41">
        <f t="shared" si="112"/>
        <v>0.1269518483550004</v>
      </c>
      <c r="X81" s="41">
        <f t="shared" si="112"/>
        <v>0.12813981461826929</v>
      </c>
      <c r="Y81" s="42">
        <f t="shared" si="112"/>
        <v>0.13000111238829767</v>
      </c>
      <c r="Z81" s="40">
        <f t="shared" si="112"/>
        <v>0.12268146633562145</v>
      </c>
      <c r="AA81" s="41">
        <f t="shared" si="112"/>
        <v>0.13229766014576141</v>
      </c>
      <c r="AB81" s="41">
        <f t="shared" si="112"/>
        <v>0.1252791424743189</v>
      </c>
      <c r="AC81" s="42">
        <f t="shared" si="112"/>
        <v>0.12960664132205757</v>
      </c>
      <c r="AD81" s="40">
        <f t="shared" si="112"/>
        <v>0.12276700874192327</v>
      </c>
      <c r="AE81" s="41">
        <f t="shared" si="112"/>
        <v>0.1302797798961482</v>
      </c>
      <c r="AF81" s="41">
        <f t="shared" si="112"/>
        <v>0.13192113284716592</v>
      </c>
      <c r="AG81" s="42">
        <f t="shared" si="112"/>
        <v>0.13417208477581694</v>
      </c>
      <c r="AH81" s="40">
        <f t="shared" si="112"/>
        <v>0.12180872348939575</v>
      </c>
      <c r="AI81" s="41">
        <f t="shared" si="112"/>
        <v>0.13807667316439248</v>
      </c>
      <c r="AJ81" s="41">
        <f t="shared" si="112"/>
        <v>0.13339219069786107</v>
      </c>
      <c r="AK81" s="134">
        <f t="shared" si="112"/>
        <v>0.13305613305613309</v>
      </c>
      <c r="AL81" s="135">
        <f t="shared" si="112"/>
        <v>0.13548911938173683</v>
      </c>
      <c r="AM81" s="133">
        <f t="shared" si="112"/>
        <v>0.15003682682726052</v>
      </c>
      <c r="AN81" s="133">
        <f t="shared" si="112"/>
        <v>0.15458246708246709</v>
      </c>
      <c r="AO81" s="134">
        <f t="shared" si="112"/>
        <v>0.1522528581035642</v>
      </c>
      <c r="AP81" s="135">
        <f t="shared" si="112"/>
        <v>0.1370689655172414</v>
      </c>
      <c r="AQ81" s="133">
        <f t="shared" ref="AQ81:BQ81" si="113">+AQ23/AQ$28</f>
        <v>0.14260894064613072</v>
      </c>
      <c r="AR81" s="133">
        <f t="shared" si="113"/>
        <v>0.14634146341463414</v>
      </c>
      <c r="AS81" s="134">
        <f t="shared" si="113"/>
        <v>0.15607930406635648</v>
      </c>
      <c r="AT81" s="135">
        <f t="shared" si="113"/>
        <v>0.15576711476821509</v>
      </c>
      <c r="AU81" s="133">
        <f t="shared" si="113"/>
        <v>0.14454720435660298</v>
      </c>
      <c r="AV81" s="133">
        <f t="shared" si="113"/>
        <v>0.15357368140132951</v>
      </c>
      <c r="AW81" s="134">
        <f t="shared" si="113"/>
        <v>0.16878048780487803</v>
      </c>
      <c r="AX81" s="135">
        <f t="shared" si="113"/>
        <v>0.15788377421370547</v>
      </c>
      <c r="AY81" s="133">
        <f t="shared" si="113"/>
        <v>0.15302812782474612</v>
      </c>
      <c r="AZ81" s="133">
        <f t="shared" si="113"/>
        <v>0.16987093664649491</v>
      </c>
      <c r="BA81" s="134">
        <f t="shared" si="113"/>
        <v>0.21975433282853776</v>
      </c>
      <c r="BB81" s="135">
        <f t="shared" si="113"/>
        <v>0.19822652663354506</v>
      </c>
      <c r="BC81" s="133">
        <f t="shared" si="113"/>
        <v>0.20491852205575123</v>
      </c>
      <c r="BD81" s="133">
        <f t="shared" si="113"/>
        <v>0.23866912697497403</v>
      </c>
      <c r="BE81" s="134">
        <f t="shared" si="113"/>
        <v>0.2568639798488665</v>
      </c>
      <c r="BF81" s="135">
        <f t="shared" si="113"/>
        <v>0.23230144633341793</v>
      </c>
      <c r="BG81" s="133">
        <f t="shared" si="113"/>
        <v>0.24433010628935078</v>
      </c>
      <c r="BH81" s="133">
        <f t="shared" si="113"/>
        <v>0.24158534156542524</v>
      </c>
      <c r="BI81" s="134">
        <f t="shared" si="113"/>
        <v>0.25529487270912071</v>
      </c>
      <c r="BJ81" s="135">
        <f t="shared" si="113"/>
        <v>0.20673927842069434</v>
      </c>
      <c r="BK81" s="28">
        <f t="shared" si="113"/>
        <v>0.18347517730496454</v>
      </c>
      <c r="BL81" s="28">
        <f t="shared" si="113"/>
        <v>0.17910229186497767</v>
      </c>
      <c r="BM81" s="30">
        <f t="shared" si="113"/>
        <v>0.1969276025494362</v>
      </c>
      <c r="BN81" s="29">
        <f t="shared" si="113"/>
        <v>0.16574350234341712</v>
      </c>
      <c r="BO81" s="28">
        <f t="shared" si="113"/>
        <v>0.17491699366133417</v>
      </c>
      <c r="BP81" s="28">
        <f t="shared" si="113"/>
        <v>0.19406745225518082</v>
      </c>
      <c r="BQ81" s="30">
        <f t="shared" si="113"/>
        <v>0.19407725321888417</v>
      </c>
    </row>
    <row r="82" spans="1:70" s="112" customFormat="1" ht="40" customHeight="1" outlineLevel="1" x14ac:dyDescent="0.3">
      <c r="A82" s="31" t="s">
        <v>19</v>
      </c>
      <c r="B82" s="95"/>
      <c r="C82" s="95"/>
      <c r="D82" s="95"/>
      <c r="E82" s="154">
        <f t="shared" si="111"/>
        <v>4.1265911183061932E-4</v>
      </c>
      <c r="F82" s="154">
        <f t="shared" si="111"/>
        <v>3.9365310077519379E-4</v>
      </c>
      <c r="G82" s="154">
        <f t="shared" si="111"/>
        <v>4.0371417036737993E-4</v>
      </c>
      <c r="H82" s="154">
        <f t="shared" si="111"/>
        <v>4.0818889726199444E-4</v>
      </c>
      <c r="I82" s="37">
        <f t="shared" si="111"/>
        <v>4.0151959724495789E-4</v>
      </c>
      <c r="J82" s="63">
        <f t="shared" si="71"/>
        <v>3.8590554219728682E-4</v>
      </c>
      <c r="K82" s="47">
        <f t="shared" ref="K82:AP82" si="114">+K24/K$28</f>
        <v>4.0116027896068633E-4</v>
      </c>
      <c r="L82" s="47">
        <f t="shared" si="114"/>
        <v>4.1923312586668386E-4</v>
      </c>
      <c r="M82" s="62">
        <f t="shared" si="114"/>
        <v>4.2110718797577009E-4</v>
      </c>
      <c r="N82" s="63">
        <f t="shared" si="114"/>
        <v>5.2747525520493966E-4</v>
      </c>
      <c r="O82" s="47">
        <f t="shared" si="114"/>
        <v>4.9644729901641396E-4</v>
      </c>
      <c r="P82" s="47">
        <f t="shared" si="114"/>
        <v>5.1712992889463489E-4</v>
      </c>
      <c r="Q82" s="62">
        <f t="shared" si="114"/>
        <v>5.3950163536433228E-4</v>
      </c>
      <c r="R82" s="63">
        <f t="shared" si="114"/>
        <v>5.390472340138805E-4</v>
      </c>
      <c r="S82" s="47">
        <f t="shared" si="114"/>
        <v>5.293631100082713E-4</v>
      </c>
      <c r="T82" s="47">
        <f t="shared" si="114"/>
        <v>5.1878992250575535E-4</v>
      </c>
      <c r="U82" s="62">
        <f t="shared" si="114"/>
        <v>5.3848483828627198E-4</v>
      </c>
      <c r="V82" s="63">
        <f t="shared" si="114"/>
        <v>6.0822898032200352E-4</v>
      </c>
      <c r="W82" s="47">
        <f t="shared" si="114"/>
        <v>5.4470186651172931E-4</v>
      </c>
      <c r="X82" s="47">
        <f t="shared" si="114"/>
        <v>5.3067289322861395E-4</v>
      </c>
      <c r="Y82" s="62">
        <f t="shared" si="114"/>
        <v>5.5619414883755424E-4</v>
      </c>
      <c r="Z82" s="63">
        <f t="shared" si="114"/>
        <v>6.2070979991237039E-4</v>
      </c>
      <c r="AA82" s="47">
        <f t="shared" si="114"/>
        <v>6.5209052550824708E-4</v>
      </c>
      <c r="AB82" s="47">
        <f t="shared" si="114"/>
        <v>6.3272294178948944E-4</v>
      </c>
      <c r="AC82" s="62">
        <f t="shared" si="114"/>
        <v>5.8189153541779806E-4</v>
      </c>
      <c r="AD82" s="63">
        <f t="shared" si="114"/>
        <v>6.461421512732803E-4</v>
      </c>
      <c r="AE82" s="47">
        <f t="shared" si="114"/>
        <v>6.5876152832674585E-4</v>
      </c>
      <c r="AF82" s="47">
        <f t="shared" si="114"/>
        <v>6.5594011652583242E-4</v>
      </c>
      <c r="AG82" s="62">
        <f t="shared" si="114"/>
        <v>5.4884742041712395E-4</v>
      </c>
      <c r="AH82" s="63">
        <f t="shared" si="114"/>
        <v>4.8019207683073226E-4</v>
      </c>
      <c r="AI82" s="47">
        <f t="shared" si="114"/>
        <v>4.8732943469785578E-4</v>
      </c>
      <c r="AJ82" s="47">
        <f t="shared" si="114"/>
        <v>4.8156025522693531E-4</v>
      </c>
      <c r="AK82" s="137">
        <f t="shared" si="114"/>
        <v>4.6671475242903826E-4</v>
      </c>
      <c r="AL82" s="138">
        <f t="shared" si="114"/>
        <v>4.8810250152532032E-4</v>
      </c>
      <c r="AM82" s="136">
        <f t="shared" si="114"/>
        <v>5.1990814956024431E-4</v>
      </c>
      <c r="AN82" s="136">
        <f t="shared" si="114"/>
        <v>4.3312543312543317E-4</v>
      </c>
      <c r="AO82" s="137">
        <f t="shared" si="114"/>
        <v>4.4832997085855178E-4</v>
      </c>
      <c r="AP82" s="138">
        <f t="shared" si="114"/>
        <v>5.4446460980036291E-4</v>
      </c>
      <c r="AQ82" s="136">
        <f t="shared" ref="AQ82:BQ82" si="115">+AQ24/AQ$28</f>
        <v>5.634861006761833E-4</v>
      </c>
      <c r="AR82" s="136">
        <f t="shared" si="115"/>
        <v>5.4912369011119746E-4</v>
      </c>
      <c r="AS82" s="137">
        <f t="shared" si="115"/>
        <v>6.0691887517701801E-4</v>
      </c>
      <c r="AT82" s="138">
        <f t="shared" si="115"/>
        <v>4.305602066688992E-4</v>
      </c>
      <c r="AU82" s="136">
        <f t="shared" si="115"/>
        <v>4.2251537486502985E-4</v>
      </c>
      <c r="AV82" s="136">
        <f t="shared" si="115"/>
        <v>3.8817992139356593E-4</v>
      </c>
      <c r="AW82" s="137">
        <f t="shared" si="115"/>
        <v>4.3360433604336043E-4</v>
      </c>
      <c r="AX82" s="138">
        <f t="shared" si="115"/>
        <v>8.3315975838367019E-4</v>
      </c>
      <c r="AY82" s="136">
        <f t="shared" si="115"/>
        <v>8.5074706226405069E-4</v>
      </c>
      <c r="AZ82" s="136">
        <f t="shared" si="115"/>
        <v>8.5685213945268569E-4</v>
      </c>
      <c r="BA82" s="137">
        <f t="shared" si="115"/>
        <v>8.9741432497616243E-4</v>
      </c>
      <c r="BB82" s="138">
        <f t="shared" si="115"/>
        <v>1.0062260235205334E-3</v>
      </c>
      <c r="BC82" s="136">
        <f t="shared" si="115"/>
        <v>9.5505282635945804E-4</v>
      </c>
      <c r="BD82" s="136">
        <f t="shared" si="115"/>
        <v>8.0728866336062725E-4</v>
      </c>
      <c r="BE82" s="137">
        <f t="shared" si="115"/>
        <v>8.1863979848866497E-4</v>
      </c>
      <c r="BF82" s="138">
        <f t="shared" si="115"/>
        <v>7.6122811469170261E-4</v>
      </c>
      <c r="BG82" s="136">
        <f t="shared" si="115"/>
        <v>7.4470245751811007E-4</v>
      </c>
      <c r="BH82" s="136">
        <f t="shared" si="115"/>
        <v>6.638783774812456E-4</v>
      </c>
      <c r="BI82" s="137">
        <f t="shared" si="115"/>
        <v>7.1311416957854938E-4</v>
      </c>
      <c r="BJ82" s="138">
        <f t="shared" si="115"/>
        <v>3.4036759700476512E-4</v>
      </c>
      <c r="BK82" s="49">
        <f t="shared" si="115"/>
        <v>3.5460992907801421E-4</v>
      </c>
      <c r="BL82" s="49">
        <f t="shared" si="115"/>
        <v>2.9289009299260453E-4</v>
      </c>
      <c r="BM82" s="59">
        <f t="shared" si="115"/>
        <v>2.4513809445987904E-4</v>
      </c>
      <c r="BN82" s="58">
        <f t="shared" si="115"/>
        <v>8.5215168299957388E-4</v>
      </c>
      <c r="BO82" s="49">
        <f t="shared" si="115"/>
        <v>8.300633866586178E-4</v>
      </c>
      <c r="BP82" s="49">
        <f t="shared" si="115"/>
        <v>8.1267777326290123E-4</v>
      </c>
      <c r="BQ82" s="59">
        <f t="shared" si="115"/>
        <v>8.5836909871244652E-4</v>
      </c>
    </row>
    <row r="83" spans="1:70" s="112" customFormat="1" ht="40" customHeight="1" outlineLevel="1" x14ac:dyDescent="0.3">
      <c r="A83" s="31" t="s">
        <v>20</v>
      </c>
      <c r="B83" s="95"/>
      <c r="C83" s="95"/>
      <c r="D83" s="95"/>
      <c r="E83" s="154">
        <f t="shared" si="111"/>
        <v>0</v>
      </c>
      <c r="F83" s="154">
        <f t="shared" si="111"/>
        <v>0</v>
      </c>
      <c r="G83" s="154">
        <f t="shared" si="111"/>
        <v>0</v>
      </c>
      <c r="H83" s="154">
        <f t="shared" si="111"/>
        <v>0</v>
      </c>
      <c r="I83" s="37">
        <f t="shared" si="111"/>
        <v>0</v>
      </c>
      <c r="J83" s="63">
        <f t="shared" si="71"/>
        <v>0</v>
      </c>
      <c r="K83" s="47">
        <f t="shared" ref="K83:AP83" si="116">+K25/K$28</f>
        <v>0</v>
      </c>
      <c r="L83" s="47">
        <f t="shared" si="116"/>
        <v>0</v>
      </c>
      <c r="M83" s="62">
        <f t="shared" si="116"/>
        <v>0</v>
      </c>
      <c r="N83" s="63">
        <f t="shared" si="116"/>
        <v>0</v>
      </c>
      <c r="O83" s="47">
        <f t="shared" si="116"/>
        <v>0</v>
      </c>
      <c r="P83" s="47">
        <f t="shared" si="116"/>
        <v>0</v>
      </c>
      <c r="Q83" s="62">
        <f t="shared" si="116"/>
        <v>0</v>
      </c>
      <c r="R83" s="63">
        <f t="shared" si="116"/>
        <v>0</v>
      </c>
      <c r="S83" s="47">
        <f t="shared" si="116"/>
        <v>0</v>
      </c>
      <c r="T83" s="47">
        <f t="shared" si="116"/>
        <v>0</v>
      </c>
      <c r="U83" s="62">
        <f t="shared" si="116"/>
        <v>0</v>
      </c>
      <c r="V83" s="63">
        <f t="shared" si="116"/>
        <v>0</v>
      </c>
      <c r="W83" s="47">
        <f t="shared" si="116"/>
        <v>0</v>
      </c>
      <c r="X83" s="47">
        <f t="shared" si="116"/>
        <v>0</v>
      </c>
      <c r="Y83" s="62">
        <f t="shared" si="116"/>
        <v>0</v>
      </c>
      <c r="Z83" s="63">
        <f t="shared" si="116"/>
        <v>0</v>
      </c>
      <c r="AA83" s="47">
        <f t="shared" si="116"/>
        <v>0</v>
      </c>
      <c r="AB83" s="47">
        <f t="shared" si="116"/>
        <v>0</v>
      </c>
      <c r="AC83" s="62">
        <f t="shared" si="116"/>
        <v>0</v>
      </c>
      <c r="AD83" s="63">
        <f t="shared" si="116"/>
        <v>0</v>
      </c>
      <c r="AE83" s="47">
        <f t="shared" si="116"/>
        <v>0</v>
      </c>
      <c r="AF83" s="47">
        <f t="shared" si="116"/>
        <v>0</v>
      </c>
      <c r="AG83" s="62">
        <f t="shared" si="116"/>
        <v>0</v>
      </c>
      <c r="AH83" s="63">
        <f t="shared" si="116"/>
        <v>0</v>
      </c>
      <c r="AI83" s="47">
        <f t="shared" si="116"/>
        <v>0</v>
      </c>
      <c r="AJ83" s="47">
        <f t="shared" si="116"/>
        <v>0</v>
      </c>
      <c r="AK83" s="137">
        <f t="shared" si="116"/>
        <v>0</v>
      </c>
      <c r="AL83" s="138">
        <f t="shared" si="116"/>
        <v>0</v>
      </c>
      <c r="AM83" s="136">
        <f t="shared" si="116"/>
        <v>0</v>
      </c>
      <c r="AN83" s="136">
        <f t="shared" si="116"/>
        <v>0</v>
      </c>
      <c r="AO83" s="137">
        <f t="shared" si="116"/>
        <v>0</v>
      </c>
      <c r="AP83" s="138">
        <f t="shared" si="116"/>
        <v>0</v>
      </c>
      <c r="AQ83" s="136">
        <f t="shared" ref="AQ83:BQ83" si="117">+AQ25/AQ$28</f>
        <v>0</v>
      </c>
      <c r="AR83" s="136">
        <f t="shared" si="117"/>
        <v>0</v>
      </c>
      <c r="AS83" s="137">
        <f t="shared" si="117"/>
        <v>0</v>
      </c>
      <c r="AT83" s="138">
        <f t="shared" si="117"/>
        <v>0</v>
      </c>
      <c r="AU83" s="136">
        <f t="shared" si="117"/>
        <v>0</v>
      </c>
      <c r="AV83" s="136">
        <f t="shared" si="117"/>
        <v>0</v>
      </c>
      <c r="AW83" s="137">
        <f t="shared" si="117"/>
        <v>0</v>
      </c>
      <c r="AX83" s="138">
        <f t="shared" si="117"/>
        <v>0</v>
      </c>
      <c r="AY83" s="136">
        <f t="shared" si="117"/>
        <v>0</v>
      </c>
      <c r="AZ83" s="136">
        <f t="shared" si="117"/>
        <v>0</v>
      </c>
      <c r="BA83" s="137">
        <f t="shared" si="117"/>
        <v>0</v>
      </c>
      <c r="BB83" s="138">
        <f t="shared" si="117"/>
        <v>0</v>
      </c>
      <c r="BC83" s="136">
        <f t="shared" si="117"/>
        <v>0</v>
      </c>
      <c r="BD83" s="136">
        <f t="shared" si="117"/>
        <v>0</v>
      </c>
      <c r="BE83" s="137">
        <f t="shared" si="117"/>
        <v>0</v>
      </c>
      <c r="BF83" s="138">
        <f t="shared" si="117"/>
        <v>0</v>
      </c>
      <c r="BG83" s="136">
        <f t="shared" si="117"/>
        <v>0</v>
      </c>
      <c r="BH83" s="136">
        <f t="shared" si="117"/>
        <v>0</v>
      </c>
      <c r="BI83" s="137">
        <f t="shared" si="117"/>
        <v>0</v>
      </c>
      <c r="BJ83" s="138">
        <f t="shared" si="117"/>
        <v>0</v>
      </c>
      <c r="BK83" s="49">
        <f t="shared" si="117"/>
        <v>0</v>
      </c>
      <c r="BL83" s="49">
        <f t="shared" si="117"/>
        <v>0</v>
      </c>
      <c r="BM83" s="59">
        <f t="shared" si="117"/>
        <v>0</v>
      </c>
      <c r="BN83" s="58">
        <f t="shared" si="117"/>
        <v>0</v>
      </c>
      <c r="BO83" s="49">
        <f t="shared" si="117"/>
        <v>0</v>
      </c>
      <c r="BP83" s="49">
        <f t="shared" si="117"/>
        <v>0</v>
      </c>
      <c r="BQ83" s="59">
        <f t="shared" si="117"/>
        <v>0</v>
      </c>
    </row>
    <row r="84" spans="1:70" s="112" customFormat="1" ht="40" customHeight="1" outlineLevel="1" x14ac:dyDescent="0.3">
      <c r="A84" s="31" t="s">
        <v>21</v>
      </c>
      <c r="B84" s="95"/>
      <c r="C84" s="95"/>
      <c r="D84" s="95"/>
      <c r="E84" s="154">
        <f t="shared" si="111"/>
        <v>8.6785385518839464E-2</v>
      </c>
      <c r="F84" s="154">
        <f t="shared" si="111"/>
        <v>8.1819282945736427E-2</v>
      </c>
      <c r="G84" s="154">
        <f t="shared" si="111"/>
        <v>8.4531536287692929E-2</v>
      </c>
      <c r="H84" s="154">
        <f t="shared" si="111"/>
        <v>8.2328560663149961E-2</v>
      </c>
      <c r="I84" s="37">
        <f t="shared" si="111"/>
        <v>8.0303919448991568E-2</v>
      </c>
      <c r="J84" s="63">
        <f t="shared" si="71"/>
        <v>8.9084810164158298E-2</v>
      </c>
      <c r="K84" s="47">
        <f t="shared" ref="K84:AP84" si="118">+K26/K$28</f>
        <v>8.2885885329877187E-2</v>
      </c>
      <c r="L84" s="47">
        <f t="shared" si="118"/>
        <v>8.0654003676352018E-2</v>
      </c>
      <c r="M84" s="62">
        <f t="shared" si="118"/>
        <v>7.7548508308768735E-2</v>
      </c>
      <c r="N84" s="63">
        <f t="shared" si="118"/>
        <v>8.2441279592913225E-2</v>
      </c>
      <c r="O84" s="47">
        <f t="shared" si="118"/>
        <v>8.3837537621396896E-2</v>
      </c>
      <c r="P84" s="47">
        <f t="shared" si="118"/>
        <v>8.3160956690368465E-2</v>
      </c>
      <c r="Q84" s="62">
        <f t="shared" si="118"/>
        <v>8.2105405132009313E-2</v>
      </c>
      <c r="R84" s="63">
        <f t="shared" si="118"/>
        <v>6.8728522336769765E-2</v>
      </c>
      <c r="S84" s="47">
        <f t="shared" si="118"/>
        <v>6.974358974358974E-2</v>
      </c>
      <c r="T84" s="47">
        <f t="shared" si="118"/>
        <v>6.9420576505301382E-2</v>
      </c>
      <c r="U84" s="62">
        <f t="shared" si="118"/>
        <v>6.1017063238313199E-2</v>
      </c>
      <c r="V84" s="63">
        <f t="shared" si="118"/>
        <v>6.8872987477638634E-2</v>
      </c>
      <c r="W84" s="47">
        <f t="shared" si="118"/>
        <v>7.2409034788292553E-2</v>
      </c>
      <c r="X84" s="47">
        <f t="shared" si="118"/>
        <v>6.5237387674237604E-2</v>
      </c>
      <c r="Y84" s="62">
        <f t="shared" si="118"/>
        <v>6.0513923393525897E-2</v>
      </c>
      <c r="Z84" s="63">
        <f t="shared" si="118"/>
        <v>6.594128815539653E-2</v>
      </c>
      <c r="AA84" s="47">
        <f t="shared" si="118"/>
        <v>6.5247410817031073E-2</v>
      </c>
      <c r="AB84" s="47">
        <f t="shared" si="118"/>
        <v>6.0331993449456604E-2</v>
      </c>
      <c r="AC84" s="62">
        <f t="shared" si="118"/>
        <v>5.6792613856777092E-2</v>
      </c>
      <c r="AD84" s="63">
        <f t="shared" si="118"/>
        <v>5.5568225009502106E-2</v>
      </c>
      <c r="AE84" s="47">
        <f t="shared" si="118"/>
        <v>6.2039835697124714E-2</v>
      </c>
      <c r="AF84" s="47">
        <f t="shared" si="118"/>
        <v>5.5754909904695754E-2</v>
      </c>
      <c r="AG84" s="62">
        <f t="shared" si="118"/>
        <v>5.9824368825466503E-2</v>
      </c>
      <c r="AH84" s="63">
        <f t="shared" si="118"/>
        <v>5.9223689475790313E-2</v>
      </c>
      <c r="AI84" s="47">
        <f t="shared" si="118"/>
        <v>6.1200454840805725E-2</v>
      </c>
      <c r="AJ84" s="47">
        <f t="shared" si="118"/>
        <v>5.2811107989887238E-2</v>
      </c>
      <c r="AK84" s="137">
        <f t="shared" si="118"/>
        <v>5.8424201281344144E-2</v>
      </c>
      <c r="AL84" s="138">
        <f t="shared" si="118"/>
        <v>5.735204392922514E-2</v>
      </c>
      <c r="AM84" s="136">
        <f t="shared" si="118"/>
        <v>6.1002556215068678E-2</v>
      </c>
      <c r="AN84" s="136">
        <f t="shared" si="118"/>
        <v>5.920824670824671E-2</v>
      </c>
      <c r="AO84" s="137">
        <f t="shared" si="118"/>
        <v>6.0255548083389364E-2</v>
      </c>
      <c r="AP84" s="138">
        <f t="shared" si="118"/>
        <v>6.9283121597096181E-2</v>
      </c>
      <c r="AQ84" s="136">
        <f t="shared" ref="AQ84:BQ84" si="119">+AQ26/AQ$28</f>
        <v>6.9872276483846738E-2</v>
      </c>
      <c r="AR84" s="136">
        <f t="shared" si="119"/>
        <v>6.5757561890815899E-2</v>
      </c>
      <c r="AS84" s="137">
        <f t="shared" si="119"/>
        <v>6.3726481893586887E-2</v>
      </c>
      <c r="AT84" s="138">
        <f t="shared" si="119"/>
        <v>6.3531550495144237E-2</v>
      </c>
      <c r="AU84" s="136">
        <f t="shared" si="119"/>
        <v>6.5959344631707439E-2</v>
      </c>
      <c r="AV84" s="136">
        <f t="shared" si="119"/>
        <v>6.5311271774467466E-2</v>
      </c>
      <c r="AW84" s="137">
        <f t="shared" si="119"/>
        <v>6.0704607046070461E-2</v>
      </c>
      <c r="AX84" s="138">
        <f t="shared" si="119"/>
        <v>6.4882316184128305E-2</v>
      </c>
      <c r="AY84" s="136">
        <f t="shared" si="119"/>
        <v>6.7528048067209009E-2</v>
      </c>
      <c r="AZ84" s="136">
        <f t="shared" si="119"/>
        <v>5.6498687945161455E-2</v>
      </c>
      <c r="BA84" s="137">
        <f t="shared" si="119"/>
        <v>5.3788771103258734E-2</v>
      </c>
      <c r="BB84" s="138">
        <f t="shared" si="119"/>
        <v>4.9996855543676499E-2</v>
      </c>
      <c r="BC84" s="136">
        <f t="shared" si="119"/>
        <v>5.8974512027696532E-2</v>
      </c>
      <c r="BD84" s="136">
        <f t="shared" si="119"/>
        <v>5.2358436166532116E-2</v>
      </c>
      <c r="BE84" s="137">
        <f t="shared" si="119"/>
        <v>5.3652392947103278E-2</v>
      </c>
      <c r="BF84" s="138">
        <f t="shared" si="119"/>
        <v>6.0961684851560519E-2</v>
      </c>
      <c r="BG84" s="136">
        <f t="shared" si="119"/>
        <v>6.0320899058966905E-2</v>
      </c>
      <c r="BH84" s="136">
        <f t="shared" si="119"/>
        <v>5.6827989112394617E-2</v>
      </c>
      <c r="BI84" s="137">
        <f t="shared" si="119"/>
        <v>6.1613064251586677E-2</v>
      </c>
      <c r="BJ84" s="138">
        <f t="shared" si="119"/>
        <v>6.766507828454732E-2</v>
      </c>
      <c r="BK84" s="49">
        <f t="shared" si="119"/>
        <v>5.8794326241134759E-2</v>
      </c>
      <c r="BL84" s="49">
        <f t="shared" si="119"/>
        <v>5.0889653657465034E-2</v>
      </c>
      <c r="BM84" s="59">
        <f t="shared" si="119"/>
        <v>5.6300049027618898E-2</v>
      </c>
      <c r="BN84" s="58">
        <f t="shared" si="119"/>
        <v>2.9399233063485297E-2</v>
      </c>
      <c r="BO84" s="49">
        <f t="shared" si="119"/>
        <v>5.893450045276185E-2</v>
      </c>
      <c r="BP84" s="49">
        <f t="shared" si="119"/>
        <v>3.9658675335229578E-2</v>
      </c>
      <c r="BQ84" s="59">
        <f t="shared" si="119"/>
        <v>4.5751072961373394E-2</v>
      </c>
    </row>
    <row r="85" spans="1:70" ht="40" customHeight="1" x14ac:dyDescent="0.3">
      <c r="A85" s="32" t="s">
        <v>22</v>
      </c>
      <c r="B85" s="95"/>
      <c r="C85" s="95"/>
      <c r="D85" s="95"/>
      <c r="E85" s="154">
        <f t="shared" si="111"/>
        <v>8.2627051391930925E-2</v>
      </c>
      <c r="F85" s="154">
        <f t="shared" si="111"/>
        <v>8.1365067829457363E-2</v>
      </c>
      <c r="G85" s="154">
        <f t="shared" si="111"/>
        <v>8.3537778329865531E-2</v>
      </c>
      <c r="H85" s="154">
        <f t="shared" si="111"/>
        <v>8.8325797538306952E-2</v>
      </c>
      <c r="I85" s="37">
        <f t="shared" si="111"/>
        <v>9.0712542854495481E-2</v>
      </c>
      <c r="J85" s="65">
        <f t="shared" si="71"/>
        <v>7.8962210941906377E-2</v>
      </c>
      <c r="K85" s="48">
        <f t="shared" ref="K85:AP85" si="120">+K27/K$28</f>
        <v>7.7022773560451771E-2</v>
      </c>
      <c r="L85" s="48">
        <f t="shared" si="120"/>
        <v>9.1941049372762748E-2</v>
      </c>
      <c r="M85" s="64">
        <f t="shared" si="120"/>
        <v>9.2092902724239575E-2</v>
      </c>
      <c r="N85" s="65">
        <f t="shared" si="120"/>
        <v>9.3301064258897268E-2</v>
      </c>
      <c r="O85" s="48">
        <f t="shared" si="120"/>
        <v>8.9081262217257776E-2</v>
      </c>
      <c r="P85" s="48">
        <f t="shared" si="120"/>
        <v>9.6380090497737561E-2</v>
      </c>
      <c r="Q85" s="64">
        <f t="shared" si="120"/>
        <v>8.908520753953536E-2</v>
      </c>
      <c r="R85" s="65">
        <f t="shared" si="120"/>
        <v>9.736540664375716E-2</v>
      </c>
      <c r="S85" s="48">
        <f t="shared" si="120"/>
        <v>0.1005128205128205</v>
      </c>
      <c r="T85" s="48">
        <f t="shared" si="120"/>
        <v>9.9931908822671126E-2</v>
      </c>
      <c r="U85" s="64">
        <f t="shared" si="120"/>
        <v>9.7802308753744155E-2</v>
      </c>
      <c r="V85" s="65">
        <f t="shared" si="120"/>
        <v>0.10475849731663686</v>
      </c>
      <c r="W85" s="48">
        <f t="shared" si="120"/>
        <v>0.1053816544411359</v>
      </c>
      <c r="X85" s="48">
        <f t="shared" si="120"/>
        <v>9.6016415481497197E-2</v>
      </c>
      <c r="Y85" s="64">
        <f t="shared" si="120"/>
        <v>0.10360043012347508</v>
      </c>
      <c r="Z85" s="65">
        <f t="shared" si="120"/>
        <v>9.8327734774353748E-2</v>
      </c>
      <c r="AA85" s="48">
        <f t="shared" si="120"/>
        <v>9.2443421557345626E-2</v>
      </c>
      <c r="AB85" s="48">
        <f t="shared" si="120"/>
        <v>9.2154235521810346E-2</v>
      </c>
      <c r="AC85" s="64">
        <f t="shared" si="120"/>
        <v>8.3637210024051514E-2</v>
      </c>
      <c r="AD85" s="65">
        <f t="shared" si="120"/>
        <v>8.5594830862789836E-2</v>
      </c>
      <c r="AE85" s="48">
        <f t="shared" si="120"/>
        <v>7.9090134077346372E-2</v>
      </c>
      <c r="AF85" s="48">
        <f t="shared" si="120"/>
        <v>7.6822163058996015E-2</v>
      </c>
      <c r="AG85" s="64">
        <f t="shared" si="120"/>
        <v>8.6042387908469131E-2</v>
      </c>
      <c r="AH85" s="65">
        <f t="shared" si="120"/>
        <v>7.9671868747499E-2</v>
      </c>
      <c r="AI85" s="48">
        <f t="shared" si="120"/>
        <v>9.234892787524368E-2</v>
      </c>
      <c r="AJ85" s="48">
        <f t="shared" si="120"/>
        <v>8.75235763874955E-2</v>
      </c>
      <c r="AK85" s="140">
        <f t="shared" si="120"/>
        <v>8.8845517416946004E-2</v>
      </c>
      <c r="AL85" s="141">
        <f t="shared" si="120"/>
        <v>8.5987390685377266E-2</v>
      </c>
      <c r="AM85" s="139">
        <f t="shared" si="120"/>
        <v>9.4796585936484559E-2</v>
      </c>
      <c r="AN85" s="139">
        <f t="shared" si="120"/>
        <v>8.4286209286209293E-2</v>
      </c>
      <c r="AO85" s="140">
        <f t="shared" si="120"/>
        <v>8.7827841291190298E-2</v>
      </c>
      <c r="AP85" s="141">
        <f t="shared" si="120"/>
        <v>9.7686025408348462E-2</v>
      </c>
      <c r="AQ85" s="139">
        <f t="shared" ref="AQ85:BQ85" si="121">+AQ27/AQ$28</f>
        <v>0.10997370398196844</v>
      </c>
      <c r="AR85" s="139">
        <f t="shared" si="121"/>
        <v>0.10643847526655378</v>
      </c>
      <c r="AS85" s="140">
        <f t="shared" si="121"/>
        <v>0.10823386607323487</v>
      </c>
      <c r="AT85" s="141">
        <f t="shared" si="121"/>
        <v>0.11572501554800746</v>
      </c>
      <c r="AU85" s="139">
        <f t="shared" si="121"/>
        <v>0.12285808178019811</v>
      </c>
      <c r="AV85" s="139">
        <f t="shared" si="121"/>
        <v>0.11082536755786307</v>
      </c>
      <c r="AW85" s="140">
        <f t="shared" si="121"/>
        <v>0.11121951219512194</v>
      </c>
      <c r="AX85" s="141">
        <f t="shared" si="121"/>
        <v>0.13153509685482193</v>
      </c>
      <c r="AY85" s="139">
        <f t="shared" si="121"/>
        <v>0.1211782846812357</v>
      </c>
      <c r="AZ85" s="139">
        <f t="shared" si="121"/>
        <v>0.11133722487013334</v>
      </c>
      <c r="BA85" s="140">
        <f t="shared" si="121"/>
        <v>0.10735318862527343</v>
      </c>
      <c r="BB85" s="141">
        <f t="shared" si="121"/>
        <v>9.9553487202062779E-2</v>
      </c>
      <c r="BC85" s="139">
        <f t="shared" si="121"/>
        <v>0.10398137646988599</v>
      </c>
      <c r="BD85" s="139">
        <f t="shared" si="121"/>
        <v>7.8134009918117864E-2</v>
      </c>
      <c r="BE85" s="140">
        <f t="shared" si="121"/>
        <v>9.282115869017632E-2</v>
      </c>
      <c r="BF85" s="141">
        <f t="shared" si="121"/>
        <v>6.889114437959909E-2</v>
      </c>
      <c r="BG85" s="139">
        <f t="shared" si="121"/>
        <v>8.3068174124974636E-2</v>
      </c>
      <c r="BH85" s="139">
        <f t="shared" si="121"/>
        <v>7.9333466109008849E-2</v>
      </c>
      <c r="BI85" s="140">
        <f t="shared" si="121"/>
        <v>9.1991727875632881E-2</v>
      </c>
      <c r="BJ85" s="141">
        <f t="shared" si="121"/>
        <v>9.7413206262763785E-2</v>
      </c>
      <c r="BK85" s="50">
        <f t="shared" si="121"/>
        <v>6.5815602836879428E-2</v>
      </c>
      <c r="BL85" s="50">
        <f t="shared" si="121"/>
        <v>8.1496668375192205E-2</v>
      </c>
      <c r="BM85" s="61">
        <f t="shared" si="121"/>
        <v>6.7249550580160161E-2</v>
      </c>
      <c r="BN85" s="60">
        <f t="shared" si="121"/>
        <v>9.7287317142451354E-2</v>
      </c>
      <c r="BO85" s="50">
        <f t="shared" si="121"/>
        <v>7.3196498641714472E-2</v>
      </c>
      <c r="BP85" s="50">
        <f t="shared" si="121"/>
        <v>6.4526615197074366E-2</v>
      </c>
      <c r="BQ85" s="61">
        <f t="shared" si="121"/>
        <v>6.2660944206008595E-2</v>
      </c>
    </row>
    <row r="86" spans="1:70" ht="40" customHeight="1" thickBot="1" x14ac:dyDescent="0.35">
      <c r="A86" s="33" t="s">
        <v>23</v>
      </c>
      <c r="B86" s="211"/>
      <c r="C86" s="211"/>
      <c r="D86" s="211"/>
      <c r="E86" s="37">
        <f t="shared" si="111"/>
        <v>1</v>
      </c>
      <c r="F86" s="37">
        <f t="shared" si="111"/>
        <v>1</v>
      </c>
      <c r="G86" s="37">
        <f t="shared" si="111"/>
        <v>1</v>
      </c>
      <c r="H86" s="37">
        <f t="shared" si="111"/>
        <v>1</v>
      </c>
      <c r="I86" s="37">
        <f t="shared" si="111"/>
        <v>1</v>
      </c>
      <c r="J86" s="43">
        <f t="shared" si="71"/>
        <v>1</v>
      </c>
      <c r="K86" s="44">
        <f t="shared" ref="K86:AP86" si="122">+K28/K$28</f>
        <v>1</v>
      </c>
      <c r="L86" s="44">
        <f t="shared" si="122"/>
        <v>1</v>
      </c>
      <c r="M86" s="45">
        <f t="shared" si="122"/>
        <v>1</v>
      </c>
      <c r="N86" s="144">
        <f t="shared" si="122"/>
        <v>1</v>
      </c>
      <c r="O86" s="127">
        <f t="shared" si="122"/>
        <v>1</v>
      </c>
      <c r="P86" s="127">
        <f t="shared" si="122"/>
        <v>1</v>
      </c>
      <c r="Q86" s="71">
        <f t="shared" si="122"/>
        <v>1</v>
      </c>
      <c r="R86" s="53">
        <f t="shared" si="122"/>
        <v>1</v>
      </c>
      <c r="S86" s="51">
        <f t="shared" si="122"/>
        <v>1</v>
      </c>
      <c r="T86" s="51">
        <f t="shared" si="122"/>
        <v>1</v>
      </c>
      <c r="U86" s="52">
        <f t="shared" si="122"/>
        <v>1</v>
      </c>
      <c r="V86" s="53">
        <f t="shared" si="122"/>
        <v>1</v>
      </c>
      <c r="W86" s="51">
        <f t="shared" si="122"/>
        <v>1</v>
      </c>
      <c r="X86" s="51">
        <f t="shared" si="122"/>
        <v>1</v>
      </c>
      <c r="Y86" s="52">
        <f t="shared" si="122"/>
        <v>1</v>
      </c>
      <c r="Z86" s="53">
        <f t="shared" si="122"/>
        <v>1</v>
      </c>
      <c r="AA86" s="51">
        <f t="shared" si="122"/>
        <v>1</v>
      </c>
      <c r="AB86" s="51">
        <f t="shared" si="122"/>
        <v>1</v>
      </c>
      <c r="AC86" s="52">
        <f t="shared" si="122"/>
        <v>1</v>
      </c>
      <c r="AD86" s="53">
        <f t="shared" si="122"/>
        <v>1</v>
      </c>
      <c r="AE86" s="51">
        <f t="shared" si="122"/>
        <v>1</v>
      </c>
      <c r="AF86" s="51">
        <f t="shared" si="122"/>
        <v>1</v>
      </c>
      <c r="AG86" s="52">
        <f t="shared" si="122"/>
        <v>1</v>
      </c>
      <c r="AH86" s="53">
        <f t="shared" si="122"/>
        <v>1</v>
      </c>
      <c r="AI86" s="51">
        <f t="shared" si="122"/>
        <v>1</v>
      </c>
      <c r="AJ86" s="51">
        <f t="shared" si="122"/>
        <v>1</v>
      </c>
      <c r="AK86" s="52">
        <f t="shared" si="122"/>
        <v>1</v>
      </c>
      <c r="AL86" s="53">
        <f t="shared" si="122"/>
        <v>1</v>
      </c>
      <c r="AM86" s="51">
        <f t="shared" si="122"/>
        <v>1</v>
      </c>
      <c r="AN86" s="51">
        <f t="shared" si="122"/>
        <v>1</v>
      </c>
      <c r="AO86" s="52">
        <f t="shared" si="122"/>
        <v>1</v>
      </c>
      <c r="AP86" s="53">
        <f t="shared" si="122"/>
        <v>1</v>
      </c>
      <c r="AQ86" s="51">
        <f t="shared" ref="AQ86:BQ86" si="123">+AQ28/AQ$28</f>
        <v>1</v>
      </c>
      <c r="AR86" s="51">
        <f t="shared" si="123"/>
        <v>1</v>
      </c>
      <c r="AS86" s="52">
        <f t="shared" si="123"/>
        <v>1</v>
      </c>
      <c r="AT86" s="53">
        <f t="shared" si="123"/>
        <v>1</v>
      </c>
      <c r="AU86" s="51">
        <f t="shared" si="123"/>
        <v>1</v>
      </c>
      <c r="AV86" s="51">
        <f t="shared" si="123"/>
        <v>1</v>
      </c>
      <c r="AW86" s="52">
        <f t="shared" si="123"/>
        <v>1</v>
      </c>
      <c r="AX86" s="53">
        <f t="shared" si="123"/>
        <v>1</v>
      </c>
      <c r="AY86" s="51">
        <f t="shared" si="123"/>
        <v>1</v>
      </c>
      <c r="AZ86" s="51">
        <f t="shared" si="123"/>
        <v>1</v>
      </c>
      <c r="BA86" s="52">
        <f t="shared" si="123"/>
        <v>1</v>
      </c>
      <c r="BB86" s="53">
        <f t="shared" si="123"/>
        <v>1</v>
      </c>
      <c r="BC86" s="51">
        <f t="shared" si="123"/>
        <v>1</v>
      </c>
      <c r="BD86" s="51">
        <f t="shared" si="123"/>
        <v>1</v>
      </c>
      <c r="BE86" s="52">
        <f t="shared" si="123"/>
        <v>1</v>
      </c>
      <c r="BF86" s="53">
        <f t="shared" si="123"/>
        <v>1</v>
      </c>
      <c r="BG86" s="51">
        <f t="shared" si="123"/>
        <v>1</v>
      </c>
      <c r="BH86" s="51">
        <f t="shared" si="123"/>
        <v>1</v>
      </c>
      <c r="BI86" s="52">
        <f t="shared" si="123"/>
        <v>1</v>
      </c>
      <c r="BJ86" s="53">
        <f t="shared" si="123"/>
        <v>1</v>
      </c>
      <c r="BK86" s="51">
        <f t="shared" si="123"/>
        <v>1</v>
      </c>
      <c r="BL86" s="51">
        <f t="shared" si="123"/>
        <v>1</v>
      </c>
      <c r="BM86" s="52">
        <f t="shared" si="123"/>
        <v>1</v>
      </c>
      <c r="BN86" s="53">
        <f t="shared" si="123"/>
        <v>1</v>
      </c>
      <c r="BO86" s="51">
        <f t="shared" si="123"/>
        <v>1</v>
      </c>
      <c r="BP86" s="51">
        <f t="shared" si="123"/>
        <v>1</v>
      </c>
      <c r="BQ86" s="52">
        <f t="shared" si="123"/>
        <v>1</v>
      </c>
    </row>
    <row r="87" spans="1:70" ht="40" customHeight="1" thickBot="1" x14ac:dyDescent="0.35">
      <c r="A87" s="259" t="s">
        <v>76</v>
      </c>
    </row>
    <row r="88" spans="1:70" ht="40" customHeight="1" x14ac:dyDescent="0.3">
      <c r="A88" s="272" t="s">
        <v>66</v>
      </c>
      <c r="B88" s="219">
        <v>2020</v>
      </c>
      <c r="C88" s="220"/>
      <c r="D88" s="220"/>
      <c r="E88" s="221"/>
      <c r="F88" s="219">
        <v>2019</v>
      </c>
      <c r="G88" s="220"/>
      <c r="H88" s="220"/>
      <c r="I88" s="221"/>
      <c r="J88" s="219">
        <v>2018</v>
      </c>
      <c r="K88" s="220"/>
      <c r="L88" s="220"/>
      <c r="M88" s="221"/>
      <c r="N88" s="219">
        <v>2017</v>
      </c>
      <c r="O88" s="220"/>
      <c r="P88" s="220"/>
      <c r="Q88" s="221"/>
      <c r="R88" s="219">
        <v>2016</v>
      </c>
      <c r="S88" s="220"/>
      <c r="T88" s="220"/>
      <c r="U88" s="221"/>
      <c r="V88" s="219">
        <v>2015</v>
      </c>
      <c r="W88" s="220"/>
      <c r="X88" s="220"/>
      <c r="Y88" s="221"/>
      <c r="Z88" s="219">
        <v>2014</v>
      </c>
      <c r="AA88" s="220"/>
      <c r="AB88" s="220"/>
      <c r="AC88" s="221"/>
      <c r="AD88" s="219">
        <v>2013</v>
      </c>
      <c r="AE88" s="220"/>
      <c r="AF88" s="220"/>
      <c r="AG88" s="221"/>
      <c r="AH88" s="219">
        <v>2012</v>
      </c>
      <c r="AI88" s="220"/>
      <c r="AJ88" s="220"/>
      <c r="AK88" s="221"/>
      <c r="AL88" s="219">
        <v>2011</v>
      </c>
      <c r="AM88" s="220"/>
      <c r="AN88" s="220"/>
      <c r="AO88" s="221"/>
    </row>
    <row r="89" spans="1:70" ht="40" customHeight="1" thickBot="1" x14ac:dyDescent="0.35">
      <c r="A89" s="273"/>
      <c r="B89" s="34" t="s">
        <v>5</v>
      </c>
      <c r="C89" s="35" t="s">
        <v>4</v>
      </c>
      <c r="D89" s="35" t="s">
        <v>3</v>
      </c>
      <c r="E89" s="36" t="s">
        <v>2</v>
      </c>
      <c r="F89" s="34" t="s">
        <v>5</v>
      </c>
      <c r="G89" s="35" t="s">
        <v>4</v>
      </c>
      <c r="H89" s="35" t="s">
        <v>3</v>
      </c>
      <c r="I89" s="36" t="s">
        <v>2</v>
      </c>
      <c r="J89" s="34" t="s">
        <v>5</v>
      </c>
      <c r="K89" s="35" t="s">
        <v>4</v>
      </c>
      <c r="L89" s="35" t="s">
        <v>3</v>
      </c>
      <c r="M89" s="36" t="s">
        <v>2</v>
      </c>
      <c r="N89" s="34" t="s">
        <v>5</v>
      </c>
      <c r="O89" s="35" t="s">
        <v>4</v>
      </c>
      <c r="P89" s="35" t="s">
        <v>3</v>
      </c>
      <c r="Q89" s="36" t="s">
        <v>2</v>
      </c>
      <c r="R89" s="34" t="s">
        <v>5</v>
      </c>
      <c r="S89" s="35" t="s">
        <v>4</v>
      </c>
      <c r="T89" s="35" t="s">
        <v>3</v>
      </c>
      <c r="U89" s="36" t="s">
        <v>2</v>
      </c>
      <c r="V89" s="34" t="s">
        <v>5</v>
      </c>
      <c r="W89" s="35" t="s">
        <v>4</v>
      </c>
      <c r="X89" s="35" t="s">
        <v>3</v>
      </c>
      <c r="Y89" s="36" t="s">
        <v>2</v>
      </c>
      <c r="Z89" s="34" t="s">
        <v>5</v>
      </c>
      <c r="AA89" s="35" t="s">
        <v>4</v>
      </c>
      <c r="AB89" s="35" t="s">
        <v>3</v>
      </c>
      <c r="AC89" s="36" t="s">
        <v>2</v>
      </c>
      <c r="AD89" s="34" t="s">
        <v>5</v>
      </c>
      <c r="AE89" s="35" t="s">
        <v>4</v>
      </c>
      <c r="AF89" s="35" t="s">
        <v>3</v>
      </c>
      <c r="AG89" s="36" t="s">
        <v>2</v>
      </c>
      <c r="AH89" s="34" t="s">
        <v>5</v>
      </c>
      <c r="AI89" s="35" t="s">
        <v>4</v>
      </c>
      <c r="AJ89" s="35" t="s">
        <v>3</v>
      </c>
      <c r="AK89" s="36" t="s">
        <v>2</v>
      </c>
      <c r="AL89" s="34" t="s">
        <v>5</v>
      </c>
      <c r="AM89" s="35" t="s">
        <v>4</v>
      </c>
      <c r="AN89" s="35" t="s">
        <v>3</v>
      </c>
      <c r="AO89" s="36" t="s">
        <v>2</v>
      </c>
    </row>
    <row r="90" spans="1:70" ht="40" customHeight="1" x14ac:dyDescent="0.3">
      <c r="A90" s="233" t="s">
        <v>51</v>
      </c>
      <c r="B90" s="212"/>
      <c r="C90" s="212"/>
      <c r="D90" s="212"/>
      <c r="E90" s="159">
        <v>3348</v>
      </c>
      <c r="F90" s="159">
        <v>3493.4</v>
      </c>
      <c r="G90" s="159">
        <v>3458.8999999999996</v>
      </c>
      <c r="H90" s="159">
        <v>3419.9</v>
      </c>
      <c r="I90" s="160">
        <v>3460.5</v>
      </c>
      <c r="J90" s="161">
        <v>3565.6</v>
      </c>
      <c r="K90" s="159">
        <v>3438.7999999999997</v>
      </c>
      <c r="L90" s="159">
        <v>3319.2</v>
      </c>
      <c r="M90" s="160">
        <v>3214.3999999999996</v>
      </c>
      <c r="N90" s="161">
        <v>3280.7</v>
      </c>
      <c r="O90" s="159">
        <v>3423.3999999999996</v>
      </c>
      <c r="P90" s="159">
        <v>3312.5</v>
      </c>
      <c r="Q90" s="160">
        <v>3253.9</v>
      </c>
      <c r="R90" s="161">
        <v>3427</v>
      </c>
      <c r="S90" s="159">
        <v>3502</v>
      </c>
      <c r="T90" s="159">
        <v>3511.9</v>
      </c>
      <c r="U90" s="160">
        <v>3284.4999999999995</v>
      </c>
      <c r="V90" s="161">
        <v>3210.2999999999997</v>
      </c>
      <c r="W90" s="159">
        <v>3320.2999999999997</v>
      </c>
      <c r="X90" s="159">
        <v>3067.7</v>
      </c>
      <c r="Y90" s="160">
        <v>2940.1</v>
      </c>
      <c r="Z90" s="161">
        <v>2971</v>
      </c>
      <c r="AA90" s="159">
        <v>3066.6</v>
      </c>
      <c r="AB90" s="159">
        <v>2938.2000000000003</v>
      </c>
      <c r="AC90" s="160">
        <v>2727.3999999999996</v>
      </c>
      <c r="AD90" s="161">
        <v>2805</v>
      </c>
      <c r="AE90" s="159">
        <v>2968.8</v>
      </c>
      <c r="AF90" s="159">
        <v>2955.7000000000003</v>
      </c>
      <c r="AG90" s="160">
        <v>2690.8</v>
      </c>
      <c r="AH90" s="161">
        <v>2814.6</v>
      </c>
      <c r="AI90" s="159">
        <v>2920.0999999999995</v>
      </c>
      <c r="AJ90" s="159">
        <v>2842.7000000000003</v>
      </c>
      <c r="AK90" s="160">
        <v>2786.9</v>
      </c>
      <c r="AL90" s="161">
        <v>2722.9</v>
      </c>
      <c r="AM90" s="159">
        <v>2617.4</v>
      </c>
      <c r="AN90" s="159">
        <v>2621.9</v>
      </c>
      <c r="AO90" s="160">
        <v>2539.6</v>
      </c>
    </row>
    <row r="91" spans="1:70" ht="19.5" customHeight="1" x14ac:dyDescent="0.3">
      <c r="A91" s="231" t="s">
        <v>49</v>
      </c>
      <c r="B91" s="158"/>
      <c r="C91" s="158"/>
      <c r="D91" s="158"/>
      <c r="E91" s="162">
        <v>2753.2</v>
      </c>
      <c r="F91" s="162">
        <v>2824.9</v>
      </c>
      <c r="G91" s="162">
        <v>2810.4</v>
      </c>
      <c r="H91" s="162">
        <v>2793.3</v>
      </c>
      <c r="I91" s="163">
        <v>2837.4</v>
      </c>
      <c r="J91" s="164">
        <v>2853</v>
      </c>
      <c r="K91" s="162">
        <v>2767.1</v>
      </c>
      <c r="L91" s="162">
        <v>2687.1</v>
      </c>
      <c r="M91" s="163">
        <v>2537.4</v>
      </c>
      <c r="N91" s="164">
        <v>2612.1999999999998</v>
      </c>
      <c r="O91" s="162">
        <v>2838</v>
      </c>
      <c r="P91" s="162">
        <v>2682.2</v>
      </c>
      <c r="Q91" s="163">
        <v>2670</v>
      </c>
      <c r="R91" s="164">
        <v>2656.2</v>
      </c>
      <c r="S91" s="162">
        <v>2802.2</v>
      </c>
      <c r="T91" s="162">
        <v>2778</v>
      </c>
      <c r="U91" s="163">
        <v>2647.2</v>
      </c>
      <c r="V91" s="164">
        <v>2486.1999999999998</v>
      </c>
      <c r="W91" s="162">
        <v>2655.1</v>
      </c>
      <c r="X91" s="162">
        <v>2347.9</v>
      </c>
      <c r="Y91" s="163">
        <v>2287.9</v>
      </c>
      <c r="Z91" s="164">
        <v>2347.5</v>
      </c>
      <c r="AA91" s="162">
        <v>2335.4</v>
      </c>
      <c r="AB91" s="162">
        <v>2283.3000000000002</v>
      </c>
      <c r="AC91" s="163">
        <v>2134.1999999999998</v>
      </c>
      <c r="AD91" s="164">
        <v>2201.8000000000002</v>
      </c>
      <c r="AE91" s="162">
        <v>2313.4</v>
      </c>
      <c r="AF91" s="162">
        <v>2331.8000000000002</v>
      </c>
      <c r="AG91" s="163">
        <v>2079.1</v>
      </c>
      <c r="AH91" s="164">
        <v>2155.6999999999998</v>
      </c>
      <c r="AI91" s="162">
        <v>2355.6999999999998</v>
      </c>
      <c r="AJ91" s="162">
        <v>2171.4</v>
      </c>
      <c r="AK91" s="163">
        <v>2213</v>
      </c>
      <c r="AL91" s="164">
        <v>2094.6</v>
      </c>
      <c r="AM91" s="162">
        <v>2042.7</v>
      </c>
      <c r="AN91" s="162">
        <v>2002.8</v>
      </c>
      <c r="AO91" s="163">
        <v>1928.5</v>
      </c>
    </row>
    <row r="92" spans="1:70" ht="31" x14ac:dyDescent="0.3">
      <c r="A92" s="231" t="s">
        <v>50</v>
      </c>
      <c r="B92" s="158"/>
      <c r="C92" s="158"/>
      <c r="D92" s="158"/>
      <c r="E92" s="162">
        <v>534.5</v>
      </c>
      <c r="F92" s="162">
        <v>610.4</v>
      </c>
      <c r="G92" s="162">
        <v>588.79999999999995</v>
      </c>
      <c r="H92" s="162">
        <v>567.1</v>
      </c>
      <c r="I92" s="163">
        <v>561.1</v>
      </c>
      <c r="J92" s="164">
        <v>651.9</v>
      </c>
      <c r="K92" s="162">
        <v>616.79999999999995</v>
      </c>
      <c r="L92" s="162">
        <v>580</v>
      </c>
      <c r="M92" s="163">
        <v>621.29999999999995</v>
      </c>
      <c r="N92" s="164">
        <v>608</v>
      </c>
      <c r="O92" s="162">
        <v>529.70000000000005</v>
      </c>
      <c r="P92" s="162">
        <v>573</v>
      </c>
      <c r="Q92" s="163">
        <v>522.9</v>
      </c>
      <c r="R92" s="164">
        <v>706</v>
      </c>
      <c r="S92" s="162">
        <v>640.5</v>
      </c>
      <c r="T92" s="162">
        <v>676.5</v>
      </c>
      <c r="U92" s="163">
        <v>576.6</v>
      </c>
      <c r="V92" s="164">
        <v>671.5</v>
      </c>
      <c r="W92" s="162">
        <v>614.6</v>
      </c>
      <c r="X92" s="162">
        <v>647.6</v>
      </c>
      <c r="Y92" s="163">
        <v>578.29999999999995</v>
      </c>
      <c r="Z92" s="164">
        <v>568.6</v>
      </c>
      <c r="AA92" s="162">
        <v>673.6</v>
      </c>
      <c r="AB92" s="162">
        <v>580.5</v>
      </c>
      <c r="AC92" s="163">
        <v>515.20000000000005</v>
      </c>
      <c r="AD92" s="164">
        <v>537.5</v>
      </c>
      <c r="AE92" s="162">
        <v>601.9</v>
      </c>
      <c r="AF92" s="162">
        <v>542.29999999999995</v>
      </c>
      <c r="AG92" s="163">
        <v>522.70000000000005</v>
      </c>
      <c r="AH92" s="164">
        <v>585.29999999999995</v>
      </c>
      <c r="AI92" s="162">
        <v>520.70000000000005</v>
      </c>
      <c r="AJ92" s="162">
        <v>604.70000000000005</v>
      </c>
      <c r="AK92" s="163">
        <v>505.6</v>
      </c>
      <c r="AL92" s="164">
        <v>568.70000000000005</v>
      </c>
      <c r="AM92" s="162">
        <v>543.9</v>
      </c>
      <c r="AN92" s="162">
        <v>564.6</v>
      </c>
      <c r="AO92" s="163">
        <v>558.70000000000005</v>
      </c>
    </row>
    <row r="93" spans="1:70" ht="19.5" customHeight="1" x14ac:dyDescent="0.3">
      <c r="A93" s="231" t="s">
        <v>64</v>
      </c>
      <c r="B93" s="158"/>
      <c r="C93" s="158"/>
      <c r="D93" s="158"/>
      <c r="E93" s="162">
        <v>60.3</v>
      </c>
      <c r="F93" s="162">
        <v>58.1</v>
      </c>
      <c r="G93" s="162">
        <v>59.7</v>
      </c>
      <c r="H93" s="162">
        <v>59.5</v>
      </c>
      <c r="I93" s="163">
        <v>62</v>
      </c>
      <c r="J93" s="164">
        <v>60.7</v>
      </c>
      <c r="K93" s="162">
        <v>54.9</v>
      </c>
      <c r="L93" s="162">
        <v>52.1</v>
      </c>
      <c r="M93" s="163">
        <v>55.7</v>
      </c>
      <c r="N93" s="164">
        <v>60.5</v>
      </c>
      <c r="O93" s="162">
        <v>55.7</v>
      </c>
      <c r="P93" s="162">
        <v>57.3</v>
      </c>
      <c r="Q93" s="163">
        <v>61</v>
      </c>
      <c r="R93" s="164">
        <v>64.8</v>
      </c>
      <c r="S93" s="162">
        <v>59.3</v>
      </c>
      <c r="T93" s="162">
        <v>57.4</v>
      </c>
      <c r="U93" s="163">
        <v>60.7</v>
      </c>
      <c r="V93" s="164">
        <v>52.6</v>
      </c>
      <c r="W93" s="162">
        <v>50.6</v>
      </c>
      <c r="X93" s="162">
        <v>72.2</v>
      </c>
      <c r="Y93" s="163">
        <v>73.900000000000006</v>
      </c>
      <c r="Z93" s="164">
        <v>54.9</v>
      </c>
      <c r="AA93" s="162">
        <v>57.6</v>
      </c>
      <c r="AB93" s="162">
        <v>74.400000000000006</v>
      </c>
      <c r="AC93" s="163">
        <v>78</v>
      </c>
      <c r="AD93" s="164">
        <v>65.7</v>
      </c>
      <c r="AE93" s="162">
        <v>53.5</v>
      </c>
      <c r="AF93" s="162">
        <v>81.599999999999994</v>
      </c>
      <c r="AG93" s="163">
        <v>89</v>
      </c>
      <c r="AH93" s="164">
        <v>73.599999999999994</v>
      </c>
      <c r="AI93" s="162">
        <v>43.7</v>
      </c>
      <c r="AJ93" s="162">
        <v>66.599999999999994</v>
      </c>
      <c r="AK93" s="163">
        <v>68.3</v>
      </c>
      <c r="AL93" s="164">
        <v>59.6</v>
      </c>
      <c r="AM93" s="162">
        <v>30.8</v>
      </c>
      <c r="AN93" s="162">
        <v>54.5</v>
      </c>
      <c r="AO93" s="163">
        <v>52.4</v>
      </c>
    </row>
    <row r="94" spans="1:70" ht="19.5" customHeight="1" x14ac:dyDescent="0.3">
      <c r="A94" s="232" t="s">
        <v>52</v>
      </c>
      <c r="B94" s="212"/>
      <c r="C94" s="212"/>
      <c r="D94" s="212"/>
      <c r="E94" s="159">
        <v>847.3</v>
      </c>
      <c r="F94" s="159">
        <v>949.7</v>
      </c>
      <c r="G94" s="159">
        <v>946.59999999999991</v>
      </c>
      <c r="H94" s="159">
        <v>936.19999999999993</v>
      </c>
      <c r="I94" s="160">
        <v>925.9</v>
      </c>
      <c r="J94" s="161">
        <v>1026.6000000000001</v>
      </c>
      <c r="K94" s="159">
        <v>1000.1</v>
      </c>
      <c r="L94" s="159">
        <v>917.7</v>
      </c>
      <c r="M94" s="160">
        <v>899.5</v>
      </c>
      <c r="N94" s="161">
        <v>952.69999999999993</v>
      </c>
      <c r="O94" s="159">
        <v>927.2</v>
      </c>
      <c r="P94" s="159">
        <v>870.3</v>
      </c>
      <c r="Q94" s="160">
        <v>856.39999999999986</v>
      </c>
      <c r="R94" s="161">
        <v>847.1</v>
      </c>
      <c r="S94" s="159">
        <v>740.3</v>
      </c>
      <c r="T94" s="159">
        <v>864</v>
      </c>
      <c r="U94" s="160">
        <v>799.69999999999993</v>
      </c>
      <c r="V94" s="161">
        <v>793.3</v>
      </c>
      <c r="W94" s="159">
        <v>736.8</v>
      </c>
      <c r="X94" s="159">
        <v>824.1</v>
      </c>
      <c r="Y94" s="160">
        <v>694</v>
      </c>
      <c r="Z94" s="161">
        <v>713</v>
      </c>
      <c r="AA94" s="159">
        <v>656.6</v>
      </c>
      <c r="AB94" s="159">
        <v>740.39999999999986</v>
      </c>
      <c r="AC94" s="160">
        <v>655.80000000000007</v>
      </c>
      <c r="AD94" s="161">
        <v>704.4</v>
      </c>
      <c r="AE94" s="159">
        <v>611.70000000000005</v>
      </c>
      <c r="AF94" s="159">
        <v>663.2</v>
      </c>
      <c r="AG94" s="160">
        <v>559.70000000000005</v>
      </c>
      <c r="AH94" s="161">
        <v>603</v>
      </c>
      <c r="AI94" s="159">
        <v>550.5</v>
      </c>
      <c r="AJ94" s="159">
        <v>605.6</v>
      </c>
      <c r="AK94" s="160">
        <v>521.79999999999995</v>
      </c>
      <c r="AL94" s="161">
        <v>434.4</v>
      </c>
      <c r="AM94" s="159">
        <v>458.79999999999995</v>
      </c>
      <c r="AN94" s="159">
        <v>514.30000000000007</v>
      </c>
      <c r="AO94" s="160">
        <v>471.6</v>
      </c>
    </row>
    <row r="95" spans="1:70" ht="19.5" customHeight="1" x14ac:dyDescent="0.3">
      <c r="A95" s="231" t="s">
        <v>53</v>
      </c>
      <c r="B95" s="158"/>
      <c r="C95" s="158"/>
      <c r="D95" s="158"/>
      <c r="E95" s="162">
        <v>786.6</v>
      </c>
      <c r="F95" s="162">
        <v>886.1</v>
      </c>
      <c r="G95" s="162">
        <v>884.59999999999991</v>
      </c>
      <c r="H95" s="162">
        <v>874.9</v>
      </c>
      <c r="I95" s="163">
        <v>863.3</v>
      </c>
      <c r="J95" s="164">
        <v>962.90000000000009</v>
      </c>
      <c r="K95" s="162">
        <v>941</v>
      </c>
      <c r="L95" s="162">
        <v>862</v>
      </c>
      <c r="M95" s="163">
        <v>843</v>
      </c>
      <c r="N95" s="164">
        <v>893.8</v>
      </c>
      <c r="O95" s="162">
        <v>867.7</v>
      </c>
      <c r="P95" s="162">
        <v>813</v>
      </c>
      <c r="Q95" s="163">
        <v>802.09999999999991</v>
      </c>
      <c r="R95" s="164">
        <v>798.7</v>
      </c>
      <c r="S95" s="162">
        <v>690.9</v>
      </c>
      <c r="T95" s="162">
        <v>818.5</v>
      </c>
      <c r="U95" s="163">
        <v>751.9</v>
      </c>
      <c r="V95" s="164">
        <v>746.5</v>
      </c>
      <c r="W95" s="162">
        <v>690.3</v>
      </c>
      <c r="X95" s="162">
        <v>776.6</v>
      </c>
      <c r="Y95" s="163">
        <v>649</v>
      </c>
      <c r="Z95" s="164">
        <v>662.2</v>
      </c>
      <c r="AA95" s="162">
        <v>606.6</v>
      </c>
      <c r="AB95" s="162">
        <v>688.59999999999991</v>
      </c>
      <c r="AC95" s="163">
        <v>607.20000000000005</v>
      </c>
      <c r="AD95" s="164">
        <v>656.8</v>
      </c>
      <c r="AE95" s="162">
        <v>564.70000000000005</v>
      </c>
      <c r="AF95" s="162">
        <v>616.20000000000005</v>
      </c>
      <c r="AG95" s="163">
        <v>516.6</v>
      </c>
      <c r="AH95" s="164">
        <v>556</v>
      </c>
      <c r="AI95" s="162">
        <v>503.90000000000003</v>
      </c>
      <c r="AJ95" s="162">
        <v>559</v>
      </c>
      <c r="AK95" s="163">
        <v>477.3</v>
      </c>
      <c r="AL95" s="164">
        <v>416.4</v>
      </c>
      <c r="AM95" s="162">
        <v>441.4</v>
      </c>
      <c r="AN95" s="162">
        <v>497.1</v>
      </c>
      <c r="AO95" s="163">
        <v>455</v>
      </c>
    </row>
    <row r="96" spans="1:70" ht="19.5" customHeight="1" x14ac:dyDescent="0.3">
      <c r="A96" s="231" t="s">
        <v>42</v>
      </c>
      <c r="B96" s="158"/>
      <c r="C96" s="158"/>
      <c r="D96" s="158"/>
      <c r="E96" s="162">
        <v>465.3</v>
      </c>
      <c r="F96" s="162">
        <v>549</v>
      </c>
      <c r="G96" s="162">
        <v>543.29999999999995</v>
      </c>
      <c r="H96" s="162">
        <v>531.29999999999995</v>
      </c>
      <c r="I96" s="163">
        <v>520.1</v>
      </c>
      <c r="J96" s="164">
        <v>601.6</v>
      </c>
      <c r="K96" s="162">
        <v>596.20000000000005</v>
      </c>
      <c r="L96" s="162">
        <v>527.29999999999995</v>
      </c>
      <c r="M96" s="163">
        <v>528.6</v>
      </c>
      <c r="N96" s="164">
        <v>563</v>
      </c>
      <c r="O96" s="162">
        <v>534</v>
      </c>
      <c r="P96" s="162">
        <v>493</v>
      </c>
      <c r="Q96" s="163">
        <v>477.4</v>
      </c>
      <c r="R96" s="164">
        <v>501.7</v>
      </c>
      <c r="S96" s="162">
        <v>414.5</v>
      </c>
      <c r="T96" s="162">
        <v>526.6</v>
      </c>
      <c r="U96" s="163">
        <v>494.4</v>
      </c>
      <c r="V96" s="164">
        <v>509.3</v>
      </c>
      <c r="W96" s="162">
        <v>453.6</v>
      </c>
      <c r="X96" s="162">
        <v>531.20000000000005</v>
      </c>
      <c r="Y96" s="163">
        <v>427.1</v>
      </c>
      <c r="Z96" s="164">
        <v>461.4</v>
      </c>
      <c r="AA96" s="162">
        <v>416.5</v>
      </c>
      <c r="AB96" s="162">
        <v>464.4</v>
      </c>
      <c r="AC96" s="163">
        <v>397.4</v>
      </c>
      <c r="AD96" s="164">
        <v>500.5</v>
      </c>
      <c r="AE96" s="162">
        <v>412.9</v>
      </c>
      <c r="AF96" s="162">
        <v>437.2</v>
      </c>
      <c r="AG96" s="163">
        <v>380.7</v>
      </c>
      <c r="AH96" s="164">
        <v>430.4</v>
      </c>
      <c r="AI96" s="162">
        <v>371.1</v>
      </c>
      <c r="AJ96" s="162">
        <v>423.3</v>
      </c>
      <c r="AK96" s="163">
        <v>354.6</v>
      </c>
      <c r="AL96" s="164">
        <v>304.3</v>
      </c>
      <c r="AM96" s="162">
        <v>326.8</v>
      </c>
      <c r="AN96" s="162">
        <v>371.3</v>
      </c>
      <c r="AO96" s="163">
        <v>307.10000000000002</v>
      </c>
      <c r="AQ96" s="308"/>
      <c r="AR96" s="308"/>
      <c r="AS96" s="308"/>
      <c r="AT96" s="308"/>
      <c r="AU96" s="308"/>
      <c r="AV96" s="308"/>
      <c r="AW96" s="308"/>
      <c r="AX96" s="308"/>
      <c r="AY96" s="308"/>
      <c r="AZ96" s="308"/>
      <c r="BA96" s="308"/>
      <c r="BB96" s="308"/>
      <c r="BC96" s="308"/>
      <c r="BD96" s="308"/>
      <c r="BE96" s="308"/>
      <c r="BF96" s="308"/>
      <c r="BG96" s="308"/>
      <c r="BH96" s="308"/>
      <c r="BI96" s="308"/>
      <c r="BJ96" s="308"/>
      <c r="BK96" s="308"/>
      <c r="BL96" s="308"/>
      <c r="BM96" s="308"/>
      <c r="BN96" s="308"/>
      <c r="BO96" s="308"/>
      <c r="BP96" s="308"/>
      <c r="BQ96" s="308"/>
      <c r="BR96" s="308"/>
    </row>
    <row r="97" spans="1:70" ht="19.5" customHeight="1" x14ac:dyDescent="0.3">
      <c r="A97" s="231" t="s">
        <v>18</v>
      </c>
      <c r="B97" s="158"/>
      <c r="C97" s="158"/>
      <c r="D97" s="158"/>
      <c r="E97" s="162">
        <v>321.3</v>
      </c>
      <c r="F97" s="162">
        <v>337.1</v>
      </c>
      <c r="G97" s="162">
        <v>341.3</v>
      </c>
      <c r="H97" s="162">
        <v>343.6</v>
      </c>
      <c r="I97" s="163">
        <v>343.2</v>
      </c>
      <c r="J97" s="164">
        <v>361.3</v>
      </c>
      <c r="K97" s="162">
        <v>344.8</v>
      </c>
      <c r="L97" s="162">
        <v>334.7</v>
      </c>
      <c r="M97" s="163">
        <v>314.39999999999998</v>
      </c>
      <c r="N97" s="164">
        <v>330.8</v>
      </c>
      <c r="O97" s="162">
        <v>333.7</v>
      </c>
      <c r="P97" s="162">
        <v>320</v>
      </c>
      <c r="Q97" s="163">
        <v>324.7</v>
      </c>
      <c r="R97" s="164">
        <v>297</v>
      </c>
      <c r="S97" s="162">
        <v>276.39999999999998</v>
      </c>
      <c r="T97" s="162">
        <v>291.89999999999998</v>
      </c>
      <c r="U97" s="163">
        <v>257.5</v>
      </c>
      <c r="V97" s="164">
        <v>237.2</v>
      </c>
      <c r="W97" s="162">
        <v>236.7</v>
      </c>
      <c r="X97" s="162">
        <v>245.4</v>
      </c>
      <c r="Y97" s="163">
        <v>221.9</v>
      </c>
      <c r="Z97" s="164">
        <v>200.8</v>
      </c>
      <c r="AA97" s="162">
        <v>190.1</v>
      </c>
      <c r="AB97" s="162">
        <v>224.2</v>
      </c>
      <c r="AC97" s="163">
        <v>209.8</v>
      </c>
      <c r="AD97" s="164">
        <v>156.30000000000001</v>
      </c>
      <c r="AE97" s="162">
        <v>151.80000000000001</v>
      </c>
      <c r="AF97" s="162">
        <v>179</v>
      </c>
      <c r="AG97" s="163">
        <v>135.9</v>
      </c>
      <c r="AH97" s="164">
        <v>125.6</v>
      </c>
      <c r="AI97" s="162">
        <v>132.80000000000001</v>
      </c>
      <c r="AJ97" s="162">
        <v>135.69999999999999</v>
      </c>
      <c r="AK97" s="163">
        <v>122.7</v>
      </c>
      <c r="AL97" s="164">
        <v>112.1</v>
      </c>
      <c r="AM97" s="162">
        <v>114.6</v>
      </c>
      <c r="AN97" s="162">
        <v>125.8</v>
      </c>
      <c r="AO97" s="163">
        <v>147.9</v>
      </c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:70" ht="19.5" customHeight="1" x14ac:dyDescent="0.3">
      <c r="A98" s="231" t="s">
        <v>54</v>
      </c>
      <c r="B98" s="158"/>
      <c r="C98" s="158"/>
      <c r="D98" s="158"/>
      <c r="E98" s="162">
        <v>60.7</v>
      </c>
      <c r="F98" s="162">
        <v>63.6</v>
      </c>
      <c r="G98" s="162">
        <v>62</v>
      </c>
      <c r="H98" s="162">
        <v>61.3</v>
      </c>
      <c r="I98" s="163">
        <v>62.6</v>
      </c>
      <c r="J98" s="164">
        <v>63.7</v>
      </c>
      <c r="K98" s="162">
        <v>59.1</v>
      </c>
      <c r="L98" s="162">
        <v>55.7</v>
      </c>
      <c r="M98" s="163">
        <v>56.5</v>
      </c>
      <c r="N98" s="164">
        <v>58.9</v>
      </c>
      <c r="O98" s="162">
        <v>59.5</v>
      </c>
      <c r="P98" s="162">
        <v>57.3</v>
      </c>
      <c r="Q98" s="163">
        <v>54.3</v>
      </c>
      <c r="R98" s="164">
        <v>48.4</v>
      </c>
      <c r="S98" s="162">
        <v>49.4</v>
      </c>
      <c r="T98" s="162">
        <v>45.5</v>
      </c>
      <c r="U98" s="163">
        <v>47.8</v>
      </c>
      <c r="V98" s="164">
        <v>46.8</v>
      </c>
      <c r="W98" s="162">
        <v>46.5</v>
      </c>
      <c r="X98" s="162">
        <v>47.5</v>
      </c>
      <c r="Y98" s="163">
        <v>45</v>
      </c>
      <c r="Z98" s="164">
        <v>50.8</v>
      </c>
      <c r="AA98" s="162">
        <v>50</v>
      </c>
      <c r="AB98" s="162">
        <v>51.8</v>
      </c>
      <c r="AC98" s="163">
        <v>48.6</v>
      </c>
      <c r="AD98" s="164">
        <v>47.6</v>
      </c>
      <c r="AE98" s="162">
        <v>47</v>
      </c>
      <c r="AF98" s="162">
        <v>47</v>
      </c>
      <c r="AG98" s="163">
        <v>43.1</v>
      </c>
      <c r="AH98" s="164">
        <v>47</v>
      </c>
      <c r="AI98" s="162">
        <v>46.6</v>
      </c>
      <c r="AJ98" s="162">
        <v>46.6</v>
      </c>
      <c r="AK98" s="163">
        <v>44.5</v>
      </c>
      <c r="AL98" s="164">
        <v>18</v>
      </c>
      <c r="AM98" s="162">
        <v>17.399999999999999</v>
      </c>
      <c r="AN98" s="162">
        <v>17.2</v>
      </c>
      <c r="AO98" s="163">
        <v>16.600000000000001</v>
      </c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</row>
    <row r="99" spans="1:70" ht="19.5" customHeight="1" x14ac:dyDescent="0.3">
      <c r="A99" s="231" t="s">
        <v>65</v>
      </c>
      <c r="B99" s="158"/>
      <c r="C99" s="158"/>
      <c r="D99" s="158"/>
      <c r="E99" s="162">
        <v>0</v>
      </c>
      <c r="F99" s="162">
        <v>0</v>
      </c>
      <c r="G99" s="162">
        <v>0</v>
      </c>
      <c r="H99" s="162">
        <v>0</v>
      </c>
      <c r="I99" s="163">
        <v>0</v>
      </c>
      <c r="J99" s="164">
        <v>0</v>
      </c>
      <c r="K99" s="162">
        <v>0</v>
      </c>
      <c r="L99" s="162">
        <v>0</v>
      </c>
      <c r="M99" s="163">
        <v>0</v>
      </c>
      <c r="N99" s="164">
        <v>0</v>
      </c>
      <c r="O99" s="162">
        <v>0</v>
      </c>
      <c r="P99" s="162">
        <v>0</v>
      </c>
      <c r="Q99" s="163">
        <v>0</v>
      </c>
      <c r="R99" s="164">
        <v>0</v>
      </c>
      <c r="S99" s="162">
        <v>0</v>
      </c>
      <c r="T99" s="162">
        <v>0</v>
      </c>
      <c r="U99" s="163">
        <v>0</v>
      </c>
      <c r="V99" s="164">
        <v>0</v>
      </c>
      <c r="W99" s="162">
        <v>0</v>
      </c>
      <c r="X99" s="162">
        <v>0</v>
      </c>
      <c r="Y99" s="163">
        <v>0</v>
      </c>
      <c r="Z99" s="164">
        <v>0</v>
      </c>
      <c r="AA99" s="162">
        <v>0</v>
      </c>
      <c r="AB99" s="162">
        <v>0</v>
      </c>
      <c r="AC99" s="163">
        <v>0</v>
      </c>
      <c r="AD99" s="164">
        <v>0</v>
      </c>
      <c r="AE99" s="162">
        <v>0</v>
      </c>
      <c r="AF99" s="162">
        <v>0</v>
      </c>
      <c r="AG99" s="163">
        <v>0</v>
      </c>
      <c r="AH99" s="164">
        <v>0</v>
      </c>
      <c r="AI99" s="162">
        <v>0</v>
      </c>
      <c r="AJ99" s="162">
        <v>0</v>
      </c>
      <c r="AK99" s="163">
        <v>0</v>
      </c>
      <c r="AL99" s="164">
        <v>0</v>
      </c>
      <c r="AM99" s="162">
        <v>0</v>
      </c>
      <c r="AN99" s="162">
        <v>0</v>
      </c>
      <c r="AO99" s="163">
        <v>0</v>
      </c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</row>
    <row r="100" spans="1:70" ht="42" customHeight="1" x14ac:dyDescent="0.3">
      <c r="A100" s="232" t="s">
        <v>55</v>
      </c>
      <c r="B100" s="212"/>
      <c r="C100" s="212"/>
      <c r="D100" s="212"/>
      <c r="E100" s="159">
        <v>-1067.4000000000001</v>
      </c>
      <c r="F100" s="159">
        <v>-1095.5999999999999</v>
      </c>
      <c r="G100" s="159">
        <v>-1196.7</v>
      </c>
      <c r="H100" s="159">
        <v>-1193</v>
      </c>
      <c r="I100" s="160">
        <v>-1204.5</v>
      </c>
      <c r="J100" s="161">
        <v>-1254.1000000000001</v>
      </c>
      <c r="K100" s="159">
        <v>-1210.0999999999999</v>
      </c>
      <c r="L100" s="159">
        <v>-1138</v>
      </c>
      <c r="M100" s="160">
        <v>-1059.9000000000001</v>
      </c>
      <c r="N100" s="161">
        <v>-1079.8000000000002</v>
      </c>
      <c r="O100" s="159">
        <v>-1145.0999999999999</v>
      </c>
      <c r="P100" s="159">
        <v>-1105</v>
      </c>
      <c r="Q100" s="160">
        <v>-1128.0999999999999</v>
      </c>
      <c r="R100" s="161">
        <v>-1226.3999999999999</v>
      </c>
      <c r="S100" s="159">
        <v>-1158.0999999999999</v>
      </c>
      <c r="T100" s="159">
        <v>-1239.9000000000001</v>
      </c>
      <c r="U100" s="160">
        <v>-1114.4000000000001</v>
      </c>
      <c r="V100" s="161">
        <v>-1191.5</v>
      </c>
      <c r="W100" s="159">
        <v>-1269.5</v>
      </c>
      <c r="X100" s="159">
        <v>-1100.9000000000001</v>
      </c>
      <c r="Y100" s="160">
        <v>-1012.1999999999999</v>
      </c>
      <c r="Z100" s="161">
        <v>-951.59999999999991</v>
      </c>
      <c r="AA100" s="159">
        <v>-986.80000000000007</v>
      </c>
      <c r="AB100" s="159">
        <v>-1000.8000000000001</v>
      </c>
      <c r="AC100" s="160">
        <v>-872.19999999999993</v>
      </c>
      <c r="AD100" s="161">
        <v>-874.7</v>
      </c>
      <c r="AE100" s="159">
        <v>-1017.9</v>
      </c>
      <c r="AF100" s="159">
        <v>-1065.3000000000002</v>
      </c>
      <c r="AG100" s="160">
        <v>-916.2</v>
      </c>
      <c r="AH100" s="161">
        <v>-929.5999999999998</v>
      </c>
      <c r="AI100" s="159">
        <v>-1092.8000000000002</v>
      </c>
      <c r="AJ100" s="159">
        <v>-1018.5</v>
      </c>
      <c r="AK100" s="160">
        <v>-904.8</v>
      </c>
      <c r="AL100" s="161">
        <v>-760.90000000000009</v>
      </c>
      <c r="AM100" s="159">
        <v>-776.90000000000009</v>
      </c>
      <c r="AN100" s="159">
        <v>-850.5</v>
      </c>
      <c r="AO100" s="160">
        <v>-816</v>
      </c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</row>
    <row r="101" spans="1:70" ht="50.25" customHeight="1" x14ac:dyDescent="0.3">
      <c r="A101" s="267" t="s">
        <v>56</v>
      </c>
      <c r="B101" s="158"/>
      <c r="C101" s="158"/>
      <c r="D101" s="158"/>
      <c r="E101" s="162">
        <v>508.8</v>
      </c>
      <c r="F101" s="162">
        <v>668.1</v>
      </c>
      <c r="G101" s="162">
        <v>598.79999999999995</v>
      </c>
      <c r="H101" s="162">
        <v>605.29999999999995</v>
      </c>
      <c r="I101" s="163">
        <v>605.59999999999991</v>
      </c>
      <c r="J101" s="164">
        <v>661.5</v>
      </c>
      <c r="K101" s="162">
        <v>593.70000000000005</v>
      </c>
      <c r="L101" s="162">
        <v>592.20000000000005</v>
      </c>
      <c r="M101" s="163">
        <v>576.69999999999993</v>
      </c>
      <c r="N101" s="164">
        <v>620.29999999999995</v>
      </c>
      <c r="O101" s="162">
        <v>582.6</v>
      </c>
      <c r="P101" s="162">
        <v>600.9</v>
      </c>
      <c r="Q101" s="163">
        <v>571.20000000000005</v>
      </c>
      <c r="R101" s="164">
        <v>593.79999999999995</v>
      </c>
      <c r="S101" s="162">
        <v>535.1</v>
      </c>
      <c r="T101" s="162">
        <v>507.8</v>
      </c>
      <c r="U101" s="163">
        <v>445.8</v>
      </c>
      <c r="V101" s="164">
        <v>535.20000000000005</v>
      </c>
      <c r="W101" s="162">
        <v>495.2</v>
      </c>
      <c r="X101" s="162">
        <v>585.69999999999993</v>
      </c>
      <c r="Y101" s="163">
        <v>507.6</v>
      </c>
      <c r="Z101" s="164">
        <v>660.2</v>
      </c>
      <c r="AA101" s="162">
        <v>520.9</v>
      </c>
      <c r="AB101" s="162">
        <v>528.1</v>
      </c>
      <c r="AC101" s="163">
        <v>502.1</v>
      </c>
      <c r="AD101" s="164">
        <v>547</v>
      </c>
      <c r="AE101" s="162">
        <v>473.4</v>
      </c>
      <c r="AF101" s="162">
        <v>507.4</v>
      </c>
      <c r="AG101" s="163">
        <v>465.79999999999995</v>
      </c>
      <c r="AH101" s="164">
        <v>516.80000000000007</v>
      </c>
      <c r="AI101" s="162">
        <v>480.1</v>
      </c>
      <c r="AJ101" s="162">
        <v>469.3</v>
      </c>
      <c r="AK101" s="163">
        <v>461.59999999999997</v>
      </c>
      <c r="AL101" s="164">
        <v>525</v>
      </c>
      <c r="AM101" s="162">
        <v>534</v>
      </c>
      <c r="AN101" s="162">
        <v>416.7</v>
      </c>
      <c r="AO101" s="163">
        <v>426.09999999999997</v>
      </c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</row>
    <row r="102" spans="1:70" ht="46.5" customHeight="1" x14ac:dyDescent="0.3">
      <c r="A102" s="267" t="s">
        <v>58</v>
      </c>
      <c r="B102" s="158"/>
      <c r="C102" s="158"/>
      <c r="D102" s="158"/>
      <c r="E102" s="162">
        <v>450.9</v>
      </c>
      <c r="F102" s="162">
        <v>582.6</v>
      </c>
      <c r="G102" s="162">
        <v>518.5</v>
      </c>
      <c r="H102" s="162">
        <v>526.79999999999995</v>
      </c>
      <c r="I102" s="163">
        <v>527.79999999999995</v>
      </c>
      <c r="J102" s="164">
        <v>586</v>
      </c>
      <c r="K102" s="162">
        <v>525.70000000000005</v>
      </c>
      <c r="L102" s="162">
        <v>527</v>
      </c>
      <c r="M102" s="163">
        <v>519.79999999999995</v>
      </c>
      <c r="N102" s="164">
        <v>554.9</v>
      </c>
      <c r="O102" s="162">
        <v>515.6</v>
      </c>
      <c r="P102" s="162">
        <v>533.6</v>
      </c>
      <c r="Q102" s="163">
        <v>510.8</v>
      </c>
      <c r="R102" s="164">
        <v>525</v>
      </c>
      <c r="S102" s="162">
        <v>477.8</v>
      </c>
      <c r="T102" s="162">
        <v>445</v>
      </c>
      <c r="U102" s="163">
        <v>394.1</v>
      </c>
      <c r="V102" s="164">
        <v>460.3</v>
      </c>
      <c r="W102" s="162">
        <v>427.9</v>
      </c>
      <c r="X102" s="162">
        <v>511.9</v>
      </c>
      <c r="Y102" s="163">
        <v>453.1</v>
      </c>
      <c r="Z102" s="164">
        <v>601</v>
      </c>
      <c r="AA102" s="162">
        <v>473.4</v>
      </c>
      <c r="AB102" s="162">
        <v>448.3</v>
      </c>
      <c r="AC102" s="163">
        <v>436.3</v>
      </c>
      <c r="AD102" s="164">
        <v>482.2</v>
      </c>
      <c r="AE102" s="162">
        <v>411.5</v>
      </c>
      <c r="AF102" s="162">
        <v>441.5</v>
      </c>
      <c r="AG102" s="163">
        <v>403.4</v>
      </c>
      <c r="AH102" s="164">
        <v>445.1</v>
      </c>
      <c r="AI102" s="162">
        <v>402</v>
      </c>
      <c r="AJ102" s="162">
        <v>396.3</v>
      </c>
      <c r="AK102" s="163">
        <v>389.4</v>
      </c>
      <c r="AL102" s="164">
        <v>442.4</v>
      </c>
      <c r="AM102" s="162">
        <v>465.9</v>
      </c>
      <c r="AN102" s="162">
        <v>353.9</v>
      </c>
      <c r="AO102" s="163">
        <v>364.9</v>
      </c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</row>
    <row r="103" spans="1:70" ht="54.75" customHeight="1" x14ac:dyDescent="0.3">
      <c r="A103" s="267" t="s">
        <v>16</v>
      </c>
      <c r="B103" s="158"/>
      <c r="C103" s="158"/>
      <c r="D103" s="158"/>
      <c r="E103" s="162">
        <v>57.9</v>
      </c>
      <c r="F103" s="162">
        <v>85.5</v>
      </c>
      <c r="G103" s="162">
        <v>80.3</v>
      </c>
      <c r="H103" s="162">
        <v>78.5</v>
      </c>
      <c r="I103" s="163">
        <v>77.8</v>
      </c>
      <c r="J103" s="164">
        <v>75.5</v>
      </c>
      <c r="K103" s="162">
        <v>68</v>
      </c>
      <c r="L103" s="162">
        <v>65.2</v>
      </c>
      <c r="M103" s="163">
        <v>56.9</v>
      </c>
      <c r="N103" s="164">
        <v>65.400000000000006</v>
      </c>
      <c r="O103" s="162">
        <v>67</v>
      </c>
      <c r="P103" s="162">
        <v>67.3</v>
      </c>
      <c r="Q103" s="163">
        <v>60.4</v>
      </c>
      <c r="R103" s="164">
        <v>68.8</v>
      </c>
      <c r="S103" s="162">
        <v>57.3</v>
      </c>
      <c r="T103" s="162">
        <v>62.8</v>
      </c>
      <c r="U103" s="163">
        <v>51.7</v>
      </c>
      <c r="V103" s="164">
        <v>74.900000000000006</v>
      </c>
      <c r="W103" s="162">
        <v>67.3</v>
      </c>
      <c r="X103" s="162">
        <v>73.8</v>
      </c>
      <c r="Y103" s="163">
        <v>54.5</v>
      </c>
      <c r="Z103" s="164">
        <v>59.2</v>
      </c>
      <c r="AA103" s="162">
        <v>47.5</v>
      </c>
      <c r="AB103" s="162">
        <v>79.8</v>
      </c>
      <c r="AC103" s="163">
        <v>65.8</v>
      </c>
      <c r="AD103" s="164">
        <v>64.8</v>
      </c>
      <c r="AE103" s="162">
        <v>61.9</v>
      </c>
      <c r="AF103" s="162">
        <v>65.900000000000006</v>
      </c>
      <c r="AG103" s="163">
        <v>62.4</v>
      </c>
      <c r="AH103" s="164">
        <v>71.7</v>
      </c>
      <c r="AI103" s="162">
        <v>78.099999999999994</v>
      </c>
      <c r="AJ103" s="162">
        <v>73</v>
      </c>
      <c r="AK103" s="163">
        <v>72.2</v>
      </c>
      <c r="AL103" s="164">
        <v>82.6</v>
      </c>
      <c r="AM103" s="162">
        <v>68.099999999999994</v>
      </c>
      <c r="AN103" s="162">
        <v>62.8</v>
      </c>
      <c r="AO103" s="163">
        <v>61.2</v>
      </c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</row>
    <row r="104" spans="1:70" ht="29.25" customHeight="1" x14ac:dyDescent="0.3">
      <c r="A104" s="267" t="s">
        <v>57</v>
      </c>
      <c r="B104" s="158"/>
      <c r="C104" s="158"/>
      <c r="D104" s="158"/>
      <c r="E104" s="162">
        <v>1576.2</v>
      </c>
      <c r="F104" s="162">
        <v>1763.7</v>
      </c>
      <c r="G104" s="162">
        <v>1795.5</v>
      </c>
      <c r="H104" s="162">
        <v>1798.3</v>
      </c>
      <c r="I104" s="163">
        <v>1810.1</v>
      </c>
      <c r="J104" s="164">
        <v>1915.6000000000001</v>
      </c>
      <c r="K104" s="162">
        <v>1803.8</v>
      </c>
      <c r="L104" s="162">
        <v>1730.2</v>
      </c>
      <c r="M104" s="163">
        <v>1636.6000000000001</v>
      </c>
      <c r="N104" s="164">
        <v>1700.1000000000001</v>
      </c>
      <c r="O104" s="162">
        <v>1727.7</v>
      </c>
      <c r="P104" s="162">
        <v>1705.9</v>
      </c>
      <c r="Q104" s="163">
        <v>1699.3</v>
      </c>
      <c r="R104" s="164">
        <v>1820.1999999999998</v>
      </c>
      <c r="S104" s="162">
        <v>1693.2</v>
      </c>
      <c r="T104" s="162">
        <v>1747.7</v>
      </c>
      <c r="U104" s="163">
        <v>1560.2</v>
      </c>
      <c r="V104" s="164">
        <v>1726.7</v>
      </c>
      <c r="W104" s="162">
        <v>1764.7</v>
      </c>
      <c r="X104" s="162">
        <v>1686.6</v>
      </c>
      <c r="Y104" s="163">
        <v>1519.8</v>
      </c>
      <c r="Z104" s="164">
        <v>1611.8</v>
      </c>
      <c r="AA104" s="162">
        <v>1507.7</v>
      </c>
      <c r="AB104" s="162">
        <v>1528.9</v>
      </c>
      <c r="AC104" s="163">
        <v>1374.3</v>
      </c>
      <c r="AD104" s="164">
        <v>1421.7</v>
      </c>
      <c r="AE104" s="162">
        <v>1491.3</v>
      </c>
      <c r="AF104" s="162">
        <v>1572.7</v>
      </c>
      <c r="AG104" s="163">
        <v>1382</v>
      </c>
      <c r="AH104" s="164">
        <v>1446.3999999999999</v>
      </c>
      <c r="AI104" s="162">
        <v>1572.9</v>
      </c>
      <c r="AJ104" s="162">
        <v>1487.8</v>
      </c>
      <c r="AK104" s="163">
        <v>1366.3999999999999</v>
      </c>
      <c r="AL104" s="164">
        <v>1285.9000000000001</v>
      </c>
      <c r="AM104" s="162">
        <v>1310.9</v>
      </c>
      <c r="AN104" s="162">
        <v>1267.2</v>
      </c>
      <c r="AO104" s="163">
        <v>1242.0999999999999</v>
      </c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</row>
    <row r="105" spans="1:70" ht="19.5" customHeight="1" x14ac:dyDescent="0.3">
      <c r="A105" s="267" t="s">
        <v>59</v>
      </c>
      <c r="B105" s="158"/>
      <c r="C105" s="158"/>
      <c r="D105" s="158"/>
      <c r="E105" s="162">
        <v>1446.8</v>
      </c>
      <c r="F105" s="162">
        <v>1624.1</v>
      </c>
      <c r="G105" s="162">
        <v>1634.5</v>
      </c>
      <c r="H105" s="162">
        <v>1651.1</v>
      </c>
      <c r="I105" s="163">
        <v>1650.6</v>
      </c>
      <c r="J105" s="164">
        <v>1765.4</v>
      </c>
      <c r="K105" s="162">
        <v>1655.6</v>
      </c>
      <c r="L105" s="162">
        <v>1590.7</v>
      </c>
      <c r="M105" s="163">
        <v>1498.4</v>
      </c>
      <c r="N105" s="164">
        <v>1557.4</v>
      </c>
      <c r="O105" s="162">
        <v>1569.8</v>
      </c>
      <c r="P105" s="162">
        <v>1563</v>
      </c>
      <c r="Q105" s="163">
        <v>1557.8</v>
      </c>
      <c r="R105" s="164">
        <v>1687.1</v>
      </c>
      <c r="S105" s="162">
        <v>1571.2</v>
      </c>
      <c r="T105" s="162">
        <v>1596.4</v>
      </c>
      <c r="U105" s="163">
        <v>1425.9</v>
      </c>
      <c r="V105" s="164">
        <v>1593.4</v>
      </c>
      <c r="W105" s="162">
        <v>1614.5</v>
      </c>
      <c r="X105" s="162">
        <v>1544</v>
      </c>
      <c r="Y105" s="163">
        <v>1379.5</v>
      </c>
      <c r="Z105" s="164">
        <v>1481.3</v>
      </c>
      <c r="AA105" s="162">
        <v>1375.4</v>
      </c>
      <c r="AB105" s="162">
        <v>1376.4</v>
      </c>
      <c r="AC105" s="163">
        <v>1261.5999999999999</v>
      </c>
      <c r="AD105" s="164">
        <v>1271.5</v>
      </c>
      <c r="AE105" s="162">
        <v>1355.7</v>
      </c>
      <c r="AF105" s="162">
        <v>1421.2</v>
      </c>
      <c r="AG105" s="163">
        <v>1241.2</v>
      </c>
      <c r="AH105" s="164">
        <v>1294.3</v>
      </c>
      <c r="AI105" s="162">
        <v>1417.4</v>
      </c>
      <c r="AJ105" s="162">
        <v>1328.5</v>
      </c>
      <c r="AK105" s="163">
        <v>1217.0999999999999</v>
      </c>
      <c r="AL105" s="164">
        <v>1132.2</v>
      </c>
      <c r="AM105" s="162">
        <v>1149.9000000000001</v>
      </c>
      <c r="AN105" s="162">
        <v>1130</v>
      </c>
      <c r="AO105" s="163">
        <v>1121.5999999999999</v>
      </c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</row>
    <row r="106" spans="1:70" ht="51.75" customHeight="1" x14ac:dyDescent="0.3">
      <c r="A106" s="267" t="s">
        <v>16</v>
      </c>
      <c r="B106" s="158"/>
      <c r="C106" s="158"/>
      <c r="D106" s="158"/>
      <c r="E106" s="162">
        <v>129.4</v>
      </c>
      <c r="F106" s="162">
        <v>139.6</v>
      </c>
      <c r="G106" s="162">
        <v>161</v>
      </c>
      <c r="H106" s="162">
        <v>147.19999999999999</v>
      </c>
      <c r="I106" s="163">
        <v>159.5</v>
      </c>
      <c r="J106" s="164">
        <v>150.19999999999999</v>
      </c>
      <c r="K106" s="162">
        <v>148.19999999999999</v>
      </c>
      <c r="L106" s="162">
        <v>139.5</v>
      </c>
      <c r="M106" s="163">
        <v>138.19999999999999</v>
      </c>
      <c r="N106" s="164">
        <v>142.69999999999999</v>
      </c>
      <c r="O106" s="162">
        <v>157.9</v>
      </c>
      <c r="P106" s="162">
        <v>142.9</v>
      </c>
      <c r="Q106" s="163">
        <v>141.5</v>
      </c>
      <c r="R106" s="164">
        <v>133.1</v>
      </c>
      <c r="S106" s="162">
        <v>122</v>
      </c>
      <c r="T106" s="162">
        <v>151.30000000000001</v>
      </c>
      <c r="U106" s="163">
        <v>134.30000000000001</v>
      </c>
      <c r="V106" s="164">
        <v>133.30000000000001</v>
      </c>
      <c r="W106" s="162">
        <v>150.19999999999999</v>
      </c>
      <c r="X106" s="162">
        <v>142.6</v>
      </c>
      <c r="Y106" s="163">
        <v>140.30000000000001</v>
      </c>
      <c r="Z106" s="164">
        <v>130.5</v>
      </c>
      <c r="AA106" s="162">
        <v>132.30000000000001</v>
      </c>
      <c r="AB106" s="162">
        <v>152.5</v>
      </c>
      <c r="AC106" s="163">
        <v>112.7</v>
      </c>
      <c r="AD106" s="164">
        <v>150.19999999999999</v>
      </c>
      <c r="AE106" s="162">
        <v>135.6</v>
      </c>
      <c r="AF106" s="162">
        <v>151.5</v>
      </c>
      <c r="AG106" s="163">
        <v>140.80000000000001</v>
      </c>
      <c r="AH106" s="164">
        <v>152.1</v>
      </c>
      <c r="AI106" s="162">
        <v>155.5</v>
      </c>
      <c r="AJ106" s="162">
        <v>159.30000000000001</v>
      </c>
      <c r="AK106" s="163">
        <v>149.30000000000001</v>
      </c>
      <c r="AL106" s="164">
        <v>153.69999999999999</v>
      </c>
      <c r="AM106" s="162">
        <v>161</v>
      </c>
      <c r="AN106" s="162">
        <v>137.19999999999999</v>
      </c>
      <c r="AO106" s="163">
        <v>120.5</v>
      </c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</row>
    <row r="107" spans="1:70" ht="42.75" customHeight="1" x14ac:dyDescent="0.3">
      <c r="A107" s="265" t="s">
        <v>60</v>
      </c>
      <c r="B107" s="212"/>
      <c r="C107" s="212"/>
      <c r="D107" s="212"/>
      <c r="E107" s="159">
        <v>22.4</v>
      </c>
      <c r="F107" s="159">
        <v>-45.1</v>
      </c>
      <c r="G107" s="159">
        <v>11.3</v>
      </c>
      <c r="H107" s="159">
        <v>21.7</v>
      </c>
      <c r="I107" s="160">
        <v>55.8</v>
      </c>
      <c r="J107" s="161">
        <v>30.6</v>
      </c>
      <c r="K107" s="159">
        <v>11.8</v>
      </c>
      <c r="L107" s="159">
        <v>2</v>
      </c>
      <c r="M107" s="160">
        <v>33.1</v>
      </c>
      <c r="N107" s="161">
        <v>69.3</v>
      </c>
      <c r="O107" s="159">
        <v>17.399999999999999</v>
      </c>
      <c r="P107" s="159">
        <v>16.2</v>
      </c>
      <c r="Q107" s="160">
        <v>-16.5</v>
      </c>
      <c r="R107" s="161">
        <v>-79.5</v>
      </c>
      <c r="S107" s="159">
        <v>-61.7</v>
      </c>
      <c r="T107" s="159">
        <v>-51.9</v>
      </c>
      <c r="U107" s="160">
        <v>1.5</v>
      </c>
      <c r="V107" s="161">
        <v>-17.100000000000001</v>
      </c>
      <c r="W107" s="159">
        <v>-33.799999999999997</v>
      </c>
      <c r="X107" s="159">
        <v>35.700000000000003</v>
      </c>
      <c r="Y107" s="160">
        <v>75</v>
      </c>
      <c r="Z107" s="161">
        <v>6.4</v>
      </c>
      <c r="AA107" s="159">
        <v>-129.4</v>
      </c>
      <c r="AB107" s="159">
        <v>9</v>
      </c>
      <c r="AC107" s="160">
        <v>66.8</v>
      </c>
      <c r="AD107" s="161">
        <v>-3.7</v>
      </c>
      <c r="AE107" s="159">
        <v>18</v>
      </c>
      <c r="AF107" s="159">
        <v>38.1</v>
      </c>
      <c r="AG107" s="160">
        <v>34.299999999999997</v>
      </c>
      <c r="AH107" s="161">
        <v>11</v>
      </c>
      <c r="AI107" s="159">
        <v>84.6</v>
      </c>
      <c r="AJ107" s="159">
        <v>62.1</v>
      </c>
      <c r="AK107" s="160">
        <v>-47</v>
      </c>
      <c r="AL107" s="161">
        <v>62.1</v>
      </c>
      <c r="AM107" s="159">
        <v>8.8000000000000007</v>
      </c>
      <c r="AN107" s="159">
        <v>23.1</v>
      </c>
      <c r="AO107" s="160">
        <v>35.299999999999997</v>
      </c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</row>
    <row r="108" spans="1:70" ht="54.75" customHeight="1" x14ac:dyDescent="0.3">
      <c r="A108" s="263" t="s">
        <v>61</v>
      </c>
      <c r="B108" s="212"/>
      <c r="C108" s="212"/>
      <c r="D108" s="212"/>
      <c r="E108" s="159">
        <f>E107+E100+E94+E90</f>
        <v>3150.3</v>
      </c>
      <c r="F108" s="159">
        <f>F107+F100+F94+F90</f>
        <v>3302.4000000000005</v>
      </c>
      <c r="G108" s="159">
        <v>3220.1</v>
      </c>
      <c r="H108" s="159">
        <v>3184.8</v>
      </c>
      <c r="I108" s="160">
        <v>3237.7</v>
      </c>
      <c r="J108" s="161">
        <v>3368.7</v>
      </c>
      <c r="K108" s="159">
        <v>3240.6</v>
      </c>
      <c r="L108" s="159">
        <v>3100.9</v>
      </c>
      <c r="M108" s="160">
        <v>3087.1000000000004</v>
      </c>
      <c r="N108" s="161">
        <v>3222.8999999999996</v>
      </c>
      <c r="O108" s="159">
        <v>3222.8999999999996</v>
      </c>
      <c r="P108" s="159">
        <v>3094</v>
      </c>
      <c r="Q108" s="160">
        <v>2965.7</v>
      </c>
      <c r="R108" s="161">
        <v>2968.2</v>
      </c>
      <c r="S108" s="159">
        <v>3022.5</v>
      </c>
      <c r="T108" s="159">
        <v>3084.1</v>
      </c>
      <c r="U108" s="160">
        <v>2971.3</v>
      </c>
      <c r="V108" s="161">
        <v>2795</v>
      </c>
      <c r="W108" s="159">
        <v>2753.8</v>
      </c>
      <c r="X108" s="159">
        <v>2826.6</v>
      </c>
      <c r="Y108" s="160">
        <v>2696.8999999999996</v>
      </c>
      <c r="Z108" s="161">
        <v>2738.8</v>
      </c>
      <c r="AA108" s="159">
        <v>2606.9999999999995</v>
      </c>
      <c r="AB108" s="159">
        <v>2686.8</v>
      </c>
      <c r="AC108" s="160">
        <v>2577.8000000000002</v>
      </c>
      <c r="AD108" s="161">
        <v>2631</v>
      </c>
      <c r="AE108" s="159">
        <v>2580.6</v>
      </c>
      <c r="AF108" s="159">
        <v>2591.7000000000003</v>
      </c>
      <c r="AG108" s="160">
        <v>2368.6000000000004</v>
      </c>
      <c r="AH108" s="164">
        <v>2499</v>
      </c>
      <c r="AI108" s="162">
        <v>2462.3999999999992</v>
      </c>
      <c r="AJ108" s="162">
        <v>2491.9</v>
      </c>
      <c r="AK108" s="163">
        <v>2356.8999999999996</v>
      </c>
      <c r="AL108" s="164">
        <v>2458.5</v>
      </c>
      <c r="AM108" s="162">
        <v>2308.1</v>
      </c>
      <c r="AN108" s="162">
        <v>2308.8000000000002</v>
      </c>
      <c r="AO108" s="163">
        <v>2230.5</v>
      </c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</row>
    <row r="109" spans="1:70" ht="19.5" customHeight="1" thickBot="1" x14ac:dyDescent="0.35">
      <c r="A109" s="259" t="s">
        <v>76</v>
      </c>
      <c r="B109" s="119"/>
      <c r="F109" s="68"/>
      <c r="G109" s="119"/>
      <c r="O109" s="68"/>
      <c r="Q109" s="1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:70" ht="19.5" customHeight="1" x14ac:dyDescent="0.3">
      <c r="A110" s="272" t="s">
        <v>85</v>
      </c>
      <c r="B110" s="219">
        <v>2020</v>
      </c>
      <c r="C110" s="220"/>
      <c r="D110" s="220"/>
      <c r="E110" s="221"/>
      <c r="F110" s="219">
        <v>2019</v>
      </c>
      <c r="G110" s="220"/>
      <c r="H110" s="220"/>
      <c r="I110" s="221"/>
      <c r="J110" s="219">
        <v>2018</v>
      </c>
      <c r="K110" s="220"/>
      <c r="L110" s="220"/>
      <c r="M110" s="221"/>
      <c r="N110" s="219">
        <v>2017</v>
      </c>
      <c r="O110" s="220"/>
      <c r="P110" s="220"/>
      <c r="Q110" s="221"/>
      <c r="R110" s="219">
        <v>2016</v>
      </c>
      <c r="S110" s="220"/>
      <c r="T110" s="220"/>
      <c r="U110" s="221"/>
      <c r="V110" s="219">
        <v>2015</v>
      </c>
      <c r="W110" s="220"/>
      <c r="X110" s="220"/>
      <c r="Y110" s="221"/>
      <c r="Z110" s="219">
        <v>2014</v>
      </c>
      <c r="AA110" s="220"/>
      <c r="AB110" s="220"/>
      <c r="AC110" s="221"/>
      <c r="AD110" s="219">
        <v>2013</v>
      </c>
      <c r="AE110" s="220"/>
      <c r="AF110" s="220"/>
      <c r="AG110" s="221"/>
      <c r="AH110" s="219">
        <v>2012</v>
      </c>
      <c r="AI110" s="220"/>
      <c r="AJ110" s="220"/>
      <c r="AK110" s="221"/>
      <c r="AL110" s="219">
        <v>2011</v>
      </c>
      <c r="AM110" s="220"/>
      <c r="AN110" s="220"/>
      <c r="AO110" s="221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</row>
    <row r="111" spans="1:70" ht="19.5" customHeight="1" thickBot="1" x14ac:dyDescent="0.35">
      <c r="A111" s="273"/>
      <c r="B111" s="34" t="s">
        <v>5</v>
      </c>
      <c r="C111" s="35" t="s">
        <v>4</v>
      </c>
      <c r="D111" s="35" t="s">
        <v>3</v>
      </c>
      <c r="E111" s="36" t="s">
        <v>2</v>
      </c>
      <c r="F111" s="34" t="s">
        <v>5</v>
      </c>
      <c r="G111" s="35" t="s">
        <v>4</v>
      </c>
      <c r="H111" s="35" t="s">
        <v>3</v>
      </c>
      <c r="I111" s="36" t="s">
        <v>2</v>
      </c>
      <c r="J111" s="34" t="s">
        <v>5</v>
      </c>
      <c r="K111" s="35" t="s">
        <v>4</v>
      </c>
      <c r="L111" s="35" t="s">
        <v>3</v>
      </c>
      <c r="M111" s="36" t="s">
        <v>2</v>
      </c>
      <c r="N111" s="34" t="s">
        <v>5</v>
      </c>
      <c r="O111" s="35" t="s">
        <v>4</v>
      </c>
      <c r="P111" s="35" t="s">
        <v>3</v>
      </c>
      <c r="Q111" s="36" t="s">
        <v>2</v>
      </c>
      <c r="R111" s="34" t="s">
        <v>5</v>
      </c>
      <c r="S111" s="35" t="s">
        <v>4</v>
      </c>
      <c r="T111" s="35" t="s">
        <v>3</v>
      </c>
      <c r="U111" s="36" t="s">
        <v>2</v>
      </c>
      <c r="V111" s="34" t="s">
        <v>5</v>
      </c>
      <c r="W111" s="35" t="s">
        <v>4</v>
      </c>
      <c r="X111" s="35" t="s">
        <v>3</v>
      </c>
      <c r="Y111" s="36" t="s">
        <v>2</v>
      </c>
      <c r="Z111" s="34" t="s">
        <v>5</v>
      </c>
      <c r="AA111" s="35" t="s">
        <v>4</v>
      </c>
      <c r="AB111" s="35" t="s">
        <v>3</v>
      </c>
      <c r="AC111" s="36" t="s">
        <v>2</v>
      </c>
      <c r="AD111" s="34" t="s">
        <v>5</v>
      </c>
      <c r="AE111" s="35" t="s">
        <v>4</v>
      </c>
      <c r="AF111" s="35" t="s">
        <v>3</v>
      </c>
      <c r="AG111" s="36" t="s">
        <v>2</v>
      </c>
      <c r="AH111" s="34" t="s">
        <v>5</v>
      </c>
      <c r="AI111" s="35" t="s">
        <v>4</v>
      </c>
      <c r="AJ111" s="35" t="s">
        <v>3</v>
      </c>
      <c r="AK111" s="36" t="s">
        <v>2</v>
      </c>
      <c r="AL111" s="34" t="s">
        <v>5</v>
      </c>
      <c r="AM111" s="35" t="s">
        <v>4</v>
      </c>
      <c r="AN111" s="35" t="s">
        <v>3</v>
      </c>
      <c r="AO111" s="36" t="s">
        <v>2</v>
      </c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:70" ht="19.5" customHeight="1" x14ac:dyDescent="0.3">
      <c r="A112" s="262" t="s">
        <v>51</v>
      </c>
      <c r="B112" s="212"/>
      <c r="C112" s="212"/>
      <c r="D112" s="212"/>
      <c r="E112" s="191">
        <f t="shared" ref="E112:E130" si="124">E90/I90-1</f>
        <v>-3.2509752925877766E-2</v>
      </c>
      <c r="F112" s="191">
        <f t="shared" ref="F112:F130" si="125">F90/J90-1</f>
        <v>-2.0249046443796215E-2</v>
      </c>
      <c r="G112" s="191">
        <f t="shared" ref="G112:G130" si="126">G90/K90-1</f>
        <v>5.8450622310108891E-3</v>
      </c>
      <c r="H112" s="191">
        <f t="shared" ref="H112:H130" si="127">H90/L90-1</f>
        <v>3.0338635815859272E-2</v>
      </c>
      <c r="I112" s="191">
        <f t="shared" ref="I112:I130" si="128">I90/M90-1</f>
        <v>7.6561722249875785E-2</v>
      </c>
      <c r="J112" s="191">
        <f t="shared" ref="J112:J130" si="129">J90/N90-1</f>
        <v>8.6841222909744831E-2</v>
      </c>
      <c r="K112" s="191">
        <f t="shared" ref="K112:K130" si="130">K90/O90-1</f>
        <v>4.4984518315125399E-3</v>
      </c>
      <c r="L112" s="191">
        <f t="shared" ref="L112:L130" si="131">L90/P90-1</f>
        <v>2.0226415094339867E-3</v>
      </c>
      <c r="M112" s="191">
        <f t="shared" ref="M112:M130" si="132">M90/Q90-1</f>
        <v>-1.2139279019023452E-2</v>
      </c>
      <c r="N112" s="191">
        <f t="shared" ref="N112:N130" si="133">N90/R90-1</f>
        <v>-4.269039976655975E-2</v>
      </c>
      <c r="O112" s="191">
        <f t="shared" ref="O112:O130" si="134">O90/S90-1</f>
        <v>-2.2444317532838487E-2</v>
      </c>
      <c r="P112" s="191">
        <f t="shared" ref="P112:P130" si="135">P90/T90-1</f>
        <v>-5.6778382072382505E-2</v>
      </c>
      <c r="Q112" s="191">
        <f t="shared" ref="Q112:Q130" si="136">Q90/U90-1</f>
        <v>-9.3164865276296194E-3</v>
      </c>
      <c r="R112" s="191">
        <f t="shared" ref="R112:R130" si="137">R90/V90-1</f>
        <v>6.7501479612497306E-2</v>
      </c>
      <c r="S112" s="191">
        <f t="shared" ref="S112:S130" si="138">S90/W90-1</f>
        <v>5.4723970725536919E-2</v>
      </c>
      <c r="T112" s="191">
        <f t="shared" ref="T112:T130" si="139">T90/X90-1</f>
        <v>0.14479903510773551</v>
      </c>
      <c r="U112" s="191">
        <f t="shared" ref="U112:U130" si="140">U90/Y90-1</f>
        <v>0.11713887282745472</v>
      </c>
      <c r="V112" s="191">
        <f t="shared" ref="V112:V130" si="141">V90/Z90-1</f>
        <v>8.0545270952541159E-2</v>
      </c>
      <c r="W112" s="191">
        <f t="shared" ref="W112:W130" si="142">W90/AA90-1</f>
        <v>8.2730059349116258E-2</v>
      </c>
      <c r="X112" s="191">
        <f t="shared" ref="X112:X130" si="143">X90/AB90-1</f>
        <v>4.4074603498740483E-2</v>
      </c>
      <c r="Y112" s="191">
        <f t="shared" ref="Y112:Y130" si="144">Y90/AC90-1</f>
        <v>7.798636063650366E-2</v>
      </c>
      <c r="Z112" s="191">
        <f t="shared" ref="Z112:Z130" si="145">Z90/AD90-1</f>
        <v>5.9180035650623797E-2</v>
      </c>
      <c r="AA112" s="191">
        <f t="shared" ref="AA112:AA130" si="146">AA90/AE90-1</f>
        <v>3.2942603071948184E-2</v>
      </c>
      <c r="AB112" s="191">
        <f t="shared" ref="AB112:AB130" si="147">AB90/AF90-1</f>
        <v>-5.9207632709679103E-3</v>
      </c>
      <c r="AC112" s="191">
        <f t="shared" ref="AC112:AC130" si="148">AC90/AG90-1</f>
        <v>1.360190277984219E-2</v>
      </c>
      <c r="AD112" s="191">
        <f t="shared" ref="AD112:AD130" si="149">AD90/AH90-1</f>
        <v>-3.4107866126624753E-3</v>
      </c>
      <c r="AE112" s="191">
        <f t="shared" ref="AE112:AE130" si="150">AE90/AI90-1</f>
        <v>1.6677511044142612E-2</v>
      </c>
      <c r="AF112" s="191">
        <f t="shared" ref="AF112:AF130" si="151">AF90/AJ90-1</f>
        <v>3.9750941006789331E-2</v>
      </c>
      <c r="AG112" s="191">
        <f t="shared" ref="AG112:AG130" si="152">AG90/AK90-1</f>
        <v>-3.4482758620689613E-2</v>
      </c>
      <c r="AH112" s="191">
        <f t="shared" ref="AH112:AH130" si="153">AH90/AL90-1</f>
        <v>3.3677329318006377E-2</v>
      </c>
      <c r="AI112" s="191">
        <f t="shared" ref="AI112:AI130" si="154">AI90/AM90-1</f>
        <v>0.11564911744479223</v>
      </c>
      <c r="AJ112" s="191">
        <f t="shared" ref="AJ112:AJ130" si="155">AJ90/AN90-1</f>
        <v>8.4213738128837923E-2</v>
      </c>
      <c r="AK112" s="191">
        <f t="shared" ref="AK112:AK130" si="156">AK90/AO90-1</f>
        <v>9.7377539770042709E-2</v>
      </c>
      <c r="AL112" s="191" t="e">
        <f t="shared" ref="AL112:AL130" si="157">AL90/AQ98-1</f>
        <v>#DIV/0!</v>
      </c>
      <c r="AM112" s="191" t="e">
        <f t="shared" ref="AM112:AM130" si="158">AM90/AR98-1</f>
        <v>#DIV/0!</v>
      </c>
      <c r="AN112" s="191" t="e">
        <f t="shared" ref="AN112:AN130" si="159">AN90/AS98-1</f>
        <v>#DIV/0!</v>
      </c>
      <c r="AO112" s="191" t="e">
        <f t="shared" ref="AO112:AO130" si="160">AO90/AT98-1</f>
        <v>#DIV/0!</v>
      </c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</row>
    <row r="113" spans="1:70" ht="19.5" customHeight="1" x14ac:dyDescent="0.3">
      <c r="A113" s="260" t="s">
        <v>49</v>
      </c>
      <c r="B113" s="158"/>
      <c r="C113" s="158"/>
      <c r="D113" s="158"/>
      <c r="E113" s="191">
        <f t="shared" si="124"/>
        <v>-2.9675054627475994E-2</v>
      </c>
      <c r="F113" s="191">
        <f t="shared" si="125"/>
        <v>-9.8492814581142563E-3</v>
      </c>
      <c r="G113" s="191">
        <f t="shared" si="126"/>
        <v>1.5648151494344287E-2</v>
      </c>
      <c r="H113" s="191">
        <f t="shared" si="127"/>
        <v>3.9522161437981485E-2</v>
      </c>
      <c r="I113" s="191">
        <f t="shared" si="128"/>
        <v>0.11823126034523534</v>
      </c>
      <c r="J113" s="191">
        <f t="shared" si="129"/>
        <v>9.2182834392466217E-2</v>
      </c>
      <c r="K113" s="191">
        <f t="shared" si="130"/>
        <v>-2.4982381959126165E-2</v>
      </c>
      <c r="L113" s="191">
        <f t="shared" si="131"/>
        <v>1.8268585489524813E-3</v>
      </c>
      <c r="M113" s="191">
        <f t="shared" si="132"/>
        <v>-4.9662921348314626E-2</v>
      </c>
      <c r="N113" s="191">
        <f t="shared" si="133"/>
        <v>-1.6565017694450734E-2</v>
      </c>
      <c r="O113" s="191">
        <f t="shared" si="134"/>
        <v>1.2775676254371593E-2</v>
      </c>
      <c r="P113" s="191">
        <f t="shared" si="135"/>
        <v>-3.4485241180705617E-2</v>
      </c>
      <c r="Q113" s="191">
        <f t="shared" si="136"/>
        <v>8.6128739800543919E-3</v>
      </c>
      <c r="R113" s="191">
        <f t="shared" si="137"/>
        <v>6.8377443488053968E-2</v>
      </c>
      <c r="S113" s="191">
        <f t="shared" si="138"/>
        <v>5.5402809687017385E-2</v>
      </c>
      <c r="T113" s="191">
        <f t="shared" si="139"/>
        <v>0.18318497380638021</v>
      </c>
      <c r="U113" s="191">
        <f t="shared" si="140"/>
        <v>0.15704357707941763</v>
      </c>
      <c r="V113" s="191">
        <f t="shared" si="141"/>
        <v>5.908413205537788E-2</v>
      </c>
      <c r="W113" s="191">
        <f t="shared" si="142"/>
        <v>0.1368930375952726</v>
      </c>
      <c r="X113" s="191">
        <f t="shared" si="143"/>
        <v>2.8292383830420764E-2</v>
      </c>
      <c r="Y113" s="191">
        <f t="shared" si="144"/>
        <v>7.2017617842751624E-2</v>
      </c>
      <c r="Z113" s="191">
        <f t="shared" si="145"/>
        <v>6.6173131074575231E-2</v>
      </c>
      <c r="AA113" s="191">
        <f t="shared" si="146"/>
        <v>9.5098123973371695E-3</v>
      </c>
      <c r="AB113" s="191">
        <f t="shared" si="147"/>
        <v>-2.0799382451325177E-2</v>
      </c>
      <c r="AC113" s="191">
        <f t="shared" si="148"/>
        <v>2.6501851762781969E-2</v>
      </c>
      <c r="AD113" s="191">
        <f t="shared" si="149"/>
        <v>2.1385164911629895E-2</v>
      </c>
      <c r="AE113" s="191">
        <f t="shared" si="150"/>
        <v>-1.795644606698632E-2</v>
      </c>
      <c r="AF113" s="191">
        <f t="shared" si="151"/>
        <v>7.3869393018329177E-2</v>
      </c>
      <c r="AG113" s="191">
        <f t="shared" si="152"/>
        <v>-6.0506100316312761E-2</v>
      </c>
      <c r="AH113" s="191">
        <f t="shared" si="153"/>
        <v>2.917024730258766E-2</v>
      </c>
      <c r="AI113" s="191">
        <f t="shared" si="154"/>
        <v>0.15322857002986234</v>
      </c>
      <c r="AJ113" s="191">
        <f t="shared" si="155"/>
        <v>8.418214499700416E-2</v>
      </c>
      <c r="AK113" s="191">
        <f t="shared" si="156"/>
        <v>0.14752398236971742</v>
      </c>
      <c r="AL113" s="191" t="e">
        <f t="shared" si="157"/>
        <v>#DIV/0!</v>
      </c>
      <c r="AM113" s="191" t="e">
        <f t="shared" si="158"/>
        <v>#DIV/0!</v>
      </c>
      <c r="AN113" s="191" t="e">
        <f t="shared" si="159"/>
        <v>#DIV/0!</v>
      </c>
      <c r="AO113" s="191" t="e">
        <f t="shared" si="160"/>
        <v>#DIV/0!</v>
      </c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</row>
    <row r="114" spans="1:70" ht="19.5" customHeight="1" x14ac:dyDescent="0.3">
      <c r="A114" s="260" t="s">
        <v>50</v>
      </c>
      <c r="B114" s="158"/>
      <c r="C114" s="158"/>
      <c r="D114" s="158"/>
      <c r="E114" s="191">
        <f t="shared" si="124"/>
        <v>-4.7406879344145447E-2</v>
      </c>
      <c r="F114" s="191">
        <f t="shared" si="125"/>
        <v>-6.3660070562969739E-2</v>
      </c>
      <c r="G114" s="191">
        <f t="shared" si="126"/>
        <v>-4.5395590142671804E-2</v>
      </c>
      <c r="H114" s="191">
        <f t="shared" si="127"/>
        <v>-2.2241379310344755E-2</v>
      </c>
      <c r="I114" s="191">
        <f t="shared" si="128"/>
        <v>-9.6893610172219424E-2</v>
      </c>
      <c r="J114" s="191">
        <f t="shared" si="129"/>
        <v>7.2203947368421062E-2</v>
      </c>
      <c r="K114" s="191">
        <f t="shared" si="130"/>
        <v>0.16443269775344516</v>
      </c>
      <c r="L114" s="191">
        <f t="shared" si="131"/>
        <v>1.221640488656206E-2</v>
      </c>
      <c r="M114" s="191">
        <f t="shared" si="132"/>
        <v>0.18818129661503158</v>
      </c>
      <c r="N114" s="191">
        <f t="shared" si="133"/>
        <v>-0.13881019830028329</v>
      </c>
      <c r="O114" s="191">
        <f t="shared" si="134"/>
        <v>-0.17298985167837622</v>
      </c>
      <c r="P114" s="191">
        <f t="shared" si="135"/>
        <v>-0.1529933481152993</v>
      </c>
      <c r="Q114" s="191">
        <f t="shared" si="136"/>
        <v>-9.3132154006243528E-2</v>
      </c>
      <c r="R114" s="191">
        <f t="shared" si="137"/>
        <v>5.1377513030528732E-2</v>
      </c>
      <c r="S114" s="191">
        <f t="shared" si="138"/>
        <v>4.2141230068337032E-2</v>
      </c>
      <c r="T114" s="191">
        <f t="shared" si="139"/>
        <v>4.4626312538603941E-2</v>
      </c>
      <c r="U114" s="191">
        <f t="shared" si="140"/>
        <v>-2.9396507003284222E-3</v>
      </c>
      <c r="V114" s="191">
        <f t="shared" si="141"/>
        <v>0.18097080548716149</v>
      </c>
      <c r="W114" s="191">
        <f t="shared" si="142"/>
        <v>-8.7589073634204317E-2</v>
      </c>
      <c r="X114" s="191">
        <f t="shared" si="143"/>
        <v>0.11559000861326441</v>
      </c>
      <c r="Y114" s="191">
        <f t="shared" si="144"/>
        <v>0.12247670807453392</v>
      </c>
      <c r="Z114" s="191">
        <f t="shared" si="145"/>
        <v>5.786046511627907E-2</v>
      </c>
      <c r="AA114" s="191">
        <f t="shared" si="146"/>
        <v>0.11912277787007808</v>
      </c>
      <c r="AB114" s="191">
        <f t="shared" si="147"/>
        <v>7.0440715471141502E-2</v>
      </c>
      <c r="AC114" s="191">
        <f t="shared" si="148"/>
        <v>-1.4348574708245687E-2</v>
      </c>
      <c r="AD114" s="191">
        <f t="shared" si="149"/>
        <v>-8.1667520929437853E-2</v>
      </c>
      <c r="AE114" s="191">
        <f t="shared" si="150"/>
        <v>0.15594392164394066</v>
      </c>
      <c r="AF114" s="191">
        <f t="shared" si="151"/>
        <v>-0.10319166528857304</v>
      </c>
      <c r="AG114" s="191">
        <f t="shared" si="152"/>
        <v>3.3821202531645556E-2</v>
      </c>
      <c r="AH114" s="191">
        <f t="shared" si="153"/>
        <v>2.9189379286090888E-2</v>
      </c>
      <c r="AI114" s="191">
        <f t="shared" si="154"/>
        <v>-4.2654899797756829E-2</v>
      </c>
      <c r="AJ114" s="191">
        <f t="shared" si="155"/>
        <v>7.1023733616719875E-2</v>
      </c>
      <c r="AK114" s="191">
        <f t="shared" si="156"/>
        <v>-9.5042061929479171E-2</v>
      </c>
      <c r="AL114" s="191" t="e">
        <f t="shared" si="157"/>
        <v>#DIV/0!</v>
      </c>
      <c r="AM114" s="191" t="e">
        <f t="shared" si="158"/>
        <v>#DIV/0!</v>
      </c>
      <c r="AN114" s="191" t="e">
        <f t="shared" si="159"/>
        <v>#DIV/0!</v>
      </c>
      <c r="AO114" s="191" t="e">
        <f t="shared" si="160"/>
        <v>#DIV/0!</v>
      </c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</row>
    <row r="115" spans="1:70" ht="19.5" customHeight="1" x14ac:dyDescent="0.3">
      <c r="A115" s="260" t="s">
        <v>64</v>
      </c>
      <c r="B115" s="158"/>
      <c r="C115" s="158"/>
      <c r="D115" s="158"/>
      <c r="E115" s="191">
        <f t="shared" si="124"/>
        <v>-2.741935483870972E-2</v>
      </c>
      <c r="F115" s="191">
        <f t="shared" si="125"/>
        <v>-4.2833607907743043E-2</v>
      </c>
      <c r="G115" s="191">
        <f t="shared" si="126"/>
        <v>8.7431693989071135E-2</v>
      </c>
      <c r="H115" s="191">
        <f t="shared" si="127"/>
        <v>0.14203454894433776</v>
      </c>
      <c r="I115" s="191">
        <f t="shared" si="128"/>
        <v>0.11310592459605018</v>
      </c>
      <c r="J115" s="191">
        <f t="shared" si="129"/>
        <v>3.3057851239670644E-3</v>
      </c>
      <c r="K115" s="191">
        <f t="shared" si="130"/>
        <v>-1.4362657091562037E-2</v>
      </c>
      <c r="L115" s="191">
        <f t="shared" si="131"/>
        <v>-9.0750436300174431E-2</v>
      </c>
      <c r="M115" s="191">
        <f t="shared" si="132"/>
        <v>-8.6885245901639263E-2</v>
      </c>
      <c r="N115" s="191">
        <f t="shared" si="133"/>
        <v>-6.6358024691357986E-2</v>
      </c>
      <c r="O115" s="191">
        <f t="shared" si="134"/>
        <v>-6.0708263069139901E-2</v>
      </c>
      <c r="P115" s="191">
        <f t="shared" si="135"/>
        <v>-1.7421602787456303E-3</v>
      </c>
      <c r="Q115" s="191">
        <f t="shared" si="136"/>
        <v>4.9423393739702615E-3</v>
      </c>
      <c r="R115" s="191">
        <f t="shared" si="137"/>
        <v>0.23193916349809873</v>
      </c>
      <c r="S115" s="191">
        <f t="shared" si="138"/>
        <v>0.17193675889328053</v>
      </c>
      <c r="T115" s="191">
        <f t="shared" si="139"/>
        <v>-0.20498614958448758</v>
      </c>
      <c r="U115" s="191">
        <f t="shared" si="140"/>
        <v>-0.17861975642760486</v>
      </c>
      <c r="V115" s="191">
        <f t="shared" si="141"/>
        <v>-4.1894353369763104E-2</v>
      </c>
      <c r="W115" s="191">
        <f t="shared" si="142"/>
        <v>-0.12152777777777779</v>
      </c>
      <c r="X115" s="191">
        <f t="shared" si="143"/>
        <v>-2.9569892473118364E-2</v>
      </c>
      <c r="Y115" s="191">
        <f t="shared" si="144"/>
        <v>-5.2564102564102488E-2</v>
      </c>
      <c r="Z115" s="191">
        <f t="shared" si="145"/>
        <v>-0.16438356164383572</v>
      </c>
      <c r="AA115" s="191">
        <f t="shared" si="146"/>
        <v>7.6635514018691619E-2</v>
      </c>
      <c r="AB115" s="191">
        <f t="shared" si="147"/>
        <v>-8.8235294117646967E-2</v>
      </c>
      <c r="AC115" s="191">
        <f t="shared" si="148"/>
        <v>-0.1235955056179775</v>
      </c>
      <c r="AD115" s="191">
        <f t="shared" si="149"/>
        <v>-0.10733695652173902</v>
      </c>
      <c r="AE115" s="191">
        <f t="shared" si="150"/>
        <v>0.22425629290617843</v>
      </c>
      <c r="AF115" s="191">
        <f t="shared" si="151"/>
        <v>0.22522522522522515</v>
      </c>
      <c r="AG115" s="191">
        <f t="shared" si="152"/>
        <v>0.30307467057101034</v>
      </c>
      <c r="AH115" s="191">
        <f t="shared" si="153"/>
        <v>0.23489932885906017</v>
      </c>
      <c r="AI115" s="191">
        <f t="shared" si="154"/>
        <v>0.418831168831169</v>
      </c>
      <c r="AJ115" s="191">
        <f t="shared" si="155"/>
        <v>0.22201834862385317</v>
      </c>
      <c r="AK115" s="191">
        <f t="shared" si="156"/>
        <v>0.30343511450381677</v>
      </c>
      <c r="AL115" s="191" t="e">
        <f t="shared" si="157"/>
        <v>#DIV/0!</v>
      </c>
      <c r="AM115" s="191" t="e">
        <f t="shared" si="158"/>
        <v>#DIV/0!</v>
      </c>
      <c r="AN115" s="191" t="e">
        <f t="shared" si="159"/>
        <v>#DIV/0!</v>
      </c>
      <c r="AO115" s="191" t="e">
        <f t="shared" si="160"/>
        <v>#DIV/0!</v>
      </c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:70" ht="19.5" customHeight="1" x14ac:dyDescent="0.3">
      <c r="A116" s="261" t="s">
        <v>52</v>
      </c>
      <c r="B116" s="212"/>
      <c r="C116" s="212"/>
      <c r="D116" s="212"/>
      <c r="E116" s="191">
        <f t="shared" si="124"/>
        <v>-8.4890376930554123E-2</v>
      </c>
      <c r="F116" s="191">
        <f t="shared" si="125"/>
        <v>-7.4907461523475605E-2</v>
      </c>
      <c r="G116" s="191">
        <f t="shared" si="126"/>
        <v>-5.3494650534946619E-2</v>
      </c>
      <c r="H116" s="191">
        <f t="shared" si="127"/>
        <v>2.0159093385637927E-2</v>
      </c>
      <c r="I116" s="191">
        <f t="shared" si="128"/>
        <v>2.9349638688159985E-2</v>
      </c>
      <c r="J116" s="191">
        <f t="shared" si="129"/>
        <v>7.7569014380182821E-2</v>
      </c>
      <c r="K116" s="191">
        <f t="shared" si="130"/>
        <v>7.8623813632441752E-2</v>
      </c>
      <c r="L116" s="191">
        <f t="shared" si="131"/>
        <v>5.4463977938641994E-2</v>
      </c>
      <c r="M116" s="191">
        <f t="shared" si="132"/>
        <v>5.0326950023353634E-2</v>
      </c>
      <c r="N116" s="191">
        <f t="shared" si="133"/>
        <v>0.12466060677605939</v>
      </c>
      <c r="O116" s="191">
        <f t="shared" si="134"/>
        <v>0.25246521680399847</v>
      </c>
      <c r="P116" s="191">
        <f t="shared" si="135"/>
        <v>7.2916666666666963E-3</v>
      </c>
      <c r="Q116" s="191">
        <f t="shared" si="136"/>
        <v>7.0901588095535706E-2</v>
      </c>
      <c r="R116" s="191">
        <f t="shared" si="137"/>
        <v>6.7817975545191089E-2</v>
      </c>
      <c r="S116" s="191">
        <f t="shared" si="138"/>
        <v>4.7502714440825766E-3</v>
      </c>
      <c r="T116" s="191">
        <f t="shared" si="139"/>
        <v>4.841645431379682E-2</v>
      </c>
      <c r="U116" s="191">
        <f t="shared" si="140"/>
        <v>0.15230547550432272</v>
      </c>
      <c r="V116" s="191">
        <f t="shared" si="141"/>
        <v>0.1126227208976156</v>
      </c>
      <c r="W116" s="191">
        <f t="shared" si="142"/>
        <v>0.12214438014011564</v>
      </c>
      <c r="X116" s="191">
        <f t="shared" si="143"/>
        <v>0.11304700162074588</v>
      </c>
      <c r="Y116" s="191">
        <f t="shared" si="144"/>
        <v>5.824946630070138E-2</v>
      </c>
      <c r="Z116" s="191">
        <f t="shared" si="145"/>
        <v>1.2208972174900579E-2</v>
      </c>
      <c r="AA116" s="191">
        <f t="shared" si="146"/>
        <v>7.3401994441719687E-2</v>
      </c>
      <c r="AB116" s="191">
        <f t="shared" si="147"/>
        <v>0.11640530759951728</v>
      </c>
      <c r="AC116" s="191">
        <f t="shared" si="148"/>
        <v>0.17169912453099867</v>
      </c>
      <c r="AD116" s="191">
        <f t="shared" si="149"/>
        <v>0.16815920398009943</v>
      </c>
      <c r="AE116" s="191">
        <f t="shared" si="150"/>
        <v>0.11117166212534069</v>
      </c>
      <c r="AF116" s="191">
        <f t="shared" si="151"/>
        <v>9.5112285336856006E-2</v>
      </c>
      <c r="AG116" s="191">
        <f t="shared" si="152"/>
        <v>7.2633192794174128E-2</v>
      </c>
      <c r="AH116" s="191">
        <f t="shared" si="153"/>
        <v>0.38812154696132595</v>
      </c>
      <c r="AI116" s="191">
        <f t="shared" si="154"/>
        <v>0.19986922406277263</v>
      </c>
      <c r="AJ116" s="191">
        <f t="shared" si="155"/>
        <v>0.17752284658759465</v>
      </c>
      <c r="AK116" s="191">
        <f t="shared" si="156"/>
        <v>0.10644614079728565</v>
      </c>
      <c r="AL116" s="191" t="e">
        <f t="shared" si="157"/>
        <v>#DIV/0!</v>
      </c>
      <c r="AM116" s="191" t="e">
        <f t="shared" si="158"/>
        <v>#DIV/0!</v>
      </c>
      <c r="AN116" s="191" t="e">
        <f t="shared" si="159"/>
        <v>#DIV/0!</v>
      </c>
      <c r="AO116" s="191" t="e">
        <f t="shared" si="160"/>
        <v>#DIV/0!</v>
      </c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</row>
    <row r="117" spans="1:70" ht="19.5" customHeight="1" x14ac:dyDescent="0.3">
      <c r="A117" s="267" t="s">
        <v>53</v>
      </c>
      <c r="B117" s="158"/>
      <c r="C117" s="158"/>
      <c r="D117" s="158"/>
      <c r="E117" s="191">
        <f t="shared" si="124"/>
        <v>-8.884512915556575E-2</v>
      </c>
      <c r="F117" s="191">
        <f t="shared" si="125"/>
        <v>-7.9759061169384249E-2</v>
      </c>
      <c r="G117" s="191">
        <f t="shared" si="126"/>
        <v>-5.9936238044633439E-2</v>
      </c>
      <c r="H117" s="191">
        <f t="shared" si="127"/>
        <v>1.496519721577716E-2</v>
      </c>
      <c r="I117" s="191">
        <f t="shared" si="128"/>
        <v>2.4080664294187315E-2</v>
      </c>
      <c r="J117" s="191">
        <f t="shared" si="129"/>
        <v>7.7310360259565947E-2</v>
      </c>
      <c r="K117" s="191">
        <f t="shared" si="130"/>
        <v>8.4476201452114763E-2</v>
      </c>
      <c r="L117" s="191">
        <f t="shared" si="131"/>
        <v>6.0270602706027132E-2</v>
      </c>
      <c r="M117" s="191">
        <f t="shared" si="132"/>
        <v>5.0991148235880912E-2</v>
      </c>
      <c r="N117" s="191">
        <f t="shared" si="133"/>
        <v>0.1190684862902216</v>
      </c>
      <c r="O117" s="191">
        <f t="shared" si="134"/>
        <v>0.25589810392242018</v>
      </c>
      <c r="P117" s="191">
        <f t="shared" si="135"/>
        <v>-6.7196090409284981E-3</v>
      </c>
      <c r="Q117" s="191">
        <f t="shared" si="136"/>
        <v>6.6764197366671052E-2</v>
      </c>
      <c r="R117" s="191">
        <f t="shared" si="137"/>
        <v>6.9926322839919619E-2</v>
      </c>
      <c r="S117" s="191">
        <f t="shared" si="138"/>
        <v>8.691873098654046E-4</v>
      </c>
      <c r="T117" s="191">
        <f t="shared" si="139"/>
        <v>5.3953129023950552E-2</v>
      </c>
      <c r="U117" s="191">
        <f t="shared" si="140"/>
        <v>0.15855161787365168</v>
      </c>
      <c r="V117" s="191">
        <f t="shared" si="141"/>
        <v>0.12730292962851086</v>
      </c>
      <c r="W117" s="191">
        <f t="shared" si="142"/>
        <v>0.13798219584569726</v>
      </c>
      <c r="X117" s="191">
        <f t="shared" si="143"/>
        <v>0.12779552715654963</v>
      </c>
      <c r="Y117" s="191">
        <f t="shared" si="144"/>
        <v>6.8840579710144789E-2</v>
      </c>
      <c r="Z117" s="191">
        <f t="shared" si="145"/>
        <v>8.221680876979498E-3</v>
      </c>
      <c r="AA117" s="191">
        <f t="shared" si="146"/>
        <v>7.4198689569682896E-2</v>
      </c>
      <c r="AB117" s="191">
        <f t="shared" si="147"/>
        <v>0.11749432002596527</v>
      </c>
      <c r="AC117" s="191">
        <f t="shared" si="148"/>
        <v>0.175377468060395</v>
      </c>
      <c r="AD117" s="191">
        <f t="shared" si="149"/>
        <v>0.18129496402877687</v>
      </c>
      <c r="AE117" s="191">
        <f t="shared" si="150"/>
        <v>0.12065886088509625</v>
      </c>
      <c r="AF117" s="191">
        <f t="shared" si="151"/>
        <v>0.10232558139534897</v>
      </c>
      <c r="AG117" s="191">
        <f t="shared" si="152"/>
        <v>8.233815210559392E-2</v>
      </c>
      <c r="AH117" s="191">
        <f t="shared" si="153"/>
        <v>0.33525456292026901</v>
      </c>
      <c r="AI117" s="191">
        <f t="shared" si="154"/>
        <v>0.14159492523787964</v>
      </c>
      <c r="AJ117" s="191">
        <f t="shared" si="155"/>
        <v>0.12452222892778098</v>
      </c>
      <c r="AK117" s="191">
        <f t="shared" si="156"/>
        <v>4.9010989010989103E-2</v>
      </c>
      <c r="AL117" s="191" t="e">
        <f t="shared" si="157"/>
        <v>#DIV/0!</v>
      </c>
      <c r="AM117" s="191" t="e">
        <f t="shared" si="158"/>
        <v>#DIV/0!</v>
      </c>
      <c r="AN117" s="191" t="e">
        <f t="shared" si="159"/>
        <v>#DIV/0!</v>
      </c>
      <c r="AO117" s="191" t="e">
        <f t="shared" si="160"/>
        <v>#DIV/0!</v>
      </c>
    </row>
    <row r="118" spans="1:70" ht="19.5" customHeight="1" x14ac:dyDescent="0.3">
      <c r="A118" s="267" t="s">
        <v>42</v>
      </c>
      <c r="B118" s="158"/>
      <c r="C118" s="158"/>
      <c r="D118" s="158"/>
      <c r="E118" s="191">
        <f t="shared" si="124"/>
        <v>-0.10536435300903679</v>
      </c>
      <c r="F118" s="191">
        <f t="shared" si="125"/>
        <v>-8.7433510638297962E-2</v>
      </c>
      <c r="G118" s="191">
        <f t="shared" si="126"/>
        <v>-8.8728614558873042E-2</v>
      </c>
      <c r="H118" s="191">
        <f t="shared" si="127"/>
        <v>7.585814526834822E-3</v>
      </c>
      <c r="I118" s="191">
        <f t="shared" si="128"/>
        <v>-1.6080211880438844E-2</v>
      </c>
      <c r="J118" s="191">
        <f t="shared" si="129"/>
        <v>6.8561278863232822E-2</v>
      </c>
      <c r="K118" s="191">
        <f t="shared" si="130"/>
        <v>0.11647940074906371</v>
      </c>
      <c r="L118" s="191">
        <f t="shared" si="131"/>
        <v>6.9574036511156123E-2</v>
      </c>
      <c r="M118" s="191">
        <f t="shared" si="132"/>
        <v>0.10724759111855886</v>
      </c>
      <c r="N118" s="191">
        <f t="shared" si="133"/>
        <v>0.12218457245365766</v>
      </c>
      <c r="O118" s="191">
        <f t="shared" si="134"/>
        <v>0.28829915560916763</v>
      </c>
      <c r="P118" s="191">
        <f t="shared" si="135"/>
        <v>-6.3805545005697017E-2</v>
      </c>
      <c r="Q118" s="191">
        <f t="shared" si="136"/>
        <v>-3.438511326860838E-2</v>
      </c>
      <c r="R118" s="191">
        <f t="shared" si="137"/>
        <v>-1.4922442568230943E-2</v>
      </c>
      <c r="S118" s="191">
        <f t="shared" si="138"/>
        <v>-8.6199294532627868E-2</v>
      </c>
      <c r="T118" s="191">
        <f t="shared" si="139"/>
        <v>-8.6596385542169196E-3</v>
      </c>
      <c r="U118" s="191">
        <f t="shared" si="140"/>
        <v>0.15757433856239755</v>
      </c>
      <c r="V118" s="191">
        <f t="shared" si="141"/>
        <v>0.10381447767663632</v>
      </c>
      <c r="W118" s="191">
        <f t="shared" si="142"/>
        <v>8.9075630252100968E-2</v>
      </c>
      <c r="X118" s="191">
        <f t="shared" si="143"/>
        <v>0.14384151593453942</v>
      </c>
      <c r="Y118" s="191">
        <f t="shared" si="144"/>
        <v>7.4735782586814459E-2</v>
      </c>
      <c r="Z118" s="191">
        <f t="shared" si="145"/>
        <v>-7.8121878121878208E-2</v>
      </c>
      <c r="AA118" s="191">
        <f t="shared" si="146"/>
        <v>8.7188181157666911E-3</v>
      </c>
      <c r="AB118" s="191">
        <f t="shared" si="147"/>
        <v>6.221408966148223E-2</v>
      </c>
      <c r="AC118" s="191">
        <f t="shared" si="148"/>
        <v>4.3866561597057929E-2</v>
      </c>
      <c r="AD118" s="191">
        <f t="shared" si="149"/>
        <v>0.1628717472118959</v>
      </c>
      <c r="AE118" s="191">
        <f t="shared" si="150"/>
        <v>0.11263810293721366</v>
      </c>
      <c r="AF118" s="191">
        <f t="shared" si="151"/>
        <v>3.283723127805338E-2</v>
      </c>
      <c r="AG118" s="191">
        <f t="shared" si="152"/>
        <v>7.3604060913705416E-2</v>
      </c>
      <c r="AH118" s="191">
        <f t="shared" si="153"/>
        <v>0.41439369043706864</v>
      </c>
      <c r="AI118" s="191">
        <f t="shared" si="154"/>
        <v>0.13555691554467564</v>
      </c>
      <c r="AJ118" s="191">
        <f t="shared" si="155"/>
        <v>0.14004847831941825</v>
      </c>
      <c r="AK118" s="191">
        <f t="shared" si="156"/>
        <v>0.15467274503419071</v>
      </c>
      <c r="AL118" s="191" t="e">
        <f t="shared" si="157"/>
        <v>#DIV/0!</v>
      </c>
      <c r="AM118" s="191" t="e">
        <f t="shared" si="158"/>
        <v>#DIV/0!</v>
      </c>
      <c r="AN118" s="191" t="e">
        <f t="shared" si="159"/>
        <v>#DIV/0!</v>
      </c>
      <c r="AO118" s="191" t="e">
        <f t="shared" si="160"/>
        <v>#DIV/0!</v>
      </c>
    </row>
    <row r="119" spans="1:70" ht="19.5" customHeight="1" x14ac:dyDescent="0.3">
      <c r="A119" s="267" t="s">
        <v>18</v>
      </c>
      <c r="B119" s="158"/>
      <c r="C119" s="158"/>
      <c r="D119" s="158"/>
      <c r="E119" s="191">
        <f t="shared" si="124"/>
        <v>-6.3811188811188746E-2</v>
      </c>
      <c r="F119" s="191">
        <f t="shared" si="125"/>
        <v>-6.6980348740658724E-2</v>
      </c>
      <c r="G119" s="191">
        <f t="shared" si="126"/>
        <v>-1.0150812064965153E-2</v>
      </c>
      <c r="H119" s="191">
        <f t="shared" si="127"/>
        <v>2.6590976994323334E-2</v>
      </c>
      <c r="I119" s="191">
        <f t="shared" si="128"/>
        <v>9.1603053435114656E-2</v>
      </c>
      <c r="J119" s="191">
        <f t="shared" si="129"/>
        <v>9.2200725513905679E-2</v>
      </c>
      <c r="K119" s="191">
        <f t="shared" si="130"/>
        <v>3.3263410248726366E-2</v>
      </c>
      <c r="L119" s="191">
        <f t="shared" si="131"/>
        <v>4.5937499999999964E-2</v>
      </c>
      <c r="M119" s="191">
        <f t="shared" si="132"/>
        <v>-3.1721589159223962E-2</v>
      </c>
      <c r="N119" s="191">
        <f t="shared" si="133"/>
        <v>0.1138047138047138</v>
      </c>
      <c r="O119" s="191">
        <f t="shared" si="134"/>
        <v>0.20730824891461652</v>
      </c>
      <c r="P119" s="191">
        <f t="shared" si="135"/>
        <v>9.6265844467283479E-2</v>
      </c>
      <c r="Q119" s="191">
        <f t="shared" si="136"/>
        <v>0.26097087378640782</v>
      </c>
      <c r="R119" s="191">
        <f t="shared" si="137"/>
        <v>0.25210792580101193</v>
      </c>
      <c r="S119" s="191">
        <f t="shared" si="138"/>
        <v>0.16772285593578373</v>
      </c>
      <c r="T119" s="191">
        <f t="shared" si="139"/>
        <v>0.18948655256723712</v>
      </c>
      <c r="U119" s="191">
        <f t="shared" si="140"/>
        <v>0.16043262730959884</v>
      </c>
      <c r="V119" s="191">
        <f t="shared" si="141"/>
        <v>0.18127490039840621</v>
      </c>
      <c r="W119" s="191">
        <f t="shared" si="142"/>
        <v>0.24513413992635447</v>
      </c>
      <c r="X119" s="191">
        <f t="shared" si="143"/>
        <v>9.4558429973238267E-2</v>
      </c>
      <c r="Y119" s="191">
        <f t="shared" si="144"/>
        <v>5.7673975214489914E-2</v>
      </c>
      <c r="Z119" s="191">
        <f t="shared" si="145"/>
        <v>0.28470889315419057</v>
      </c>
      <c r="AA119" s="191">
        <f t="shared" si="146"/>
        <v>0.25230566534914356</v>
      </c>
      <c r="AB119" s="191">
        <f t="shared" si="147"/>
        <v>0.25251396648044677</v>
      </c>
      <c r="AC119" s="191">
        <f t="shared" si="148"/>
        <v>0.54378219278881534</v>
      </c>
      <c r="AD119" s="191">
        <f t="shared" si="149"/>
        <v>0.24442675159235683</v>
      </c>
      <c r="AE119" s="191">
        <f t="shared" si="150"/>
        <v>0.14307228915662651</v>
      </c>
      <c r="AF119" s="191">
        <f t="shared" si="151"/>
        <v>0.3190862196020634</v>
      </c>
      <c r="AG119" s="191">
        <f t="shared" si="152"/>
        <v>0.10757946210268954</v>
      </c>
      <c r="AH119" s="191">
        <f t="shared" si="153"/>
        <v>0.12042818911685993</v>
      </c>
      <c r="AI119" s="191">
        <f t="shared" si="154"/>
        <v>0.15881326352530567</v>
      </c>
      <c r="AJ119" s="191">
        <f t="shared" si="155"/>
        <v>7.8696343402225644E-2</v>
      </c>
      <c r="AK119" s="191">
        <f t="shared" si="156"/>
        <v>-0.17038539553752541</v>
      </c>
      <c r="AL119" s="191" t="e">
        <f t="shared" si="157"/>
        <v>#DIV/0!</v>
      </c>
      <c r="AM119" s="191" t="e">
        <f t="shared" si="158"/>
        <v>#DIV/0!</v>
      </c>
      <c r="AN119" s="191" t="e">
        <f t="shared" si="159"/>
        <v>#DIV/0!</v>
      </c>
      <c r="AO119" s="191" t="e">
        <f t="shared" si="160"/>
        <v>#DIV/0!</v>
      </c>
    </row>
    <row r="120" spans="1:70" ht="19.5" customHeight="1" x14ac:dyDescent="0.3">
      <c r="A120" s="267" t="s">
        <v>54</v>
      </c>
      <c r="B120" s="158"/>
      <c r="C120" s="158"/>
      <c r="D120" s="158"/>
      <c r="E120" s="191">
        <f t="shared" si="124"/>
        <v>-3.0351437699680517E-2</v>
      </c>
      <c r="F120" s="191">
        <f t="shared" si="125"/>
        <v>-1.5698587127158659E-3</v>
      </c>
      <c r="G120" s="191">
        <f t="shared" si="126"/>
        <v>4.9069373942470351E-2</v>
      </c>
      <c r="H120" s="191">
        <f t="shared" si="127"/>
        <v>0.10053859964093337</v>
      </c>
      <c r="I120" s="191">
        <f t="shared" si="128"/>
        <v>0.10796460176991163</v>
      </c>
      <c r="J120" s="191">
        <f t="shared" si="129"/>
        <v>8.1494057724957658E-2</v>
      </c>
      <c r="K120" s="191">
        <f t="shared" si="130"/>
        <v>-6.7226890756302282E-3</v>
      </c>
      <c r="L120" s="191">
        <f t="shared" si="131"/>
        <v>-2.7923211169284423E-2</v>
      </c>
      <c r="M120" s="191">
        <f t="shared" si="132"/>
        <v>4.0515653775322402E-2</v>
      </c>
      <c r="N120" s="191">
        <f t="shared" si="133"/>
        <v>0.21694214876033069</v>
      </c>
      <c r="O120" s="191">
        <f t="shared" si="134"/>
        <v>0.20445344129554655</v>
      </c>
      <c r="P120" s="191">
        <f t="shared" si="135"/>
        <v>0.25934065934065931</v>
      </c>
      <c r="Q120" s="191">
        <f t="shared" si="136"/>
        <v>0.13598326359832646</v>
      </c>
      <c r="R120" s="191">
        <f t="shared" si="137"/>
        <v>3.4188034188034289E-2</v>
      </c>
      <c r="S120" s="191">
        <f t="shared" si="138"/>
        <v>6.2365591397849363E-2</v>
      </c>
      <c r="T120" s="191">
        <f t="shared" si="139"/>
        <v>-4.2105263157894757E-2</v>
      </c>
      <c r="U120" s="191">
        <f t="shared" si="140"/>
        <v>6.2222222222222179E-2</v>
      </c>
      <c r="V120" s="191">
        <f t="shared" si="141"/>
        <v>-7.8740157480314932E-2</v>
      </c>
      <c r="W120" s="191">
        <f t="shared" si="142"/>
        <v>-6.9999999999999951E-2</v>
      </c>
      <c r="X120" s="191">
        <f t="shared" si="143"/>
        <v>-8.3011583011582957E-2</v>
      </c>
      <c r="Y120" s="191">
        <f t="shared" si="144"/>
        <v>-7.407407407407407E-2</v>
      </c>
      <c r="Z120" s="191">
        <f t="shared" si="145"/>
        <v>6.7226890756302504E-2</v>
      </c>
      <c r="AA120" s="191">
        <f t="shared" si="146"/>
        <v>6.3829787234042534E-2</v>
      </c>
      <c r="AB120" s="191">
        <f t="shared" si="147"/>
        <v>0.10212765957446801</v>
      </c>
      <c r="AC120" s="191">
        <f t="shared" si="148"/>
        <v>0.12761020881670526</v>
      </c>
      <c r="AD120" s="191">
        <f t="shared" si="149"/>
        <v>1.276595744680864E-2</v>
      </c>
      <c r="AE120" s="191">
        <f t="shared" si="150"/>
        <v>8.5836909871244149E-3</v>
      </c>
      <c r="AF120" s="191">
        <f t="shared" si="151"/>
        <v>8.5836909871244149E-3</v>
      </c>
      <c r="AG120" s="191">
        <f t="shared" si="152"/>
        <v>-3.1460674157303359E-2</v>
      </c>
      <c r="AH120" s="191">
        <f t="shared" si="153"/>
        <v>1.6111111111111112</v>
      </c>
      <c r="AI120" s="191">
        <f t="shared" si="154"/>
        <v>1.6781609195402303</v>
      </c>
      <c r="AJ120" s="191">
        <f t="shared" si="155"/>
        <v>1.7093023255813957</v>
      </c>
      <c r="AK120" s="191">
        <f t="shared" si="156"/>
        <v>1.6807228915662646</v>
      </c>
      <c r="AL120" s="191" t="e">
        <f t="shared" si="157"/>
        <v>#DIV/0!</v>
      </c>
      <c r="AM120" s="191" t="e">
        <f t="shared" si="158"/>
        <v>#DIV/0!</v>
      </c>
      <c r="AN120" s="191" t="e">
        <f t="shared" si="159"/>
        <v>#DIV/0!</v>
      </c>
      <c r="AO120" s="191" t="e">
        <f t="shared" si="160"/>
        <v>#DIV/0!</v>
      </c>
    </row>
    <row r="121" spans="1:70" ht="19.5" customHeight="1" x14ac:dyDescent="0.3">
      <c r="A121" s="267" t="s">
        <v>65</v>
      </c>
      <c r="B121" s="158"/>
      <c r="C121" s="158"/>
      <c r="D121" s="158"/>
      <c r="E121" s="191" t="e">
        <f t="shared" si="124"/>
        <v>#DIV/0!</v>
      </c>
      <c r="F121" s="191" t="e">
        <f t="shared" si="125"/>
        <v>#DIV/0!</v>
      </c>
      <c r="G121" s="191" t="e">
        <f t="shared" si="126"/>
        <v>#DIV/0!</v>
      </c>
      <c r="H121" s="191" t="e">
        <f t="shared" si="127"/>
        <v>#DIV/0!</v>
      </c>
      <c r="I121" s="191" t="e">
        <f t="shared" si="128"/>
        <v>#DIV/0!</v>
      </c>
      <c r="J121" s="191" t="e">
        <f t="shared" si="129"/>
        <v>#DIV/0!</v>
      </c>
      <c r="K121" s="191" t="e">
        <f t="shared" si="130"/>
        <v>#DIV/0!</v>
      </c>
      <c r="L121" s="191" t="e">
        <f t="shared" si="131"/>
        <v>#DIV/0!</v>
      </c>
      <c r="M121" s="191" t="e">
        <f t="shared" si="132"/>
        <v>#DIV/0!</v>
      </c>
      <c r="N121" s="191" t="e">
        <f t="shared" si="133"/>
        <v>#DIV/0!</v>
      </c>
      <c r="O121" s="191" t="e">
        <f t="shared" si="134"/>
        <v>#DIV/0!</v>
      </c>
      <c r="P121" s="191" t="e">
        <f t="shared" si="135"/>
        <v>#DIV/0!</v>
      </c>
      <c r="Q121" s="191" t="e">
        <f t="shared" si="136"/>
        <v>#DIV/0!</v>
      </c>
      <c r="R121" s="191" t="e">
        <f t="shared" si="137"/>
        <v>#DIV/0!</v>
      </c>
      <c r="S121" s="191" t="e">
        <f t="shared" si="138"/>
        <v>#DIV/0!</v>
      </c>
      <c r="T121" s="191" t="e">
        <f t="shared" si="139"/>
        <v>#DIV/0!</v>
      </c>
      <c r="U121" s="191" t="e">
        <f t="shared" si="140"/>
        <v>#DIV/0!</v>
      </c>
      <c r="V121" s="191" t="e">
        <f t="shared" si="141"/>
        <v>#DIV/0!</v>
      </c>
      <c r="W121" s="191" t="e">
        <f t="shared" si="142"/>
        <v>#DIV/0!</v>
      </c>
      <c r="X121" s="191" t="e">
        <f t="shared" si="143"/>
        <v>#DIV/0!</v>
      </c>
      <c r="Y121" s="191" t="e">
        <f t="shared" si="144"/>
        <v>#DIV/0!</v>
      </c>
      <c r="Z121" s="191" t="e">
        <f t="shared" si="145"/>
        <v>#DIV/0!</v>
      </c>
      <c r="AA121" s="191" t="e">
        <f t="shared" si="146"/>
        <v>#DIV/0!</v>
      </c>
      <c r="AB121" s="191" t="e">
        <f t="shared" si="147"/>
        <v>#DIV/0!</v>
      </c>
      <c r="AC121" s="191" t="e">
        <f t="shared" si="148"/>
        <v>#DIV/0!</v>
      </c>
      <c r="AD121" s="191" t="e">
        <f t="shared" si="149"/>
        <v>#DIV/0!</v>
      </c>
      <c r="AE121" s="191" t="e">
        <f t="shared" si="150"/>
        <v>#DIV/0!</v>
      </c>
      <c r="AF121" s="191" t="e">
        <f t="shared" si="151"/>
        <v>#DIV/0!</v>
      </c>
      <c r="AG121" s="191" t="e">
        <f t="shared" si="152"/>
        <v>#DIV/0!</v>
      </c>
      <c r="AH121" s="191" t="e">
        <f t="shared" si="153"/>
        <v>#DIV/0!</v>
      </c>
      <c r="AI121" s="191" t="e">
        <f t="shared" si="154"/>
        <v>#DIV/0!</v>
      </c>
      <c r="AJ121" s="191" t="e">
        <f t="shared" si="155"/>
        <v>#DIV/0!</v>
      </c>
      <c r="AK121" s="191" t="e">
        <f t="shared" si="156"/>
        <v>#DIV/0!</v>
      </c>
      <c r="AL121" s="191" t="e">
        <f t="shared" si="157"/>
        <v>#DIV/0!</v>
      </c>
      <c r="AM121" s="191" t="e">
        <f t="shared" si="158"/>
        <v>#DIV/0!</v>
      </c>
      <c r="AN121" s="191" t="e">
        <f t="shared" si="159"/>
        <v>#DIV/0!</v>
      </c>
      <c r="AO121" s="191" t="e">
        <f t="shared" si="160"/>
        <v>#DIV/0!</v>
      </c>
    </row>
    <row r="122" spans="1:70" ht="19.5" customHeight="1" x14ac:dyDescent="0.3">
      <c r="A122" s="265" t="s">
        <v>55</v>
      </c>
      <c r="B122" s="212"/>
      <c r="C122" s="212"/>
      <c r="D122" s="212"/>
      <c r="E122" s="191">
        <f t="shared" si="124"/>
        <v>-0.1138231631382316</v>
      </c>
      <c r="F122" s="191">
        <f t="shared" si="125"/>
        <v>-0.12638545570528681</v>
      </c>
      <c r="G122" s="191">
        <f t="shared" si="126"/>
        <v>-1.1073465002892191E-2</v>
      </c>
      <c r="H122" s="191">
        <f t="shared" si="127"/>
        <v>4.8330404217926226E-2</v>
      </c>
      <c r="I122" s="191">
        <f t="shared" si="128"/>
        <v>0.13642796490234921</v>
      </c>
      <c r="J122" s="191">
        <f t="shared" si="129"/>
        <v>0.16141878125578812</v>
      </c>
      <c r="K122" s="191">
        <f t="shared" si="130"/>
        <v>5.6763601432189281E-2</v>
      </c>
      <c r="L122" s="191">
        <f t="shared" si="131"/>
        <v>2.9864253393665052E-2</v>
      </c>
      <c r="M122" s="191">
        <f t="shared" si="132"/>
        <v>-6.0455633365836259E-2</v>
      </c>
      <c r="N122" s="191">
        <f t="shared" si="133"/>
        <v>-0.11953685583822549</v>
      </c>
      <c r="O122" s="191">
        <f t="shared" si="134"/>
        <v>-1.1225282790777946E-2</v>
      </c>
      <c r="P122" s="191">
        <f t="shared" si="135"/>
        <v>-0.10879909670134691</v>
      </c>
      <c r="Q122" s="191">
        <f t="shared" si="136"/>
        <v>1.2293610911701114E-2</v>
      </c>
      <c r="R122" s="191">
        <f t="shared" si="137"/>
        <v>2.9290809903482984E-2</v>
      </c>
      <c r="S122" s="191">
        <f t="shared" si="138"/>
        <v>-8.7751083103584149E-2</v>
      </c>
      <c r="T122" s="191">
        <f t="shared" si="139"/>
        <v>0.1262603324552638</v>
      </c>
      <c r="U122" s="191">
        <f t="shared" si="140"/>
        <v>0.10096818810511765</v>
      </c>
      <c r="V122" s="191">
        <f t="shared" si="141"/>
        <v>0.25210172341319903</v>
      </c>
      <c r="W122" s="191">
        <f t="shared" si="142"/>
        <v>0.2864815565464125</v>
      </c>
      <c r="X122" s="191">
        <f t="shared" si="143"/>
        <v>0.10001998401278978</v>
      </c>
      <c r="Y122" s="191">
        <f t="shared" si="144"/>
        <v>0.16051364365971099</v>
      </c>
      <c r="Z122" s="191">
        <f t="shared" si="145"/>
        <v>8.7915856865210751E-2</v>
      </c>
      <c r="AA122" s="191">
        <f t="shared" si="146"/>
        <v>-3.0553099518616622E-2</v>
      </c>
      <c r="AB122" s="191">
        <f t="shared" si="147"/>
        <v>-6.054632497887924E-2</v>
      </c>
      <c r="AC122" s="191">
        <f t="shared" si="148"/>
        <v>-4.8024448810303544E-2</v>
      </c>
      <c r="AD122" s="191">
        <f t="shared" si="149"/>
        <v>-5.9057659208261337E-2</v>
      </c>
      <c r="AE122" s="191">
        <f t="shared" si="150"/>
        <v>-6.8539531478770344E-2</v>
      </c>
      <c r="AF122" s="191">
        <f t="shared" si="151"/>
        <v>4.5949926362297777E-2</v>
      </c>
      <c r="AG122" s="191">
        <f t="shared" si="152"/>
        <v>1.259946949602142E-2</v>
      </c>
      <c r="AH122" s="191">
        <f t="shared" si="153"/>
        <v>0.22171113155473732</v>
      </c>
      <c r="AI122" s="191">
        <f t="shared" si="154"/>
        <v>0.40661603810014157</v>
      </c>
      <c r="AJ122" s="191">
        <f t="shared" si="155"/>
        <v>0.19753086419753085</v>
      </c>
      <c r="AK122" s="191">
        <f t="shared" si="156"/>
        <v>0.10882352941176454</v>
      </c>
      <c r="AL122" s="191" t="e">
        <f t="shared" si="157"/>
        <v>#DIV/0!</v>
      </c>
      <c r="AM122" s="191" t="e">
        <f t="shared" si="158"/>
        <v>#DIV/0!</v>
      </c>
      <c r="AN122" s="191" t="e">
        <f t="shared" si="159"/>
        <v>#DIV/0!</v>
      </c>
      <c r="AO122" s="191" t="e">
        <f t="shared" si="160"/>
        <v>#DIV/0!</v>
      </c>
    </row>
    <row r="123" spans="1:70" ht="19.5" customHeight="1" x14ac:dyDescent="0.3">
      <c r="A123" s="267" t="s">
        <v>56</v>
      </c>
      <c r="B123" s="158"/>
      <c r="C123" s="158"/>
      <c r="D123" s="158"/>
      <c r="E123" s="191">
        <f t="shared" si="124"/>
        <v>-0.15984147952443839</v>
      </c>
      <c r="F123" s="191">
        <f t="shared" si="125"/>
        <v>9.977324263038545E-3</v>
      </c>
      <c r="G123" s="191">
        <f t="shared" si="126"/>
        <v>8.5901970692268126E-3</v>
      </c>
      <c r="H123" s="191">
        <f t="shared" si="127"/>
        <v>2.2120905099628274E-2</v>
      </c>
      <c r="I123" s="191">
        <f t="shared" si="128"/>
        <v>5.01127102479626E-2</v>
      </c>
      <c r="J123" s="191">
        <f t="shared" si="129"/>
        <v>6.6419474447847904E-2</v>
      </c>
      <c r="K123" s="191">
        <f t="shared" si="130"/>
        <v>1.9052523171987579E-2</v>
      </c>
      <c r="L123" s="191">
        <f t="shared" si="131"/>
        <v>-1.4478282576135704E-2</v>
      </c>
      <c r="M123" s="191">
        <f t="shared" si="132"/>
        <v>9.6288515406159902E-3</v>
      </c>
      <c r="N123" s="191">
        <f t="shared" si="133"/>
        <v>4.4627820815089203E-2</v>
      </c>
      <c r="O123" s="191">
        <f t="shared" si="134"/>
        <v>8.8768454494487115E-2</v>
      </c>
      <c r="P123" s="191">
        <f t="shared" si="135"/>
        <v>0.18333989759747915</v>
      </c>
      <c r="Q123" s="191">
        <f t="shared" si="136"/>
        <v>0.28129205921938105</v>
      </c>
      <c r="R123" s="191">
        <f t="shared" si="137"/>
        <v>0.10949177877428973</v>
      </c>
      <c r="S123" s="191">
        <f t="shared" si="138"/>
        <v>8.0573505654281119E-2</v>
      </c>
      <c r="T123" s="191">
        <f t="shared" si="139"/>
        <v>-0.13300324398156038</v>
      </c>
      <c r="U123" s="191">
        <f t="shared" si="140"/>
        <v>-0.12174940898345155</v>
      </c>
      <c r="V123" s="191">
        <f t="shared" si="141"/>
        <v>-0.18933656467737048</v>
      </c>
      <c r="W123" s="191">
        <f t="shared" si="142"/>
        <v>-4.9337684776348589E-2</v>
      </c>
      <c r="X123" s="191">
        <f t="shared" si="143"/>
        <v>0.10907025184624097</v>
      </c>
      <c r="Y123" s="191">
        <f t="shared" si="144"/>
        <v>1.0953993228440595E-2</v>
      </c>
      <c r="Z123" s="191">
        <f t="shared" si="145"/>
        <v>0.206946983546618</v>
      </c>
      <c r="AA123" s="191">
        <f t="shared" si="146"/>
        <v>0.10033798056611754</v>
      </c>
      <c r="AB123" s="191">
        <f t="shared" si="147"/>
        <v>4.0796216003153418E-2</v>
      </c>
      <c r="AC123" s="191">
        <f t="shared" si="148"/>
        <v>7.7930442249892762E-2</v>
      </c>
      <c r="AD123" s="191">
        <f t="shared" si="149"/>
        <v>5.8436532507739836E-2</v>
      </c>
      <c r="AE123" s="191">
        <f t="shared" si="150"/>
        <v>-1.3955425952926537E-2</v>
      </c>
      <c r="AF123" s="191">
        <f t="shared" si="151"/>
        <v>8.1184743234604673E-2</v>
      </c>
      <c r="AG123" s="191">
        <f t="shared" si="152"/>
        <v>9.0987868284229112E-3</v>
      </c>
      <c r="AH123" s="191">
        <f t="shared" si="153"/>
        <v>-1.5619047619047532E-2</v>
      </c>
      <c r="AI123" s="191">
        <f t="shared" si="154"/>
        <v>-0.10093632958801491</v>
      </c>
      <c r="AJ123" s="191">
        <f t="shared" si="155"/>
        <v>0.1262299016078714</v>
      </c>
      <c r="AK123" s="191">
        <f t="shared" si="156"/>
        <v>8.3313776108894677E-2</v>
      </c>
      <c r="AL123" s="191" t="e">
        <f t="shared" si="157"/>
        <v>#DIV/0!</v>
      </c>
      <c r="AM123" s="191" t="e">
        <f t="shared" si="158"/>
        <v>#DIV/0!</v>
      </c>
      <c r="AN123" s="191" t="e">
        <f t="shared" si="159"/>
        <v>#DIV/0!</v>
      </c>
      <c r="AO123" s="191" t="e">
        <f t="shared" si="160"/>
        <v>#DIV/0!</v>
      </c>
    </row>
    <row r="124" spans="1:70" ht="19.5" customHeight="1" x14ac:dyDescent="0.3">
      <c r="A124" s="267" t="s">
        <v>58</v>
      </c>
      <c r="B124" s="158"/>
      <c r="C124" s="158"/>
      <c r="D124" s="158"/>
      <c r="E124" s="191">
        <f t="shared" si="124"/>
        <v>-0.14569912845774913</v>
      </c>
      <c r="F124" s="191">
        <f t="shared" si="125"/>
        <v>-5.8020477815698968E-3</v>
      </c>
      <c r="G124" s="191">
        <f t="shared" si="126"/>
        <v>-1.3696024348487823E-2</v>
      </c>
      <c r="H124" s="191">
        <f t="shared" si="127"/>
        <v>-3.7950664136632284E-4</v>
      </c>
      <c r="I124" s="191">
        <f t="shared" si="128"/>
        <v>1.5390534821084989E-2</v>
      </c>
      <c r="J124" s="191">
        <f t="shared" si="129"/>
        <v>5.6046134438637596E-2</v>
      </c>
      <c r="K124" s="191">
        <f t="shared" si="130"/>
        <v>1.9588828549263138E-2</v>
      </c>
      <c r="L124" s="191">
        <f t="shared" si="131"/>
        <v>-1.236881559220393E-2</v>
      </c>
      <c r="M124" s="191">
        <f t="shared" si="132"/>
        <v>1.7619420516836293E-2</v>
      </c>
      <c r="N124" s="191">
        <f t="shared" si="133"/>
        <v>5.6952380952380866E-2</v>
      </c>
      <c r="O124" s="191">
        <f t="shared" si="134"/>
        <v>7.9112599413980744E-2</v>
      </c>
      <c r="P124" s="191">
        <f t="shared" si="135"/>
        <v>0.19910112359550558</v>
      </c>
      <c r="Q124" s="191">
        <f t="shared" si="136"/>
        <v>0.29611773661507224</v>
      </c>
      <c r="R124" s="191">
        <f t="shared" si="137"/>
        <v>0.14056050401911802</v>
      </c>
      <c r="S124" s="191">
        <f t="shared" si="138"/>
        <v>0.11661603178312707</v>
      </c>
      <c r="T124" s="191">
        <f t="shared" si="139"/>
        <v>-0.13068958781011908</v>
      </c>
      <c r="U124" s="191">
        <f t="shared" si="140"/>
        <v>-0.13021408077687047</v>
      </c>
      <c r="V124" s="191">
        <f t="shared" si="141"/>
        <v>-0.23410981697171385</v>
      </c>
      <c r="W124" s="191">
        <f t="shared" si="142"/>
        <v>-9.6113223489649346E-2</v>
      </c>
      <c r="X124" s="191">
        <f t="shared" si="143"/>
        <v>0.14186928396163268</v>
      </c>
      <c r="Y124" s="191">
        <f t="shared" si="144"/>
        <v>3.8505615402246285E-2</v>
      </c>
      <c r="Z124" s="191">
        <f t="shared" si="145"/>
        <v>0.24637080049771876</v>
      </c>
      <c r="AA124" s="191">
        <f t="shared" si="146"/>
        <v>0.15042527339003642</v>
      </c>
      <c r="AB124" s="191">
        <f t="shared" si="147"/>
        <v>1.540203850509636E-2</v>
      </c>
      <c r="AC124" s="191">
        <f t="shared" si="148"/>
        <v>8.1556767476450354E-2</v>
      </c>
      <c r="AD124" s="191">
        <f t="shared" si="149"/>
        <v>8.3352055717816231E-2</v>
      </c>
      <c r="AE124" s="191">
        <f t="shared" si="150"/>
        <v>2.3631840796019876E-2</v>
      </c>
      <c r="AF124" s="191">
        <f t="shared" si="151"/>
        <v>0.11405500883169317</v>
      </c>
      <c r="AG124" s="191">
        <f t="shared" si="152"/>
        <v>3.5952747817154629E-2</v>
      </c>
      <c r="AH124" s="191">
        <f t="shared" si="153"/>
        <v>6.1030741410488254E-3</v>
      </c>
      <c r="AI124" s="191">
        <f t="shared" si="154"/>
        <v>-0.13715389568576941</v>
      </c>
      <c r="AJ124" s="191">
        <f t="shared" si="155"/>
        <v>0.11980785532636351</v>
      </c>
      <c r="AK124" s="191">
        <f t="shared" si="156"/>
        <v>6.7141682652781531E-2</v>
      </c>
      <c r="AL124" s="191" t="e">
        <f t="shared" si="157"/>
        <v>#DIV/0!</v>
      </c>
      <c r="AM124" s="191" t="e">
        <f t="shared" si="158"/>
        <v>#DIV/0!</v>
      </c>
      <c r="AN124" s="191" t="e">
        <f t="shared" si="159"/>
        <v>#DIV/0!</v>
      </c>
      <c r="AO124" s="191" t="e">
        <f t="shared" si="160"/>
        <v>#DIV/0!</v>
      </c>
    </row>
    <row r="125" spans="1:70" ht="19.5" customHeight="1" x14ac:dyDescent="0.3">
      <c r="A125" s="267" t="s">
        <v>16</v>
      </c>
      <c r="B125" s="158"/>
      <c r="C125" s="158"/>
      <c r="D125" s="158"/>
      <c r="E125" s="191">
        <f t="shared" si="124"/>
        <v>-0.25578406169665813</v>
      </c>
      <c r="F125" s="191">
        <f t="shared" si="125"/>
        <v>0.13245033112582782</v>
      </c>
      <c r="G125" s="191">
        <f t="shared" si="126"/>
        <v>0.18088235294117649</v>
      </c>
      <c r="H125" s="191">
        <f t="shared" si="127"/>
        <v>0.20398773006134974</v>
      </c>
      <c r="I125" s="191">
        <f t="shared" si="128"/>
        <v>0.36731107205623892</v>
      </c>
      <c r="J125" s="191">
        <f t="shared" si="129"/>
        <v>0.15443425076452599</v>
      </c>
      <c r="K125" s="191">
        <f t="shared" si="130"/>
        <v>1.4925373134328401E-2</v>
      </c>
      <c r="L125" s="191">
        <f t="shared" si="131"/>
        <v>-3.1203566121842385E-2</v>
      </c>
      <c r="M125" s="191">
        <f t="shared" si="132"/>
        <v>-5.7947019867549687E-2</v>
      </c>
      <c r="N125" s="191">
        <f t="shared" si="133"/>
        <v>-4.9418604651162656E-2</v>
      </c>
      <c r="O125" s="191">
        <f t="shared" si="134"/>
        <v>0.16928446771378725</v>
      </c>
      <c r="P125" s="191">
        <f t="shared" si="135"/>
        <v>7.1656050955414052E-2</v>
      </c>
      <c r="Q125" s="191">
        <f t="shared" si="136"/>
        <v>0.16827852998065751</v>
      </c>
      <c r="R125" s="191">
        <f t="shared" si="137"/>
        <v>-8.1441922563417979E-2</v>
      </c>
      <c r="S125" s="191">
        <f t="shared" si="138"/>
        <v>-0.14858841010401191</v>
      </c>
      <c r="T125" s="191">
        <f t="shared" si="139"/>
        <v>-0.14905149051490518</v>
      </c>
      <c r="U125" s="191">
        <f t="shared" si="140"/>
        <v>-5.1376146788990829E-2</v>
      </c>
      <c r="V125" s="191">
        <f t="shared" si="141"/>
        <v>0.26520270270270263</v>
      </c>
      <c r="W125" s="191">
        <f t="shared" si="142"/>
        <v>0.4168421052631579</v>
      </c>
      <c r="X125" s="191">
        <f t="shared" si="143"/>
        <v>-7.5187969924812026E-2</v>
      </c>
      <c r="Y125" s="191">
        <f t="shared" si="144"/>
        <v>-0.17173252279635254</v>
      </c>
      <c r="Z125" s="191">
        <f t="shared" si="145"/>
        <v>-8.6419753086419693E-2</v>
      </c>
      <c r="AA125" s="191">
        <f t="shared" si="146"/>
        <v>-0.23263327948303714</v>
      </c>
      <c r="AB125" s="191">
        <f t="shared" si="147"/>
        <v>0.21092564491653998</v>
      </c>
      <c r="AC125" s="191">
        <f t="shared" si="148"/>
        <v>5.4487179487179516E-2</v>
      </c>
      <c r="AD125" s="191">
        <f t="shared" si="149"/>
        <v>-9.6234309623431047E-2</v>
      </c>
      <c r="AE125" s="191">
        <f t="shared" si="150"/>
        <v>-0.20742637644046091</v>
      </c>
      <c r="AF125" s="191">
        <f t="shared" si="151"/>
        <v>-9.7260273972602618E-2</v>
      </c>
      <c r="AG125" s="191">
        <f t="shared" si="152"/>
        <v>-0.1357340720221607</v>
      </c>
      <c r="AH125" s="191">
        <f t="shared" si="153"/>
        <v>-0.13196125907990308</v>
      </c>
      <c r="AI125" s="191">
        <f t="shared" si="154"/>
        <v>0.14684287812041119</v>
      </c>
      <c r="AJ125" s="191">
        <f t="shared" si="155"/>
        <v>0.16242038216560517</v>
      </c>
      <c r="AK125" s="191">
        <f t="shared" si="156"/>
        <v>0.1797385620915033</v>
      </c>
      <c r="AL125" s="191" t="e">
        <f t="shared" si="157"/>
        <v>#DIV/0!</v>
      </c>
      <c r="AM125" s="191" t="e">
        <f t="shared" si="158"/>
        <v>#DIV/0!</v>
      </c>
      <c r="AN125" s="191" t="e">
        <f t="shared" si="159"/>
        <v>#DIV/0!</v>
      </c>
      <c r="AO125" s="191" t="e">
        <f t="shared" si="160"/>
        <v>#DIV/0!</v>
      </c>
    </row>
    <row r="126" spans="1:70" ht="19.5" customHeight="1" x14ac:dyDescent="0.3">
      <c r="A126" s="267" t="s">
        <v>57</v>
      </c>
      <c r="B126" s="158"/>
      <c r="C126" s="158"/>
      <c r="D126" s="158"/>
      <c r="E126" s="191">
        <f t="shared" si="124"/>
        <v>-0.12921938014474332</v>
      </c>
      <c r="F126" s="191">
        <f t="shared" si="125"/>
        <v>-7.9296304030068931E-2</v>
      </c>
      <c r="G126" s="191">
        <f t="shared" si="126"/>
        <v>-4.6013970506707524E-3</v>
      </c>
      <c r="H126" s="191">
        <f t="shared" si="127"/>
        <v>3.9359611605594758E-2</v>
      </c>
      <c r="I126" s="191">
        <f t="shared" si="128"/>
        <v>0.10601246486618576</v>
      </c>
      <c r="J126" s="191">
        <f t="shared" si="129"/>
        <v>0.1267572495735545</v>
      </c>
      <c r="K126" s="191">
        <f t="shared" si="130"/>
        <v>4.4046998900272083E-2</v>
      </c>
      <c r="L126" s="191">
        <f t="shared" si="131"/>
        <v>1.4244680227445849E-2</v>
      </c>
      <c r="M126" s="191">
        <f t="shared" si="132"/>
        <v>-3.6897546048372698E-2</v>
      </c>
      <c r="N126" s="191">
        <f t="shared" si="133"/>
        <v>-6.5981760246126675E-2</v>
      </c>
      <c r="O126" s="191">
        <f t="shared" si="134"/>
        <v>2.0375620127569105E-2</v>
      </c>
      <c r="P126" s="191">
        <f t="shared" si="135"/>
        <v>-2.3917148251988318E-2</v>
      </c>
      <c r="Q126" s="191">
        <f t="shared" si="136"/>
        <v>8.9155236508139835E-2</v>
      </c>
      <c r="R126" s="191">
        <f t="shared" si="137"/>
        <v>5.4149533792783755E-2</v>
      </c>
      <c r="S126" s="191">
        <f t="shared" si="138"/>
        <v>-4.0516801722672358E-2</v>
      </c>
      <c r="T126" s="191">
        <f t="shared" si="139"/>
        <v>3.6226728329183056E-2</v>
      </c>
      <c r="U126" s="191">
        <f t="shared" si="140"/>
        <v>2.6582445058560333E-2</v>
      </c>
      <c r="V126" s="191">
        <f t="shared" si="141"/>
        <v>7.1286760143938421E-2</v>
      </c>
      <c r="W126" s="191">
        <f t="shared" si="142"/>
        <v>0.17045831398819389</v>
      </c>
      <c r="X126" s="191">
        <f t="shared" si="143"/>
        <v>0.10314605271763999</v>
      </c>
      <c r="Y126" s="191">
        <f t="shared" si="144"/>
        <v>0.1058720803318054</v>
      </c>
      <c r="Z126" s="191">
        <f t="shared" si="145"/>
        <v>0.13371316030104796</v>
      </c>
      <c r="AA126" s="191">
        <f t="shared" si="146"/>
        <v>1.09971166096694E-2</v>
      </c>
      <c r="AB126" s="191">
        <f t="shared" si="147"/>
        <v>-2.785019393399879E-2</v>
      </c>
      <c r="AC126" s="191">
        <f t="shared" si="148"/>
        <v>-5.5716353111433525E-3</v>
      </c>
      <c r="AD126" s="191">
        <f t="shared" si="149"/>
        <v>-1.7076880530973337E-2</v>
      </c>
      <c r="AE126" s="191">
        <f t="shared" si="150"/>
        <v>-5.187869540339507E-2</v>
      </c>
      <c r="AF126" s="191">
        <f t="shared" si="151"/>
        <v>5.7064121521710032E-2</v>
      </c>
      <c r="AG126" s="191">
        <f t="shared" si="152"/>
        <v>1.1416861826698099E-2</v>
      </c>
      <c r="AH126" s="191">
        <f t="shared" si="153"/>
        <v>0.12481530445602274</v>
      </c>
      <c r="AI126" s="191">
        <f t="shared" si="154"/>
        <v>0.19986268975513011</v>
      </c>
      <c r="AJ126" s="191">
        <f t="shared" si="155"/>
        <v>0.1740845959595958</v>
      </c>
      <c r="AK126" s="191">
        <f t="shared" si="156"/>
        <v>0.10007245793414365</v>
      </c>
      <c r="AL126" s="191" t="e">
        <f t="shared" si="157"/>
        <v>#DIV/0!</v>
      </c>
      <c r="AM126" s="191" t="e">
        <f t="shared" si="158"/>
        <v>#DIV/0!</v>
      </c>
      <c r="AN126" s="191" t="e">
        <f t="shared" si="159"/>
        <v>#DIV/0!</v>
      </c>
      <c r="AO126" s="191" t="e">
        <f t="shared" si="160"/>
        <v>#DIV/0!</v>
      </c>
    </row>
    <row r="127" spans="1:70" ht="19.5" customHeight="1" x14ac:dyDescent="0.3">
      <c r="A127" s="267" t="s">
        <v>59</v>
      </c>
      <c r="B127" s="158"/>
      <c r="C127" s="158"/>
      <c r="D127" s="158"/>
      <c r="E127" s="191">
        <f t="shared" si="124"/>
        <v>-0.12347025324124561</v>
      </c>
      <c r="F127" s="191">
        <f t="shared" si="125"/>
        <v>-8.0038518182848128E-2</v>
      </c>
      <c r="G127" s="191">
        <f t="shared" si="126"/>
        <v>-1.2744624305387697E-2</v>
      </c>
      <c r="H127" s="191">
        <f t="shared" si="127"/>
        <v>3.7970704721191906E-2</v>
      </c>
      <c r="I127" s="191">
        <f t="shared" si="128"/>
        <v>0.10157501334757058</v>
      </c>
      <c r="J127" s="191">
        <f t="shared" si="129"/>
        <v>0.13355592654424031</v>
      </c>
      <c r="K127" s="191">
        <f t="shared" si="130"/>
        <v>5.4656644158491474E-2</v>
      </c>
      <c r="L127" s="191">
        <f t="shared" si="131"/>
        <v>1.7722328854766545E-2</v>
      </c>
      <c r="M127" s="191">
        <f t="shared" si="132"/>
        <v>-3.8130697136988023E-2</v>
      </c>
      <c r="N127" s="191">
        <f t="shared" si="133"/>
        <v>-7.687748206982381E-2</v>
      </c>
      <c r="O127" s="191">
        <f t="shared" si="134"/>
        <v>-8.9103869653772705E-4</v>
      </c>
      <c r="P127" s="191">
        <f t="shared" si="135"/>
        <v>-2.092207466800311E-2</v>
      </c>
      <c r="Q127" s="191">
        <f t="shared" si="136"/>
        <v>9.2502980573672566E-2</v>
      </c>
      <c r="R127" s="191">
        <f t="shared" si="137"/>
        <v>5.880507091753473E-2</v>
      </c>
      <c r="S127" s="191">
        <f t="shared" si="138"/>
        <v>-2.6819448745741714E-2</v>
      </c>
      <c r="T127" s="191">
        <f t="shared" si="139"/>
        <v>3.3937823834196967E-2</v>
      </c>
      <c r="U127" s="191">
        <f t="shared" si="140"/>
        <v>3.3635375135918855E-2</v>
      </c>
      <c r="V127" s="191">
        <f t="shared" si="141"/>
        <v>7.5676770404374594E-2</v>
      </c>
      <c r="W127" s="191">
        <f t="shared" si="142"/>
        <v>0.17384033735640525</v>
      </c>
      <c r="X127" s="191">
        <f t="shared" si="143"/>
        <v>0.12176692821854096</v>
      </c>
      <c r="Y127" s="191">
        <f t="shared" si="144"/>
        <v>9.3452758402029268E-2</v>
      </c>
      <c r="Z127" s="191">
        <f t="shared" si="145"/>
        <v>0.16500196618167506</v>
      </c>
      <c r="AA127" s="191">
        <f t="shared" si="146"/>
        <v>1.4531238474588815E-2</v>
      </c>
      <c r="AB127" s="191">
        <f t="shared" si="147"/>
        <v>-3.1522656909653834E-2</v>
      </c>
      <c r="AC127" s="191">
        <f t="shared" si="148"/>
        <v>1.6435707379954811E-2</v>
      </c>
      <c r="AD127" s="191">
        <f t="shared" si="149"/>
        <v>-1.7615699605964541E-2</v>
      </c>
      <c r="AE127" s="191">
        <f t="shared" si="150"/>
        <v>-4.3530407788909264E-2</v>
      </c>
      <c r="AF127" s="191">
        <f t="shared" si="151"/>
        <v>6.9777945050809143E-2</v>
      </c>
      <c r="AG127" s="191">
        <f t="shared" si="152"/>
        <v>1.9801166707748008E-2</v>
      </c>
      <c r="AH127" s="191">
        <f t="shared" si="153"/>
        <v>0.14317258434905478</v>
      </c>
      <c r="AI127" s="191">
        <f t="shared" si="154"/>
        <v>0.23262892425428294</v>
      </c>
      <c r="AJ127" s="191">
        <f t="shared" si="155"/>
        <v>0.17566371681415927</v>
      </c>
      <c r="AK127" s="191">
        <f t="shared" si="156"/>
        <v>8.5146219686162539E-2</v>
      </c>
      <c r="AL127" s="191" t="e">
        <f t="shared" si="157"/>
        <v>#DIV/0!</v>
      </c>
      <c r="AM127" s="191" t="e">
        <f t="shared" si="158"/>
        <v>#DIV/0!</v>
      </c>
      <c r="AN127" s="191" t="e">
        <f t="shared" si="159"/>
        <v>#DIV/0!</v>
      </c>
      <c r="AO127" s="191" t="e">
        <f t="shared" si="160"/>
        <v>#DIV/0!</v>
      </c>
    </row>
    <row r="128" spans="1:70" ht="19.5" customHeight="1" x14ac:dyDescent="0.3">
      <c r="A128" s="267" t="s">
        <v>16</v>
      </c>
      <c r="B128" s="158"/>
      <c r="C128" s="158"/>
      <c r="D128" s="158"/>
      <c r="E128" s="191">
        <f t="shared" si="124"/>
        <v>-0.18871473354231971</v>
      </c>
      <c r="F128" s="191">
        <f t="shared" si="125"/>
        <v>-7.057256990679095E-2</v>
      </c>
      <c r="G128" s="191">
        <f t="shared" si="126"/>
        <v>8.6369770580297045E-2</v>
      </c>
      <c r="H128" s="191">
        <f t="shared" si="127"/>
        <v>5.5197132616487288E-2</v>
      </c>
      <c r="I128" s="191">
        <f t="shared" si="128"/>
        <v>0.15412445730824897</v>
      </c>
      <c r="J128" s="191">
        <f t="shared" si="129"/>
        <v>5.2557813594954483E-2</v>
      </c>
      <c r="K128" s="191">
        <f t="shared" si="130"/>
        <v>-6.1431285623812615E-2</v>
      </c>
      <c r="L128" s="191">
        <f t="shared" si="131"/>
        <v>-2.3792862141357674E-2</v>
      </c>
      <c r="M128" s="191">
        <f t="shared" si="132"/>
        <v>-2.3321554770318054E-2</v>
      </c>
      <c r="N128" s="191">
        <f t="shared" si="133"/>
        <v>7.2126220886551407E-2</v>
      </c>
      <c r="O128" s="191">
        <f t="shared" si="134"/>
        <v>0.29426229508196733</v>
      </c>
      <c r="P128" s="191">
        <f t="shared" si="135"/>
        <v>-5.5518836748182476E-2</v>
      </c>
      <c r="Q128" s="191">
        <f t="shared" si="136"/>
        <v>5.3611317944899373E-2</v>
      </c>
      <c r="R128" s="191">
        <f t="shared" si="137"/>
        <v>-1.5003750937735427E-3</v>
      </c>
      <c r="S128" s="191">
        <f t="shared" si="138"/>
        <v>-0.18774966711051921</v>
      </c>
      <c r="T128" s="191">
        <f t="shared" si="139"/>
        <v>6.1009817671809463E-2</v>
      </c>
      <c r="U128" s="191">
        <f t="shared" si="140"/>
        <v>-4.2765502494654273E-2</v>
      </c>
      <c r="V128" s="191">
        <f t="shared" si="141"/>
        <v>2.14559386973181E-2</v>
      </c>
      <c r="W128" s="191">
        <f t="shared" si="142"/>
        <v>0.13529856386999217</v>
      </c>
      <c r="X128" s="191">
        <f t="shared" si="143"/>
        <v>-6.4918032786885238E-2</v>
      </c>
      <c r="Y128" s="191">
        <f t="shared" si="144"/>
        <v>0.24489795918367352</v>
      </c>
      <c r="Z128" s="191">
        <f t="shared" si="145"/>
        <v>-0.13115845539280957</v>
      </c>
      <c r="AA128" s="191">
        <f t="shared" si="146"/>
        <v>-2.4336283185840579E-2</v>
      </c>
      <c r="AB128" s="191">
        <f t="shared" si="147"/>
        <v>6.6006600660066805E-3</v>
      </c>
      <c r="AC128" s="191">
        <f t="shared" si="148"/>
        <v>-0.19957386363636365</v>
      </c>
      <c r="AD128" s="191">
        <f t="shared" si="149"/>
        <v>-1.2491781722550943E-2</v>
      </c>
      <c r="AE128" s="191">
        <f t="shared" si="150"/>
        <v>-0.12797427652733118</v>
      </c>
      <c r="AF128" s="191">
        <f t="shared" si="151"/>
        <v>-4.8964218455743946E-2</v>
      </c>
      <c r="AG128" s="191">
        <f t="shared" si="152"/>
        <v>-5.6932350971198975E-2</v>
      </c>
      <c r="AH128" s="191">
        <f t="shared" si="153"/>
        <v>-1.0409889394925154E-2</v>
      </c>
      <c r="AI128" s="191">
        <f t="shared" si="154"/>
        <v>-3.4161490683229823E-2</v>
      </c>
      <c r="AJ128" s="191">
        <f t="shared" si="155"/>
        <v>0.16107871720116629</v>
      </c>
      <c r="AK128" s="191">
        <f t="shared" si="156"/>
        <v>0.2390041493775934</v>
      </c>
      <c r="AL128" s="191" t="e">
        <f t="shared" si="157"/>
        <v>#DIV/0!</v>
      </c>
      <c r="AM128" s="191" t="e">
        <f t="shared" si="158"/>
        <v>#DIV/0!</v>
      </c>
      <c r="AN128" s="191" t="e">
        <f t="shared" si="159"/>
        <v>#DIV/0!</v>
      </c>
      <c r="AO128" s="191" t="e">
        <f t="shared" si="160"/>
        <v>#DIV/0!</v>
      </c>
    </row>
    <row r="129" spans="1:41" ht="19.5" customHeight="1" x14ac:dyDescent="0.3">
      <c r="A129" s="265" t="s">
        <v>60</v>
      </c>
      <c r="B129" s="212"/>
      <c r="C129" s="212"/>
      <c r="D129" s="212"/>
      <c r="E129" s="191">
        <f t="shared" si="124"/>
        <v>-0.59856630824372759</v>
      </c>
      <c r="F129" s="191">
        <f t="shared" si="125"/>
        <v>-2.4738562091503269</v>
      </c>
      <c r="G129" s="191">
        <f t="shared" si="126"/>
        <v>-4.2372881355932202E-2</v>
      </c>
      <c r="H129" s="191">
        <f t="shared" si="127"/>
        <v>9.85</v>
      </c>
      <c r="I129" s="191">
        <f t="shared" si="128"/>
        <v>0.6858006042296072</v>
      </c>
      <c r="J129" s="191">
        <f t="shared" si="129"/>
        <v>-0.55844155844155841</v>
      </c>
      <c r="K129" s="191">
        <f t="shared" si="130"/>
        <v>-0.32183908045977005</v>
      </c>
      <c r="L129" s="191">
        <f t="shared" si="131"/>
        <v>-0.87654320987654322</v>
      </c>
      <c r="M129" s="191">
        <f t="shared" si="132"/>
        <v>-3.0060606060606063</v>
      </c>
      <c r="N129" s="191">
        <f t="shared" si="133"/>
        <v>-1.8716981132075472</v>
      </c>
      <c r="O129" s="191">
        <f t="shared" si="134"/>
        <v>-1.2820097244732578</v>
      </c>
      <c r="P129" s="191">
        <f t="shared" si="135"/>
        <v>-1.3121387283236994</v>
      </c>
      <c r="Q129" s="191">
        <f t="shared" si="136"/>
        <v>-12</v>
      </c>
      <c r="R129" s="191">
        <f t="shared" si="137"/>
        <v>3.6491228070175437</v>
      </c>
      <c r="S129" s="191">
        <f t="shared" si="138"/>
        <v>0.82544378698224885</v>
      </c>
      <c r="T129" s="191">
        <f t="shared" si="139"/>
        <v>-2.4537815126050422</v>
      </c>
      <c r="U129" s="191">
        <f t="shared" si="140"/>
        <v>-0.98</v>
      </c>
      <c r="V129" s="191">
        <f t="shared" si="141"/>
        <v>-3.671875</v>
      </c>
      <c r="W129" s="191">
        <f t="shared" si="142"/>
        <v>-0.73879443585780535</v>
      </c>
      <c r="X129" s="191">
        <f t="shared" si="143"/>
        <v>2.9666666666666668</v>
      </c>
      <c r="Y129" s="191">
        <f t="shared" si="144"/>
        <v>0.1227544910179641</v>
      </c>
      <c r="Z129" s="191">
        <f t="shared" si="145"/>
        <v>-2.7297297297297298</v>
      </c>
      <c r="AA129" s="191">
        <f t="shared" si="146"/>
        <v>-8.18888888888889</v>
      </c>
      <c r="AB129" s="191">
        <f t="shared" si="147"/>
        <v>-0.76377952755905509</v>
      </c>
      <c r="AC129" s="191">
        <f t="shared" si="148"/>
        <v>0.94752186588921283</v>
      </c>
      <c r="AD129" s="191">
        <f t="shared" si="149"/>
        <v>-1.3363636363636364</v>
      </c>
      <c r="AE129" s="191">
        <f t="shared" si="150"/>
        <v>-0.78723404255319152</v>
      </c>
      <c r="AF129" s="191">
        <f t="shared" si="151"/>
        <v>-0.38647342995169076</v>
      </c>
      <c r="AG129" s="191">
        <f t="shared" si="152"/>
        <v>-1.7297872340425531</v>
      </c>
      <c r="AH129" s="191">
        <f t="shared" si="153"/>
        <v>-0.82286634460547503</v>
      </c>
      <c r="AI129" s="191">
        <f t="shared" si="154"/>
        <v>8.6136363636363615</v>
      </c>
      <c r="AJ129" s="191">
        <f t="shared" si="155"/>
        <v>1.6883116883116882</v>
      </c>
      <c r="AK129" s="191">
        <f t="shared" si="156"/>
        <v>-2.3314447592067991</v>
      </c>
      <c r="AL129" s="191" t="e">
        <f t="shared" si="157"/>
        <v>#DIV/0!</v>
      </c>
      <c r="AM129" s="191" t="e">
        <f t="shared" si="158"/>
        <v>#DIV/0!</v>
      </c>
      <c r="AN129" s="191" t="e">
        <f t="shared" si="159"/>
        <v>#DIV/0!</v>
      </c>
      <c r="AO129" s="191" t="e">
        <f t="shared" si="160"/>
        <v>#DIV/0!</v>
      </c>
    </row>
    <row r="130" spans="1:41" ht="19.5" customHeight="1" x14ac:dyDescent="0.3">
      <c r="A130" s="263" t="s">
        <v>61</v>
      </c>
      <c r="B130" s="212"/>
      <c r="C130" s="212"/>
      <c r="D130" s="212"/>
      <c r="E130" s="191">
        <f t="shared" si="124"/>
        <v>-2.6994471384007013E-2</v>
      </c>
      <c r="F130" s="191">
        <f t="shared" si="125"/>
        <v>-1.9681182652061424E-2</v>
      </c>
      <c r="G130" s="191">
        <f t="shared" si="126"/>
        <v>-6.3259890143800845E-3</v>
      </c>
      <c r="H130" s="191">
        <f t="shared" si="127"/>
        <v>2.7056660969396074E-2</v>
      </c>
      <c r="I130" s="191">
        <f t="shared" si="128"/>
        <v>4.8783648083962072E-2</v>
      </c>
      <c r="J130" s="191">
        <f t="shared" si="129"/>
        <v>4.5238760122870758E-2</v>
      </c>
      <c r="K130" s="191">
        <f t="shared" si="130"/>
        <v>5.4919482453692492E-3</v>
      </c>
      <c r="L130" s="191">
        <f t="shared" si="131"/>
        <v>2.2301228183581046E-3</v>
      </c>
      <c r="M130" s="191">
        <f t="shared" si="132"/>
        <v>4.0934686583268931E-2</v>
      </c>
      <c r="N130" s="191">
        <f t="shared" si="133"/>
        <v>8.5809581564584514E-2</v>
      </c>
      <c r="O130" s="191">
        <f t="shared" si="134"/>
        <v>6.6302729528535886E-2</v>
      </c>
      <c r="P130" s="191">
        <f t="shared" si="135"/>
        <v>3.2100126455043565E-3</v>
      </c>
      <c r="Q130" s="191">
        <f t="shared" si="136"/>
        <v>-1.8846969340020614E-3</v>
      </c>
      <c r="R130" s="191">
        <f t="shared" si="137"/>
        <v>6.1967799642218102E-2</v>
      </c>
      <c r="S130" s="191">
        <f t="shared" si="138"/>
        <v>9.7574261021134312E-2</v>
      </c>
      <c r="T130" s="191">
        <f t="shared" si="139"/>
        <v>9.1098846670911948E-2</v>
      </c>
      <c r="U130" s="191">
        <f t="shared" si="140"/>
        <v>0.10174644962735013</v>
      </c>
      <c r="V130" s="191">
        <f t="shared" si="141"/>
        <v>2.0519935738279482E-2</v>
      </c>
      <c r="W130" s="191">
        <f t="shared" si="142"/>
        <v>5.6309934790947702E-2</v>
      </c>
      <c r="X130" s="191">
        <f t="shared" si="143"/>
        <v>5.203215721304133E-2</v>
      </c>
      <c r="Y130" s="191">
        <f t="shared" si="144"/>
        <v>4.6202187912173009E-2</v>
      </c>
      <c r="Z130" s="191">
        <f t="shared" si="145"/>
        <v>4.0973014063093949E-2</v>
      </c>
      <c r="AA130" s="191">
        <f t="shared" si="146"/>
        <v>1.0230179028132946E-2</v>
      </c>
      <c r="AB130" s="191">
        <f t="shared" si="147"/>
        <v>3.6694061812709844E-2</v>
      </c>
      <c r="AC130" s="191">
        <f t="shared" si="148"/>
        <v>8.8322215654817127E-2</v>
      </c>
      <c r="AD130" s="191">
        <f t="shared" si="149"/>
        <v>5.282112845138065E-2</v>
      </c>
      <c r="AE130" s="191">
        <f t="shared" si="150"/>
        <v>4.8001949317739045E-2</v>
      </c>
      <c r="AF130" s="191">
        <f t="shared" si="151"/>
        <v>4.0049761226373493E-2</v>
      </c>
      <c r="AG130" s="191">
        <f t="shared" si="152"/>
        <v>4.964147821290954E-3</v>
      </c>
      <c r="AH130" s="191">
        <f t="shared" si="153"/>
        <v>1.6473459426479486E-2</v>
      </c>
      <c r="AI130" s="191">
        <f t="shared" si="154"/>
        <v>6.6851522897621196E-2</v>
      </c>
      <c r="AJ130" s="191">
        <f t="shared" si="155"/>
        <v>7.9305266805266728E-2</v>
      </c>
      <c r="AK130" s="191">
        <f t="shared" si="156"/>
        <v>5.6668908316520827E-2</v>
      </c>
      <c r="AL130" s="191" t="e">
        <f t="shared" si="157"/>
        <v>#DIV/0!</v>
      </c>
      <c r="AM130" s="191" t="e">
        <f t="shared" si="158"/>
        <v>#DIV/0!</v>
      </c>
      <c r="AN130" s="191" t="e">
        <f t="shared" si="159"/>
        <v>#DIV/0!</v>
      </c>
      <c r="AO130" s="191" t="e">
        <f t="shared" si="160"/>
        <v>#DIV/0!</v>
      </c>
    </row>
    <row r="135" spans="1:41" ht="19.5" hidden="1" customHeight="1" x14ac:dyDescent="0.3"/>
    <row r="145" spans="1:21" ht="19.5" customHeight="1" x14ac:dyDescent="0.3">
      <c r="A145"/>
      <c r="B145"/>
      <c r="C145" s="198"/>
      <c r="D145" s="198"/>
      <c r="E145" s="198"/>
      <c r="F145" s="198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ht="19.5" customHeight="1" x14ac:dyDescent="0.3">
      <c r="A146"/>
      <c r="B146"/>
      <c r="C146" s="198"/>
      <c r="D146" s="198"/>
      <c r="E146" s="198"/>
      <c r="F146" s="198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ht="19.5" customHeight="1" x14ac:dyDescent="0.3">
      <c r="A147"/>
      <c r="B147"/>
      <c r="C147" s="198"/>
      <c r="D147" s="198"/>
      <c r="E147" s="198"/>
      <c r="F147" s="198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ht="19.5" customHeight="1" x14ac:dyDescent="0.3">
      <c r="A148"/>
      <c r="B148"/>
      <c r="C148" s="198"/>
      <c r="D148" s="198"/>
      <c r="E148" s="198"/>
      <c r="F148" s="19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ht="19.5" customHeight="1" x14ac:dyDescent="0.3">
      <c r="A149"/>
      <c r="B149"/>
      <c r="C149" s="198"/>
      <c r="D149" s="198"/>
      <c r="E149" s="198"/>
      <c r="F149" s="198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ht="19.5" customHeight="1" x14ac:dyDescent="0.3">
      <c r="A150"/>
      <c r="B150"/>
      <c r="C150" s="198"/>
      <c r="D150" s="198"/>
      <c r="E150" s="198"/>
      <c r="F150" s="198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ht="19.5" customHeight="1" x14ac:dyDescent="0.3">
      <c r="A151"/>
      <c r="B151"/>
      <c r="C151" s="198"/>
      <c r="D151" s="198"/>
      <c r="E151" s="198"/>
      <c r="F151" s="198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ht="19.5" customHeight="1" x14ac:dyDescent="0.3">
      <c r="A152"/>
      <c r="B152"/>
      <c r="C152" s="198"/>
      <c r="D152" s="198"/>
      <c r="E152" s="198"/>
      <c r="F152" s="198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ht="19.5" customHeight="1" x14ac:dyDescent="0.3">
      <c r="A153"/>
      <c r="B153"/>
      <c r="C153" s="198"/>
      <c r="D153" s="198"/>
      <c r="E153" s="198"/>
      <c r="F153" s="198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ht="19.5" customHeight="1" x14ac:dyDescent="0.3">
      <c r="A154"/>
      <c r="B154"/>
      <c r="C154" s="198"/>
      <c r="D154" s="198"/>
      <c r="E154" s="198"/>
      <c r="F154" s="198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ht="19.5" hidden="1" customHeight="1" x14ac:dyDescent="0.3">
      <c r="A155"/>
      <c r="B155"/>
      <c r="C155" s="198"/>
      <c r="D155" s="198"/>
      <c r="E155" s="198"/>
      <c r="F155" s="198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ht="19.5" hidden="1" customHeight="1" x14ac:dyDescent="0.3">
      <c r="A156"/>
      <c r="B156"/>
      <c r="C156" s="198"/>
      <c r="D156" s="198"/>
      <c r="E156" s="198"/>
      <c r="F156" s="198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ht="19.5" hidden="1" customHeight="1" x14ac:dyDescent="0.3">
      <c r="A157"/>
      <c r="B157"/>
      <c r="C157" s="198"/>
      <c r="D157" s="198"/>
      <c r="E157" s="198"/>
      <c r="F157" s="198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ht="19.5" hidden="1" customHeight="1" x14ac:dyDescent="0.3">
      <c r="A158"/>
      <c r="B158"/>
      <c r="C158" s="198"/>
      <c r="D158" s="198"/>
      <c r="E158" s="198"/>
      <c r="F158" s="19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ht="19.5" customHeight="1" x14ac:dyDescent="0.3">
      <c r="A159"/>
      <c r="B159"/>
      <c r="C159" s="198"/>
      <c r="D159" s="198"/>
      <c r="E159" s="198"/>
      <c r="F159" s="198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ht="19.5" customHeight="1" x14ac:dyDescent="0.3">
      <c r="A160"/>
      <c r="B160"/>
      <c r="C160" s="198"/>
      <c r="D160" s="198"/>
      <c r="E160" s="198"/>
      <c r="F160" s="198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ht="19.5" customHeight="1" x14ac:dyDescent="0.3">
      <c r="A161"/>
      <c r="B161"/>
      <c r="C161" s="198"/>
      <c r="D161" s="198"/>
      <c r="E161" s="198"/>
      <c r="F161" s="198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ht="19.5" customHeight="1" x14ac:dyDescent="0.3">
      <c r="A162"/>
      <c r="B162"/>
      <c r="C162" s="198"/>
      <c r="D162" s="198"/>
      <c r="E162" s="198"/>
      <c r="F162" s="198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ht="19.5" customHeight="1" x14ac:dyDescent="0.3">
      <c r="A163"/>
      <c r="B163"/>
      <c r="C163" s="198"/>
      <c r="D163" s="198"/>
      <c r="E163" s="198"/>
      <c r="F163" s="198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ht="19.5" customHeight="1" x14ac:dyDescent="0.3">
      <c r="A164"/>
      <c r="B164"/>
      <c r="C164" s="198"/>
      <c r="D164" s="198"/>
      <c r="E164" s="198"/>
      <c r="F164" s="198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ht="19.5" customHeight="1" x14ac:dyDescent="0.3">
      <c r="A165"/>
      <c r="B165"/>
      <c r="C165" s="198"/>
      <c r="D165" s="198"/>
      <c r="E165" s="198"/>
      <c r="F165" s="198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ht="19.5" customHeight="1" x14ac:dyDescent="0.3">
      <c r="A166"/>
      <c r="B166"/>
      <c r="C166" s="198"/>
      <c r="D166" s="198"/>
      <c r="E166" s="198"/>
      <c r="F166" s="198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ht="19.5" customHeight="1" x14ac:dyDescent="0.3">
      <c r="A167"/>
      <c r="B167"/>
      <c r="C167" s="198"/>
      <c r="D167" s="198"/>
      <c r="E167" s="198"/>
      <c r="F167" s="198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ht="19.5" customHeight="1" x14ac:dyDescent="0.3">
      <c r="A168"/>
      <c r="B168"/>
      <c r="C168" s="198"/>
      <c r="D168" s="198"/>
      <c r="E168" s="198"/>
      <c r="F168" s="19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ht="19.5" customHeight="1" x14ac:dyDescent="0.3">
      <c r="A169"/>
      <c r="B169"/>
      <c r="C169" s="198"/>
      <c r="D169" s="198"/>
      <c r="E169" s="198"/>
      <c r="F169" s="198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21" ht="19.5" customHeight="1" x14ac:dyDescent="0.3">
      <c r="A170"/>
      <c r="B170"/>
      <c r="C170" s="198"/>
      <c r="D170" s="198"/>
      <c r="E170" s="198"/>
      <c r="F170" s="198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21" ht="19.5" customHeight="1" x14ac:dyDescent="0.3">
      <c r="A171"/>
      <c r="B171"/>
      <c r="C171" s="198"/>
      <c r="D171" s="198"/>
      <c r="E171" s="198"/>
      <c r="F171" s="198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21" ht="19.5" hidden="1" customHeight="1" x14ac:dyDescent="0.3">
      <c r="A172"/>
      <c r="B172"/>
      <c r="C172" s="198"/>
      <c r="D172" s="198"/>
      <c r="E172" s="198"/>
      <c r="F172" s="198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21" ht="19.5" hidden="1" customHeight="1" x14ac:dyDescent="0.3">
      <c r="A173"/>
      <c r="B173"/>
      <c r="C173" s="198"/>
      <c r="D173" s="198"/>
      <c r="E173" s="198"/>
      <c r="F173" s="198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21" ht="19.5" hidden="1" customHeight="1" x14ac:dyDescent="0.3">
      <c r="A174"/>
      <c r="B174"/>
      <c r="C174" s="198"/>
      <c r="D174" s="198"/>
      <c r="E174" s="198"/>
      <c r="F174" s="198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21" ht="19.5" hidden="1" customHeight="1" x14ac:dyDescent="0.3">
      <c r="A175"/>
      <c r="B175"/>
      <c r="C175" s="198"/>
      <c r="D175" s="198"/>
      <c r="E175" s="198"/>
      <c r="F175" s="198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21" ht="19.5" customHeight="1" x14ac:dyDescent="0.3">
      <c r="A176"/>
      <c r="B176"/>
      <c r="C176" s="198"/>
      <c r="D176" s="198"/>
      <c r="E176" s="198"/>
      <c r="F176" s="198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41" ht="19.5" customHeight="1" x14ac:dyDescent="0.3">
      <c r="A177"/>
      <c r="B177"/>
      <c r="C177" s="198"/>
      <c r="D177" s="198"/>
      <c r="E177" s="198"/>
      <c r="F177" s="198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41" ht="19.5" customHeight="1" x14ac:dyDescent="0.3">
      <c r="A178"/>
      <c r="B178"/>
      <c r="C178" s="198"/>
      <c r="D178" s="198"/>
      <c r="E178" s="198"/>
      <c r="F178" s="19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41" ht="19.5" customHeight="1" x14ac:dyDescent="0.3">
      <c r="A179"/>
      <c r="B179"/>
      <c r="C179" s="198"/>
      <c r="D179" s="198"/>
      <c r="E179" s="198"/>
      <c r="F179" s="198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4" spans="1:41" ht="19.5" customHeight="1" x14ac:dyDescent="0.3"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41" ht="19.5" customHeight="1" x14ac:dyDescent="0.3"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41" ht="19.5" customHeight="1" x14ac:dyDescent="0.3"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41" ht="19.5" customHeight="1" x14ac:dyDescent="0.3"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41" ht="19.5" customHeight="1" x14ac:dyDescent="0.3"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41" ht="19.5" customHeight="1" x14ac:dyDescent="0.3"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41" ht="19.5" customHeight="1" x14ac:dyDescent="0.3"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41" ht="19.5" customHeight="1" x14ac:dyDescent="0.3"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41" ht="19.5" customHeight="1" x14ac:dyDescent="0.3"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2:41" ht="19.5" customHeight="1" x14ac:dyDescent="0.3"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2:41" ht="19.5" customHeight="1" x14ac:dyDescent="0.3"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2:41" ht="19.5" customHeight="1" x14ac:dyDescent="0.3"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2:41" ht="19.5" customHeight="1" x14ac:dyDescent="0.3"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2:41" ht="19.5" customHeight="1" x14ac:dyDescent="0.3"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2:41" ht="19.5" customHeight="1" x14ac:dyDescent="0.3"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2:41" ht="19.5" customHeight="1" x14ac:dyDescent="0.3"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2:41" ht="19.5" customHeight="1" x14ac:dyDescent="0.3"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2:41" ht="19.5" customHeight="1" x14ac:dyDescent="0.3"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2:41" ht="19.5" customHeight="1" x14ac:dyDescent="0.3"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2:41" ht="19.5" customHeight="1" x14ac:dyDescent="0.3"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2:41" ht="19.5" customHeight="1" x14ac:dyDescent="0.3"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2:41" ht="19.5" customHeight="1" x14ac:dyDescent="0.3"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2:41" ht="19.5" customHeight="1" x14ac:dyDescent="0.3"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2:41" ht="19.5" customHeight="1" x14ac:dyDescent="0.3"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2:41" ht="19.5" customHeight="1" x14ac:dyDescent="0.3">
      <c r="B208" s="113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2:41" ht="19.5" customHeight="1" x14ac:dyDescent="0.3">
      <c r="B209" s="113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</sheetData>
  <mergeCells count="7">
    <mergeCell ref="AQ96:AT96"/>
    <mergeCell ref="BO96:BR96"/>
    <mergeCell ref="AU96:AX96"/>
    <mergeCell ref="AY96:BB96"/>
    <mergeCell ref="BC96:BF96"/>
    <mergeCell ref="BG96:BJ96"/>
    <mergeCell ref="BK96:BN9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7">
    <tabColor rgb="FF00B050"/>
  </sheetPr>
  <dimension ref="A1:BR203"/>
  <sheetViews>
    <sheetView rightToLeft="1" topLeftCell="A73" zoomScale="30" zoomScaleNormal="30" workbookViewId="0">
      <selection activeCell="A110" sqref="A110"/>
    </sheetView>
  </sheetViews>
  <sheetFormatPr defaultColWidth="9" defaultRowHeight="19.5" customHeight="1" outlineLevelRow="1" x14ac:dyDescent="0.3"/>
  <cols>
    <col min="1" max="1" width="13" style="1" customWidth="1"/>
    <col min="2" max="2" width="22" style="1" customWidth="1"/>
    <col min="3" max="6" width="22" style="119" customWidth="1"/>
    <col min="7" max="7" width="9" style="68" customWidth="1"/>
    <col min="8" max="9" width="9" style="119" customWidth="1"/>
    <col min="10" max="15" width="9" style="119"/>
    <col min="16" max="17" width="9.5" style="68" customWidth="1"/>
    <col min="18" max="18" width="10.83203125" style="1" customWidth="1"/>
    <col min="19" max="19" width="9" style="1"/>
    <col min="20" max="29" width="9.5" style="1" customWidth="1"/>
    <col min="30" max="30" width="8.83203125" style="1" bestFit="1" customWidth="1"/>
    <col min="31" max="45" width="9.5" style="1" customWidth="1"/>
    <col min="46" max="16384" width="9" style="1"/>
  </cols>
  <sheetData>
    <row r="1" spans="1:69" ht="19.5" customHeight="1" x14ac:dyDescent="0.3">
      <c r="A1" s="270" t="s">
        <v>83</v>
      </c>
      <c r="B1" s="219">
        <v>2020</v>
      </c>
      <c r="C1" s="220"/>
      <c r="D1" s="220"/>
      <c r="E1" s="221"/>
      <c r="F1" s="219">
        <v>2019</v>
      </c>
      <c r="G1" s="220"/>
      <c r="H1" s="220"/>
      <c r="I1" s="221"/>
      <c r="J1" s="219">
        <v>2018</v>
      </c>
      <c r="K1" s="220"/>
      <c r="L1" s="220"/>
      <c r="M1" s="221"/>
      <c r="N1" s="219">
        <v>2017</v>
      </c>
      <c r="O1" s="220"/>
      <c r="P1" s="220"/>
      <c r="Q1" s="221"/>
      <c r="R1" s="219">
        <v>2016</v>
      </c>
      <c r="S1" s="220">
        <v>2016</v>
      </c>
      <c r="T1" s="220"/>
      <c r="U1" s="221"/>
      <c r="V1" s="219">
        <v>2015</v>
      </c>
      <c r="W1" s="220">
        <v>2015</v>
      </c>
      <c r="X1" s="220"/>
      <c r="Y1" s="221"/>
      <c r="Z1" s="219">
        <v>2014</v>
      </c>
      <c r="AA1" s="220"/>
      <c r="AB1" s="220"/>
      <c r="AC1" s="221"/>
      <c r="AD1" s="219">
        <v>2013</v>
      </c>
      <c r="AE1" s="220"/>
      <c r="AF1" s="220"/>
      <c r="AG1" s="221"/>
      <c r="AH1" s="219">
        <v>2012</v>
      </c>
      <c r="AI1" s="220"/>
      <c r="AJ1" s="220"/>
      <c r="AK1" s="221"/>
      <c r="AL1" s="219">
        <v>2011</v>
      </c>
      <c r="AM1" s="220"/>
      <c r="AN1" s="220"/>
      <c r="AO1" s="221"/>
      <c r="AP1" s="219">
        <v>2010</v>
      </c>
      <c r="AQ1" s="220"/>
      <c r="AR1" s="220"/>
      <c r="AS1" s="221"/>
      <c r="AT1" s="219">
        <v>2009</v>
      </c>
      <c r="AU1" s="220"/>
      <c r="AV1" s="220"/>
      <c r="AW1" s="221"/>
      <c r="AX1" s="219">
        <v>2008</v>
      </c>
      <c r="AY1" s="220"/>
      <c r="AZ1" s="220"/>
      <c r="BA1" s="221"/>
      <c r="BB1" s="219">
        <v>2007</v>
      </c>
      <c r="BC1" s="220"/>
      <c r="BD1" s="220"/>
      <c r="BE1" s="221"/>
      <c r="BF1" s="219">
        <v>2006</v>
      </c>
      <c r="BG1" s="220"/>
      <c r="BH1" s="220"/>
      <c r="BI1" s="221"/>
      <c r="BJ1" s="219">
        <v>2005</v>
      </c>
      <c r="BK1" s="220"/>
      <c r="BL1" s="220"/>
      <c r="BM1" s="221"/>
      <c r="BN1" s="219">
        <v>2004</v>
      </c>
      <c r="BO1" s="220"/>
      <c r="BP1" s="220"/>
      <c r="BQ1" s="221"/>
    </row>
    <row r="2" spans="1:69" ht="31.5" customHeight="1" thickBot="1" x14ac:dyDescent="0.35">
      <c r="A2" s="271"/>
      <c r="B2" s="34" t="s">
        <v>5</v>
      </c>
      <c r="C2" s="35" t="s">
        <v>4</v>
      </c>
      <c r="D2" s="35" t="s">
        <v>3</v>
      </c>
      <c r="E2" s="36" t="s">
        <v>2</v>
      </c>
      <c r="F2" s="34" t="s">
        <v>5</v>
      </c>
      <c r="G2" s="35" t="s">
        <v>4</v>
      </c>
      <c r="H2" s="35" t="s">
        <v>3</v>
      </c>
      <c r="I2" s="36" t="s">
        <v>2</v>
      </c>
      <c r="J2" s="34" t="s">
        <v>5</v>
      </c>
      <c r="K2" s="35" t="s">
        <v>4</v>
      </c>
      <c r="L2" s="35" t="s">
        <v>3</v>
      </c>
      <c r="M2" s="36" t="s">
        <v>2</v>
      </c>
      <c r="N2" s="34" t="s">
        <v>5</v>
      </c>
      <c r="O2" s="35" t="s">
        <v>4</v>
      </c>
      <c r="P2" s="35" t="s">
        <v>3</v>
      </c>
      <c r="Q2" s="36" t="s">
        <v>2</v>
      </c>
      <c r="R2" s="34" t="s">
        <v>5</v>
      </c>
      <c r="S2" s="35" t="s">
        <v>4</v>
      </c>
      <c r="T2" s="35" t="s">
        <v>3</v>
      </c>
      <c r="U2" s="36" t="s">
        <v>2</v>
      </c>
      <c r="V2" s="34" t="s">
        <v>5</v>
      </c>
      <c r="W2" s="35" t="s">
        <v>4</v>
      </c>
      <c r="X2" s="35" t="s">
        <v>3</v>
      </c>
      <c r="Y2" s="36" t="s">
        <v>2</v>
      </c>
      <c r="Z2" s="34" t="s">
        <v>5</v>
      </c>
      <c r="AA2" s="35" t="s">
        <v>4</v>
      </c>
      <c r="AB2" s="35" t="s">
        <v>3</v>
      </c>
      <c r="AC2" s="36" t="s">
        <v>2</v>
      </c>
      <c r="AD2" s="34" t="s">
        <v>5</v>
      </c>
      <c r="AE2" s="35" t="s">
        <v>4</v>
      </c>
      <c r="AF2" s="35" t="s">
        <v>3</v>
      </c>
      <c r="AG2" s="36" t="s">
        <v>2</v>
      </c>
      <c r="AH2" s="34" t="s">
        <v>5</v>
      </c>
      <c r="AI2" s="35" t="s">
        <v>4</v>
      </c>
      <c r="AJ2" s="35" t="s">
        <v>3</v>
      </c>
      <c r="AK2" s="36" t="s">
        <v>2</v>
      </c>
      <c r="AL2" s="34" t="s">
        <v>5</v>
      </c>
      <c r="AM2" s="35" t="s">
        <v>4</v>
      </c>
      <c r="AN2" s="35" t="s">
        <v>3</v>
      </c>
      <c r="AO2" s="36" t="s">
        <v>2</v>
      </c>
      <c r="AP2" s="34" t="s">
        <v>5</v>
      </c>
      <c r="AQ2" s="35" t="s">
        <v>4</v>
      </c>
      <c r="AR2" s="35" t="s">
        <v>3</v>
      </c>
      <c r="AS2" s="36" t="s">
        <v>2</v>
      </c>
      <c r="AT2" s="34" t="s">
        <v>5</v>
      </c>
      <c r="AU2" s="35" t="s">
        <v>4</v>
      </c>
      <c r="AV2" s="35" t="s">
        <v>3</v>
      </c>
      <c r="AW2" s="36" t="s">
        <v>2</v>
      </c>
      <c r="AX2" s="34" t="s">
        <v>5</v>
      </c>
      <c r="AY2" s="35" t="s">
        <v>4</v>
      </c>
      <c r="AZ2" s="35" t="s">
        <v>3</v>
      </c>
      <c r="BA2" s="36" t="s">
        <v>2</v>
      </c>
      <c r="BB2" s="34" t="s">
        <v>5</v>
      </c>
      <c r="BC2" s="35" t="s">
        <v>4</v>
      </c>
      <c r="BD2" s="35" t="s">
        <v>3</v>
      </c>
      <c r="BE2" s="36" t="s">
        <v>2</v>
      </c>
      <c r="BF2" s="34" t="s">
        <v>5</v>
      </c>
      <c r="BG2" s="35" t="s">
        <v>4</v>
      </c>
      <c r="BH2" s="35" t="s">
        <v>3</v>
      </c>
      <c r="BI2" s="36" t="s">
        <v>2</v>
      </c>
      <c r="BJ2" s="34" t="s">
        <v>5</v>
      </c>
      <c r="BK2" s="35" t="s">
        <v>4</v>
      </c>
      <c r="BL2" s="35" t="s">
        <v>3</v>
      </c>
      <c r="BM2" s="36" t="s">
        <v>2</v>
      </c>
      <c r="BN2" s="34" t="s">
        <v>5</v>
      </c>
      <c r="BO2" s="35" t="s">
        <v>4</v>
      </c>
      <c r="BP2" s="35" t="s">
        <v>3</v>
      </c>
      <c r="BQ2" s="36" t="s">
        <v>2</v>
      </c>
    </row>
    <row r="3" spans="1:69" ht="19.5" customHeight="1" x14ac:dyDescent="0.3">
      <c r="A3" s="54" t="s">
        <v>24</v>
      </c>
      <c r="B3" s="202"/>
      <c r="C3" s="202"/>
      <c r="D3" s="202"/>
      <c r="E3" s="165">
        <v>88.9</v>
      </c>
      <c r="F3" s="165">
        <v>92.3</v>
      </c>
      <c r="G3" s="165">
        <v>77.8</v>
      </c>
      <c r="H3" s="165">
        <v>73.5</v>
      </c>
      <c r="I3" s="166">
        <v>80.3</v>
      </c>
      <c r="J3" s="167">
        <v>88.9</v>
      </c>
      <c r="K3" s="165">
        <v>72.900000000000006</v>
      </c>
      <c r="L3" s="165">
        <v>81.3</v>
      </c>
      <c r="M3" s="166">
        <v>91.7</v>
      </c>
      <c r="N3" s="167">
        <v>93</v>
      </c>
      <c r="O3" s="165">
        <v>84.7</v>
      </c>
      <c r="P3" s="165">
        <v>75.7</v>
      </c>
      <c r="Q3" s="166">
        <v>75.5</v>
      </c>
      <c r="R3" s="167">
        <v>116.5</v>
      </c>
      <c r="S3" s="165">
        <v>78.900000000000006</v>
      </c>
      <c r="T3" s="165">
        <v>84</v>
      </c>
      <c r="U3" s="166">
        <v>113.8</v>
      </c>
      <c r="V3" s="167">
        <v>78.400000000000006</v>
      </c>
      <c r="W3" s="165">
        <v>65.099999999999994</v>
      </c>
      <c r="X3" s="165">
        <v>82.8</v>
      </c>
      <c r="Y3" s="166">
        <v>88.9</v>
      </c>
      <c r="Z3" s="167">
        <v>76.7</v>
      </c>
      <c r="AA3" s="165">
        <v>27.2</v>
      </c>
      <c r="AB3" s="165">
        <v>108.1</v>
      </c>
      <c r="AC3" s="166">
        <v>106.7</v>
      </c>
      <c r="AD3" s="167">
        <v>70.7</v>
      </c>
      <c r="AE3" s="165">
        <v>77</v>
      </c>
      <c r="AF3" s="165">
        <v>76.5</v>
      </c>
      <c r="AG3" s="166">
        <v>69.900000000000006</v>
      </c>
      <c r="AH3" s="167">
        <v>79.7</v>
      </c>
      <c r="AI3" s="165">
        <v>73.8</v>
      </c>
      <c r="AJ3" s="165">
        <v>77.7</v>
      </c>
      <c r="AK3" s="166">
        <v>79.599999999999994</v>
      </c>
      <c r="AL3" s="167">
        <v>61.3</v>
      </c>
      <c r="AM3" s="165">
        <v>66.3</v>
      </c>
      <c r="AN3" s="165">
        <v>87.2</v>
      </c>
      <c r="AO3" s="166">
        <v>92.3</v>
      </c>
      <c r="AP3" s="167">
        <v>50.3</v>
      </c>
      <c r="AQ3" s="165">
        <v>79.5</v>
      </c>
      <c r="AR3" s="165">
        <v>70.7</v>
      </c>
      <c r="AS3" s="166">
        <v>98.9</v>
      </c>
      <c r="AT3" s="167">
        <v>113.7</v>
      </c>
      <c r="AU3" s="165">
        <v>64.7</v>
      </c>
      <c r="AV3" s="165">
        <v>65.400000000000006</v>
      </c>
      <c r="AW3" s="166">
        <v>107.3</v>
      </c>
      <c r="AX3" s="167">
        <v>61.6</v>
      </c>
      <c r="AY3" s="165">
        <v>90.2</v>
      </c>
      <c r="AZ3" s="165">
        <v>72.599999999999994</v>
      </c>
      <c r="BA3" s="166">
        <v>91.7</v>
      </c>
      <c r="BB3" s="167">
        <v>59.8</v>
      </c>
      <c r="BC3" s="165">
        <v>48.4</v>
      </c>
      <c r="BD3" s="165">
        <v>56.3</v>
      </c>
      <c r="BE3" s="166">
        <v>57.4</v>
      </c>
      <c r="BF3" s="167">
        <v>59.3</v>
      </c>
      <c r="BG3" s="165">
        <v>53.5</v>
      </c>
      <c r="BH3" s="165">
        <v>64</v>
      </c>
      <c r="BI3" s="166">
        <v>62.2</v>
      </c>
      <c r="BJ3" s="167">
        <v>53.2</v>
      </c>
      <c r="BK3" s="165">
        <v>44.7</v>
      </c>
      <c r="BL3" s="165">
        <v>45.3</v>
      </c>
      <c r="BM3" s="166">
        <v>55.8</v>
      </c>
      <c r="BN3" s="167">
        <v>74.400000000000006</v>
      </c>
      <c r="BO3" s="165">
        <v>60.2</v>
      </c>
      <c r="BP3" s="165">
        <v>51.8</v>
      </c>
      <c r="BQ3" s="166">
        <v>77.400000000000006</v>
      </c>
    </row>
    <row r="4" spans="1:69" ht="19.5" customHeight="1" x14ac:dyDescent="0.3">
      <c r="A4" s="92" t="s">
        <v>36</v>
      </c>
      <c r="B4" s="202"/>
      <c r="C4" s="202"/>
      <c r="D4" s="202"/>
      <c r="E4" s="165">
        <v>57.7</v>
      </c>
      <c r="F4" s="192">
        <v>55.7</v>
      </c>
      <c r="G4" s="165">
        <v>54.600000000000009</v>
      </c>
      <c r="H4" s="165">
        <v>60.900000000000006</v>
      </c>
      <c r="I4" s="166">
        <v>62.1</v>
      </c>
      <c r="J4" s="167">
        <v>68.3</v>
      </c>
      <c r="K4" s="165">
        <v>66</v>
      </c>
      <c r="L4" s="165">
        <v>64.8</v>
      </c>
      <c r="M4" s="166">
        <v>66.599999999999994</v>
      </c>
      <c r="N4" s="167">
        <v>85.3</v>
      </c>
      <c r="O4" s="165">
        <v>85.199999999999989</v>
      </c>
      <c r="P4" s="165">
        <v>84.500000000000014</v>
      </c>
      <c r="Q4" s="166">
        <v>101.10000000000001</v>
      </c>
      <c r="R4" s="167">
        <v>87.399999999999991</v>
      </c>
      <c r="S4" s="165">
        <v>88.6</v>
      </c>
      <c r="T4" s="165">
        <v>87.2</v>
      </c>
      <c r="U4" s="166">
        <v>85.7</v>
      </c>
      <c r="V4" s="167">
        <v>87.3</v>
      </c>
      <c r="W4" s="165">
        <v>87.8</v>
      </c>
      <c r="X4" s="165">
        <v>88.59999999999998</v>
      </c>
      <c r="Y4" s="166">
        <v>85</v>
      </c>
      <c r="Z4" s="167">
        <v>64.2</v>
      </c>
      <c r="AA4" s="165">
        <v>49.29999999999999</v>
      </c>
      <c r="AB4" s="165">
        <v>92.6</v>
      </c>
      <c r="AC4" s="166">
        <v>87.2</v>
      </c>
      <c r="AD4" s="167">
        <v>86.7</v>
      </c>
      <c r="AE4" s="165">
        <v>101.00000000000001</v>
      </c>
      <c r="AF4" s="165">
        <v>101.00000000000001</v>
      </c>
      <c r="AG4" s="166">
        <v>90.5</v>
      </c>
      <c r="AH4" s="167">
        <v>106.89999999999999</v>
      </c>
      <c r="AI4" s="165">
        <v>107</v>
      </c>
      <c r="AJ4" s="165">
        <v>104.4</v>
      </c>
      <c r="AK4" s="166">
        <v>92.999999999999986</v>
      </c>
      <c r="AL4" s="167">
        <v>112.1</v>
      </c>
      <c r="AM4" s="165">
        <v>110.60000000000001</v>
      </c>
      <c r="AN4" s="165">
        <v>113.7</v>
      </c>
      <c r="AO4" s="166">
        <v>108.5</v>
      </c>
      <c r="AP4" s="167">
        <v>103.19999999999999</v>
      </c>
      <c r="AQ4" s="165">
        <v>104.10000000000001</v>
      </c>
      <c r="AR4" s="165">
        <v>102.8</v>
      </c>
      <c r="AS4" s="166">
        <v>100.20000000000002</v>
      </c>
      <c r="AT4" s="167">
        <v>49</v>
      </c>
      <c r="AU4" s="165">
        <v>52.8</v>
      </c>
      <c r="AV4" s="165">
        <v>44.900000000000006</v>
      </c>
      <c r="AW4" s="166">
        <v>39.799999999999997</v>
      </c>
      <c r="AX4" s="167">
        <v>46.199999999999996</v>
      </c>
      <c r="AY4" s="165">
        <v>46.4</v>
      </c>
      <c r="AZ4" s="165">
        <v>46.6</v>
      </c>
      <c r="BA4" s="166">
        <v>50.199999999999996</v>
      </c>
      <c r="BB4" s="167">
        <v>38.200000000000003</v>
      </c>
      <c r="BC4" s="165">
        <v>35.5</v>
      </c>
      <c r="BD4" s="165">
        <v>36.4</v>
      </c>
      <c r="BE4" s="166">
        <v>33.6</v>
      </c>
      <c r="BF4" s="167">
        <v>82.6</v>
      </c>
      <c r="BG4" s="165">
        <v>74.300000000000011</v>
      </c>
      <c r="BH4" s="165">
        <v>83.4</v>
      </c>
      <c r="BI4" s="166">
        <v>71.100000000000009</v>
      </c>
      <c r="BJ4" s="167">
        <v>131.4</v>
      </c>
      <c r="BK4" s="165">
        <v>135.6</v>
      </c>
      <c r="BL4" s="165">
        <v>137</v>
      </c>
      <c r="BM4" s="166">
        <v>133.69999999999999</v>
      </c>
      <c r="BN4" s="167">
        <v>131.6</v>
      </c>
      <c r="BO4" s="165">
        <v>113.5</v>
      </c>
      <c r="BP4" s="165">
        <v>102.3</v>
      </c>
      <c r="BQ4" s="166">
        <v>90.3</v>
      </c>
    </row>
    <row r="5" spans="1:69" ht="19.5" customHeight="1" x14ac:dyDescent="0.3">
      <c r="A5" s="114" t="s">
        <v>37</v>
      </c>
      <c r="B5" s="203"/>
      <c r="C5" s="203"/>
      <c r="D5" s="203"/>
      <c r="E5" s="165">
        <v>0.3</v>
      </c>
      <c r="F5" s="165">
        <v>0.1</v>
      </c>
      <c r="G5" s="165">
        <v>0.1</v>
      </c>
      <c r="H5" s="165">
        <v>0.1</v>
      </c>
      <c r="I5" s="166">
        <v>0.1</v>
      </c>
      <c r="J5" s="167">
        <v>0.1</v>
      </c>
      <c r="K5" s="165">
        <v>0.1</v>
      </c>
      <c r="L5" s="165">
        <v>0.1</v>
      </c>
      <c r="M5" s="166">
        <v>0</v>
      </c>
      <c r="N5" s="167">
        <v>0.2</v>
      </c>
      <c r="O5" s="165">
        <v>0.2</v>
      </c>
      <c r="P5" s="165">
        <v>0.2</v>
      </c>
      <c r="Q5" s="166">
        <v>0.2</v>
      </c>
      <c r="R5" s="167">
        <v>1</v>
      </c>
      <c r="S5" s="165">
        <v>1.1000000000000001</v>
      </c>
      <c r="T5" s="165">
        <v>1.4</v>
      </c>
      <c r="U5" s="166">
        <v>0.9</v>
      </c>
      <c r="V5" s="167">
        <v>1.1000000000000001</v>
      </c>
      <c r="W5" s="165">
        <v>1.1000000000000001</v>
      </c>
      <c r="X5" s="165">
        <v>1.1000000000000001</v>
      </c>
      <c r="Y5" s="166">
        <v>0.9</v>
      </c>
      <c r="Z5" s="167">
        <v>0.8</v>
      </c>
      <c r="AA5" s="165">
        <v>0.8</v>
      </c>
      <c r="AB5" s="165">
        <v>0.8</v>
      </c>
      <c r="AC5" s="166">
        <v>0.8</v>
      </c>
      <c r="AD5" s="167">
        <v>0.2</v>
      </c>
      <c r="AE5" s="165">
        <v>0.2</v>
      </c>
      <c r="AF5" s="165">
        <v>0.2</v>
      </c>
      <c r="AG5" s="166">
        <v>0.1</v>
      </c>
      <c r="AH5" s="167">
        <v>0.5</v>
      </c>
      <c r="AI5" s="165">
        <v>0.5</v>
      </c>
      <c r="AJ5" s="165">
        <v>0.5</v>
      </c>
      <c r="AK5" s="166">
        <v>0.5</v>
      </c>
      <c r="AL5" s="167">
        <v>0</v>
      </c>
      <c r="AM5" s="165">
        <v>0</v>
      </c>
      <c r="AN5" s="165">
        <v>0</v>
      </c>
      <c r="AO5" s="166">
        <v>0</v>
      </c>
      <c r="AP5" s="167">
        <v>0</v>
      </c>
      <c r="AQ5" s="165">
        <v>0</v>
      </c>
      <c r="AR5" s="165">
        <v>0</v>
      </c>
      <c r="AS5" s="166">
        <v>0</v>
      </c>
      <c r="AT5" s="167">
        <v>0</v>
      </c>
      <c r="AU5" s="165">
        <v>0</v>
      </c>
      <c r="AV5" s="165">
        <v>0</v>
      </c>
      <c r="AW5" s="166">
        <v>0</v>
      </c>
      <c r="AX5" s="167">
        <v>0</v>
      </c>
      <c r="AY5" s="165">
        <v>0</v>
      </c>
      <c r="AZ5" s="165">
        <v>0</v>
      </c>
      <c r="BA5" s="166">
        <v>0</v>
      </c>
      <c r="BB5" s="167">
        <v>0</v>
      </c>
      <c r="BC5" s="165">
        <v>0</v>
      </c>
      <c r="BD5" s="165">
        <v>0</v>
      </c>
      <c r="BE5" s="166">
        <v>0</v>
      </c>
      <c r="BF5" s="167">
        <v>0</v>
      </c>
      <c r="BG5" s="165">
        <v>0</v>
      </c>
      <c r="BH5" s="165">
        <v>0</v>
      </c>
      <c r="BI5" s="166">
        <v>0</v>
      </c>
      <c r="BJ5" s="167">
        <v>0</v>
      </c>
      <c r="BK5" s="165">
        <v>0</v>
      </c>
      <c r="BL5" s="165">
        <v>0</v>
      </c>
      <c r="BM5" s="166">
        <v>0</v>
      </c>
      <c r="BN5" s="167">
        <v>0</v>
      </c>
      <c r="BO5" s="165">
        <v>0</v>
      </c>
      <c r="BP5" s="165">
        <v>0</v>
      </c>
      <c r="BQ5" s="166">
        <v>0</v>
      </c>
    </row>
    <row r="6" spans="1:69" ht="19.5" customHeight="1" x14ac:dyDescent="0.3">
      <c r="A6" s="114" t="s">
        <v>63</v>
      </c>
      <c r="B6" s="203"/>
      <c r="C6" s="203"/>
      <c r="D6" s="203"/>
      <c r="E6" s="165">
        <v>32.299999999999997</v>
      </c>
      <c r="F6" s="192">
        <v>35</v>
      </c>
      <c r="G6" s="165">
        <v>34.200000000000003</v>
      </c>
      <c r="H6" s="165">
        <v>38.700000000000003</v>
      </c>
      <c r="I6" s="166">
        <v>38.200000000000003</v>
      </c>
      <c r="J6" s="167">
        <v>46.1</v>
      </c>
      <c r="K6" s="165">
        <v>45.1</v>
      </c>
      <c r="L6" s="165">
        <v>44.4</v>
      </c>
      <c r="M6" s="166">
        <v>46.7</v>
      </c>
      <c r="N6" s="167">
        <v>66.099999999999994</v>
      </c>
      <c r="O6" s="165">
        <v>64.3</v>
      </c>
      <c r="P6" s="165">
        <v>65.2</v>
      </c>
      <c r="Q6" s="166">
        <v>77.7</v>
      </c>
      <c r="R6" s="167">
        <v>70.3</v>
      </c>
      <c r="S6" s="165">
        <v>69.5</v>
      </c>
      <c r="T6" s="165">
        <v>69.900000000000006</v>
      </c>
      <c r="U6" s="166">
        <v>66.099999999999994</v>
      </c>
      <c r="V6" s="167">
        <v>71.400000000000006</v>
      </c>
      <c r="W6" s="165">
        <v>70.7</v>
      </c>
      <c r="X6" s="165">
        <v>72.8</v>
      </c>
      <c r="Y6" s="166">
        <v>69.3</v>
      </c>
      <c r="Z6" s="167">
        <v>60.2</v>
      </c>
      <c r="AA6" s="165">
        <v>45.4</v>
      </c>
      <c r="AB6" s="165">
        <v>85.6</v>
      </c>
      <c r="AC6" s="166">
        <v>80.2</v>
      </c>
      <c r="AD6" s="167">
        <v>79.7</v>
      </c>
      <c r="AE6" s="165">
        <v>89.7</v>
      </c>
      <c r="AF6" s="165">
        <v>90.9</v>
      </c>
      <c r="AG6" s="166">
        <v>77.900000000000006</v>
      </c>
      <c r="AH6" s="167">
        <v>84.5</v>
      </c>
      <c r="AI6" s="165">
        <v>82.9</v>
      </c>
      <c r="AJ6" s="165">
        <v>81.7</v>
      </c>
      <c r="AK6" s="166">
        <v>73.599999999999994</v>
      </c>
      <c r="AL6" s="167">
        <v>91.3</v>
      </c>
      <c r="AM6" s="165">
        <v>90.7</v>
      </c>
      <c r="AN6" s="165">
        <v>97.3</v>
      </c>
      <c r="AO6" s="166">
        <v>92</v>
      </c>
      <c r="AP6" s="167">
        <v>85.1</v>
      </c>
      <c r="AQ6" s="165">
        <v>85.4</v>
      </c>
      <c r="AR6" s="165">
        <v>84.2</v>
      </c>
      <c r="AS6" s="166">
        <v>82.4</v>
      </c>
      <c r="AT6" s="167">
        <v>24.8</v>
      </c>
      <c r="AU6" s="165">
        <v>27</v>
      </c>
      <c r="AV6" s="165">
        <v>22.9</v>
      </c>
      <c r="AW6" s="166">
        <v>21.7</v>
      </c>
      <c r="AX6" s="167">
        <v>18.3</v>
      </c>
      <c r="AY6" s="165">
        <v>18.899999999999999</v>
      </c>
      <c r="AZ6" s="165">
        <v>18.3</v>
      </c>
      <c r="BA6" s="166">
        <v>18.7</v>
      </c>
      <c r="BB6" s="167">
        <v>12.5</v>
      </c>
      <c r="BC6" s="165">
        <v>10.3</v>
      </c>
      <c r="BD6" s="165">
        <v>12.6</v>
      </c>
      <c r="BE6" s="166">
        <v>10.5</v>
      </c>
      <c r="BF6" s="167">
        <v>60</v>
      </c>
      <c r="BG6" s="165">
        <v>51.9</v>
      </c>
      <c r="BH6" s="165">
        <v>61.4</v>
      </c>
      <c r="BI6" s="166">
        <v>48.7</v>
      </c>
      <c r="BJ6" s="167">
        <v>100.2</v>
      </c>
      <c r="BK6" s="165">
        <v>105.7</v>
      </c>
      <c r="BL6" s="165">
        <v>107.5</v>
      </c>
      <c r="BM6" s="166">
        <v>102.9</v>
      </c>
      <c r="BN6" s="167">
        <v>90.5</v>
      </c>
      <c r="BO6" s="165">
        <v>78.099999999999994</v>
      </c>
      <c r="BP6" s="165">
        <v>77.5</v>
      </c>
      <c r="BQ6" s="166">
        <v>65.7</v>
      </c>
    </row>
    <row r="7" spans="1:69" ht="40" customHeight="1" x14ac:dyDescent="0.3">
      <c r="A7" s="114" t="s">
        <v>48</v>
      </c>
      <c r="B7" s="203"/>
      <c r="C7" s="203"/>
      <c r="D7" s="203"/>
      <c r="E7" s="165">
        <v>22</v>
      </c>
      <c r="F7" s="165">
        <v>18.8</v>
      </c>
      <c r="G7" s="165">
        <v>18.600000000000001</v>
      </c>
      <c r="H7" s="165">
        <v>20.100000000000001</v>
      </c>
      <c r="I7" s="166">
        <v>21.9</v>
      </c>
      <c r="J7" s="167">
        <v>20</v>
      </c>
      <c r="K7" s="165">
        <v>19.399999999999999</v>
      </c>
      <c r="L7" s="165">
        <v>19.100000000000001</v>
      </c>
      <c r="M7" s="166">
        <v>18.399999999999999</v>
      </c>
      <c r="N7" s="167">
        <v>17</v>
      </c>
      <c r="O7" s="165">
        <v>18.600000000000001</v>
      </c>
      <c r="P7" s="165">
        <v>17.2</v>
      </c>
      <c r="Q7" s="166">
        <v>21.4</v>
      </c>
      <c r="R7" s="167">
        <v>14.5</v>
      </c>
      <c r="S7" s="165">
        <v>15.8</v>
      </c>
      <c r="T7" s="165">
        <v>14.3</v>
      </c>
      <c r="U7" s="166">
        <v>17.2</v>
      </c>
      <c r="V7" s="167">
        <v>13.2</v>
      </c>
      <c r="W7" s="165">
        <v>14.4</v>
      </c>
      <c r="X7" s="165">
        <v>13.1</v>
      </c>
      <c r="Y7" s="166">
        <v>13</v>
      </c>
      <c r="Z7" s="167">
        <v>2.2999999999999998</v>
      </c>
      <c r="AA7" s="165">
        <v>1.3</v>
      </c>
      <c r="AB7" s="165">
        <v>4</v>
      </c>
      <c r="AC7" s="166">
        <v>4.4000000000000004</v>
      </c>
      <c r="AD7" s="167">
        <v>4.2</v>
      </c>
      <c r="AE7" s="165">
        <v>6.2</v>
      </c>
      <c r="AF7" s="165">
        <v>5</v>
      </c>
      <c r="AG7" s="166">
        <v>5.3</v>
      </c>
      <c r="AH7" s="167">
        <v>15.6</v>
      </c>
      <c r="AI7" s="165">
        <v>19</v>
      </c>
      <c r="AJ7" s="165">
        <v>18.100000000000001</v>
      </c>
      <c r="AK7" s="166">
        <v>14.3</v>
      </c>
      <c r="AL7" s="167">
        <v>17.899999999999999</v>
      </c>
      <c r="AM7" s="165">
        <v>17.2</v>
      </c>
      <c r="AN7" s="165">
        <v>14</v>
      </c>
      <c r="AO7" s="166">
        <v>14.1</v>
      </c>
      <c r="AP7" s="167">
        <v>16.600000000000001</v>
      </c>
      <c r="AQ7" s="165">
        <v>17.5</v>
      </c>
      <c r="AR7" s="165">
        <v>17.399999999999999</v>
      </c>
      <c r="AS7" s="166">
        <v>16.399999999999999</v>
      </c>
      <c r="AT7" s="167">
        <v>22</v>
      </c>
      <c r="AU7" s="165">
        <v>24.9</v>
      </c>
      <c r="AV7" s="165">
        <v>18.3</v>
      </c>
      <c r="AW7" s="166">
        <v>14.7</v>
      </c>
      <c r="AX7" s="167">
        <v>24.5</v>
      </c>
      <c r="AY7" s="165">
        <v>24.1</v>
      </c>
      <c r="AZ7" s="165">
        <v>24.7</v>
      </c>
      <c r="BA7" s="166">
        <v>27.6</v>
      </c>
      <c r="BB7" s="167">
        <v>22.5</v>
      </c>
      <c r="BC7" s="165">
        <v>22</v>
      </c>
      <c r="BD7" s="165">
        <v>20.8</v>
      </c>
      <c r="BE7" s="166">
        <v>20.2</v>
      </c>
      <c r="BF7" s="167">
        <v>20.6</v>
      </c>
      <c r="BG7" s="165">
        <v>20.5</v>
      </c>
      <c r="BH7" s="165">
        <v>20.100000000000001</v>
      </c>
      <c r="BI7" s="166">
        <v>20.6</v>
      </c>
      <c r="BJ7" s="167">
        <v>27.3</v>
      </c>
      <c r="BK7" s="165">
        <v>26.2</v>
      </c>
      <c r="BL7" s="165">
        <v>25.8</v>
      </c>
      <c r="BM7" s="166">
        <v>27.1</v>
      </c>
      <c r="BN7" s="167">
        <v>36.700000000000003</v>
      </c>
      <c r="BO7" s="165">
        <v>31.7</v>
      </c>
      <c r="BP7" s="165">
        <v>22</v>
      </c>
      <c r="BQ7" s="166">
        <v>21.9</v>
      </c>
    </row>
    <row r="8" spans="1:69" ht="40" customHeight="1" x14ac:dyDescent="0.3">
      <c r="A8" s="114" t="s">
        <v>38</v>
      </c>
      <c r="B8" s="203"/>
      <c r="C8" s="203"/>
      <c r="D8" s="203"/>
      <c r="E8" s="165">
        <v>3.1</v>
      </c>
      <c r="F8" s="165">
        <v>1.8</v>
      </c>
      <c r="G8" s="165">
        <v>1.7</v>
      </c>
      <c r="H8" s="165">
        <v>2</v>
      </c>
      <c r="I8" s="166">
        <v>1.9</v>
      </c>
      <c r="J8" s="167">
        <v>2.1</v>
      </c>
      <c r="K8" s="165">
        <v>1.4</v>
      </c>
      <c r="L8" s="165">
        <v>1.2</v>
      </c>
      <c r="M8" s="166">
        <v>1.5</v>
      </c>
      <c r="N8" s="167">
        <v>2</v>
      </c>
      <c r="O8" s="165">
        <v>2.1</v>
      </c>
      <c r="P8" s="165">
        <v>1.9</v>
      </c>
      <c r="Q8" s="166">
        <v>1.8</v>
      </c>
      <c r="R8" s="167">
        <v>1.6</v>
      </c>
      <c r="S8" s="165">
        <v>2.2000000000000002</v>
      </c>
      <c r="T8" s="165">
        <v>1.6</v>
      </c>
      <c r="U8" s="166">
        <v>1.5</v>
      </c>
      <c r="V8" s="167">
        <v>1.6</v>
      </c>
      <c r="W8" s="165">
        <v>1.6</v>
      </c>
      <c r="X8" s="165">
        <v>1.6</v>
      </c>
      <c r="Y8" s="166">
        <v>1.8</v>
      </c>
      <c r="Z8" s="167">
        <v>0.9</v>
      </c>
      <c r="AA8" s="165">
        <v>1.8</v>
      </c>
      <c r="AB8" s="165">
        <v>2.2000000000000002</v>
      </c>
      <c r="AC8" s="166">
        <v>1.8</v>
      </c>
      <c r="AD8" s="167">
        <v>2.6</v>
      </c>
      <c r="AE8" s="165">
        <v>4.9000000000000004</v>
      </c>
      <c r="AF8" s="165">
        <v>4.9000000000000004</v>
      </c>
      <c r="AG8" s="166">
        <v>7.2</v>
      </c>
      <c r="AH8" s="167">
        <v>6.3</v>
      </c>
      <c r="AI8" s="165">
        <v>4.5999999999999996</v>
      </c>
      <c r="AJ8" s="165">
        <v>4.0999999999999996</v>
      </c>
      <c r="AK8" s="166">
        <v>4.5999999999999996</v>
      </c>
      <c r="AL8" s="167">
        <v>2.9</v>
      </c>
      <c r="AM8" s="165">
        <v>2.7</v>
      </c>
      <c r="AN8" s="165">
        <v>2.4</v>
      </c>
      <c r="AO8" s="166">
        <v>2.4</v>
      </c>
      <c r="AP8" s="167">
        <v>1.5</v>
      </c>
      <c r="AQ8" s="165">
        <v>1.2</v>
      </c>
      <c r="AR8" s="165">
        <v>1.2</v>
      </c>
      <c r="AS8" s="166">
        <v>1.4</v>
      </c>
      <c r="AT8" s="167">
        <v>2.2000000000000002</v>
      </c>
      <c r="AU8" s="165">
        <v>0.9</v>
      </c>
      <c r="AV8" s="165">
        <v>3.7</v>
      </c>
      <c r="AW8" s="166">
        <v>3.4</v>
      </c>
      <c r="AX8" s="167">
        <v>3.4</v>
      </c>
      <c r="AY8" s="165">
        <v>3.4</v>
      </c>
      <c r="AZ8" s="165">
        <v>3.6</v>
      </c>
      <c r="BA8" s="166">
        <v>3.9</v>
      </c>
      <c r="BB8" s="167">
        <v>3.2</v>
      </c>
      <c r="BC8" s="165">
        <v>3.2</v>
      </c>
      <c r="BD8" s="165">
        <v>3</v>
      </c>
      <c r="BE8" s="166">
        <v>2.9</v>
      </c>
      <c r="BF8" s="167">
        <v>2</v>
      </c>
      <c r="BG8" s="165">
        <v>1.9</v>
      </c>
      <c r="BH8" s="165">
        <v>1.9</v>
      </c>
      <c r="BI8" s="166">
        <v>1.8</v>
      </c>
      <c r="BJ8" s="167">
        <v>3.9</v>
      </c>
      <c r="BK8" s="165">
        <v>3.7</v>
      </c>
      <c r="BL8" s="165">
        <v>3.7</v>
      </c>
      <c r="BM8" s="166">
        <v>3.7</v>
      </c>
      <c r="BN8" s="167">
        <v>4.4000000000000004</v>
      </c>
      <c r="BO8" s="165">
        <v>3.7</v>
      </c>
      <c r="BP8" s="165">
        <v>2.8</v>
      </c>
      <c r="BQ8" s="166">
        <v>2.7</v>
      </c>
    </row>
    <row r="9" spans="1:69" s="112" customFormat="1" ht="40" customHeight="1" outlineLevel="1" x14ac:dyDescent="0.3">
      <c r="A9" s="55" t="s">
        <v>12</v>
      </c>
      <c r="B9" s="202"/>
      <c r="C9" s="202"/>
      <c r="D9" s="202"/>
      <c r="E9" s="165">
        <v>34.6</v>
      </c>
      <c r="F9" s="165">
        <v>43</v>
      </c>
      <c r="G9" s="165">
        <v>43.4</v>
      </c>
      <c r="H9" s="165">
        <v>47.3</v>
      </c>
      <c r="I9" s="166">
        <v>44.3</v>
      </c>
      <c r="J9" s="167">
        <v>39.5</v>
      </c>
      <c r="K9" s="165">
        <v>41.8</v>
      </c>
      <c r="L9" s="165">
        <v>41.7</v>
      </c>
      <c r="M9" s="166">
        <v>45</v>
      </c>
      <c r="N9" s="167">
        <v>37.5</v>
      </c>
      <c r="O9" s="165">
        <v>39.4</v>
      </c>
      <c r="P9" s="165">
        <v>37.4</v>
      </c>
      <c r="Q9" s="166">
        <v>39.6</v>
      </c>
      <c r="R9" s="167">
        <v>46.6</v>
      </c>
      <c r="S9" s="165">
        <v>44.3</v>
      </c>
      <c r="T9" s="165">
        <v>29.5</v>
      </c>
      <c r="U9" s="166">
        <v>53.8</v>
      </c>
      <c r="V9" s="167">
        <v>38.200000000000003</v>
      </c>
      <c r="W9" s="165">
        <v>19.2</v>
      </c>
      <c r="X9" s="165">
        <v>24.1</v>
      </c>
      <c r="Y9" s="166">
        <v>13.5</v>
      </c>
      <c r="Z9" s="167">
        <v>14.8</v>
      </c>
      <c r="AA9" s="165">
        <v>5.7</v>
      </c>
      <c r="AB9" s="165">
        <v>23.1</v>
      </c>
      <c r="AC9" s="166">
        <v>23.3</v>
      </c>
      <c r="AD9" s="167">
        <v>108.9</v>
      </c>
      <c r="AE9" s="165">
        <v>93.9</v>
      </c>
      <c r="AF9" s="165">
        <v>130.80000000000001</v>
      </c>
      <c r="AG9" s="166">
        <v>122.4</v>
      </c>
      <c r="AH9" s="167">
        <v>72.3</v>
      </c>
      <c r="AI9" s="165">
        <v>110.8</v>
      </c>
      <c r="AJ9" s="165">
        <v>109.1</v>
      </c>
      <c r="AK9" s="166">
        <v>76.400000000000006</v>
      </c>
      <c r="AL9" s="167">
        <v>89.2</v>
      </c>
      <c r="AM9" s="165">
        <v>88.2</v>
      </c>
      <c r="AN9" s="165">
        <v>98.8</v>
      </c>
      <c r="AO9" s="166">
        <v>75.099999999999994</v>
      </c>
      <c r="AP9" s="167">
        <v>50.2</v>
      </c>
      <c r="AQ9" s="165">
        <v>53.5</v>
      </c>
      <c r="AR9" s="165">
        <v>32.200000000000003</v>
      </c>
      <c r="AS9" s="166">
        <v>15.2</v>
      </c>
      <c r="AT9" s="167">
        <v>14.1</v>
      </c>
      <c r="AU9" s="165">
        <v>8.8000000000000007</v>
      </c>
      <c r="AV9" s="165">
        <v>8.5</v>
      </c>
      <c r="AW9" s="166">
        <v>20.2</v>
      </c>
      <c r="AX9" s="167">
        <v>12.3</v>
      </c>
      <c r="AY9" s="165">
        <v>6.5</v>
      </c>
      <c r="AZ9" s="165">
        <v>3.7</v>
      </c>
      <c r="BA9" s="166">
        <v>28.3</v>
      </c>
      <c r="BB9" s="167">
        <v>8.4</v>
      </c>
      <c r="BC9" s="165">
        <v>17.5</v>
      </c>
      <c r="BD9" s="165">
        <v>32.700000000000003</v>
      </c>
      <c r="BE9" s="166">
        <v>28.4</v>
      </c>
      <c r="BF9" s="167">
        <v>17.7</v>
      </c>
      <c r="BG9" s="165">
        <v>17.2</v>
      </c>
      <c r="BH9" s="165">
        <v>23.7</v>
      </c>
      <c r="BI9" s="166">
        <v>30.2</v>
      </c>
      <c r="BJ9" s="167">
        <v>40.700000000000003</v>
      </c>
      <c r="BK9" s="165">
        <v>35.6</v>
      </c>
      <c r="BL9" s="165">
        <v>34.700000000000003</v>
      </c>
      <c r="BM9" s="166">
        <v>32.799999999999997</v>
      </c>
      <c r="BN9" s="167">
        <v>27.5</v>
      </c>
      <c r="BO9" s="165">
        <v>24.6</v>
      </c>
      <c r="BP9" s="165">
        <v>20.9</v>
      </c>
      <c r="BQ9" s="166">
        <v>33.9</v>
      </c>
    </row>
    <row r="10" spans="1:69" s="112" customFormat="1" ht="40" customHeight="1" outlineLevel="1" x14ac:dyDescent="0.3">
      <c r="A10" s="55" t="s">
        <v>13</v>
      </c>
      <c r="B10" s="202"/>
      <c r="C10" s="202"/>
      <c r="D10" s="202"/>
      <c r="E10" s="165">
        <v>119.8</v>
      </c>
      <c r="F10" s="192">
        <v>134.6</v>
      </c>
      <c r="G10" s="165">
        <v>138.30000000000001</v>
      </c>
      <c r="H10" s="165">
        <v>128.4</v>
      </c>
      <c r="I10" s="166">
        <v>145.5</v>
      </c>
      <c r="J10" s="167">
        <v>148.5</v>
      </c>
      <c r="K10" s="165">
        <v>143</v>
      </c>
      <c r="L10" s="165">
        <v>133.5</v>
      </c>
      <c r="M10" s="166">
        <v>129.5</v>
      </c>
      <c r="N10" s="167">
        <v>130.9</v>
      </c>
      <c r="O10" s="165">
        <v>132.30000000000001</v>
      </c>
      <c r="P10" s="165">
        <v>130.4</v>
      </c>
      <c r="Q10" s="166">
        <v>133.30000000000001</v>
      </c>
      <c r="R10" s="167">
        <v>156.6</v>
      </c>
      <c r="S10" s="165">
        <v>152.6</v>
      </c>
      <c r="T10" s="165">
        <v>166.6</v>
      </c>
      <c r="U10" s="166">
        <v>143.4</v>
      </c>
      <c r="V10" s="167">
        <v>161.19999999999999</v>
      </c>
      <c r="W10" s="165">
        <v>152.6</v>
      </c>
      <c r="X10" s="165">
        <v>153</v>
      </c>
      <c r="Y10" s="166">
        <v>143.4</v>
      </c>
      <c r="Z10" s="167">
        <v>141.5</v>
      </c>
      <c r="AA10" s="165">
        <v>86.3</v>
      </c>
      <c r="AB10" s="165">
        <v>181.1</v>
      </c>
      <c r="AC10" s="166">
        <v>207.7</v>
      </c>
      <c r="AD10" s="167">
        <v>167</v>
      </c>
      <c r="AE10" s="165">
        <v>183.1</v>
      </c>
      <c r="AF10" s="165">
        <v>159.1</v>
      </c>
      <c r="AG10" s="166">
        <v>149.30000000000001</v>
      </c>
      <c r="AH10" s="167">
        <v>121.8</v>
      </c>
      <c r="AI10" s="165">
        <v>135</v>
      </c>
      <c r="AJ10" s="165">
        <v>138.5</v>
      </c>
      <c r="AK10" s="166">
        <v>126.4</v>
      </c>
      <c r="AL10" s="167">
        <v>107.4</v>
      </c>
      <c r="AM10" s="165">
        <v>117.1</v>
      </c>
      <c r="AN10" s="165">
        <v>119.3</v>
      </c>
      <c r="AO10" s="166">
        <v>95.9</v>
      </c>
      <c r="AP10" s="167">
        <v>97.5</v>
      </c>
      <c r="AQ10" s="165">
        <v>90.8</v>
      </c>
      <c r="AR10" s="165">
        <v>97.8</v>
      </c>
      <c r="AS10" s="166">
        <v>115</v>
      </c>
      <c r="AT10" s="167">
        <v>58.9</v>
      </c>
      <c r="AU10" s="165">
        <v>54.7</v>
      </c>
      <c r="AV10" s="165">
        <v>55.8</v>
      </c>
      <c r="AW10" s="166">
        <v>50.2</v>
      </c>
      <c r="AX10" s="167">
        <v>24.9</v>
      </c>
      <c r="AY10" s="165">
        <v>31.1</v>
      </c>
      <c r="AZ10" s="165">
        <v>23.2</v>
      </c>
      <c r="BA10" s="166">
        <v>39.5</v>
      </c>
      <c r="BB10" s="167">
        <v>61.7</v>
      </c>
      <c r="BC10" s="165">
        <v>61.8</v>
      </c>
      <c r="BD10" s="165">
        <v>63.3</v>
      </c>
      <c r="BE10" s="166">
        <v>52.7</v>
      </c>
      <c r="BF10" s="167">
        <v>68.099999999999994</v>
      </c>
      <c r="BG10" s="165">
        <v>80.900000000000006</v>
      </c>
      <c r="BH10" s="165">
        <v>82.7</v>
      </c>
      <c r="BI10" s="166">
        <v>74.2</v>
      </c>
      <c r="BJ10" s="167">
        <v>96.6</v>
      </c>
      <c r="BK10" s="165">
        <v>111.8</v>
      </c>
      <c r="BL10" s="165">
        <v>107.9</v>
      </c>
      <c r="BM10" s="166">
        <v>83.2</v>
      </c>
      <c r="BN10" s="167">
        <v>71.7</v>
      </c>
      <c r="BO10" s="165">
        <v>72.599999999999994</v>
      </c>
      <c r="BP10" s="165">
        <v>71</v>
      </c>
      <c r="BQ10" s="166">
        <v>73.2</v>
      </c>
    </row>
    <row r="11" spans="1:69" s="112" customFormat="1" ht="40" customHeight="1" outlineLevel="1" x14ac:dyDescent="0.3">
      <c r="A11" s="55" t="s">
        <v>14</v>
      </c>
      <c r="B11" s="202"/>
      <c r="C11" s="202"/>
      <c r="D11" s="202"/>
      <c r="E11" s="165">
        <v>9.9</v>
      </c>
      <c r="F11" s="165">
        <v>10.7</v>
      </c>
      <c r="G11" s="165">
        <v>10.5</v>
      </c>
      <c r="H11" s="165">
        <v>10.1</v>
      </c>
      <c r="I11" s="166">
        <v>11</v>
      </c>
      <c r="J11" s="167">
        <v>11.5</v>
      </c>
      <c r="K11" s="165">
        <v>10.199999999999999</v>
      </c>
      <c r="L11" s="165">
        <v>9.4</v>
      </c>
      <c r="M11" s="166">
        <v>9.1</v>
      </c>
      <c r="N11" s="167">
        <v>10.199999999999999</v>
      </c>
      <c r="O11" s="165">
        <v>10.4</v>
      </c>
      <c r="P11" s="165">
        <v>9.4</v>
      </c>
      <c r="Q11" s="166">
        <v>9.1</v>
      </c>
      <c r="R11" s="167">
        <v>11.1</v>
      </c>
      <c r="S11" s="165">
        <v>8.8000000000000007</v>
      </c>
      <c r="T11" s="165">
        <v>7.2</v>
      </c>
      <c r="U11" s="166">
        <v>6.6</v>
      </c>
      <c r="V11" s="167">
        <v>8</v>
      </c>
      <c r="W11" s="165">
        <v>8.6999999999999993</v>
      </c>
      <c r="X11" s="165">
        <v>7.7</v>
      </c>
      <c r="Y11" s="166">
        <v>7.7</v>
      </c>
      <c r="Z11" s="167">
        <v>11.3</v>
      </c>
      <c r="AA11" s="165">
        <v>4.4000000000000004</v>
      </c>
      <c r="AB11" s="165">
        <v>9.5</v>
      </c>
      <c r="AC11" s="166">
        <v>12.3</v>
      </c>
      <c r="AD11" s="167">
        <v>8.1</v>
      </c>
      <c r="AE11" s="165">
        <v>13</v>
      </c>
      <c r="AF11" s="165">
        <v>11.9</v>
      </c>
      <c r="AG11" s="166">
        <v>11.3</v>
      </c>
      <c r="AH11" s="167">
        <v>7.5</v>
      </c>
      <c r="AI11" s="165">
        <v>10</v>
      </c>
      <c r="AJ11" s="165">
        <v>8.5</v>
      </c>
      <c r="AK11" s="166">
        <v>9.6</v>
      </c>
      <c r="AL11" s="167">
        <v>5.9</v>
      </c>
      <c r="AM11" s="165">
        <v>5.2</v>
      </c>
      <c r="AN11" s="165">
        <v>5.5</v>
      </c>
      <c r="AO11" s="166">
        <v>4.9000000000000004</v>
      </c>
      <c r="AP11" s="167">
        <v>5.2</v>
      </c>
      <c r="AQ11" s="165">
        <v>4.4000000000000004</v>
      </c>
      <c r="AR11" s="165">
        <v>4.5999999999999996</v>
      </c>
      <c r="AS11" s="166">
        <v>5</v>
      </c>
      <c r="AT11" s="167">
        <v>5</v>
      </c>
      <c r="AU11" s="165">
        <v>4.7</v>
      </c>
      <c r="AV11" s="165">
        <v>3.9</v>
      </c>
      <c r="AW11" s="166">
        <v>3.7</v>
      </c>
      <c r="AX11" s="167">
        <v>2.4</v>
      </c>
      <c r="AY11" s="165">
        <v>2.1</v>
      </c>
      <c r="AZ11" s="165">
        <v>2</v>
      </c>
      <c r="BA11" s="166">
        <v>3.7</v>
      </c>
      <c r="BB11" s="167">
        <v>5.4</v>
      </c>
      <c r="BC11" s="165">
        <v>4.5</v>
      </c>
      <c r="BD11" s="165">
        <v>4.4000000000000004</v>
      </c>
      <c r="BE11" s="166">
        <v>4.5</v>
      </c>
      <c r="BF11" s="167">
        <v>9.8000000000000007</v>
      </c>
      <c r="BG11" s="165">
        <v>8.3000000000000007</v>
      </c>
      <c r="BH11" s="165">
        <v>8.6</v>
      </c>
      <c r="BI11" s="166">
        <v>8.8000000000000007</v>
      </c>
      <c r="BJ11" s="167">
        <v>20.399999999999999</v>
      </c>
      <c r="BK11" s="165">
        <v>20.8</v>
      </c>
      <c r="BL11" s="165">
        <v>16.600000000000001</v>
      </c>
      <c r="BM11" s="166">
        <v>19.8</v>
      </c>
      <c r="BN11" s="167">
        <v>9.9</v>
      </c>
      <c r="BO11" s="165">
        <v>7.5</v>
      </c>
      <c r="BP11" s="165">
        <v>4.8</v>
      </c>
      <c r="BQ11" s="166">
        <v>7.4</v>
      </c>
    </row>
    <row r="12" spans="1:69" s="112" customFormat="1" ht="40" customHeight="1" outlineLevel="1" x14ac:dyDescent="0.3">
      <c r="A12" s="55" t="s">
        <v>27</v>
      </c>
      <c r="B12" s="202"/>
      <c r="C12" s="202"/>
      <c r="D12" s="202"/>
      <c r="E12" s="165">
        <v>16.899999999999999</v>
      </c>
      <c r="F12" s="165">
        <v>16.8</v>
      </c>
      <c r="G12" s="165">
        <v>16.5</v>
      </c>
      <c r="H12" s="165">
        <v>17</v>
      </c>
      <c r="I12" s="166">
        <v>17.2</v>
      </c>
      <c r="J12" s="167">
        <v>16.899999999999999</v>
      </c>
      <c r="K12" s="165">
        <v>16.8</v>
      </c>
      <c r="L12" s="165">
        <v>16.600000000000001</v>
      </c>
      <c r="M12" s="166">
        <v>16.100000000000001</v>
      </c>
      <c r="N12" s="167">
        <v>14.4</v>
      </c>
      <c r="O12" s="165">
        <v>14.4</v>
      </c>
      <c r="P12" s="165">
        <v>14.5</v>
      </c>
      <c r="Q12" s="166">
        <v>14.7</v>
      </c>
      <c r="R12" s="167">
        <v>16.2</v>
      </c>
      <c r="S12" s="165">
        <v>15.9</v>
      </c>
      <c r="T12" s="165">
        <v>15.3</v>
      </c>
      <c r="U12" s="166">
        <v>14.7</v>
      </c>
      <c r="V12" s="167">
        <v>13.3</v>
      </c>
      <c r="W12" s="165">
        <v>12.8</v>
      </c>
      <c r="X12" s="165">
        <v>12.5</v>
      </c>
      <c r="Y12" s="166">
        <v>12.3</v>
      </c>
      <c r="Z12" s="167">
        <v>12.8</v>
      </c>
      <c r="AA12" s="165">
        <v>11.5</v>
      </c>
      <c r="AB12" s="165">
        <v>11.3</v>
      </c>
      <c r="AC12" s="166">
        <v>10.8</v>
      </c>
      <c r="AD12" s="167">
        <v>11.3</v>
      </c>
      <c r="AE12" s="165">
        <v>11.3</v>
      </c>
      <c r="AF12" s="165">
        <v>11.1</v>
      </c>
      <c r="AG12" s="166">
        <v>10.7</v>
      </c>
      <c r="AH12" s="167">
        <v>11.3</v>
      </c>
      <c r="AI12" s="165">
        <v>11.3</v>
      </c>
      <c r="AJ12" s="165">
        <v>10.4</v>
      </c>
      <c r="AK12" s="166">
        <v>9.8000000000000007</v>
      </c>
      <c r="AL12" s="167">
        <v>8.6999999999999993</v>
      </c>
      <c r="AM12" s="165">
        <v>8.5</v>
      </c>
      <c r="AN12" s="165">
        <v>8.3000000000000007</v>
      </c>
      <c r="AO12" s="166">
        <v>8.5</v>
      </c>
      <c r="AP12" s="167">
        <v>7.6</v>
      </c>
      <c r="AQ12" s="165">
        <v>8</v>
      </c>
      <c r="AR12" s="165">
        <v>8.3000000000000007</v>
      </c>
      <c r="AS12" s="166">
        <v>8.6999999999999993</v>
      </c>
      <c r="AT12" s="167">
        <v>14.9</v>
      </c>
      <c r="AU12" s="165">
        <v>14.4</v>
      </c>
      <c r="AV12" s="165">
        <v>15.9</v>
      </c>
      <c r="AW12" s="166">
        <v>15.8</v>
      </c>
      <c r="AX12" s="167">
        <v>16.3</v>
      </c>
      <c r="AY12" s="165">
        <v>15.3</v>
      </c>
      <c r="AZ12" s="165">
        <v>15.3</v>
      </c>
      <c r="BA12" s="166">
        <v>16.5</v>
      </c>
      <c r="BB12" s="167">
        <v>15.5</v>
      </c>
      <c r="BC12" s="165">
        <v>16.600000000000001</v>
      </c>
      <c r="BD12" s="165">
        <v>18.5</v>
      </c>
      <c r="BE12" s="166">
        <v>18.899999999999999</v>
      </c>
      <c r="BF12" s="167">
        <v>18.600000000000001</v>
      </c>
      <c r="BG12" s="165">
        <v>19.100000000000001</v>
      </c>
      <c r="BH12" s="165">
        <v>21.2</v>
      </c>
      <c r="BI12" s="166">
        <v>23.5</v>
      </c>
      <c r="BJ12" s="167">
        <v>25.9</v>
      </c>
      <c r="BK12" s="165">
        <v>25.8</v>
      </c>
      <c r="BL12" s="165">
        <v>25.8</v>
      </c>
      <c r="BM12" s="166">
        <v>23.5</v>
      </c>
      <c r="BN12" s="167">
        <v>13.7</v>
      </c>
      <c r="BO12" s="165">
        <v>13.7</v>
      </c>
      <c r="BP12" s="165">
        <v>14</v>
      </c>
      <c r="BQ12" s="166">
        <v>13.3</v>
      </c>
    </row>
    <row r="13" spans="1:69" ht="40" customHeight="1" x14ac:dyDescent="0.3">
      <c r="A13" s="55" t="s">
        <v>26</v>
      </c>
      <c r="B13" s="202"/>
      <c r="C13" s="202"/>
      <c r="D13" s="202"/>
      <c r="E13" s="165">
        <v>4.2</v>
      </c>
      <c r="F13" s="165">
        <v>4.4000000000000004</v>
      </c>
      <c r="G13" s="165">
        <v>4.3</v>
      </c>
      <c r="H13" s="165">
        <v>4.2</v>
      </c>
      <c r="I13" s="166">
        <v>4.4000000000000004</v>
      </c>
      <c r="J13" s="167">
        <v>4.3</v>
      </c>
      <c r="K13" s="165">
        <v>4.4000000000000004</v>
      </c>
      <c r="L13" s="165">
        <v>4.3</v>
      </c>
      <c r="M13" s="166">
        <v>4.3</v>
      </c>
      <c r="N13" s="167">
        <v>3.8</v>
      </c>
      <c r="O13" s="165">
        <v>3.9</v>
      </c>
      <c r="P13" s="165">
        <v>3.7</v>
      </c>
      <c r="Q13" s="166">
        <v>3.6</v>
      </c>
      <c r="R13" s="167">
        <v>3.6</v>
      </c>
      <c r="S13" s="165">
        <v>3.7</v>
      </c>
      <c r="T13" s="165">
        <v>3.6</v>
      </c>
      <c r="U13" s="166">
        <v>3.6</v>
      </c>
      <c r="V13" s="167">
        <v>3.7</v>
      </c>
      <c r="W13" s="165">
        <v>3.9</v>
      </c>
      <c r="X13" s="165">
        <v>3.6</v>
      </c>
      <c r="Y13" s="166">
        <v>3.3</v>
      </c>
      <c r="Z13" s="167">
        <v>3.3</v>
      </c>
      <c r="AA13" s="165">
        <v>3.1</v>
      </c>
      <c r="AB13" s="165">
        <v>3.3</v>
      </c>
      <c r="AC13" s="166">
        <v>3.3</v>
      </c>
      <c r="AD13" s="167">
        <v>3.2</v>
      </c>
      <c r="AE13" s="165">
        <v>3.6</v>
      </c>
      <c r="AF13" s="165">
        <v>3.4</v>
      </c>
      <c r="AG13" s="166">
        <v>3.2</v>
      </c>
      <c r="AH13" s="167">
        <v>3.1</v>
      </c>
      <c r="AI13" s="165">
        <v>3.3</v>
      </c>
      <c r="AJ13" s="165">
        <v>3.2</v>
      </c>
      <c r="AK13" s="166">
        <v>3.1</v>
      </c>
      <c r="AL13" s="167">
        <v>2.1</v>
      </c>
      <c r="AM13" s="165">
        <v>2.1</v>
      </c>
      <c r="AN13" s="165">
        <v>2.1</v>
      </c>
      <c r="AO13" s="166">
        <v>1.9</v>
      </c>
      <c r="AP13" s="167">
        <v>1.7</v>
      </c>
      <c r="AQ13" s="165">
        <v>1.7</v>
      </c>
      <c r="AR13" s="165">
        <v>1.7</v>
      </c>
      <c r="AS13" s="166">
        <v>1.6</v>
      </c>
      <c r="AT13" s="167">
        <v>2.1</v>
      </c>
      <c r="AU13" s="165">
        <v>2.1</v>
      </c>
      <c r="AV13" s="165">
        <v>2.1</v>
      </c>
      <c r="AW13" s="166">
        <v>1.9</v>
      </c>
      <c r="AX13" s="167">
        <v>1.2</v>
      </c>
      <c r="AY13" s="165">
        <v>1.4</v>
      </c>
      <c r="AZ13" s="165">
        <v>1</v>
      </c>
      <c r="BA13" s="166">
        <v>1.3</v>
      </c>
      <c r="BB13" s="167">
        <v>1.6</v>
      </c>
      <c r="BC13" s="165">
        <v>1.6</v>
      </c>
      <c r="BD13" s="165">
        <v>1.7</v>
      </c>
      <c r="BE13" s="166">
        <v>1.4</v>
      </c>
      <c r="BF13" s="167">
        <v>2</v>
      </c>
      <c r="BG13" s="165">
        <v>2.2999999999999998</v>
      </c>
      <c r="BH13" s="165">
        <v>2</v>
      </c>
      <c r="BI13" s="166">
        <v>2.2000000000000002</v>
      </c>
      <c r="BJ13" s="167">
        <v>3.3</v>
      </c>
      <c r="BK13" s="165">
        <v>3.5</v>
      </c>
      <c r="BL13" s="165">
        <v>3.3</v>
      </c>
      <c r="BM13" s="166">
        <v>3.1</v>
      </c>
      <c r="BN13" s="167">
        <v>2</v>
      </c>
      <c r="BO13" s="165">
        <v>2.2000000000000002</v>
      </c>
      <c r="BP13" s="165">
        <v>2</v>
      </c>
      <c r="BQ13" s="166">
        <v>1.9</v>
      </c>
    </row>
    <row r="14" spans="1:69" ht="40" customHeight="1" x14ac:dyDescent="0.3">
      <c r="A14" s="56" t="s">
        <v>16</v>
      </c>
      <c r="B14" s="204"/>
      <c r="C14" s="204"/>
      <c r="D14" s="204"/>
      <c r="E14" s="165">
        <v>171.1</v>
      </c>
      <c r="F14" s="165">
        <v>180.2</v>
      </c>
      <c r="G14" s="165">
        <v>180.5</v>
      </c>
      <c r="H14" s="165">
        <v>186.9</v>
      </c>
      <c r="I14" s="166">
        <v>185.39999999999998</v>
      </c>
      <c r="J14" s="167">
        <v>178.5</v>
      </c>
      <c r="K14" s="165">
        <v>182.4</v>
      </c>
      <c r="L14" s="165">
        <v>178.5</v>
      </c>
      <c r="M14" s="166">
        <v>185.20000000000002</v>
      </c>
      <c r="N14" s="167">
        <v>173.2</v>
      </c>
      <c r="O14" s="165">
        <v>175.6</v>
      </c>
      <c r="P14" s="165">
        <v>178</v>
      </c>
      <c r="Q14" s="166">
        <v>179.10000000000002</v>
      </c>
      <c r="R14" s="167">
        <v>200.80000000000004</v>
      </c>
      <c r="S14" s="165">
        <v>209</v>
      </c>
      <c r="T14" s="165">
        <v>210.3</v>
      </c>
      <c r="U14" s="166">
        <v>217.29999999999998</v>
      </c>
      <c r="V14" s="167">
        <v>196.89999999999998</v>
      </c>
      <c r="W14" s="165">
        <v>188.40000000000003</v>
      </c>
      <c r="X14" s="165">
        <v>190.1</v>
      </c>
      <c r="Y14" s="166">
        <v>187.89999999999998</v>
      </c>
      <c r="Z14" s="167">
        <v>164.1</v>
      </c>
      <c r="AA14" s="165">
        <v>160.39999999999998</v>
      </c>
      <c r="AB14" s="165">
        <v>230.3</v>
      </c>
      <c r="AC14" s="166">
        <v>228.80000000000004</v>
      </c>
      <c r="AD14" s="167">
        <v>197.5</v>
      </c>
      <c r="AE14" s="165">
        <v>207.4</v>
      </c>
      <c r="AF14" s="165">
        <v>220.39999999999998</v>
      </c>
      <c r="AG14" s="166">
        <v>185.3</v>
      </c>
      <c r="AH14" s="167">
        <v>199.20000000000002</v>
      </c>
      <c r="AI14" s="165">
        <v>182.69999999999996</v>
      </c>
      <c r="AJ14" s="165">
        <v>201.70000000000002</v>
      </c>
      <c r="AK14" s="166">
        <v>189.7</v>
      </c>
      <c r="AL14" s="167">
        <v>162.69999999999999</v>
      </c>
      <c r="AM14" s="165">
        <v>165.20000000000002</v>
      </c>
      <c r="AN14" s="165">
        <v>185</v>
      </c>
      <c r="AO14" s="166">
        <v>166.6</v>
      </c>
      <c r="AP14" s="167">
        <v>168.1</v>
      </c>
      <c r="AQ14" s="165">
        <v>166.29999999999995</v>
      </c>
      <c r="AR14" s="165">
        <v>158.00000000000003</v>
      </c>
      <c r="AS14" s="166">
        <v>168.1</v>
      </c>
      <c r="AT14" s="167">
        <v>189.39999999999998</v>
      </c>
      <c r="AU14" s="165">
        <v>183.7</v>
      </c>
      <c r="AV14" s="165">
        <v>200.60000000000002</v>
      </c>
      <c r="AW14" s="166">
        <v>193.50000000000003</v>
      </c>
      <c r="AX14" s="167">
        <v>176.79999999999998</v>
      </c>
      <c r="AY14" s="165">
        <v>163.4</v>
      </c>
      <c r="AZ14" s="165">
        <v>152.49999999999997</v>
      </c>
      <c r="BA14" s="166">
        <v>170.70000000000002</v>
      </c>
      <c r="BB14" s="167">
        <v>155.4</v>
      </c>
      <c r="BC14" s="165">
        <v>180.89999999999995</v>
      </c>
      <c r="BD14" s="165">
        <v>191.4</v>
      </c>
      <c r="BE14" s="166">
        <v>148.6</v>
      </c>
      <c r="BF14" s="167">
        <v>136.4</v>
      </c>
      <c r="BG14" s="165">
        <v>176.2</v>
      </c>
      <c r="BH14" s="165">
        <v>174.29999999999998</v>
      </c>
      <c r="BI14" s="166">
        <v>181.79999999999998</v>
      </c>
      <c r="BJ14" s="167">
        <v>205.70000000000002</v>
      </c>
      <c r="BK14" s="165">
        <v>190.79999999999998</v>
      </c>
      <c r="BL14" s="165">
        <v>182.90000000000003</v>
      </c>
      <c r="BM14" s="166">
        <v>193.3</v>
      </c>
      <c r="BN14" s="167">
        <v>192</v>
      </c>
      <c r="BO14" s="165">
        <v>181.90000000000003</v>
      </c>
      <c r="BP14" s="165">
        <v>174</v>
      </c>
      <c r="BQ14" s="166">
        <v>177.09999999999997</v>
      </c>
    </row>
    <row r="15" spans="1:69" ht="40" customHeight="1" x14ac:dyDescent="0.3">
      <c r="A15" s="115" t="s">
        <v>40</v>
      </c>
      <c r="B15" s="205"/>
      <c r="C15" s="205"/>
      <c r="D15" s="205"/>
      <c r="E15" s="165">
        <v>14.2</v>
      </c>
      <c r="F15" s="165">
        <v>12.8</v>
      </c>
      <c r="G15" s="165">
        <v>14</v>
      </c>
      <c r="H15" s="165">
        <v>13.6</v>
      </c>
      <c r="I15" s="166">
        <v>16</v>
      </c>
      <c r="J15" s="167">
        <v>14.5</v>
      </c>
      <c r="K15" s="165">
        <v>13.2</v>
      </c>
      <c r="L15" s="165">
        <v>12.2</v>
      </c>
      <c r="M15" s="166">
        <v>13</v>
      </c>
      <c r="N15" s="167">
        <v>15.5</v>
      </c>
      <c r="O15" s="165">
        <v>14</v>
      </c>
      <c r="P15" s="165">
        <v>13.1</v>
      </c>
      <c r="Q15" s="166">
        <v>13.6</v>
      </c>
      <c r="R15" s="167">
        <v>11.4</v>
      </c>
      <c r="S15" s="165">
        <v>11.8</v>
      </c>
      <c r="T15" s="165">
        <v>8</v>
      </c>
      <c r="U15" s="166">
        <v>10.8</v>
      </c>
      <c r="V15" s="167">
        <v>11.9</v>
      </c>
      <c r="W15" s="165">
        <v>8</v>
      </c>
      <c r="X15" s="165">
        <v>7.8</v>
      </c>
      <c r="Y15" s="166">
        <v>7.4</v>
      </c>
      <c r="Z15" s="167">
        <v>9.1</v>
      </c>
      <c r="AA15" s="165">
        <v>2.2999999999999998</v>
      </c>
      <c r="AB15" s="165">
        <v>11.7</v>
      </c>
      <c r="AC15" s="166">
        <v>11.2</v>
      </c>
      <c r="AD15" s="167">
        <v>11.2</v>
      </c>
      <c r="AE15" s="165">
        <v>7.1</v>
      </c>
      <c r="AF15" s="165">
        <v>12.2</v>
      </c>
      <c r="AG15" s="166">
        <v>9.6999999999999993</v>
      </c>
      <c r="AH15" s="167">
        <v>9</v>
      </c>
      <c r="AI15" s="165">
        <v>7.7</v>
      </c>
      <c r="AJ15" s="165">
        <v>10.4</v>
      </c>
      <c r="AK15" s="166">
        <v>8.4</v>
      </c>
      <c r="AL15" s="167">
        <v>3.8</v>
      </c>
      <c r="AM15" s="165">
        <v>2.7</v>
      </c>
      <c r="AN15" s="165">
        <v>1.5</v>
      </c>
      <c r="AO15" s="166">
        <v>1.5</v>
      </c>
      <c r="AP15" s="167">
        <v>9.5</v>
      </c>
      <c r="AQ15" s="165">
        <v>16.2</v>
      </c>
      <c r="AR15" s="165">
        <v>5.2</v>
      </c>
      <c r="AS15" s="166">
        <v>4.9000000000000004</v>
      </c>
      <c r="AT15" s="167">
        <v>5.5</v>
      </c>
      <c r="AU15" s="165">
        <v>2.5</v>
      </c>
      <c r="AV15" s="165">
        <v>11.9</v>
      </c>
      <c r="AW15" s="166">
        <v>5.4</v>
      </c>
      <c r="AX15" s="167">
        <v>1.3</v>
      </c>
      <c r="AY15" s="165">
        <v>2.2000000000000002</v>
      </c>
      <c r="AZ15" s="165">
        <v>1.9</v>
      </c>
      <c r="BA15" s="166">
        <v>5.5</v>
      </c>
      <c r="BB15" s="167">
        <v>3.8</v>
      </c>
      <c r="BC15" s="165">
        <v>3.5</v>
      </c>
      <c r="BD15" s="165">
        <v>3.5</v>
      </c>
      <c r="BE15" s="166">
        <v>5.6</v>
      </c>
      <c r="BF15" s="167">
        <v>3.4</v>
      </c>
      <c r="BG15" s="165">
        <v>5.5</v>
      </c>
      <c r="BH15" s="165">
        <v>4.9000000000000004</v>
      </c>
      <c r="BI15" s="166">
        <v>5.8</v>
      </c>
      <c r="BJ15" s="167">
        <v>1.6</v>
      </c>
      <c r="BK15" s="165">
        <v>3.1</v>
      </c>
      <c r="BL15" s="165">
        <v>1.7</v>
      </c>
      <c r="BM15" s="166">
        <v>7.7</v>
      </c>
      <c r="BN15" s="167">
        <v>4.5</v>
      </c>
      <c r="BO15" s="165">
        <v>5</v>
      </c>
      <c r="BP15" s="165">
        <v>1.3</v>
      </c>
      <c r="BQ15" s="166">
        <v>1.7</v>
      </c>
    </row>
    <row r="16" spans="1:69" ht="40" customHeight="1" x14ac:dyDescent="0.3">
      <c r="A16" s="115" t="s">
        <v>42</v>
      </c>
      <c r="B16" s="205"/>
      <c r="C16" s="205"/>
      <c r="D16" s="205"/>
      <c r="E16" s="165">
        <v>36.6</v>
      </c>
      <c r="F16" s="165">
        <v>45.5</v>
      </c>
      <c r="G16" s="165">
        <v>46</v>
      </c>
      <c r="H16" s="165">
        <v>50.1</v>
      </c>
      <c r="I16" s="166">
        <v>47.1</v>
      </c>
      <c r="J16" s="167">
        <v>41.9</v>
      </c>
      <c r="K16" s="165">
        <v>44.4</v>
      </c>
      <c r="L16" s="165">
        <v>44.3</v>
      </c>
      <c r="M16" s="166">
        <v>47.8</v>
      </c>
      <c r="N16" s="167">
        <v>45.6</v>
      </c>
      <c r="O16" s="165">
        <v>47.4</v>
      </c>
      <c r="P16" s="165">
        <v>48.9</v>
      </c>
      <c r="Q16" s="166">
        <v>49.9</v>
      </c>
      <c r="R16" s="167">
        <v>49.6</v>
      </c>
      <c r="S16" s="165">
        <v>51.3</v>
      </c>
      <c r="T16" s="165">
        <v>53</v>
      </c>
      <c r="U16" s="166">
        <v>56.2</v>
      </c>
      <c r="V16" s="167">
        <v>48.5</v>
      </c>
      <c r="W16" s="165">
        <v>46.3</v>
      </c>
      <c r="X16" s="165">
        <v>52.4</v>
      </c>
      <c r="Y16" s="166">
        <v>51.4</v>
      </c>
      <c r="Z16" s="167">
        <v>21.9</v>
      </c>
      <c r="AA16" s="165">
        <v>18.7</v>
      </c>
      <c r="AB16" s="165">
        <v>75.400000000000006</v>
      </c>
      <c r="AC16" s="166">
        <v>78.900000000000006</v>
      </c>
      <c r="AD16" s="167">
        <v>43.8</v>
      </c>
      <c r="AE16" s="165">
        <v>47.1</v>
      </c>
      <c r="AF16" s="165">
        <v>51.9</v>
      </c>
      <c r="AG16" s="166">
        <v>45.2</v>
      </c>
      <c r="AH16" s="167">
        <v>32</v>
      </c>
      <c r="AI16" s="165">
        <v>33.700000000000003</v>
      </c>
      <c r="AJ16" s="165">
        <v>39.799999999999997</v>
      </c>
      <c r="AK16" s="166">
        <v>37.299999999999997</v>
      </c>
      <c r="AL16" s="167">
        <v>30</v>
      </c>
      <c r="AM16" s="165">
        <v>31.6</v>
      </c>
      <c r="AN16" s="165">
        <v>37.6</v>
      </c>
      <c r="AO16" s="166">
        <v>35.200000000000003</v>
      </c>
      <c r="AP16" s="167">
        <v>49.8</v>
      </c>
      <c r="AQ16" s="165">
        <v>46.2</v>
      </c>
      <c r="AR16" s="165">
        <v>36.700000000000003</v>
      </c>
      <c r="AS16" s="166">
        <v>48.4</v>
      </c>
      <c r="AT16" s="167">
        <v>68.5</v>
      </c>
      <c r="AU16" s="165">
        <v>65.099999999999994</v>
      </c>
      <c r="AV16" s="165">
        <v>57.3</v>
      </c>
      <c r="AW16" s="166">
        <v>60.4</v>
      </c>
      <c r="AX16" s="167">
        <v>58.5</v>
      </c>
      <c r="AY16" s="165">
        <v>55.5</v>
      </c>
      <c r="AZ16" s="165">
        <v>48.8</v>
      </c>
      <c r="BA16" s="166">
        <v>51.7</v>
      </c>
      <c r="BB16" s="167">
        <v>51.9</v>
      </c>
      <c r="BC16" s="165">
        <v>49.5</v>
      </c>
      <c r="BD16" s="165">
        <v>43.1</v>
      </c>
      <c r="BE16" s="166">
        <v>45.2</v>
      </c>
      <c r="BF16" s="167">
        <v>48.6</v>
      </c>
      <c r="BG16" s="165">
        <v>49</v>
      </c>
      <c r="BH16" s="165">
        <v>44.9</v>
      </c>
      <c r="BI16" s="166">
        <v>47.9</v>
      </c>
      <c r="BJ16" s="167">
        <v>79.5</v>
      </c>
      <c r="BK16" s="165">
        <v>80</v>
      </c>
      <c r="BL16" s="165">
        <v>73.400000000000006</v>
      </c>
      <c r="BM16" s="166">
        <v>78.2</v>
      </c>
      <c r="BN16" s="167">
        <v>75.400000000000006</v>
      </c>
      <c r="BO16" s="165">
        <v>75.900000000000006</v>
      </c>
      <c r="BP16" s="165">
        <v>69.599999999999994</v>
      </c>
      <c r="BQ16" s="166">
        <v>74.3</v>
      </c>
    </row>
    <row r="17" spans="1:69" ht="40" customHeight="1" x14ac:dyDescent="0.3">
      <c r="A17" s="116" t="s">
        <v>41</v>
      </c>
      <c r="B17" s="206"/>
      <c r="C17" s="206"/>
      <c r="D17" s="206"/>
      <c r="E17" s="165">
        <v>3.9</v>
      </c>
      <c r="F17" s="165">
        <v>3</v>
      </c>
      <c r="G17" s="165">
        <v>3.3</v>
      </c>
      <c r="H17" s="165">
        <v>3.8</v>
      </c>
      <c r="I17" s="166">
        <v>3.5</v>
      </c>
      <c r="J17" s="167">
        <v>3.7</v>
      </c>
      <c r="K17" s="165">
        <v>4</v>
      </c>
      <c r="L17" s="165">
        <v>4.2</v>
      </c>
      <c r="M17" s="166">
        <v>3.6</v>
      </c>
      <c r="N17" s="167">
        <v>3.5</v>
      </c>
      <c r="O17" s="165">
        <v>3.9</v>
      </c>
      <c r="P17" s="165">
        <v>4.0999999999999996</v>
      </c>
      <c r="Q17" s="166">
        <v>3.9</v>
      </c>
      <c r="R17" s="167">
        <v>2.7</v>
      </c>
      <c r="S17" s="165">
        <v>1.2</v>
      </c>
      <c r="T17" s="165">
        <v>3.5</v>
      </c>
      <c r="U17" s="166">
        <v>8.6999999999999993</v>
      </c>
      <c r="V17" s="167">
        <v>4.5</v>
      </c>
      <c r="W17" s="165">
        <v>4.4000000000000004</v>
      </c>
      <c r="X17" s="165">
        <v>4.2</v>
      </c>
      <c r="Y17" s="166">
        <v>3.1</v>
      </c>
      <c r="Z17" s="167">
        <v>4.9000000000000004</v>
      </c>
      <c r="AA17" s="165">
        <v>2.2999999999999998</v>
      </c>
      <c r="AB17" s="165">
        <v>3.9</v>
      </c>
      <c r="AC17" s="166">
        <v>4.9000000000000004</v>
      </c>
      <c r="AD17" s="167">
        <v>5</v>
      </c>
      <c r="AE17" s="165">
        <v>5.9</v>
      </c>
      <c r="AF17" s="165">
        <v>8.1</v>
      </c>
      <c r="AG17" s="166">
        <v>8.3000000000000007</v>
      </c>
      <c r="AH17" s="167">
        <v>9.9</v>
      </c>
      <c r="AI17" s="165">
        <v>6.3</v>
      </c>
      <c r="AJ17" s="165">
        <v>8.1</v>
      </c>
      <c r="AK17" s="166">
        <v>6</v>
      </c>
      <c r="AL17" s="167">
        <v>20.5</v>
      </c>
      <c r="AM17" s="165">
        <v>10.6</v>
      </c>
      <c r="AN17" s="165">
        <v>26.4</v>
      </c>
      <c r="AO17" s="166">
        <v>19.2</v>
      </c>
      <c r="AP17" s="167">
        <v>3.2</v>
      </c>
      <c r="AQ17" s="165">
        <v>2.7</v>
      </c>
      <c r="AR17" s="165">
        <v>8.8000000000000007</v>
      </c>
      <c r="AS17" s="166">
        <v>9</v>
      </c>
      <c r="AT17" s="167">
        <v>8.6</v>
      </c>
      <c r="AU17" s="165">
        <v>3.2</v>
      </c>
      <c r="AV17" s="165">
        <v>8.5</v>
      </c>
      <c r="AW17" s="166">
        <v>7.9</v>
      </c>
      <c r="AX17" s="167">
        <v>1.3</v>
      </c>
      <c r="AY17" s="165">
        <v>1.3</v>
      </c>
      <c r="AZ17" s="165">
        <v>1.6</v>
      </c>
      <c r="BA17" s="166">
        <v>2.9</v>
      </c>
      <c r="BB17" s="167">
        <v>3.1</v>
      </c>
      <c r="BC17" s="165">
        <v>1.8</v>
      </c>
      <c r="BD17" s="165">
        <v>3.9</v>
      </c>
      <c r="BE17" s="166">
        <v>2.7</v>
      </c>
      <c r="BF17" s="167">
        <v>3.4</v>
      </c>
      <c r="BG17" s="165">
        <v>3.1</v>
      </c>
      <c r="BH17" s="165">
        <v>2.7</v>
      </c>
      <c r="BI17" s="166">
        <v>3.6</v>
      </c>
      <c r="BJ17" s="167">
        <v>9.1999999999999993</v>
      </c>
      <c r="BK17" s="165">
        <v>3.1</v>
      </c>
      <c r="BL17" s="165">
        <v>5.6</v>
      </c>
      <c r="BM17" s="166">
        <v>8.5</v>
      </c>
      <c r="BN17" s="167">
        <v>7.1</v>
      </c>
      <c r="BO17" s="165">
        <v>4.7</v>
      </c>
      <c r="BP17" s="165">
        <v>6.1</v>
      </c>
      <c r="BQ17" s="166">
        <v>3.4</v>
      </c>
    </row>
    <row r="18" spans="1:69" ht="40" customHeight="1" x14ac:dyDescent="0.3">
      <c r="A18" s="115" t="s">
        <v>43</v>
      </c>
      <c r="B18" s="205"/>
      <c r="C18" s="205"/>
      <c r="D18" s="205"/>
      <c r="E18" s="165">
        <v>3.2</v>
      </c>
      <c r="F18" s="165">
        <v>3.7</v>
      </c>
      <c r="G18" s="165">
        <v>3.8</v>
      </c>
      <c r="H18" s="165">
        <v>3.5</v>
      </c>
      <c r="I18" s="166">
        <v>3.7</v>
      </c>
      <c r="J18" s="167">
        <v>3.5</v>
      </c>
      <c r="K18" s="165">
        <v>4</v>
      </c>
      <c r="L18" s="165">
        <v>3.3</v>
      </c>
      <c r="M18" s="166">
        <v>3.7</v>
      </c>
      <c r="N18" s="167">
        <v>2.2000000000000002</v>
      </c>
      <c r="O18" s="165">
        <v>2.2999999999999998</v>
      </c>
      <c r="P18" s="165">
        <v>2</v>
      </c>
      <c r="Q18" s="166">
        <v>2</v>
      </c>
      <c r="R18" s="167">
        <v>1.4</v>
      </c>
      <c r="S18" s="165">
        <v>2.2000000000000002</v>
      </c>
      <c r="T18" s="165">
        <v>2.5</v>
      </c>
      <c r="U18" s="166">
        <v>2</v>
      </c>
      <c r="V18" s="167">
        <v>2.8</v>
      </c>
      <c r="W18" s="165">
        <v>1.7</v>
      </c>
      <c r="X18" s="165">
        <v>1.8</v>
      </c>
      <c r="Y18" s="166">
        <v>1.8</v>
      </c>
      <c r="Z18" s="167">
        <v>2.8</v>
      </c>
      <c r="AA18" s="165">
        <v>1</v>
      </c>
      <c r="AB18" s="165">
        <v>1.8</v>
      </c>
      <c r="AC18" s="166">
        <v>2.4</v>
      </c>
      <c r="AD18" s="167">
        <v>1.1000000000000001</v>
      </c>
      <c r="AE18" s="165">
        <v>3.1</v>
      </c>
      <c r="AF18" s="165">
        <v>1</v>
      </c>
      <c r="AG18" s="166">
        <v>0.7</v>
      </c>
      <c r="AH18" s="167">
        <v>2.9</v>
      </c>
      <c r="AI18" s="165">
        <v>1.9</v>
      </c>
      <c r="AJ18" s="165">
        <v>0.6</v>
      </c>
      <c r="AK18" s="166">
        <v>2.4</v>
      </c>
      <c r="AL18" s="167">
        <v>3.6</v>
      </c>
      <c r="AM18" s="165">
        <v>2.2999999999999998</v>
      </c>
      <c r="AN18" s="165">
        <v>0</v>
      </c>
      <c r="AO18" s="166">
        <v>2.1</v>
      </c>
      <c r="AP18" s="167">
        <v>1.5</v>
      </c>
      <c r="AQ18" s="165">
        <v>1.3</v>
      </c>
      <c r="AR18" s="165">
        <v>0</v>
      </c>
      <c r="AS18" s="166">
        <v>1.4</v>
      </c>
      <c r="AT18" s="167">
        <v>0.8</v>
      </c>
      <c r="AU18" s="165">
        <v>0.7</v>
      </c>
      <c r="AV18" s="165">
        <v>0</v>
      </c>
      <c r="AW18" s="166">
        <v>0.5</v>
      </c>
      <c r="AX18" s="167">
        <v>0.7</v>
      </c>
      <c r="AY18" s="165">
        <v>0.6</v>
      </c>
      <c r="AZ18" s="165">
        <v>0</v>
      </c>
      <c r="BA18" s="166">
        <v>0.7</v>
      </c>
      <c r="BB18" s="167">
        <v>1.5</v>
      </c>
      <c r="BC18" s="165">
        <v>0.8</v>
      </c>
      <c r="BD18" s="165">
        <v>0</v>
      </c>
      <c r="BE18" s="166">
        <v>0.8</v>
      </c>
      <c r="BF18" s="167">
        <v>0.5</v>
      </c>
      <c r="BG18" s="165">
        <v>0.4</v>
      </c>
      <c r="BH18" s="165">
        <v>0</v>
      </c>
      <c r="BI18" s="166">
        <v>0.4</v>
      </c>
      <c r="BJ18" s="167">
        <v>1.2</v>
      </c>
      <c r="BK18" s="165">
        <v>0.8</v>
      </c>
      <c r="BL18" s="165">
        <v>0</v>
      </c>
      <c r="BM18" s="166">
        <v>1</v>
      </c>
      <c r="BN18" s="167">
        <v>2.6</v>
      </c>
      <c r="BO18" s="165">
        <v>1.3</v>
      </c>
      <c r="BP18" s="165">
        <v>0</v>
      </c>
      <c r="BQ18" s="166">
        <v>1.5</v>
      </c>
    </row>
    <row r="19" spans="1:69" s="112" customFormat="1" ht="40" customHeight="1" outlineLevel="1" x14ac:dyDescent="0.3">
      <c r="A19" s="115" t="s">
        <v>44</v>
      </c>
      <c r="B19" s="205"/>
      <c r="C19" s="205"/>
      <c r="D19" s="205"/>
      <c r="E19" s="165">
        <v>51.4</v>
      </c>
      <c r="F19" s="165">
        <v>51.6</v>
      </c>
      <c r="G19" s="165">
        <v>51.4</v>
      </c>
      <c r="H19" s="165">
        <v>52.6</v>
      </c>
      <c r="I19" s="166">
        <v>52.4</v>
      </c>
      <c r="J19" s="167">
        <v>51.7</v>
      </c>
      <c r="K19" s="165">
        <v>51.4</v>
      </c>
      <c r="L19" s="165">
        <v>51</v>
      </c>
      <c r="M19" s="166">
        <v>52.2</v>
      </c>
      <c r="N19" s="167">
        <v>57.9</v>
      </c>
      <c r="O19" s="165">
        <v>59.6</v>
      </c>
      <c r="P19" s="165">
        <v>60.3</v>
      </c>
      <c r="Q19" s="166">
        <v>60.1</v>
      </c>
      <c r="R19" s="167">
        <v>83</v>
      </c>
      <c r="S19" s="165">
        <v>84.6</v>
      </c>
      <c r="T19" s="165">
        <v>82.6</v>
      </c>
      <c r="U19" s="166">
        <v>82</v>
      </c>
      <c r="V19" s="167">
        <v>76</v>
      </c>
      <c r="W19" s="165">
        <v>76.400000000000006</v>
      </c>
      <c r="X19" s="165">
        <v>76.900000000000006</v>
      </c>
      <c r="Y19" s="166">
        <v>76.900000000000006</v>
      </c>
      <c r="Z19" s="167">
        <v>74.3</v>
      </c>
      <c r="AA19" s="165">
        <v>83.8</v>
      </c>
      <c r="AB19" s="165">
        <v>82.2</v>
      </c>
      <c r="AC19" s="166">
        <v>79.2</v>
      </c>
      <c r="AD19" s="167">
        <v>76.3</v>
      </c>
      <c r="AE19" s="165">
        <v>84.3</v>
      </c>
      <c r="AF19" s="165">
        <v>87.4</v>
      </c>
      <c r="AG19" s="166">
        <v>72</v>
      </c>
      <c r="AH19" s="167">
        <v>91.8</v>
      </c>
      <c r="AI19" s="165">
        <v>80</v>
      </c>
      <c r="AJ19" s="165">
        <v>85.1</v>
      </c>
      <c r="AK19" s="166">
        <v>82.3</v>
      </c>
      <c r="AL19" s="167">
        <v>60.8</v>
      </c>
      <c r="AM19" s="165">
        <v>69.2</v>
      </c>
      <c r="AN19" s="165">
        <v>69.099999999999994</v>
      </c>
      <c r="AO19" s="166">
        <v>64.400000000000006</v>
      </c>
      <c r="AP19" s="167">
        <v>75.7</v>
      </c>
      <c r="AQ19" s="165">
        <v>69.3</v>
      </c>
      <c r="AR19" s="165">
        <v>70.900000000000006</v>
      </c>
      <c r="AS19" s="166">
        <v>67.900000000000006</v>
      </c>
      <c r="AT19" s="167">
        <v>81.8</v>
      </c>
      <c r="AU19" s="165">
        <v>86.6</v>
      </c>
      <c r="AV19" s="165">
        <v>97.6</v>
      </c>
      <c r="AW19" s="166">
        <v>92.9</v>
      </c>
      <c r="AX19" s="167">
        <v>89.4</v>
      </c>
      <c r="AY19" s="165">
        <v>77.8</v>
      </c>
      <c r="AZ19" s="165">
        <v>78.3</v>
      </c>
      <c r="BA19" s="166">
        <v>81.3</v>
      </c>
      <c r="BB19" s="167">
        <v>64</v>
      </c>
      <c r="BC19" s="165">
        <v>92.8</v>
      </c>
      <c r="BD19" s="165">
        <v>101.6</v>
      </c>
      <c r="BE19" s="166">
        <v>58.9</v>
      </c>
      <c r="BF19" s="167">
        <v>45.9</v>
      </c>
      <c r="BG19" s="165">
        <v>83.4</v>
      </c>
      <c r="BH19" s="165">
        <v>88.2</v>
      </c>
      <c r="BI19" s="166">
        <v>88.4</v>
      </c>
      <c r="BJ19" s="167">
        <v>79.3</v>
      </c>
      <c r="BK19" s="165">
        <v>72.900000000000006</v>
      </c>
      <c r="BL19" s="165">
        <v>72.099999999999994</v>
      </c>
      <c r="BM19" s="166">
        <v>66.599999999999994</v>
      </c>
      <c r="BN19" s="167">
        <v>71</v>
      </c>
      <c r="BO19" s="165">
        <v>67.2</v>
      </c>
      <c r="BP19" s="165">
        <v>68.8</v>
      </c>
      <c r="BQ19" s="166">
        <v>66.8</v>
      </c>
    </row>
    <row r="20" spans="1:69" s="112" customFormat="1" ht="40" customHeight="1" outlineLevel="1" x14ac:dyDescent="0.3">
      <c r="A20" s="115" t="s">
        <v>45</v>
      </c>
      <c r="B20" s="205"/>
      <c r="C20" s="205"/>
      <c r="D20" s="205"/>
      <c r="E20" s="165">
        <v>46.4</v>
      </c>
      <c r="F20" s="165">
        <v>47.5</v>
      </c>
      <c r="G20" s="165">
        <v>46.2</v>
      </c>
      <c r="H20" s="165">
        <v>46.5</v>
      </c>
      <c r="I20" s="166">
        <v>45.8</v>
      </c>
      <c r="J20" s="167">
        <v>45.6</v>
      </c>
      <c r="K20" s="165">
        <v>46.4</v>
      </c>
      <c r="L20" s="165">
        <v>45.1</v>
      </c>
      <c r="M20" s="166">
        <v>47.1</v>
      </c>
      <c r="N20" s="167">
        <v>33.4</v>
      </c>
      <c r="O20" s="165">
        <v>34.299999999999997</v>
      </c>
      <c r="P20" s="165">
        <v>35.799999999999997</v>
      </c>
      <c r="Q20" s="166">
        <v>36.5</v>
      </c>
      <c r="R20" s="167">
        <v>36.9</v>
      </c>
      <c r="S20" s="165">
        <v>36.4</v>
      </c>
      <c r="T20" s="165">
        <v>36.700000000000003</v>
      </c>
      <c r="U20" s="166">
        <v>36.1</v>
      </c>
      <c r="V20" s="167">
        <v>32.700000000000003</v>
      </c>
      <c r="W20" s="165">
        <v>32.799999999999997</v>
      </c>
      <c r="X20" s="165">
        <v>32.6</v>
      </c>
      <c r="Y20" s="166">
        <v>32.299999999999997</v>
      </c>
      <c r="Z20" s="167">
        <v>32.1</v>
      </c>
      <c r="AA20" s="165">
        <v>39.299999999999997</v>
      </c>
      <c r="AB20" s="165">
        <v>37.1</v>
      </c>
      <c r="AC20" s="166">
        <v>34.299999999999997</v>
      </c>
      <c r="AD20" s="167">
        <v>37.6</v>
      </c>
      <c r="AE20" s="165">
        <v>36.6</v>
      </c>
      <c r="AF20" s="165">
        <v>35.6</v>
      </c>
      <c r="AG20" s="166">
        <v>36.5</v>
      </c>
      <c r="AH20" s="167">
        <v>37.200000000000003</v>
      </c>
      <c r="AI20" s="165">
        <v>34.799999999999997</v>
      </c>
      <c r="AJ20" s="165">
        <v>36.9</v>
      </c>
      <c r="AK20" s="166">
        <v>35.5</v>
      </c>
      <c r="AL20" s="167">
        <v>31.6</v>
      </c>
      <c r="AM20" s="165">
        <v>32.6</v>
      </c>
      <c r="AN20" s="165">
        <v>33.200000000000003</v>
      </c>
      <c r="AO20" s="166">
        <v>31.5</v>
      </c>
      <c r="AP20" s="167">
        <v>20.399999999999999</v>
      </c>
      <c r="AQ20" s="165">
        <v>20.2</v>
      </c>
      <c r="AR20" s="165">
        <v>22.2</v>
      </c>
      <c r="AS20" s="166">
        <v>20.6</v>
      </c>
      <c r="AT20" s="167">
        <v>21</v>
      </c>
      <c r="AU20" s="165">
        <v>21.3</v>
      </c>
      <c r="AV20" s="165">
        <v>21.3</v>
      </c>
      <c r="AW20" s="166">
        <v>21.3</v>
      </c>
      <c r="AX20" s="167">
        <v>20</v>
      </c>
      <c r="AY20" s="165">
        <v>19.3</v>
      </c>
      <c r="AZ20" s="165">
        <v>18.100000000000001</v>
      </c>
      <c r="BA20" s="166">
        <v>18.899999999999999</v>
      </c>
      <c r="BB20" s="167">
        <v>17.7</v>
      </c>
      <c r="BC20" s="165">
        <v>21.7</v>
      </c>
      <c r="BD20" s="165">
        <v>24.5</v>
      </c>
      <c r="BE20" s="166">
        <v>24.3</v>
      </c>
      <c r="BF20" s="167">
        <v>27.6</v>
      </c>
      <c r="BG20" s="165">
        <v>27.2</v>
      </c>
      <c r="BH20" s="165">
        <v>27.1</v>
      </c>
      <c r="BI20" s="166">
        <v>27.7</v>
      </c>
      <c r="BJ20" s="167">
        <v>27.3</v>
      </c>
      <c r="BK20" s="165">
        <v>22.8</v>
      </c>
      <c r="BL20" s="165">
        <v>22.3</v>
      </c>
      <c r="BM20" s="166">
        <v>22.8</v>
      </c>
      <c r="BN20" s="167">
        <v>25.2</v>
      </c>
      <c r="BO20" s="165">
        <v>22.4</v>
      </c>
      <c r="BP20" s="165">
        <v>21.8</v>
      </c>
      <c r="BQ20" s="166">
        <v>22.7</v>
      </c>
    </row>
    <row r="21" spans="1:69" s="112" customFormat="1" ht="40" customHeight="1" outlineLevel="1" x14ac:dyDescent="0.3">
      <c r="A21" s="115" t="s">
        <v>46</v>
      </c>
      <c r="B21" s="205"/>
      <c r="C21" s="205"/>
      <c r="D21" s="205"/>
      <c r="E21" s="165">
        <v>5.4</v>
      </c>
      <c r="F21" s="165">
        <v>5</v>
      </c>
      <c r="G21" s="165">
        <v>4.4000000000000004</v>
      </c>
      <c r="H21" s="165">
        <v>4</v>
      </c>
      <c r="I21" s="166">
        <v>4.7</v>
      </c>
      <c r="J21" s="167">
        <v>4.5</v>
      </c>
      <c r="K21" s="165">
        <v>5.9</v>
      </c>
      <c r="L21" s="165">
        <v>4.5999999999999996</v>
      </c>
      <c r="M21" s="166">
        <v>5.8</v>
      </c>
      <c r="N21" s="167">
        <v>5.5</v>
      </c>
      <c r="O21" s="165">
        <v>4.7</v>
      </c>
      <c r="P21" s="165">
        <v>4.5</v>
      </c>
      <c r="Q21" s="166">
        <v>4.8</v>
      </c>
      <c r="R21" s="167">
        <v>1</v>
      </c>
      <c r="S21" s="165">
        <v>1.5</v>
      </c>
      <c r="T21" s="165">
        <v>4.0999999999999996</v>
      </c>
      <c r="U21" s="166">
        <v>4</v>
      </c>
      <c r="V21" s="167">
        <v>3.8</v>
      </c>
      <c r="W21" s="165">
        <v>2.2999999999999998</v>
      </c>
      <c r="X21" s="165">
        <v>1.8</v>
      </c>
      <c r="Y21" s="166">
        <v>2.7</v>
      </c>
      <c r="Z21" s="167">
        <v>4.9000000000000004</v>
      </c>
      <c r="AA21" s="165">
        <v>1.7</v>
      </c>
      <c r="AB21" s="165">
        <v>1.9</v>
      </c>
      <c r="AC21" s="166">
        <v>2</v>
      </c>
      <c r="AD21" s="167">
        <v>6.7</v>
      </c>
      <c r="AE21" s="165">
        <v>3</v>
      </c>
      <c r="AF21" s="165">
        <v>6.6</v>
      </c>
      <c r="AG21" s="166">
        <v>0.6</v>
      </c>
      <c r="AH21" s="167">
        <v>2</v>
      </c>
      <c r="AI21" s="165">
        <v>2.2000000000000002</v>
      </c>
      <c r="AJ21" s="165">
        <v>2.4</v>
      </c>
      <c r="AK21" s="166">
        <v>3.5</v>
      </c>
      <c r="AL21" s="167">
        <v>0.6</v>
      </c>
      <c r="AM21" s="165">
        <v>1.4</v>
      </c>
      <c r="AN21" s="165">
        <v>0.7</v>
      </c>
      <c r="AO21" s="166">
        <v>1.1000000000000001</v>
      </c>
      <c r="AP21" s="167">
        <v>1.1000000000000001</v>
      </c>
      <c r="AQ21" s="165">
        <v>1.2</v>
      </c>
      <c r="AR21" s="165">
        <v>1.4</v>
      </c>
      <c r="AS21" s="166">
        <v>3.5</v>
      </c>
      <c r="AT21" s="167">
        <v>0.6</v>
      </c>
      <c r="AU21" s="165">
        <v>1.2</v>
      </c>
      <c r="AV21" s="165">
        <v>0.6</v>
      </c>
      <c r="AW21" s="166">
        <v>1.9</v>
      </c>
      <c r="AX21" s="167">
        <v>0.6</v>
      </c>
      <c r="AY21" s="165">
        <v>0.5</v>
      </c>
      <c r="AZ21" s="165">
        <v>0.1</v>
      </c>
      <c r="BA21" s="166">
        <v>1.3</v>
      </c>
      <c r="BB21" s="167">
        <v>1.1000000000000001</v>
      </c>
      <c r="BC21" s="165">
        <v>0.7</v>
      </c>
      <c r="BD21" s="165">
        <v>0.4</v>
      </c>
      <c r="BE21" s="166">
        <v>1.1000000000000001</v>
      </c>
      <c r="BF21" s="167">
        <v>1.2</v>
      </c>
      <c r="BG21" s="165">
        <v>0.4</v>
      </c>
      <c r="BH21" s="165">
        <v>0.4</v>
      </c>
      <c r="BI21" s="166">
        <v>1.1000000000000001</v>
      </c>
      <c r="BJ21" s="167">
        <v>1.7</v>
      </c>
      <c r="BK21" s="165">
        <v>1.7</v>
      </c>
      <c r="BL21" s="165">
        <v>0.9</v>
      </c>
      <c r="BM21" s="166">
        <v>2.5</v>
      </c>
      <c r="BN21" s="167">
        <v>1.4</v>
      </c>
      <c r="BO21" s="165">
        <v>1</v>
      </c>
      <c r="BP21" s="165">
        <v>0.5</v>
      </c>
      <c r="BQ21" s="166">
        <v>1.6</v>
      </c>
    </row>
    <row r="22" spans="1:69" s="112" customFormat="1" ht="40" customHeight="1" outlineLevel="1" x14ac:dyDescent="0.3">
      <c r="A22" s="115" t="s">
        <v>47</v>
      </c>
      <c r="B22" s="205"/>
      <c r="C22" s="205"/>
      <c r="D22" s="205"/>
      <c r="E22" s="165">
        <v>10</v>
      </c>
      <c r="F22" s="165">
        <v>11.1</v>
      </c>
      <c r="G22" s="165">
        <v>11.4</v>
      </c>
      <c r="H22" s="165">
        <v>12.8</v>
      </c>
      <c r="I22" s="166">
        <v>12.2</v>
      </c>
      <c r="J22" s="167">
        <v>13.1</v>
      </c>
      <c r="K22" s="165">
        <v>13.1</v>
      </c>
      <c r="L22" s="165">
        <v>13.8</v>
      </c>
      <c r="M22" s="166">
        <v>12</v>
      </c>
      <c r="N22" s="167">
        <v>9.6</v>
      </c>
      <c r="O22" s="165">
        <v>9.4</v>
      </c>
      <c r="P22" s="165">
        <v>9.3000000000000007</v>
      </c>
      <c r="Q22" s="166">
        <v>8.3000000000000007</v>
      </c>
      <c r="R22" s="167">
        <v>14.8</v>
      </c>
      <c r="S22" s="165">
        <v>20</v>
      </c>
      <c r="T22" s="165">
        <v>19.899999999999999</v>
      </c>
      <c r="U22" s="166">
        <v>17.5</v>
      </c>
      <c r="V22" s="167">
        <v>16.7</v>
      </c>
      <c r="W22" s="165">
        <v>16.5</v>
      </c>
      <c r="X22" s="165">
        <v>12.6</v>
      </c>
      <c r="Y22" s="166">
        <v>12.3</v>
      </c>
      <c r="Z22" s="167">
        <v>14.1</v>
      </c>
      <c r="AA22" s="165">
        <v>11.3</v>
      </c>
      <c r="AB22" s="165">
        <v>16.3</v>
      </c>
      <c r="AC22" s="166">
        <v>15.9</v>
      </c>
      <c r="AD22" s="167">
        <v>15.8</v>
      </c>
      <c r="AE22" s="165">
        <v>20.3</v>
      </c>
      <c r="AF22" s="165">
        <v>17.600000000000001</v>
      </c>
      <c r="AG22" s="166">
        <v>12.3</v>
      </c>
      <c r="AH22" s="167">
        <v>14.4</v>
      </c>
      <c r="AI22" s="165">
        <v>16.100000000000001</v>
      </c>
      <c r="AJ22" s="165">
        <v>18.399999999999999</v>
      </c>
      <c r="AK22" s="166">
        <v>14.3</v>
      </c>
      <c r="AL22" s="167">
        <v>11.8</v>
      </c>
      <c r="AM22" s="165">
        <v>14.8</v>
      </c>
      <c r="AN22" s="165">
        <v>16.5</v>
      </c>
      <c r="AO22" s="166">
        <v>11.6</v>
      </c>
      <c r="AP22" s="167">
        <v>6.9</v>
      </c>
      <c r="AQ22" s="165">
        <v>9.1999999999999993</v>
      </c>
      <c r="AR22" s="165">
        <v>12.8</v>
      </c>
      <c r="AS22" s="166">
        <v>12.4</v>
      </c>
      <c r="AT22" s="167">
        <v>2.6</v>
      </c>
      <c r="AU22" s="165">
        <v>3.1</v>
      </c>
      <c r="AV22" s="165">
        <v>3.4</v>
      </c>
      <c r="AW22" s="166">
        <v>3.2</v>
      </c>
      <c r="AX22" s="167">
        <v>5</v>
      </c>
      <c r="AY22" s="165">
        <v>6.2</v>
      </c>
      <c r="AZ22" s="165">
        <v>3.7</v>
      </c>
      <c r="BA22" s="166">
        <v>8.4</v>
      </c>
      <c r="BB22" s="167">
        <v>12.3</v>
      </c>
      <c r="BC22" s="165">
        <v>10.1</v>
      </c>
      <c r="BD22" s="165">
        <v>14.4</v>
      </c>
      <c r="BE22" s="166">
        <v>10</v>
      </c>
      <c r="BF22" s="167">
        <v>5.8</v>
      </c>
      <c r="BG22" s="165">
        <v>7.2</v>
      </c>
      <c r="BH22" s="165">
        <v>6.1</v>
      </c>
      <c r="BI22" s="166">
        <v>6.9</v>
      </c>
      <c r="BJ22" s="167">
        <v>5.9</v>
      </c>
      <c r="BK22" s="165">
        <v>6.4</v>
      </c>
      <c r="BL22" s="165">
        <v>6.9</v>
      </c>
      <c r="BM22" s="166">
        <v>6</v>
      </c>
      <c r="BN22" s="167">
        <v>4.8</v>
      </c>
      <c r="BO22" s="165">
        <v>4.4000000000000004</v>
      </c>
      <c r="BP22" s="165">
        <v>5.9</v>
      </c>
      <c r="BQ22" s="166">
        <v>5.0999999999999996</v>
      </c>
    </row>
    <row r="23" spans="1:69" s="112" customFormat="1" ht="40" customHeight="1" outlineLevel="1" x14ac:dyDescent="0.3">
      <c r="A23" s="57" t="s">
        <v>17</v>
      </c>
      <c r="B23" s="207"/>
      <c r="C23" s="207"/>
      <c r="D23" s="207"/>
      <c r="E23" s="168">
        <v>128.19999999999999</v>
      </c>
      <c r="F23" s="193">
        <v>137.4</v>
      </c>
      <c r="G23" s="168">
        <v>130.1</v>
      </c>
      <c r="H23" s="168">
        <v>123.3</v>
      </c>
      <c r="I23" s="169">
        <v>128.4</v>
      </c>
      <c r="J23" s="170">
        <v>124.2</v>
      </c>
      <c r="K23" s="168">
        <v>122.4</v>
      </c>
      <c r="L23" s="168">
        <v>116.5</v>
      </c>
      <c r="M23" s="169">
        <v>128.69999999999999</v>
      </c>
      <c r="N23" s="170">
        <v>138.6</v>
      </c>
      <c r="O23" s="168">
        <v>141.6</v>
      </c>
      <c r="P23" s="168">
        <v>143.80000000000001</v>
      </c>
      <c r="Q23" s="169">
        <v>145.69999999999999</v>
      </c>
      <c r="R23" s="170">
        <v>131.30000000000001</v>
      </c>
      <c r="S23" s="168">
        <v>131.80000000000001</v>
      </c>
      <c r="T23" s="168">
        <v>130.5</v>
      </c>
      <c r="U23" s="169">
        <v>125.3</v>
      </c>
      <c r="V23" s="170">
        <v>132.5</v>
      </c>
      <c r="W23" s="168">
        <v>130.4</v>
      </c>
      <c r="X23" s="168">
        <v>133.5</v>
      </c>
      <c r="Y23" s="169">
        <v>122.8</v>
      </c>
      <c r="Z23" s="170">
        <v>144.9</v>
      </c>
      <c r="AA23" s="168">
        <v>142.19999999999999</v>
      </c>
      <c r="AB23" s="168">
        <v>141.80000000000001</v>
      </c>
      <c r="AC23" s="169">
        <v>127.2</v>
      </c>
      <c r="AD23" s="170">
        <v>134.5</v>
      </c>
      <c r="AE23" s="168">
        <v>129.30000000000001</v>
      </c>
      <c r="AF23" s="168">
        <v>126.5</v>
      </c>
      <c r="AG23" s="169">
        <v>141.5</v>
      </c>
      <c r="AH23" s="170">
        <v>130.6</v>
      </c>
      <c r="AI23" s="168">
        <v>134.9</v>
      </c>
      <c r="AJ23" s="168">
        <v>128.19999999999999</v>
      </c>
      <c r="AK23" s="169">
        <v>124.3</v>
      </c>
      <c r="AL23" s="170">
        <v>116.1</v>
      </c>
      <c r="AM23" s="168">
        <v>124.2</v>
      </c>
      <c r="AN23" s="168">
        <v>120.2</v>
      </c>
      <c r="AO23" s="169">
        <v>122.2</v>
      </c>
      <c r="AP23" s="170">
        <v>112</v>
      </c>
      <c r="AQ23" s="168">
        <v>119.9</v>
      </c>
      <c r="AR23" s="168">
        <v>110.4</v>
      </c>
      <c r="AS23" s="169">
        <v>110</v>
      </c>
      <c r="AT23" s="170">
        <v>127.6</v>
      </c>
      <c r="AU23" s="168">
        <v>126.9</v>
      </c>
      <c r="AV23" s="168">
        <v>115.9</v>
      </c>
      <c r="AW23" s="169">
        <v>118</v>
      </c>
      <c r="AX23" s="170">
        <v>123.1</v>
      </c>
      <c r="AY23" s="168">
        <v>122.7</v>
      </c>
      <c r="AZ23" s="168">
        <v>119.7</v>
      </c>
      <c r="BA23" s="169">
        <v>153.6</v>
      </c>
      <c r="BB23" s="170">
        <v>121.7</v>
      </c>
      <c r="BC23" s="168">
        <v>142.4</v>
      </c>
      <c r="BD23" s="168">
        <v>151.1</v>
      </c>
      <c r="BE23" s="169">
        <v>154.30000000000001</v>
      </c>
      <c r="BF23" s="170">
        <v>160.6</v>
      </c>
      <c r="BG23" s="168">
        <v>168.6</v>
      </c>
      <c r="BH23" s="168">
        <v>154.6</v>
      </c>
      <c r="BI23" s="169">
        <v>157.80000000000001</v>
      </c>
      <c r="BJ23" s="170">
        <v>176.2</v>
      </c>
      <c r="BK23" s="168">
        <v>164.9</v>
      </c>
      <c r="BL23" s="168">
        <v>139.69999999999999</v>
      </c>
      <c r="BM23" s="169">
        <v>138.9</v>
      </c>
      <c r="BN23" s="170">
        <v>108.7</v>
      </c>
      <c r="BO23" s="168">
        <v>115.8</v>
      </c>
      <c r="BP23" s="168">
        <v>108.3</v>
      </c>
      <c r="BQ23" s="169">
        <v>105.5</v>
      </c>
    </row>
    <row r="24" spans="1:69" s="112" customFormat="1" ht="40" customHeight="1" outlineLevel="1" x14ac:dyDescent="0.3">
      <c r="A24" s="31" t="s">
        <v>19</v>
      </c>
      <c r="B24" s="208"/>
      <c r="C24" s="208"/>
      <c r="D24" s="208"/>
      <c r="E24" s="171">
        <v>0.1</v>
      </c>
      <c r="F24" s="171">
        <v>0.1</v>
      </c>
      <c r="G24" s="171">
        <v>0.1</v>
      </c>
      <c r="H24" s="171">
        <v>0.1</v>
      </c>
      <c r="I24" s="172">
        <v>0.1</v>
      </c>
      <c r="J24" s="173">
        <v>0.1</v>
      </c>
      <c r="K24" s="171">
        <v>0</v>
      </c>
      <c r="L24" s="171">
        <v>0</v>
      </c>
      <c r="M24" s="172">
        <v>0</v>
      </c>
      <c r="N24" s="173">
        <v>0.2</v>
      </c>
      <c r="O24" s="171">
        <v>0.2</v>
      </c>
      <c r="P24" s="171">
        <v>0.2</v>
      </c>
      <c r="Q24" s="172">
        <v>0.1</v>
      </c>
      <c r="R24" s="173">
        <v>0.2</v>
      </c>
      <c r="S24" s="171">
        <v>0.2</v>
      </c>
      <c r="T24" s="171">
        <v>0.2</v>
      </c>
      <c r="U24" s="172">
        <v>0.1</v>
      </c>
      <c r="V24" s="173">
        <v>0.2</v>
      </c>
      <c r="W24" s="171">
        <v>0.2</v>
      </c>
      <c r="X24" s="171">
        <v>0.2</v>
      </c>
      <c r="Y24" s="172">
        <v>0.1</v>
      </c>
      <c r="Z24" s="173">
        <v>0.2</v>
      </c>
      <c r="AA24" s="171">
        <v>0.2</v>
      </c>
      <c r="AB24" s="171">
        <v>0.2</v>
      </c>
      <c r="AC24" s="172">
        <v>0.1</v>
      </c>
      <c r="AD24" s="173">
        <v>0.2</v>
      </c>
      <c r="AE24" s="171">
        <v>0.2</v>
      </c>
      <c r="AF24" s="171">
        <v>0.2</v>
      </c>
      <c r="AG24" s="172">
        <v>0.1</v>
      </c>
      <c r="AH24" s="173">
        <v>0.5</v>
      </c>
      <c r="AI24" s="171">
        <v>0.5</v>
      </c>
      <c r="AJ24" s="171">
        <v>0.5</v>
      </c>
      <c r="AK24" s="172">
        <v>0.5</v>
      </c>
      <c r="AL24" s="173">
        <v>0.5</v>
      </c>
      <c r="AM24" s="171">
        <v>0.5</v>
      </c>
      <c r="AN24" s="171">
        <v>0.3</v>
      </c>
      <c r="AO24" s="172">
        <v>0.5</v>
      </c>
      <c r="AP24" s="173">
        <v>0.4</v>
      </c>
      <c r="AQ24" s="171">
        <v>0.5</v>
      </c>
      <c r="AR24" s="171">
        <v>0.3</v>
      </c>
      <c r="AS24" s="172">
        <v>0.3</v>
      </c>
      <c r="AT24" s="173">
        <v>1.2</v>
      </c>
      <c r="AU24" s="171">
        <v>1.1000000000000001</v>
      </c>
      <c r="AV24" s="171">
        <v>1</v>
      </c>
      <c r="AW24" s="172">
        <v>1</v>
      </c>
      <c r="AX24" s="173">
        <v>0</v>
      </c>
      <c r="AY24" s="171">
        <v>0</v>
      </c>
      <c r="AZ24" s="171">
        <v>0</v>
      </c>
      <c r="BA24" s="172">
        <v>0</v>
      </c>
      <c r="BB24" s="173">
        <v>0</v>
      </c>
      <c r="BC24" s="171">
        <v>0</v>
      </c>
      <c r="BD24" s="171">
        <v>0</v>
      </c>
      <c r="BE24" s="172">
        <v>0</v>
      </c>
      <c r="BF24" s="173">
        <v>0.2</v>
      </c>
      <c r="BG24" s="171">
        <v>0.2</v>
      </c>
      <c r="BH24" s="171">
        <v>0.2</v>
      </c>
      <c r="BI24" s="172">
        <v>0.1</v>
      </c>
      <c r="BJ24" s="173">
        <v>0.3</v>
      </c>
      <c r="BK24" s="171">
        <v>0.3</v>
      </c>
      <c r="BL24" s="171">
        <v>0.3</v>
      </c>
      <c r="BM24" s="172">
        <v>0.3</v>
      </c>
      <c r="BN24" s="173">
        <v>0.5</v>
      </c>
      <c r="BO24" s="171">
        <v>0.5</v>
      </c>
      <c r="BP24" s="171">
        <v>0.5</v>
      </c>
      <c r="BQ24" s="172">
        <v>0.5</v>
      </c>
    </row>
    <row r="25" spans="1:69" s="112" customFormat="1" ht="40" customHeight="1" outlineLevel="1" x14ac:dyDescent="0.3">
      <c r="A25" s="31" t="s">
        <v>20</v>
      </c>
      <c r="B25" s="208"/>
      <c r="C25" s="208"/>
      <c r="D25" s="208"/>
      <c r="E25" s="171">
        <v>0</v>
      </c>
      <c r="F25" s="171">
        <v>0</v>
      </c>
      <c r="G25" s="171">
        <v>0</v>
      </c>
      <c r="H25" s="171">
        <v>0</v>
      </c>
      <c r="I25" s="172">
        <v>0</v>
      </c>
      <c r="J25" s="173">
        <v>0</v>
      </c>
      <c r="K25" s="171">
        <v>0</v>
      </c>
      <c r="L25" s="171">
        <v>0</v>
      </c>
      <c r="M25" s="172">
        <v>0</v>
      </c>
      <c r="N25" s="173">
        <v>0</v>
      </c>
      <c r="O25" s="171">
        <v>0</v>
      </c>
      <c r="P25" s="171">
        <v>0</v>
      </c>
      <c r="Q25" s="172">
        <v>0</v>
      </c>
      <c r="R25" s="173">
        <v>0</v>
      </c>
      <c r="S25" s="171">
        <v>0</v>
      </c>
      <c r="T25" s="171">
        <v>0</v>
      </c>
      <c r="U25" s="172">
        <v>0</v>
      </c>
      <c r="V25" s="173">
        <v>0</v>
      </c>
      <c r="W25" s="171">
        <v>0</v>
      </c>
      <c r="X25" s="171">
        <v>0</v>
      </c>
      <c r="Y25" s="172">
        <v>0</v>
      </c>
      <c r="Z25" s="173">
        <v>0</v>
      </c>
      <c r="AA25" s="171">
        <v>0</v>
      </c>
      <c r="AB25" s="171">
        <v>0</v>
      </c>
      <c r="AC25" s="172">
        <v>0</v>
      </c>
      <c r="AD25" s="173">
        <v>0</v>
      </c>
      <c r="AE25" s="171">
        <v>0</v>
      </c>
      <c r="AF25" s="171">
        <v>0</v>
      </c>
      <c r="AG25" s="172">
        <v>0</v>
      </c>
      <c r="AH25" s="173">
        <v>0</v>
      </c>
      <c r="AI25" s="171">
        <v>0</v>
      </c>
      <c r="AJ25" s="171">
        <v>0</v>
      </c>
      <c r="AK25" s="172">
        <v>0</v>
      </c>
      <c r="AL25" s="173">
        <v>0</v>
      </c>
      <c r="AM25" s="171">
        <v>0</v>
      </c>
      <c r="AN25" s="171">
        <v>0</v>
      </c>
      <c r="AO25" s="172">
        <v>0</v>
      </c>
      <c r="AP25" s="173">
        <v>0</v>
      </c>
      <c r="AQ25" s="171">
        <v>0</v>
      </c>
      <c r="AR25" s="171">
        <v>0</v>
      </c>
      <c r="AS25" s="172">
        <v>0</v>
      </c>
      <c r="AT25" s="173">
        <v>0</v>
      </c>
      <c r="AU25" s="171">
        <v>0</v>
      </c>
      <c r="AV25" s="171">
        <v>0</v>
      </c>
      <c r="AW25" s="172">
        <v>0</v>
      </c>
      <c r="AX25" s="173">
        <v>0</v>
      </c>
      <c r="AY25" s="171">
        <v>0</v>
      </c>
      <c r="AZ25" s="171">
        <v>0</v>
      </c>
      <c r="BA25" s="172">
        <v>0</v>
      </c>
      <c r="BB25" s="173">
        <v>0</v>
      </c>
      <c r="BC25" s="171">
        <v>0</v>
      </c>
      <c r="BD25" s="171">
        <v>0</v>
      </c>
      <c r="BE25" s="172">
        <v>0</v>
      </c>
      <c r="BF25" s="173">
        <v>0</v>
      </c>
      <c r="BG25" s="171">
        <v>0</v>
      </c>
      <c r="BH25" s="171">
        <v>0</v>
      </c>
      <c r="BI25" s="172">
        <v>0</v>
      </c>
      <c r="BJ25" s="173">
        <v>0</v>
      </c>
      <c r="BK25" s="171">
        <v>0</v>
      </c>
      <c r="BL25" s="171">
        <v>0</v>
      </c>
      <c r="BM25" s="172">
        <v>0</v>
      </c>
      <c r="BN25" s="173">
        <v>0</v>
      </c>
      <c r="BO25" s="171">
        <v>0</v>
      </c>
      <c r="BP25" s="171">
        <v>0</v>
      </c>
      <c r="BQ25" s="172">
        <v>0</v>
      </c>
    </row>
    <row r="26" spans="1:69" s="112" customFormat="1" ht="40" customHeight="1" outlineLevel="1" x14ac:dyDescent="0.3">
      <c r="A26" s="31" t="s">
        <v>21</v>
      </c>
      <c r="B26" s="208"/>
      <c r="C26" s="208"/>
      <c r="D26" s="208"/>
      <c r="E26" s="171">
        <v>12.2</v>
      </c>
      <c r="F26" s="171">
        <v>11.9</v>
      </c>
      <c r="G26" s="171">
        <v>12.1</v>
      </c>
      <c r="H26" s="171">
        <v>11.7</v>
      </c>
      <c r="I26" s="172">
        <v>11.2</v>
      </c>
      <c r="J26" s="173">
        <v>12.6</v>
      </c>
      <c r="K26" s="171">
        <v>11.1</v>
      </c>
      <c r="L26" s="171">
        <v>10.7</v>
      </c>
      <c r="M26" s="172">
        <v>9.8000000000000007</v>
      </c>
      <c r="N26" s="173">
        <v>11.4</v>
      </c>
      <c r="O26" s="171">
        <v>11.3</v>
      </c>
      <c r="P26" s="171">
        <v>10.6</v>
      </c>
      <c r="Q26" s="172">
        <v>9.9</v>
      </c>
      <c r="R26" s="173">
        <v>11.1</v>
      </c>
      <c r="S26" s="171">
        <v>11.4</v>
      </c>
      <c r="T26" s="171">
        <v>11.8</v>
      </c>
      <c r="U26" s="172">
        <v>9.6999999999999993</v>
      </c>
      <c r="V26" s="173">
        <v>10.9</v>
      </c>
      <c r="W26" s="171">
        <v>10.9</v>
      </c>
      <c r="X26" s="171">
        <v>10.199999999999999</v>
      </c>
      <c r="Y26" s="172">
        <v>8.9</v>
      </c>
      <c r="Z26" s="173">
        <v>9.3000000000000007</v>
      </c>
      <c r="AA26" s="171">
        <v>8.9</v>
      </c>
      <c r="AB26" s="171">
        <v>8.6999999999999993</v>
      </c>
      <c r="AC26" s="172">
        <v>7.9</v>
      </c>
      <c r="AD26" s="173">
        <v>9.1</v>
      </c>
      <c r="AE26" s="171">
        <v>9.3000000000000007</v>
      </c>
      <c r="AF26" s="171">
        <v>8.1</v>
      </c>
      <c r="AG26" s="172">
        <v>7.7</v>
      </c>
      <c r="AH26" s="173">
        <v>8.3000000000000007</v>
      </c>
      <c r="AI26" s="171">
        <v>8.6999999999999993</v>
      </c>
      <c r="AJ26" s="171">
        <v>7.7</v>
      </c>
      <c r="AK26" s="172">
        <v>7.5</v>
      </c>
      <c r="AL26" s="173">
        <v>7.7</v>
      </c>
      <c r="AM26" s="171">
        <v>7.7</v>
      </c>
      <c r="AN26" s="171">
        <v>7.5</v>
      </c>
      <c r="AO26" s="172">
        <v>6.9</v>
      </c>
      <c r="AP26" s="173">
        <v>16.8</v>
      </c>
      <c r="AQ26" s="171">
        <v>16</v>
      </c>
      <c r="AR26" s="171">
        <v>13.2</v>
      </c>
      <c r="AS26" s="172">
        <v>12.5</v>
      </c>
      <c r="AT26" s="173">
        <v>15.6</v>
      </c>
      <c r="AU26" s="171">
        <v>14.4</v>
      </c>
      <c r="AV26" s="171">
        <v>13.3</v>
      </c>
      <c r="AW26" s="172">
        <v>9.6999999999999993</v>
      </c>
      <c r="AX26" s="173">
        <v>26.9</v>
      </c>
      <c r="AY26" s="171">
        <v>27.1</v>
      </c>
      <c r="AZ26" s="171">
        <v>22.3</v>
      </c>
      <c r="BA26" s="172">
        <v>20.3</v>
      </c>
      <c r="BB26" s="173">
        <v>27.7</v>
      </c>
      <c r="BC26" s="171">
        <v>33.700000000000003</v>
      </c>
      <c r="BD26" s="171">
        <v>32.6</v>
      </c>
      <c r="BE26" s="172">
        <v>26.7</v>
      </c>
      <c r="BF26" s="173">
        <v>24.3</v>
      </c>
      <c r="BG26" s="171">
        <v>24.7</v>
      </c>
      <c r="BH26" s="171">
        <v>31</v>
      </c>
      <c r="BI26" s="172">
        <v>41.5</v>
      </c>
      <c r="BJ26" s="173">
        <v>39.5</v>
      </c>
      <c r="BK26" s="171">
        <v>30</v>
      </c>
      <c r="BL26" s="171">
        <v>30.6</v>
      </c>
      <c r="BM26" s="172">
        <v>26.9</v>
      </c>
      <c r="BN26" s="173">
        <v>23.5</v>
      </c>
      <c r="BO26" s="171">
        <v>43.6</v>
      </c>
      <c r="BP26" s="171">
        <v>27.3</v>
      </c>
      <c r="BQ26" s="172">
        <v>33.4</v>
      </c>
    </row>
    <row r="27" spans="1:69" ht="40" customHeight="1" x14ac:dyDescent="0.3">
      <c r="A27" s="32" t="s">
        <v>22</v>
      </c>
      <c r="B27" s="209"/>
      <c r="C27" s="209"/>
      <c r="D27" s="209"/>
      <c r="E27" s="174">
        <v>26.5</v>
      </c>
      <c r="F27" s="174">
        <v>26.9</v>
      </c>
      <c r="G27" s="174">
        <v>27</v>
      </c>
      <c r="H27" s="174">
        <v>28.4</v>
      </c>
      <c r="I27" s="175">
        <v>28.5</v>
      </c>
      <c r="J27" s="176">
        <v>27.7</v>
      </c>
      <c r="K27" s="174">
        <v>27.2</v>
      </c>
      <c r="L27" s="174">
        <v>29.9</v>
      </c>
      <c r="M27" s="175">
        <v>26.5</v>
      </c>
      <c r="N27" s="176">
        <v>30.3</v>
      </c>
      <c r="O27" s="174">
        <v>30.5</v>
      </c>
      <c r="P27" s="174">
        <v>32.6</v>
      </c>
      <c r="Q27" s="175">
        <v>30.6</v>
      </c>
      <c r="R27" s="176">
        <v>28.3</v>
      </c>
      <c r="S27" s="174">
        <v>30.9</v>
      </c>
      <c r="T27" s="174">
        <v>29.2</v>
      </c>
      <c r="U27" s="175">
        <v>29.7</v>
      </c>
      <c r="V27" s="176">
        <v>28.6</v>
      </c>
      <c r="W27" s="174">
        <v>27.6</v>
      </c>
      <c r="X27" s="174">
        <v>25.8</v>
      </c>
      <c r="Y27" s="175">
        <v>27.4</v>
      </c>
      <c r="Z27" s="176">
        <v>22.8</v>
      </c>
      <c r="AA27" s="174">
        <v>21.7</v>
      </c>
      <c r="AB27" s="174">
        <v>24.6</v>
      </c>
      <c r="AC27" s="175">
        <v>24</v>
      </c>
      <c r="AD27" s="176">
        <v>31.4</v>
      </c>
      <c r="AE27" s="174">
        <v>10.8</v>
      </c>
      <c r="AF27" s="174">
        <v>5</v>
      </c>
      <c r="AG27" s="175">
        <v>6.1</v>
      </c>
      <c r="AH27" s="176">
        <v>6.8</v>
      </c>
      <c r="AI27" s="174">
        <v>11.1</v>
      </c>
      <c r="AJ27" s="174">
        <v>22.8</v>
      </c>
      <c r="AK27" s="175">
        <v>7</v>
      </c>
      <c r="AL27" s="176">
        <v>6.3</v>
      </c>
      <c r="AM27" s="174">
        <v>6.6</v>
      </c>
      <c r="AN27" s="174">
        <v>16</v>
      </c>
      <c r="AO27" s="175">
        <v>11.1</v>
      </c>
      <c r="AP27" s="176">
        <v>26.4</v>
      </c>
      <c r="AQ27" s="174">
        <v>20.100000000000001</v>
      </c>
      <c r="AR27" s="174">
        <v>20.6</v>
      </c>
      <c r="AS27" s="175">
        <v>26</v>
      </c>
      <c r="AT27" s="176">
        <v>43.4</v>
      </c>
      <c r="AU27" s="174">
        <v>38.6</v>
      </c>
      <c r="AV27" s="174">
        <v>40.200000000000003</v>
      </c>
      <c r="AW27" s="175">
        <v>20.399999999999999</v>
      </c>
      <c r="AX27" s="176">
        <v>43.4</v>
      </c>
      <c r="AY27" s="174">
        <v>47</v>
      </c>
      <c r="AZ27" s="174">
        <v>32.6</v>
      </c>
      <c r="BA27" s="175">
        <v>41.1</v>
      </c>
      <c r="BB27" s="176">
        <v>66.7</v>
      </c>
      <c r="BC27" s="174">
        <v>58.3</v>
      </c>
      <c r="BD27" s="174">
        <v>56.9</v>
      </c>
      <c r="BE27" s="175">
        <v>58.1</v>
      </c>
      <c r="BF27" s="176">
        <v>40.299999999999997</v>
      </c>
      <c r="BG27" s="174">
        <v>43.6</v>
      </c>
      <c r="BH27" s="174">
        <v>49</v>
      </c>
      <c r="BI27" s="175">
        <v>54</v>
      </c>
      <c r="BJ27" s="176">
        <v>92</v>
      </c>
      <c r="BK27" s="174">
        <v>55.4</v>
      </c>
      <c r="BL27" s="174">
        <v>80.7</v>
      </c>
      <c r="BM27" s="175">
        <v>51.1</v>
      </c>
      <c r="BN27" s="176">
        <v>85.4</v>
      </c>
      <c r="BO27" s="174">
        <v>59.5</v>
      </c>
      <c r="BP27" s="174">
        <v>47.7</v>
      </c>
      <c r="BQ27" s="175">
        <v>49.5</v>
      </c>
    </row>
    <row r="28" spans="1:69" ht="40" customHeight="1" thickBot="1" x14ac:dyDescent="0.35">
      <c r="A28" s="33" t="s">
        <v>23</v>
      </c>
      <c r="B28" s="213"/>
      <c r="C28" s="213"/>
      <c r="D28" s="213"/>
      <c r="E28" s="177">
        <f>+E23+E14+E13+E12+E11+E10+E9+E4+E3+E24+E25+E26+E27</f>
        <v>670.1</v>
      </c>
      <c r="F28" s="177">
        <f>+F23+F14+F13+F12+F11+F10+F9+F4+F3+F24+F25+F26+F27</f>
        <v>714</v>
      </c>
      <c r="G28" s="177">
        <f>+G23+G14+G13+G12+G11+G10+G9+G4+G3+G24+G25+G26+G27</f>
        <v>695.2</v>
      </c>
      <c r="H28" s="177">
        <f t="shared" ref="H28:BQ28" si="0">+H23+H14+H13+H12+H11+H10+H9+H4+H3+H24+H25+H26+H27</f>
        <v>691.8</v>
      </c>
      <c r="I28" s="177">
        <f t="shared" si="0"/>
        <v>718.4</v>
      </c>
      <c r="J28" s="177">
        <f t="shared" si="0"/>
        <v>721</v>
      </c>
      <c r="K28" s="177">
        <f t="shared" si="0"/>
        <v>698.2</v>
      </c>
      <c r="L28" s="177">
        <f t="shared" si="0"/>
        <v>687.19999999999993</v>
      </c>
      <c r="M28" s="177">
        <f t="shared" si="0"/>
        <v>712.50000000000011</v>
      </c>
      <c r="N28" s="177">
        <f t="shared" si="0"/>
        <v>728.79999999999984</v>
      </c>
      <c r="O28" s="177">
        <f t="shared" si="0"/>
        <v>729.5</v>
      </c>
      <c r="P28" s="177">
        <f t="shared" si="0"/>
        <v>720.80000000000007</v>
      </c>
      <c r="Q28" s="177">
        <v>742.3</v>
      </c>
      <c r="R28" s="177">
        <f t="shared" si="0"/>
        <v>809.7</v>
      </c>
      <c r="S28" s="177">
        <f t="shared" si="0"/>
        <v>776.09999999999991</v>
      </c>
      <c r="T28" s="177">
        <f t="shared" si="0"/>
        <v>775.40000000000009</v>
      </c>
      <c r="U28" s="177">
        <f t="shared" si="0"/>
        <v>803.7</v>
      </c>
      <c r="V28" s="177">
        <f t="shared" si="0"/>
        <v>759.19999999999993</v>
      </c>
      <c r="W28" s="177">
        <f t="shared" si="0"/>
        <v>707.60000000000014</v>
      </c>
      <c r="X28" s="177">
        <f t="shared" si="0"/>
        <v>732.1</v>
      </c>
      <c r="Y28" s="177">
        <f t="shared" si="0"/>
        <v>701.19999999999993</v>
      </c>
      <c r="Z28" s="177">
        <f t="shared" si="0"/>
        <v>665.90000000000009</v>
      </c>
      <c r="AA28" s="177">
        <f t="shared" si="0"/>
        <v>520.9</v>
      </c>
      <c r="AB28" s="177">
        <f t="shared" si="0"/>
        <v>834.60000000000025</v>
      </c>
      <c r="AC28" s="177">
        <f t="shared" si="0"/>
        <v>839.30000000000018</v>
      </c>
      <c r="AD28" s="177">
        <f t="shared" si="0"/>
        <v>828.60000000000014</v>
      </c>
      <c r="AE28" s="177">
        <f t="shared" si="0"/>
        <v>839.9</v>
      </c>
      <c r="AF28" s="177">
        <f t="shared" si="0"/>
        <v>854.00000000000011</v>
      </c>
      <c r="AG28" s="177">
        <f t="shared" si="0"/>
        <v>798.00000000000011</v>
      </c>
      <c r="AH28" s="177">
        <f t="shared" si="0"/>
        <v>748</v>
      </c>
      <c r="AI28" s="177">
        <f t="shared" si="0"/>
        <v>789.1</v>
      </c>
      <c r="AJ28" s="177">
        <f t="shared" si="0"/>
        <v>812.69999999999993</v>
      </c>
      <c r="AK28" s="177">
        <f t="shared" si="0"/>
        <v>726.90000000000009</v>
      </c>
      <c r="AL28" s="177">
        <f t="shared" si="0"/>
        <v>679.99999999999989</v>
      </c>
      <c r="AM28" s="177">
        <f t="shared" si="0"/>
        <v>702.2</v>
      </c>
      <c r="AN28" s="177">
        <f t="shared" si="0"/>
        <v>763.90000000000009</v>
      </c>
      <c r="AO28" s="177">
        <f t="shared" si="0"/>
        <v>694.4</v>
      </c>
      <c r="AP28" s="177">
        <f t="shared" si="0"/>
        <v>639.39999999999986</v>
      </c>
      <c r="AQ28" s="177">
        <f t="shared" si="0"/>
        <v>664.8</v>
      </c>
      <c r="AR28" s="177">
        <f t="shared" si="0"/>
        <v>620.60000000000014</v>
      </c>
      <c r="AS28" s="177">
        <f t="shared" si="0"/>
        <v>661.5</v>
      </c>
      <c r="AT28" s="177">
        <f t="shared" si="0"/>
        <v>634.90000000000009</v>
      </c>
      <c r="AU28" s="177">
        <f t="shared" si="0"/>
        <v>566.90000000000009</v>
      </c>
      <c r="AV28" s="177">
        <f t="shared" si="0"/>
        <v>567.5</v>
      </c>
      <c r="AW28" s="177">
        <f t="shared" si="0"/>
        <v>581.5</v>
      </c>
      <c r="AX28" s="177">
        <f t="shared" si="0"/>
        <v>535.09999999999991</v>
      </c>
      <c r="AY28" s="177">
        <f t="shared" si="0"/>
        <v>553.20000000000005</v>
      </c>
      <c r="AZ28" s="177">
        <f t="shared" si="0"/>
        <v>491.50000000000006</v>
      </c>
      <c r="BA28" s="177">
        <f t="shared" si="0"/>
        <v>616.9</v>
      </c>
      <c r="BB28" s="177">
        <f t="shared" si="0"/>
        <v>562.1</v>
      </c>
      <c r="BC28" s="177">
        <f t="shared" si="0"/>
        <v>601.19999999999993</v>
      </c>
      <c r="BD28" s="177">
        <f t="shared" si="0"/>
        <v>645.29999999999995</v>
      </c>
      <c r="BE28" s="177">
        <f t="shared" si="0"/>
        <v>584.59999999999991</v>
      </c>
      <c r="BF28" s="177">
        <f t="shared" si="0"/>
        <v>619.89999999999986</v>
      </c>
      <c r="BG28" s="177">
        <f t="shared" si="0"/>
        <v>668.90000000000009</v>
      </c>
      <c r="BH28" s="177">
        <f t="shared" si="0"/>
        <v>694.7</v>
      </c>
      <c r="BI28" s="177">
        <f t="shared" si="0"/>
        <v>707.40000000000009</v>
      </c>
      <c r="BJ28" s="177">
        <f t="shared" si="0"/>
        <v>885.19999999999993</v>
      </c>
      <c r="BK28" s="177">
        <f t="shared" si="0"/>
        <v>819.2</v>
      </c>
      <c r="BL28" s="177">
        <f t="shared" si="0"/>
        <v>804.80000000000007</v>
      </c>
      <c r="BM28" s="177">
        <f t="shared" si="0"/>
        <v>762.4</v>
      </c>
      <c r="BN28" s="177">
        <f t="shared" si="0"/>
        <v>740.89999999999986</v>
      </c>
      <c r="BO28" s="177">
        <f t="shared" si="0"/>
        <v>695.60000000000014</v>
      </c>
      <c r="BP28" s="177">
        <f t="shared" si="0"/>
        <v>624.6</v>
      </c>
      <c r="BQ28" s="177">
        <f t="shared" si="0"/>
        <v>663.39999999999986</v>
      </c>
    </row>
    <row r="29" spans="1:69" ht="40" customHeight="1" thickBot="1" x14ac:dyDescent="0.35">
      <c r="A29" s="259" t="s">
        <v>76</v>
      </c>
      <c r="B29" s="119"/>
      <c r="F29" s="68"/>
      <c r="G29" s="119"/>
      <c r="O29" s="68"/>
      <c r="Q29" s="1"/>
    </row>
    <row r="30" spans="1:69" ht="40" customHeight="1" x14ac:dyDescent="0.3">
      <c r="A30" s="270" t="s">
        <v>80</v>
      </c>
      <c r="B30" s="219">
        <v>2020</v>
      </c>
      <c r="C30" s="220"/>
      <c r="D30" s="220"/>
      <c r="E30" s="221"/>
      <c r="F30" s="219">
        <v>2019</v>
      </c>
      <c r="G30" s="220"/>
      <c r="H30" s="220"/>
      <c r="I30" s="221"/>
      <c r="J30" s="13">
        <v>2018</v>
      </c>
      <c r="K30" s="14"/>
      <c r="L30" s="14"/>
      <c r="M30" s="15">
        <v>2018</v>
      </c>
      <c r="N30" s="13">
        <v>2017</v>
      </c>
      <c r="O30" s="14"/>
      <c r="P30" s="14"/>
      <c r="Q30" s="15"/>
      <c r="R30" s="219">
        <v>2016</v>
      </c>
      <c r="S30" s="220">
        <v>2016</v>
      </c>
      <c r="T30" s="220"/>
      <c r="U30" s="221"/>
      <c r="V30" s="219">
        <v>2015</v>
      </c>
      <c r="W30" s="220">
        <v>2015</v>
      </c>
      <c r="X30" s="220"/>
      <c r="Y30" s="221"/>
      <c r="Z30" s="219">
        <v>2014</v>
      </c>
      <c r="AA30" s="220"/>
      <c r="AB30" s="220"/>
      <c r="AC30" s="221"/>
      <c r="AD30" s="219">
        <v>2013</v>
      </c>
      <c r="AE30" s="220"/>
      <c r="AF30" s="220"/>
      <c r="AG30" s="221"/>
      <c r="AH30" s="219">
        <v>2012</v>
      </c>
      <c r="AI30" s="220"/>
      <c r="AJ30" s="220"/>
      <c r="AK30" s="221"/>
      <c r="AL30" s="219">
        <v>2011</v>
      </c>
      <c r="AM30" s="220"/>
      <c r="AN30" s="220"/>
      <c r="AO30" s="221"/>
      <c r="AP30" s="219">
        <v>2010</v>
      </c>
      <c r="AQ30" s="220"/>
      <c r="AR30" s="220"/>
      <c r="AS30" s="221"/>
      <c r="AT30" s="219">
        <v>2009</v>
      </c>
      <c r="AU30" s="220"/>
      <c r="AV30" s="220"/>
      <c r="AW30" s="221"/>
      <c r="AX30" s="219">
        <v>2008</v>
      </c>
      <c r="AY30" s="220"/>
      <c r="AZ30" s="220"/>
      <c r="BA30" s="221"/>
      <c r="BB30" s="219">
        <v>2007</v>
      </c>
      <c r="BC30" s="220"/>
      <c r="BD30" s="220"/>
      <c r="BE30" s="221"/>
      <c r="BF30" s="219">
        <v>2006</v>
      </c>
      <c r="BG30" s="220"/>
      <c r="BH30" s="220"/>
      <c r="BI30" s="221"/>
      <c r="BJ30" s="219">
        <v>2005</v>
      </c>
      <c r="BK30" s="220"/>
      <c r="BL30" s="220"/>
      <c r="BM30" s="221"/>
      <c r="BN30" s="219">
        <v>2004</v>
      </c>
      <c r="BO30" s="220"/>
      <c r="BP30" s="220"/>
      <c r="BQ30" s="221"/>
    </row>
    <row r="31" spans="1:69" ht="40" customHeight="1" thickBot="1" x14ac:dyDescent="0.35">
      <c r="A31" s="271"/>
      <c r="B31" s="34" t="s">
        <v>5</v>
      </c>
      <c r="C31" s="35" t="s">
        <v>4</v>
      </c>
      <c r="D31" s="35" t="s">
        <v>3</v>
      </c>
      <c r="E31" s="36" t="s">
        <v>2</v>
      </c>
      <c r="F31" s="34" t="s">
        <v>5</v>
      </c>
      <c r="G31" s="35" t="s">
        <v>4</v>
      </c>
      <c r="H31" s="35" t="s">
        <v>3</v>
      </c>
      <c r="I31" s="36" t="s">
        <v>2</v>
      </c>
      <c r="J31" s="34" t="s">
        <v>5</v>
      </c>
      <c r="K31" s="35" t="s">
        <v>4</v>
      </c>
      <c r="L31" s="35" t="s">
        <v>3</v>
      </c>
      <c r="M31" s="36" t="s">
        <v>2</v>
      </c>
      <c r="N31" s="34" t="s">
        <v>5</v>
      </c>
      <c r="O31" s="35" t="s">
        <v>4</v>
      </c>
      <c r="P31" s="35" t="s">
        <v>3</v>
      </c>
      <c r="Q31" s="36" t="s">
        <v>2</v>
      </c>
      <c r="R31" s="34" t="s">
        <v>5</v>
      </c>
      <c r="S31" s="35" t="s">
        <v>4</v>
      </c>
      <c r="T31" s="35" t="s">
        <v>3</v>
      </c>
      <c r="U31" s="36" t="s">
        <v>2</v>
      </c>
      <c r="V31" s="34" t="s">
        <v>5</v>
      </c>
      <c r="W31" s="35" t="s">
        <v>4</v>
      </c>
      <c r="X31" s="35" t="s">
        <v>3</v>
      </c>
      <c r="Y31" s="36" t="s">
        <v>2</v>
      </c>
      <c r="Z31" s="34" t="s">
        <v>5</v>
      </c>
      <c r="AA31" s="35" t="s">
        <v>4</v>
      </c>
      <c r="AB31" s="35" t="s">
        <v>3</v>
      </c>
      <c r="AC31" s="36" t="s">
        <v>2</v>
      </c>
      <c r="AD31" s="34" t="s">
        <v>5</v>
      </c>
      <c r="AE31" s="35" t="s">
        <v>4</v>
      </c>
      <c r="AF31" s="35" t="s">
        <v>3</v>
      </c>
      <c r="AG31" s="36" t="s">
        <v>2</v>
      </c>
      <c r="AH31" s="34" t="s">
        <v>5</v>
      </c>
      <c r="AI31" s="35" t="s">
        <v>4</v>
      </c>
      <c r="AJ31" s="35" t="s">
        <v>3</v>
      </c>
      <c r="AK31" s="36" t="s">
        <v>2</v>
      </c>
      <c r="AL31" s="34" t="s">
        <v>5</v>
      </c>
      <c r="AM31" s="35" t="s">
        <v>4</v>
      </c>
      <c r="AN31" s="35" t="s">
        <v>3</v>
      </c>
      <c r="AO31" s="36" t="s">
        <v>2</v>
      </c>
      <c r="AP31" s="34" t="s">
        <v>5</v>
      </c>
      <c r="AQ31" s="35" t="s">
        <v>4</v>
      </c>
      <c r="AR31" s="35" t="s">
        <v>3</v>
      </c>
      <c r="AS31" s="36" t="s">
        <v>2</v>
      </c>
      <c r="AT31" s="34" t="s">
        <v>5</v>
      </c>
      <c r="AU31" s="35" t="s">
        <v>4</v>
      </c>
      <c r="AV31" s="35" t="s">
        <v>3</v>
      </c>
      <c r="AW31" s="36" t="s">
        <v>2</v>
      </c>
      <c r="AX31" s="34" t="s">
        <v>5</v>
      </c>
      <c r="AY31" s="35" t="s">
        <v>4</v>
      </c>
      <c r="AZ31" s="35" t="s">
        <v>3</v>
      </c>
      <c r="BA31" s="36" t="s">
        <v>2</v>
      </c>
      <c r="BB31" s="34" t="s">
        <v>5</v>
      </c>
      <c r="BC31" s="35" t="s">
        <v>4</v>
      </c>
      <c r="BD31" s="35" t="s">
        <v>3</v>
      </c>
      <c r="BE31" s="36" t="s">
        <v>2</v>
      </c>
      <c r="BF31" s="34" t="s">
        <v>5</v>
      </c>
      <c r="BG31" s="35" t="s">
        <v>4</v>
      </c>
      <c r="BH31" s="35" t="s">
        <v>3</v>
      </c>
      <c r="BI31" s="36" t="s">
        <v>2</v>
      </c>
      <c r="BJ31" s="34" t="s">
        <v>5</v>
      </c>
      <c r="BK31" s="35" t="s">
        <v>4</v>
      </c>
      <c r="BL31" s="35" t="s">
        <v>3</v>
      </c>
      <c r="BM31" s="36" t="s">
        <v>2</v>
      </c>
      <c r="BN31" s="34" t="s">
        <v>5</v>
      </c>
      <c r="BO31" s="35" t="s">
        <v>4</v>
      </c>
      <c r="BP31" s="35" t="s">
        <v>3</v>
      </c>
      <c r="BQ31" s="36" t="s">
        <v>2</v>
      </c>
    </row>
    <row r="32" spans="1:69" ht="40" customHeight="1" x14ac:dyDescent="0.3">
      <c r="A32" s="54" t="s">
        <v>24</v>
      </c>
      <c r="B32" s="202"/>
      <c r="C32" s="202"/>
      <c r="D32" s="202"/>
      <c r="E32" s="214">
        <f t="shared" ref="E32:E57" si="1">+E3/I3-1</f>
        <v>0.10709838107098402</v>
      </c>
      <c r="F32" s="214">
        <f t="shared" ref="F32:F57" si="2">+F3/J3-1</f>
        <v>3.8245219347581516E-2</v>
      </c>
      <c r="G32" s="154">
        <f t="shared" ref="G32:G57" si="3">+G3/K3-1</f>
        <v>6.7215363511659687E-2</v>
      </c>
      <c r="H32" s="37">
        <f t="shared" ref="H32:H57" si="4">+H3/L3-1</f>
        <v>-9.5940959409594018E-2</v>
      </c>
      <c r="I32" s="37">
        <f t="shared" ref="I32:I57" si="5">+I3/M3-1</f>
        <v>-0.12431842966194118</v>
      </c>
      <c r="J32" s="37">
        <f t="shared" ref="J32:J57" si="6">+J3/R3-1</f>
        <v>-0.23690987124463514</v>
      </c>
      <c r="K32" s="38">
        <f t="shared" ref="K32:K57" si="7">+K3/S3-1</f>
        <v>-7.6045627376425839E-2</v>
      </c>
      <c r="L32" s="38">
        <f t="shared" ref="L32:L57" si="8">+L3/T3-1</f>
        <v>-3.214285714285714E-2</v>
      </c>
      <c r="M32" s="39">
        <f t="shared" ref="M32:M57" si="9">+M3/U3-1</f>
        <v>-0.19420035149384884</v>
      </c>
      <c r="N32" s="38">
        <f t="shared" ref="N32:N57" si="10">+N3/R3-1</f>
        <v>-0.20171673819742486</v>
      </c>
      <c r="O32" s="38">
        <f t="shared" ref="O32:O57" si="11">+O3/S3-1</f>
        <v>7.3510773130544882E-2</v>
      </c>
      <c r="P32" s="38">
        <f t="shared" ref="P32:P57" si="12">+P3/T3-1</f>
        <v>-9.8809523809523792E-2</v>
      </c>
      <c r="Q32" s="39">
        <f t="shared" ref="Q32:Q57" si="13">+Q3/U3-1</f>
        <v>-0.33655536028119504</v>
      </c>
      <c r="R32" s="37">
        <f t="shared" ref="R32:R57" si="14">+R3/V3-1</f>
        <v>0.4859693877551019</v>
      </c>
      <c r="S32" s="38">
        <f t="shared" ref="S32:S57" si="15">+S3/W3-1</f>
        <v>0.21198156682027669</v>
      </c>
      <c r="T32" s="38">
        <f t="shared" ref="T32:T57" si="16">+T3/X3-1</f>
        <v>1.449275362318847E-2</v>
      </c>
      <c r="U32" s="39">
        <f t="shared" ref="U32:U57" si="17">+U3/Y3-1</f>
        <v>0.28008998875140589</v>
      </c>
      <c r="V32" s="37">
        <f t="shared" ref="V32:V57" si="18">+V3/Z3-1</f>
        <v>2.2164276401564598E-2</v>
      </c>
      <c r="W32" s="38">
        <f t="shared" ref="W32:W57" si="19">+W3/AA3-1</f>
        <v>1.3933823529411762</v>
      </c>
      <c r="X32" s="38">
        <f t="shared" ref="X32:X57" si="20">+X3/AB3-1</f>
        <v>-0.23404255319148937</v>
      </c>
      <c r="Y32" s="39">
        <f t="shared" ref="Y32:Y57" si="21">+Y3/AC3-1</f>
        <v>-0.16682286785379563</v>
      </c>
      <c r="Z32" s="37">
        <f t="shared" ref="Z32:Z57" si="22">+Z3/AD3-1</f>
        <v>8.4865629420084909E-2</v>
      </c>
      <c r="AA32" s="38">
        <f t="shared" ref="AA32:AA57" si="23">+AA3/AE3-1</f>
        <v>-0.64675324675324675</v>
      </c>
      <c r="AB32" s="38">
        <f t="shared" ref="AB32:AB57" si="24">+AB3/AF3-1</f>
        <v>0.41307189542483647</v>
      </c>
      <c r="AC32" s="39">
        <f t="shared" ref="AC32:AC57" si="25">+AC3/AG3-1</f>
        <v>0.52646638054363359</v>
      </c>
      <c r="AD32" s="37">
        <f t="shared" ref="AD32:AD57" si="26">+AD3/AH3-1</f>
        <v>-0.11292346298619826</v>
      </c>
      <c r="AE32" s="38">
        <f t="shared" ref="AE32:AE57" si="27">+AE3/AI3-1</f>
        <v>4.3360433604336057E-2</v>
      </c>
      <c r="AF32" s="38">
        <f t="shared" ref="AF32:AF57" si="28">+AF3/AJ3-1</f>
        <v>-1.5444015444015524E-2</v>
      </c>
      <c r="AG32" s="39">
        <f t="shared" ref="AG32:AG57" si="29">+AG3/AK3-1</f>
        <v>-0.12185929648241189</v>
      </c>
      <c r="AH32" s="37">
        <f t="shared" ref="AH32:AH57" si="30">+AH3/AL3-1</f>
        <v>0.30016313213703105</v>
      </c>
      <c r="AI32" s="38">
        <f t="shared" ref="AI32:AI57" si="31">+AI3/AM3-1</f>
        <v>0.1131221719457014</v>
      </c>
      <c r="AJ32" s="38">
        <f t="shared" ref="AJ32:AJ57" si="32">+AJ3/AN3-1</f>
        <v>-0.10894495412844041</v>
      </c>
      <c r="AK32" s="39">
        <f t="shared" ref="AK32:AK57" si="33">+AK3/AO3-1</f>
        <v>-0.13759479956663057</v>
      </c>
      <c r="AL32" s="37">
        <f t="shared" ref="AL32:AL57" si="34">+AL3/AP3-1</f>
        <v>0.21868787276341939</v>
      </c>
      <c r="AM32" s="38">
        <f t="shared" ref="AM32:AM57" si="35">+AM3/AQ3-1</f>
        <v>-0.16603773584905668</v>
      </c>
      <c r="AN32" s="38">
        <f t="shared" ref="AN32:AN57" si="36">+AN3/AR3-1</f>
        <v>0.23338048090523333</v>
      </c>
      <c r="AO32" s="39">
        <f t="shared" ref="AO32:AO57" si="37">+AO3/AS3-1</f>
        <v>-6.6734074823053713E-2</v>
      </c>
      <c r="AP32" s="37">
        <f t="shared" ref="AP32:AP57" si="38">+AP3/AT3-1</f>
        <v>-0.55760773966578725</v>
      </c>
      <c r="AQ32" s="38">
        <f t="shared" ref="AQ32:AQ57" si="39">+AQ3/AU3-1</f>
        <v>0.22874806800618241</v>
      </c>
      <c r="AR32" s="38">
        <f t="shared" ref="AR32:AR57" si="40">+AR3/AV3-1</f>
        <v>8.1039755351681952E-2</v>
      </c>
      <c r="AS32" s="39">
        <f t="shared" ref="AS32:AS57" si="41">+AS3/AW3-1</f>
        <v>-7.8285181733457554E-2</v>
      </c>
      <c r="AT32" s="37">
        <f t="shared" ref="AT32:AT57" si="42">+AT3/AX3-1</f>
        <v>0.84577922077922074</v>
      </c>
      <c r="AU32" s="38">
        <f t="shared" ref="AU32:AU57" si="43">+AU3/AY3-1</f>
        <v>-0.28270509977827052</v>
      </c>
      <c r="AV32" s="38">
        <f t="shared" ref="AV32:AV57" si="44">+AV3/AZ3-1</f>
        <v>-9.9173553719008156E-2</v>
      </c>
      <c r="AW32" s="39">
        <f t="shared" ref="AW32:AW57" si="45">+AW3/BA3-1</f>
        <v>0.17011995637949839</v>
      </c>
      <c r="AX32" s="37">
        <f t="shared" ref="AX32:AX57" si="46">+AX3/BB3-1</f>
        <v>3.0100334448160515E-2</v>
      </c>
      <c r="AY32" s="38">
        <f t="shared" ref="AY32:AY57" si="47">+AY3/BC3-1</f>
        <v>0.86363636363636376</v>
      </c>
      <c r="AZ32" s="38">
        <f t="shared" ref="AZ32:AZ57" si="48">+AZ3/BD3-1</f>
        <v>0.28952042628774421</v>
      </c>
      <c r="BA32" s="39">
        <f t="shared" ref="BA32:BA57" si="49">+BA3/BE3-1</f>
        <v>0.59756097560975618</v>
      </c>
      <c r="BB32" s="37">
        <f t="shared" ref="BB32:BB57" si="50">+BB3/BF3-1</f>
        <v>8.4317032040472917E-3</v>
      </c>
      <c r="BC32" s="38">
        <f t="shared" ref="BC32:BC57" si="51">+BC3/BG3-1</f>
        <v>-9.5327102803738351E-2</v>
      </c>
      <c r="BD32" s="38">
        <f t="shared" ref="BD32:BD57" si="52">+BD3/BH3-1</f>
        <v>-0.12031250000000004</v>
      </c>
      <c r="BE32" s="39">
        <f t="shared" ref="BE32:BE57" si="53">+BE3/BI3-1</f>
        <v>-7.7170418006430985E-2</v>
      </c>
      <c r="BF32" s="37">
        <f t="shared" ref="BF32:BF57" si="54">+BF3/BJ3-1</f>
        <v>0.11466165413533824</v>
      </c>
      <c r="BG32" s="38">
        <f t="shared" ref="BG32:BG57" si="55">+BG3/BK3-1</f>
        <v>0.19686800894854573</v>
      </c>
      <c r="BH32" s="38">
        <f t="shared" ref="BH32:BH57" si="56">+BH3/BL3-1</f>
        <v>0.41280353200883013</v>
      </c>
      <c r="BI32" s="39">
        <f t="shared" ref="BI32:BI57" si="57">+BI3/BM3-1</f>
        <v>0.11469534050179231</v>
      </c>
      <c r="BJ32" s="37">
        <f t="shared" ref="BJ32:BJ57" si="58">+BJ3/BN3-1</f>
        <v>-0.28494623655913975</v>
      </c>
      <c r="BK32" s="38">
        <f t="shared" ref="BK32:BK57" si="59">+BK3/BO3-1</f>
        <v>-0.25747508305647837</v>
      </c>
      <c r="BL32" s="38">
        <f t="shared" ref="BL32:BL57" si="60">+BL3/BP3-1</f>
        <v>-0.12548262548262545</v>
      </c>
      <c r="BM32" s="39">
        <f t="shared" ref="BM32:BM57" si="61">+BM3/BQ3-1</f>
        <v>-0.27906976744186052</v>
      </c>
      <c r="BN32" s="37" t="e">
        <f>+BN3/#REF!-1</f>
        <v>#REF!</v>
      </c>
      <c r="BO32" s="38" t="e">
        <f>+BO3/#REF!-1</f>
        <v>#REF!</v>
      </c>
      <c r="BP32" s="38" t="e">
        <f>+BP3/#REF!-1</f>
        <v>#REF!</v>
      </c>
      <c r="BQ32" s="39" t="e">
        <f>+BQ3/#REF!-1</f>
        <v>#REF!</v>
      </c>
    </row>
    <row r="33" spans="1:69" ht="40" customHeight="1" x14ac:dyDescent="0.3">
      <c r="A33" s="92" t="s">
        <v>36</v>
      </c>
      <c r="B33" s="202"/>
      <c r="C33" s="202"/>
      <c r="D33" s="202"/>
      <c r="E33" s="214">
        <f t="shared" si="1"/>
        <v>-7.0853462157809965E-2</v>
      </c>
      <c r="F33" s="214">
        <f t="shared" si="2"/>
        <v>-0.18448023426061488</v>
      </c>
      <c r="G33" s="154">
        <f t="shared" si="3"/>
        <v>-0.17272727272727262</v>
      </c>
      <c r="H33" s="37">
        <f t="shared" si="4"/>
        <v>-6.0185185185185008E-2</v>
      </c>
      <c r="I33" s="37">
        <f t="shared" si="5"/>
        <v>-6.7567567567567433E-2</v>
      </c>
      <c r="J33" s="37">
        <f t="shared" si="6"/>
        <v>-0.21853546910755139</v>
      </c>
      <c r="K33" s="38">
        <f t="shared" si="7"/>
        <v>-0.25507900677200901</v>
      </c>
      <c r="L33" s="38">
        <f t="shared" si="8"/>
        <v>-0.25688073394495414</v>
      </c>
      <c r="M33" s="39">
        <f t="shared" si="9"/>
        <v>-0.22287047841306895</v>
      </c>
      <c r="N33" s="38">
        <f t="shared" si="10"/>
        <v>-2.4027459954233388E-2</v>
      </c>
      <c r="O33" s="38">
        <f t="shared" si="11"/>
        <v>-3.8374717832957206E-2</v>
      </c>
      <c r="P33" s="38">
        <f t="shared" si="12"/>
        <v>-3.096330275229342E-2</v>
      </c>
      <c r="Q33" s="39">
        <f t="shared" si="13"/>
        <v>0.17969661610268384</v>
      </c>
      <c r="R33" s="37">
        <f t="shared" si="14"/>
        <v>1.1454753722794919E-3</v>
      </c>
      <c r="S33" s="38">
        <f t="shared" si="15"/>
        <v>9.1116173120728838E-3</v>
      </c>
      <c r="T33" s="38">
        <f t="shared" si="16"/>
        <v>-1.5801354401805634E-2</v>
      </c>
      <c r="U33" s="39">
        <f t="shared" si="17"/>
        <v>8.2352941176471184E-3</v>
      </c>
      <c r="V33" s="37">
        <f t="shared" si="18"/>
        <v>0.35981308411214941</v>
      </c>
      <c r="W33" s="38">
        <f t="shared" si="19"/>
        <v>0.78093306288032482</v>
      </c>
      <c r="X33" s="38">
        <f t="shared" si="20"/>
        <v>-4.3196544276458027E-2</v>
      </c>
      <c r="Y33" s="39">
        <f t="shared" si="21"/>
        <v>-2.5229357798165153E-2</v>
      </c>
      <c r="Z33" s="37">
        <f t="shared" si="22"/>
        <v>-0.25951557093425603</v>
      </c>
      <c r="AA33" s="38">
        <f t="shared" si="23"/>
        <v>-0.51188118811881211</v>
      </c>
      <c r="AB33" s="38">
        <f t="shared" si="24"/>
        <v>-8.3168316831683353E-2</v>
      </c>
      <c r="AC33" s="39">
        <f t="shared" si="25"/>
        <v>-3.6464088397790029E-2</v>
      </c>
      <c r="AD33" s="37">
        <f t="shared" si="26"/>
        <v>-0.18896164639850321</v>
      </c>
      <c r="AE33" s="38">
        <f t="shared" si="27"/>
        <v>-5.6074766355140082E-2</v>
      </c>
      <c r="AF33" s="38">
        <f t="shared" si="28"/>
        <v>-3.256704980842906E-2</v>
      </c>
      <c r="AG33" s="39">
        <f t="shared" si="29"/>
        <v>-2.6881720430107392E-2</v>
      </c>
      <c r="AH33" s="37">
        <f t="shared" si="30"/>
        <v>-4.6387154326494207E-2</v>
      </c>
      <c r="AI33" s="38">
        <f t="shared" si="31"/>
        <v>-3.2549728752260476E-2</v>
      </c>
      <c r="AJ33" s="38">
        <f t="shared" si="32"/>
        <v>-8.1794195250659563E-2</v>
      </c>
      <c r="AK33" s="39">
        <f t="shared" si="33"/>
        <v>-0.14285714285714302</v>
      </c>
      <c r="AL33" s="37">
        <f t="shared" si="34"/>
        <v>8.6240310077519533E-2</v>
      </c>
      <c r="AM33" s="38">
        <f t="shared" si="35"/>
        <v>6.243996157540832E-2</v>
      </c>
      <c r="AN33" s="38">
        <f t="shared" si="36"/>
        <v>0.10603112840466933</v>
      </c>
      <c r="AO33" s="39">
        <f t="shared" si="37"/>
        <v>8.2834331337325207E-2</v>
      </c>
      <c r="AP33" s="37">
        <f t="shared" si="38"/>
        <v>1.1061224489795918</v>
      </c>
      <c r="AQ33" s="38">
        <f t="shared" si="39"/>
        <v>0.97159090909090939</v>
      </c>
      <c r="AR33" s="38">
        <f t="shared" si="40"/>
        <v>1.2895322939866367</v>
      </c>
      <c r="AS33" s="39">
        <f t="shared" si="41"/>
        <v>1.517587939698493</v>
      </c>
      <c r="AT33" s="37">
        <f t="shared" si="42"/>
        <v>6.0606060606060774E-2</v>
      </c>
      <c r="AU33" s="38">
        <f t="shared" si="43"/>
        <v>0.13793103448275867</v>
      </c>
      <c r="AV33" s="38">
        <f t="shared" si="44"/>
        <v>-3.648068669527893E-2</v>
      </c>
      <c r="AW33" s="39">
        <f t="shared" si="45"/>
        <v>-0.20717131474103589</v>
      </c>
      <c r="AX33" s="37">
        <f t="shared" si="46"/>
        <v>0.20942408376963328</v>
      </c>
      <c r="AY33" s="38">
        <f t="shared" si="47"/>
        <v>0.3070422535211268</v>
      </c>
      <c r="AZ33" s="38">
        <f t="shared" si="48"/>
        <v>0.28021978021978033</v>
      </c>
      <c r="BA33" s="39">
        <f t="shared" si="49"/>
        <v>0.49404761904761885</v>
      </c>
      <c r="BB33" s="37">
        <f t="shared" si="50"/>
        <v>-0.53753026634382561</v>
      </c>
      <c r="BC33" s="38">
        <f t="shared" si="51"/>
        <v>-0.52220726783310911</v>
      </c>
      <c r="BD33" s="38">
        <f t="shared" si="52"/>
        <v>-0.56354916067146288</v>
      </c>
      <c r="BE33" s="39">
        <f t="shared" si="53"/>
        <v>-0.52742616033755274</v>
      </c>
      <c r="BF33" s="37">
        <f t="shared" si="54"/>
        <v>-0.37138508371385093</v>
      </c>
      <c r="BG33" s="38">
        <f t="shared" si="55"/>
        <v>-0.45206489675516215</v>
      </c>
      <c r="BH33" s="38">
        <f t="shared" si="56"/>
        <v>-0.39124087591240875</v>
      </c>
      <c r="BI33" s="39">
        <f t="shared" si="57"/>
        <v>-0.46821241585639484</v>
      </c>
      <c r="BJ33" s="37">
        <f t="shared" si="58"/>
        <v>-1.5197568389057059E-3</v>
      </c>
      <c r="BK33" s="38">
        <f t="shared" si="59"/>
        <v>0.19471365638766525</v>
      </c>
      <c r="BL33" s="38">
        <f t="shared" si="60"/>
        <v>0.33919843597262966</v>
      </c>
      <c r="BM33" s="39">
        <f t="shared" si="61"/>
        <v>0.48062015503875966</v>
      </c>
      <c r="BN33" s="37" t="e">
        <f>+BN4/#REF!-1</f>
        <v>#REF!</v>
      </c>
      <c r="BO33" s="38" t="e">
        <f>+BO4/#REF!-1</f>
        <v>#REF!</v>
      </c>
      <c r="BP33" s="38" t="e">
        <f>+BP4/#REF!-1</f>
        <v>#REF!</v>
      </c>
      <c r="BQ33" s="39" t="e">
        <f>+BQ4/#REF!-1</f>
        <v>#REF!</v>
      </c>
    </row>
    <row r="34" spans="1:69" ht="40" customHeight="1" x14ac:dyDescent="0.3">
      <c r="A34" s="114" t="s">
        <v>37</v>
      </c>
      <c r="B34" s="203"/>
      <c r="C34" s="203"/>
      <c r="D34" s="203"/>
      <c r="E34" s="214">
        <f t="shared" si="1"/>
        <v>1.9999999999999996</v>
      </c>
      <c r="F34" s="214">
        <f t="shared" si="2"/>
        <v>0</v>
      </c>
      <c r="G34" s="154">
        <f t="shared" si="3"/>
        <v>0</v>
      </c>
      <c r="H34" s="37">
        <f t="shared" si="4"/>
        <v>0</v>
      </c>
      <c r="I34" s="37" t="e">
        <f t="shared" si="5"/>
        <v>#DIV/0!</v>
      </c>
      <c r="J34" s="37">
        <f t="shared" si="6"/>
        <v>-0.9</v>
      </c>
      <c r="K34" s="38">
        <f t="shared" si="7"/>
        <v>-0.90909090909090906</v>
      </c>
      <c r="L34" s="38">
        <f t="shared" si="8"/>
        <v>-0.9285714285714286</v>
      </c>
      <c r="M34" s="39">
        <f t="shared" si="9"/>
        <v>-1</v>
      </c>
      <c r="N34" s="38">
        <f t="shared" si="10"/>
        <v>-0.8</v>
      </c>
      <c r="O34" s="38">
        <f t="shared" si="11"/>
        <v>-0.81818181818181812</v>
      </c>
      <c r="P34" s="38">
        <f t="shared" si="12"/>
        <v>-0.8571428571428571</v>
      </c>
      <c r="Q34" s="39">
        <f t="shared" si="13"/>
        <v>-0.77777777777777779</v>
      </c>
      <c r="R34" s="37">
        <f t="shared" si="14"/>
        <v>-9.0909090909090939E-2</v>
      </c>
      <c r="S34" s="38">
        <f t="shared" si="15"/>
        <v>0</v>
      </c>
      <c r="T34" s="38">
        <f t="shared" si="16"/>
        <v>0.27272727272727249</v>
      </c>
      <c r="U34" s="39">
        <f t="shared" si="17"/>
        <v>0</v>
      </c>
      <c r="V34" s="37">
        <f t="shared" si="18"/>
        <v>0.375</v>
      </c>
      <c r="W34" s="38">
        <f t="shared" si="19"/>
        <v>0.375</v>
      </c>
      <c r="X34" s="38">
        <f t="shared" si="20"/>
        <v>0.375</v>
      </c>
      <c r="Y34" s="39">
        <f t="shared" si="21"/>
        <v>0.125</v>
      </c>
      <c r="Z34" s="37">
        <f t="shared" si="22"/>
        <v>3</v>
      </c>
      <c r="AA34" s="38">
        <f t="shared" si="23"/>
        <v>3</v>
      </c>
      <c r="AB34" s="38">
        <f t="shared" si="24"/>
        <v>3</v>
      </c>
      <c r="AC34" s="39">
        <f t="shared" si="25"/>
        <v>7</v>
      </c>
      <c r="AD34" s="37">
        <f t="shared" si="26"/>
        <v>-0.6</v>
      </c>
      <c r="AE34" s="38">
        <f t="shared" si="27"/>
        <v>-0.6</v>
      </c>
      <c r="AF34" s="38">
        <f t="shared" si="28"/>
        <v>-0.6</v>
      </c>
      <c r="AG34" s="39">
        <f t="shared" si="29"/>
        <v>-0.8</v>
      </c>
      <c r="AH34" s="37" t="e">
        <f t="shared" si="30"/>
        <v>#DIV/0!</v>
      </c>
      <c r="AI34" s="38" t="e">
        <f t="shared" si="31"/>
        <v>#DIV/0!</v>
      </c>
      <c r="AJ34" s="38" t="e">
        <f t="shared" si="32"/>
        <v>#DIV/0!</v>
      </c>
      <c r="AK34" s="39" t="e">
        <f t="shared" si="33"/>
        <v>#DIV/0!</v>
      </c>
      <c r="AL34" s="37" t="e">
        <f t="shared" si="34"/>
        <v>#DIV/0!</v>
      </c>
      <c r="AM34" s="38" t="e">
        <f t="shared" si="35"/>
        <v>#DIV/0!</v>
      </c>
      <c r="AN34" s="38" t="e">
        <f t="shared" si="36"/>
        <v>#DIV/0!</v>
      </c>
      <c r="AO34" s="39" t="e">
        <f t="shared" si="37"/>
        <v>#DIV/0!</v>
      </c>
      <c r="AP34" s="37" t="e">
        <f t="shared" si="38"/>
        <v>#DIV/0!</v>
      </c>
      <c r="AQ34" s="38" t="e">
        <f t="shared" si="39"/>
        <v>#DIV/0!</v>
      </c>
      <c r="AR34" s="38" t="e">
        <f t="shared" si="40"/>
        <v>#DIV/0!</v>
      </c>
      <c r="AS34" s="39" t="e">
        <f t="shared" si="41"/>
        <v>#DIV/0!</v>
      </c>
      <c r="AT34" s="37" t="e">
        <f t="shared" si="42"/>
        <v>#DIV/0!</v>
      </c>
      <c r="AU34" s="38" t="e">
        <f t="shared" si="43"/>
        <v>#DIV/0!</v>
      </c>
      <c r="AV34" s="38" t="e">
        <f t="shared" si="44"/>
        <v>#DIV/0!</v>
      </c>
      <c r="AW34" s="39" t="e">
        <f t="shared" si="45"/>
        <v>#DIV/0!</v>
      </c>
      <c r="AX34" s="37" t="e">
        <f t="shared" si="46"/>
        <v>#DIV/0!</v>
      </c>
      <c r="AY34" s="38" t="e">
        <f t="shared" si="47"/>
        <v>#DIV/0!</v>
      </c>
      <c r="AZ34" s="38" t="e">
        <f t="shared" si="48"/>
        <v>#DIV/0!</v>
      </c>
      <c r="BA34" s="39" t="e">
        <f t="shared" si="49"/>
        <v>#DIV/0!</v>
      </c>
      <c r="BB34" s="37" t="e">
        <f t="shared" si="50"/>
        <v>#DIV/0!</v>
      </c>
      <c r="BC34" s="38" t="e">
        <f t="shared" si="51"/>
        <v>#DIV/0!</v>
      </c>
      <c r="BD34" s="38" t="e">
        <f t="shared" si="52"/>
        <v>#DIV/0!</v>
      </c>
      <c r="BE34" s="39" t="e">
        <f t="shared" si="53"/>
        <v>#DIV/0!</v>
      </c>
      <c r="BF34" s="37" t="e">
        <f t="shared" si="54"/>
        <v>#DIV/0!</v>
      </c>
      <c r="BG34" s="38" t="e">
        <f t="shared" si="55"/>
        <v>#DIV/0!</v>
      </c>
      <c r="BH34" s="38" t="e">
        <f t="shared" si="56"/>
        <v>#DIV/0!</v>
      </c>
      <c r="BI34" s="39" t="e">
        <f t="shared" si="57"/>
        <v>#DIV/0!</v>
      </c>
      <c r="BJ34" s="37" t="e">
        <f t="shared" si="58"/>
        <v>#DIV/0!</v>
      </c>
      <c r="BK34" s="38" t="e">
        <f t="shared" si="59"/>
        <v>#DIV/0!</v>
      </c>
      <c r="BL34" s="38" t="e">
        <f t="shared" si="60"/>
        <v>#DIV/0!</v>
      </c>
      <c r="BM34" s="39" t="e">
        <f t="shared" si="61"/>
        <v>#DIV/0!</v>
      </c>
      <c r="BN34" s="37" t="e">
        <f>+BN5/#REF!-1</f>
        <v>#REF!</v>
      </c>
      <c r="BO34" s="38" t="e">
        <f>+BO5/#REF!-1</f>
        <v>#REF!</v>
      </c>
      <c r="BP34" s="38" t="e">
        <f>+BP5/#REF!-1</f>
        <v>#REF!</v>
      </c>
      <c r="BQ34" s="39" t="e">
        <f>+BQ5/#REF!-1</f>
        <v>#REF!</v>
      </c>
    </row>
    <row r="35" spans="1:69" ht="40" customHeight="1" x14ac:dyDescent="0.3">
      <c r="A35" s="114" t="s">
        <v>63</v>
      </c>
      <c r="B35" s="203"/>
      <c r="C35" s="203"/>
      <c r="D35" s="203"/>
      <c r="E35" s="214">
        <f t="shared" si="1"/>
        <v>-0.1544502617801049</v>
      </c>
      <c r="F35" s="214">
        <f t="shared" si="2"/>
        <v>-0.24078091106290678</v>
      </c>
      <c r="G35" s="154">
        <f t="shared" si="3"/>
        <v>-0.24168514412416853</v>
      </c>
      <c r="H35" s="37">
        <f t="shared" si="4"/>
        <v>-0.12837837837837829</v>
      </c>
      <c r="I35" s="37">
        <f t="shared" si="5"/>
        <v>-0.1820128479657388</v>
      </c>
      <c r="J35" s="37">
        <f t="shared" si="6"/>
        <v>-0.34423897581792318</v>
      </c>
      <c r="K35" s="38">
        <f t="shared" si="7"/>
        <v>-0.3510791366906475</v>
      </c>
      <c r="L35" s="38">
        <f t="shared" si="8"/>
        <v>-0.36480686695278974</v>
      </c>
      <c r="M35" s="39">
        <f t="shared" si="9"/>
        <v>-0.29349470499243557</v>
      </c>
      <c r="N35" s="38">
        <f t="shared" si="10"/>
        <v>-5.9743954480796613E-2</v>
      </c>
      <c r="O35" s="38">
        <f t="shared" si="11"/>
        <v>-7.482014388489211E-2</v>
      </c>
      <c r="P35" s="38">
        <f t="shared" si="12"/>
        <v>-6.7238912732474954E-2</v>
      </c>
      <c r="Q35" s="39">
        <f t="shared" si="13"/>
        <v>0.17549167927382769</v>
      </c>
      <c r="R35" s="37">
        <f t="shared" si="14"/>
        <v>-1.5406162464986162E-2</v>
      </c>
      <c r="S35" s="38">
        <f t="shared" si="15"/>
        <v>-1.6973125884017004E-2</v>
      </c>
      <c r="T35" s="38">
        <f t="shared" si="16"/>
        <v>-3.9835164835164694E-2</v>
      </c>
      <c r="U35" s="39">
        <f t="shared" si="17"/>
        <v>-4.6176046176046204E-2</v>
      </c>
      <c r="V35" s="37">
        <f t="shared" si="18"/>
        <v>0.18604651162790709</v>
      </c>
      <c r="W35" s="38">
        <f t="shared" si="19"/>
        <v>0.55726872246696035</v>
      </c>
      <c r="X35" s="38">
        <f t="shared" si="20"/>
        <v>-0.14953271028037385</v>
      </c>
      <c r="Y35" s="39">
        <f t="shared" si="21"/>
        <v>-0.13591022443890277</v>
      </c>
      <c r="Z35" s="37">
        <f t="shared" si="22"/>
        <v>-0.24466750313676289</v>
      </c>
      <c r="AA35" s="38">
        <f t="shared" si="23"/>
        <v>-0.49386845039018956</v>
      </c>
      <c r="AB35" s="38">
        <f t="shared" si="24"/>
        <v>-5.8305830583058382E-2</v>
      </c>
      <c r="AC35" s="39">
        <f t="shared" si="25"/>
        <v>2.9525032092426073E-2</v>
      </c>
      <c r="AD35" s="37">
        <f t="shared" si="26"/>
        <v>-5.6804733727810586E-2</v>
      </c>
      <c r="AE35" s="38">
        <f t="shared" si="27"/>
        <v>8.2026537997587523E-2</v>
      </c>
      <c r="AF35" s="38">
        <f t="shared" si="28"/>
        <v>0.11260709914320688</v>
      </c>
      <c r="AG35" s="39">
        <f t="shared" si="29"/>
        <v>5.8423913043478493E-2</v>
      </c>
      <c r="AH35" s="37">
        <f t="shared" si="30"/>
        <v>-7.4479737130339507E-2</v>
      </c>
      <c r="AI35" s="38">
        <f t="shared" si="31"/>
        <v>-8.5997794928335147E-2</v>
      </c>
      <c r="AJ35" s="38">
        <f t="shared" si="32"/>
        <v>-0.16032887975334009</v>
      </c>
      <c r="AK35" s="39">
        <f t="shared" si="33"/>
        <v>-0.20000000000000007</v>
      </c>
      <c r="AL35" s="37">
        <f t="shared" si="34"/>
        <v>7.2855464159812033E-2</v>
      </c>
      <c r="AM35" s="38">
        <f t="shared" si="35"/>
        <v>6.2060889929742347E-2</v>
      </c>
      <c r="AN35" s="38">
        <f t="shared" si="36"/>
        <v>0.1555819477434679</v>
      </c>
      <c r="AO35" s="39">
        <f t="shared" si="37"/>
        <v>0.11650485436893199</v>
      </c>
      <c r="AP35" s="37">
        <f t="shared" si="38"/>
        <v>2.4314516129032255</v>
      </c>
      <c r="AQ35" s="38">
        <f t="shared" si="39"/>
        <v>2.162962962962963</v>
      </c>
      <c r="AR35" s="38">
        <f t="shared" si="40"/>
        <v>2.6768558951965069</v>
      </c>
      <c r="AS35" s="39">
        <f t="shared" si="41"/>
        <v>2.7972350230414751</v>
      </c>
      <c r="AT35" s="37">
        <f t="shared" si="42"/>
        <v>0.35519125683060104</v>
      </c>
      <c r="AU35" s="38">
        <f t="shared" si="43"/>
        <v>0.4285714285714286</v>
      </c>
      <c r="AV35" s="38">
        <f t="shared" si="44"/>
        <v>0.25136612021857907</v>
      </c>
      <c r="AW35" s="39">
        <f t="shared" si="45"/>
        <v>0.16042780748663099</v>
      </c>
      <c r="AX35" s="37">
        <f t="shared" si="46"/>
        <v>0.46399999999999997</v>
      </c>
      <c r="AY35" s="38">
        <f t="shared" si="47"/>
        <v>0.83495145631067924</v>
      </c>
      <c r="AZ35" s="38">
        <f t="shared" si="48"/>
        <v>0.45238095238095255</v>
      </c>
      <c r="BA35" s="39">
        <f t="shared" si="49"/>
        <v>0.78095238095238084</v>
      </c>
      <c r="BB35" s="37">
        <f t="shared" si="50"/>
        <v>-0.79166666666666663</v>
      </c>
      <c r="BC35" s="38">
        <f t="shared" si="51"/>
        <v>-0.80154142581888244</v>
      </c>
      <c r="BD35" s="38">
        <f t="shared" si="52"/>
        <v>-0.7947882736156352</v>
      </c>
      <c r="BE35" s="39">
        <f t="shared" si="53"/>
        <v>-0.78439425051334699</v>
      </c>
      <c r="BF35" s="37">
        <f t="shared" si="54"/>
        <v>-0.40119760479041922</v>
      </c>
      <c r="BG35" s="38">
        <f t="shared" si="55"/>
        <v>-0.50898770104068114</v>
      </c>
      <c r="BH35" s="38">
        <f t="shared" si="56"/>
        <v>-0.42883720930232561</v>
      </c>
      <c r="BI35" s="39">
        <f t="shared" si="57"/>
        <v>-0.52672497570456756</v>
      </c>
      <c r="BJ35" s="37">
        <f t="shared" si="58"/>
        <v>0.10718232044198905</v>
      </c>
      <c r="BK35" s="38">
        <f t="shared" si="59"/>
        <v>0.3533930857874521</v>
      </c>
      <c r="BL35" s="38">
        <f t="shared" si="60"/>
        <v>0.38709677419354849</v>
      </c>
      <c r="BM35" s="39">
        <f t="shared" si="61"/>
        <v>0.56621004566210043</v>
      </c>
      <c r="BN35" s="37" t="e">
        <f>+BN6/#REF!-1</f>
        <v>#REF!</v>
      </c>
      <c r="BO35" s="38" t="e">
        <f>+BO6/#REF!-1</f>
        <v>#REF!</v>
      </c>
      <c r="BP35" s="38" t="e">
        <f>+BP6/#REF!-1</f>
        <v>#REF!</v>
      </c>
      <c r="BQ35" s="39" t="e">
        <f>+BQ6/#REF!-1</f>
        <v>#REF!</v>
      </c>
    </row>
    <row r="36" spans="1:69" ht="40" customHeight="1" x14ac:dyDescent="0.3">
      <c r="A36" s="114" t="s">
        <v>48</v>
      </c>
      <c r="B36" s="203"/>
      <c r="C36" s="203"/>
      <c r="D36" s="203"/>
      <c r="E36" s="214">
        <f t="shared" si="1"/>
        <v>4.5662100456622667E-3</v>
      </c>
      <c r="F36" s="214">
        <f t="shared" si="2"/>
        <v>-5.9999999999999942E-2</v>
      </c>
      <c r="G36" s="154">
        <f t="shared" si="3"/>
        <v>-4.1237113402061709E-2</v>
      </c>
      <c r="H36" s="37">
        <f t="shared" si="4"/>
        <v>5.2356020942408321E-2</v>
      </c>
      <c r="I36" s="37">
        <f t="shared" si="5"/>
        <v>0.19021739130434789</v>
      </c>
      <c r="J36" s="37">
        <f t="shared" si="6"/>
        <v>0.3793103448275863</v>
      </c>
      <c r="K36" s="38">
        <f t="shared" si="7"/>
        <v>0.22784810126582267</v>
      </c>
      <c r="L36" s="38">
        <f t="shared" si="8"/>
        <v>0.33566433566433562</v>
      </c>
      <c r="M36" s="39">
        <f t="shared" si="9"/>
        <v>6.9767441860465018E-2</v>
      </c>
      <c r="N36" s="38">
        <f t="shared" si="10"/>
        <v>0.17241379310344818</v>
      </c>
      <c r="O36" s="38">
        <f t="shared" si="11"/>
        <v>0.17721518987341778</v>
      </c>
      <c r="P36" s="38">
        <f t="shared" si="12"/>
        <v>0.2027972027972027</v>
      </c>
      <c r="Q36" s="39">
        <f t="shared" si="13"/>
        <v>0.2441860465116279</v>
      </c>
      <c r="R36" s="37">
        <f t="shared" si="14"/>
        <v>9.8484848484848619E-2</v>
      </c>
      <c r="S36" s="38">
        <f t="shared" si="15"/>
        <v>9.7222222222222321E-2</v>
      </c>
      <c r="T36" s="38">
        <f t="shared" si="16"/>
        <v>9.1603053435114656E-2</v>
      </c>
      <c r="U36" s="39">
        <f t="shared" si="17"/>
        <v>0.32307692307692304</v>
      </c>
      <c r="V36" s="37">
        <f t="shared" si="18"/>
        <v>4.7391304347826084</v>
      </c>
      <c r="W36" s="38">
        <f t="shared" si="19"/>
        <v>10.076923076923077</v>
      </c>
      <c r="X36" s="38">
        <f t="shared" si="20"/>
        <v>2.2749999999999999</v>
      </c>
      <c r="Y36" s="39">
        <f t="shared" si="21"/>
        <v>1.9545454545454541</v>
      </c>
      <c r="Z36" s="37">
        <f t="shared" si="22"/>
        <v>-0.45238095238095244</v>
      </c>
      <c r="AA36" s="38">
        <f t="shared" si="23"/>
        <v>-0.79032258064516125</v>
      </c>
      <c r="AB36" s="38">
        <f t="shared" si="24"/>
        <v>-0.19999999999999996</v>
      </c>
      <c r="AC36" s="39">
        <f t="shared" si="25"/>
        <v>-0.16981132075471683</v>
      </c>
      <c r="AD36" s="37">
        <f t="shared" si="26"/>
        <v>-0.73076923076923073</v>
      </c>
      <c r="AE36" s="38">
        <f t="shared" si="27"/>
        <v>-0.67368421052631577</v>
      </c>
      <c r="AF36" s="38">
        <f t="shared" si="28"/>
        <v>-0.72375690607734811</v>
      </c>
      <c r="AG36" s="39">
        <f t="shared" si="29"/>
        <v>-0.62937062937062938</v>
      </c>
      <c r="AH36" s="37">
        <f t="shared" si="30"/>
        <v>-0.12849162011173176</v>
      </c>
      <c r="AI36" s="38">
        <f t="shared" si="31"/>
        <v>0.10465116279069764</v>
      </c>
      <c r="AJ36" s="38">
        <f t="shared" si="32"/>
        <v>0.29285714285714293</v>
      </c>
      <c r="AK36" s="39">
        <f t="shared" si="33"/>
        <v>1.4184397163120588E-2</v>
      </c>
      <c r="AL36" s="37">
        <f t="shared" si="34"/>
        <v>7.8313253012048056E-2</v>
      </c>
      <c r="AM36" s="38">
        <f t="shared" si="35"/>
        <v>-1.7142857142857237E-2</v>
      </c>
      <c r="AN36" s="38">
        <f t="shared" si="36"/>
        <v>-0.1954022988505747</v>
      </c>
      <c r="AO36" s="39">
        <f t="shared" si="37"/>
        <v>-0.14024390243902429</v>
      </c>
      <c r="AP36" s="37">
        <f t="shared" si="38"/>
        <v>-0.24545454545454537</v>
      </c>
      <c r="AQ36" s="38">
        <f t="shared" si="39"/>
        <v>-0.29718875502008024</v>
      </c>
      <c r="AR36" s="38">
        <f t="shared" si="40"/>
        <v>-4.9180327868852625E-2</v>
      </c>
      <c r="AS36" s="39">
        <f t="shared" si="41"/>
        <v>0.11564625850340127</v>
      </c>
      <c r="AT36" s="37">
        <f t="shared" si="42"/>
        <v>-0.10204081632653061</v>
      </c>
      <c r="AU36" s="38">
        <f t="shared" si="43"/>
        <v>3.3195020746887849E-2</v>
      </c>
      <c r="AV36" s="38">
        <f t="shared" si="44"/>
        <v>-0.25910931174089069</v>
      </c>
      <c r="AW36" s="39">
        <f t="shared" si="45"/>
        <v>-0.46739130434782616</v>
      </c>
      <c r="AX36" s="37">
        <f t="shared" si="46"/>
        <v>8.8888888888888795E-2</v>
      </c>
      <c r="AY36" s="38">
        <f t="shared" si="47"/>
        <v>9.5454545454545459E-2</v>
      </c>
      <c r="AZ36" s="38">
        <f t="shared" si="48"/>
        <v>0.1875</v>
      </c>
      <c r="BA36" s="39">
        <f t="shared" si="49"/>
        <v>0.36633663366336644</v>
      </c>
      <c r="BB36" s="37">
        <f t="shared" si="50"/>
        <v>9.2233009708737823E-2</v>
      </c>
      <c r="BC36" s="38">
        <f t="shared" si="51"/>
        <v>7.3170731707317138E-2</v>
      </c>
      <c r="BD36" s="38">
        <f t="shared" si="52"/>
        <v>3.4825870646766122E-2</v>
      </c>
      <c r="BE36" s="39">
        <f t="shared" si="53"/>
        <v>-1.9417475728155442E-2</v>
      </c>
      <c r="BF36" s="37">
        <f t="shared" si="54"/>
        <v>-0.24542124542124544</v>
      </c>
      <c r="BG36" s="38">
        <f t="shared" si="55"/>
        <v>-0.21755725190839692</v>
      </c>
      <c r="BH36" s="38">
        <f t="shared" si="56"/>
        <v>-0.22093023255813948</v>
      </c>
      <c r="BI36" s="39">
        <f t="shared" si="57"/>
        <v>-0.23985239852398521</v>
      </c>
      <c r="BJ36" s="37">
        <f t="shared" si="58"/>
        <v>-0.2561307901907357</v>
      </c>
      <c r="BK36" s="38">
        <f t="shared" si="59"/>
        <v>-0.17350157728706628</v>
      </c>
      <c r="BL36" s="38">
        <f t="shared" si="60"/>
        <v>0.17272727272727284</v>
      </c>
      <c r="BM36" s="39">
        <f t="shared" si="61"/>
        <v>0.23744292237442943</v>
      </c>
      <c r="BN36" s="37" t="e">
        <f>+BN7/#REF!-1</f>
        <v>#REF!</v>
      </c>
      <c r="BO36" s="38" t="e">
        <f>+BO7/#REF!-1</f>
        <v>#REF!</v>
      </c>
      <c r="BP36" s="38" t="e">
        <f>+BP7/#REF!-1</f>
        <v>#REF!</v>
      </c>
      <c r="BQ36" s="39" t="e">
        <f>+BQ7/#REF!-1</f>
        <v>#REF!</v>
      </c>
    </row>
    <row r="37" spans="1:69" ht="40" customHeight="1" x14ac:dyDescent="0.3">
      <c r="A37" s="114" t="s">
        <v>38</v>
      </c>
      <c r="B37" s="203"/>
      <c r="C37" s="203"/>
      <c r="D37" s="203"/>
      <c r="E37" s="214">
        <f t="shared" si="1"/>
        <v>0.63157894736842124</v>
      </c>
      <c r="F37" s="214">
        <f t="shared" si="2"/>
        <v>-0.1428571428571429</v>
      </c>
      <c r="G37" s="154">
        <f t="shared" si="3"/>
        <v>0.21428571428571441</v>
      </c>
      <c r="H37" s="37">
        <f t="shared" si="4"/>
        <v>0.66666666666666674</v>
      </c>
      <c r="I37" s="37">
        <f t="shared" si="5"/>
        <v>0.26666666666666661</v>
      </c>
      <c r="J37" s="37">
        <f t="shared" si="6"/>
        <v>0.3125</v>
      </c>
      <c r="K37" s="38">
        <f t="shared" si="7"/>
        <v>-0.36363636363636376</v>
      </c>
      <c r="L37" s="38">
        <f t="shared" si="8"/>
        <v>-0.25000000000000011</v>
      </c>
      <c r="M37" s="39">
        <f t="shared" si="9"/>
        <v>0</v>
      </c>
      <c r="N37" s="38">
        <f t="shared" si="10"/>
        <v>0.25</v>
      </c>
      <c r="O37" s="38">
        <f t="shared" si="11"/>
        <v>-4.5454545454545525E-2</v>
      </c>
      <c r="P37" s="38">
        <f t="shared" si="12"/>
        <v>0.18749999999999978</v>
      </c>
      <c r="Q37" s="39">
        <f t="shared" si="13"/>
        <v>0.19999999999999996</v>
      </c>
      <c r="R37" s="37">
        <f t="shared" si="14"/>
        <v>0</v>
      </c>
      <c r="S37" s="38">
        <f t="shared" si="15"/>
        <v>0.375</v>
      </c>
      <c r="T37" s="38">
        <f t="shared" si="16"/>
        <v>0</v>
      </c>
      <c r="U37" s="39">
        <f t="shared" si="17"/>
        <v>-0.16666666666666674</v>
      </c>
      <c r="V37" s="37">
        <f t="shared" si="18"/>
        <v>0.7777777777777779</v>
      </c>
      <c r="W37" s="38">
        <f t="shared" si="19"/>
        <v>-0.11111111111111105</v>
      </c>
      <c r="X37" s="38">
        <f t="shared" si="20"/>
        <v>-0.27272727272727271</v>
      </c>
      <c r="Y37" s="39">
        <f t="shared" si="21"/>
        <v>0</v>
      </c>
      <c r="Z37" s="37">
        <f t="shared" si="22"/>
        <v>-0.65384615384615385</v>
      </c>
      <c r="AA37" s="38">
        <f t="shared" si="23"/>
        <v>-0.63265306122448983</v>
      </c>
      <c r="AB37" s="38">
        <f t="shared" si="24"/>
        <v>-0.55102040816326525</v>
      </c>
      <c r="AC37" s="39">
        <f t="shared" si="25"/>
        <v>-0.75</v>
      </c>
      <c r="AD37" s="37">
        <f t="shared" si="26"/>
        <v>-0.58730158730158721</v>
      </c>
      <c r="AE37" s="38">
        <f t="shared" si="27"/>
        <v>6.5217391304347894E-2</v>
      </c>
      <c r="AF37" s="38">
        <f t="shared" si="28"/>
        <v>0.19512195121951237</v>
      </c>
      <c r="AG37" s="39">
        <f t="shared" si="29"/>
        <v>0.56521739130434789</v>
      </c>
      <c r="AH37" s="37">
        <f t="shared" si="30"/>
        <v>1.1724137931034484</v>
      </c>
      <c r="AI37" s="38">
        <f t="shared" si="31"/>
        <v>0.7037037037037035</v>
      </c>
      <c r="AJ37" s="38">
        <f t="shared" si="32"/>
        <v>0.70833333333333326</v>
      </c>
      <c r="AK37" s="39">
        <f t="shared" si="33"/>
        <v>0.91666666666666652</v>
      </c>
      <c r="AL37" s="37">
        <f t="shared" si="34"/>
        <v>0.93333333333333335</v>
      </c>
      <c r="AM37" s="38">
        <f t="shared" si="35"/>
        <v>1.2500000000000004</v>
      </c>
      <c r="AN37" s="38">
        <f t="shared" si="36"/>
        <v>1</v>
      </c>
      <c r="AO37" s="39">
        <f t="shared" si="37"/>
        <v>0.71428571428571441</v>
      </c>
      <c r="AP37" s="37">
        <f t="shared" si="38"/>
        <v>-0.31818181818181823</v>
      </c>
      <c r="AQ37" s="38">
        <f t="shared" si="39"/>
        <v>0.33333333333333326</v>
      </c>
      <c r="AR37" s="38">
        <f t="shared" si="40"/>
        <v>-0.67567567567567566</v>
      </c>
      <c r="AS37" s="39">
        <f t="shared" si="41"/>
        <v>-0.58823529411764708</v>
      </c>
      <c r="AT37" s="37">
        <f t="shared" si="42"/>
        <v>-0.3529411764705882</v>
      </c>
      <c r="AU37" s="38">
        <f t="shared" si="43"/>
        <v>-0.73529411764705888</v>
      </c>
      <c r="AV37" s="38">
        <f t="shared" si="44"/>
        <v>2.7777777777777901E-2</v>
      </c>
      <c r="AW37" s="39">
        <f t="shared" si="45"/>
        <v>-0.12820512820512819</v>
      </c>
      <c r="AX37" s="37">
        <f t="shared" si="46"/>
        <v>6.25E-2</v>
      </c>
      <c r="AY37" s="38">
        <f t="shared" si="47"/>
        <v>6.25E-2</v>
      </c>
      <c r="AZ37" s="38">
        <f t="shared" si="48"/>
        <v>0.19999999999999996</v>
      </c>
      <c r="BA37" s="39">
        <f t="shared" si="49"/>
        <v>0.34482758620689657</v>
      </c>
      <c r="BB37" s="37">
        <f t="shared" si="50"/>
        <v>0.60000000000000009</v>
      </c>
      <c r="BC37" s="38">
        <f t="shared" si="51"/>
        <v>0.6842105263157896</v>
      </c>
      <c r="BD37" s="38">
        <f t="shared" si="52"/>
        <v>0.57894736842105265</v>
      </c>
      <c r="BE37" s="39">
        <f t="shared" si="53"/>
        <v>0.61111111111111094</v>
      </c>
      <c r="BF37" s="37">
        <f t="shared" si="54"/>
        <v>-0.48717948717948711</v>
      </c>
      <c r="BG37" s="38">
        <f t="shared" si="55"/>
        <v>-0.48648648648648651</v>
      </c>
      <c r="BH37" s="38">
        <f t="shared" si="56"/>
        <v>-0.48648648648648651</v>
      </c>
      <c r="BI37" s="39">
        <f t="shared" si="57"/>
        <v>-0.5135135135135136</v>
      </c>
      <c r="BJ37" s="37">
        <f t="shared" si="58"/>
        <v>-0.11363636363636376</v>
      </c>
      <c r="BK37" s="38">
        <f t="shared" si="59"/>
        <v>0</v>
      </c>
      <c r="BL37" s="38">
        <f t="shared" si="60"/>
        <v>0.32142857142857162</v>
      </c>
      <c r="BM37" s="39">
        <f t="shared" si="61"/>
        <v>0.37037037037037024</v>
      </c>
      <c r="BN37" s="37" t="e">
        <f>+BN8/#REF!-1</f>
        <v>#REF!</v>
      </c>
      <c r="BO37" s="38" t="e">
        <f>+BO8/#REF!-1</f>
        <v>#REF!</v>
      </c>
      <c r="BP37" s="38" t="e">
        <f>+BP8/#REF!-1</f>
        <v>#REF!</v>
      </c>
      <c r="BQ37" s="39" t="e">
        <f>+BQ8/#REF!-1</f>
        <v>#REF!</v>
      </c>
    </row>
    <row r="38" spans="1:69" s="112" customFormat="1" ht="40" customHeight="1" outlineLevel="1" x14ac:dyDescent="0.3">
      <c r="A38" s="55" t="s">
        <v>12</v>
      </c>
      <c r="B38" s="202"/>
      <c r="C38" s="202"/>
      <c r="D38" s="202"/>
      <c r="E38" s="214">
        <f t="shared" si="1"/>
        <v>-0.21896162528216701</v>
      </c>
      <c r="F38" s="214">
        <f t="shared" si="2"/>
        <v>8.8607594936708889E-2</v>
      </c>
      <c r="G38" s="154">
        <f t="shared" si="3"/>
        <v>3.8277511961722466E-2</v>
      </c>
      <c r="H38" s="37">
        <f t="shared" si="4"/>
        <v>0.13429256594724204</v>
      </c>
      <c r="I38" s="37">
        <f t="shared" si="5"/>
        <v>-1.5555555555555656E-2</v>
      </c>
      <c r="J38" s="37">
        <f t="shared" si="6"/>
        <v>-0.15236051502145931</v>
      </c>
      <c r="K38" s="38">
        <f t="shared" si="7"/>
        <v>-5.6433408577878152E-2</v>
      </c>
      <c r="L38" s="38">
        <f t="shared" si="8"/>
        <v>0.41355932203389845</v>
      </c>
      <c r="M38" s="39">
        <f t="shared" si="9"/>
        <v>-0.16356877323420072</v>
      </c>
      <c r="N38" s="38">
        <f t="shared" si="10"/>
        <v>-0.19527896995708161</v>
      </c>
      <c r="O38" s="38">
        <f t="shared" si="11"/>
        <v>-0.1106094808126411</v>
      </c>
      <c r="P38" s="38">
        <f t="shared" si="12"/>
        <v>0.26779661016949152</v>
      </c>
      <c r="Q38" s="39">
        <f t="shared" si="13"/>
        <v>-0.26394052044609662</v>
      </c>
      <c r="R38" s="37">
        <f t="shared" si="14"/>
        <v>0.21989528795811508</v>
      </c>
      <c r="S38" s="38">
        <f t="shared" si="15"/>
        <v>1.3072916666666665</v>
      </c>
      <c r="T38" s="38">
        <f t="shared" si="16"/>
        <v>0.22406639004149365</v>
      </c>
      <c r="U38" s="39">
        <f t="shared" si="17"/>
        <v>2.9851851851851849</v>
      </c>
      <c r="V38" s="37">
        <f t="shared" si="18"/>
        <v>1.5810810810810811</v>
      </c>
      <c r="W38" s="38">
        <f t="shared" si="19"/>
        <v>2.3684210526315788</v>
      </c>
      <c r="X38" s="38">
        <f t="shared" si="20"/>
        <v>4.3290043290043378E-2</v>
      </c>
      <c r="Y38" s="39">
        <f t="shared" si="21"/>
        <v>-0.42060085836909877</v>
      </c>
      <c r="Z38" s="37">
        <f t="shared" si="22"/>
        <v>-0.86409550045913686</v>
      </c>
      <c r="AA38" s="38">
        <f t="shared" si="23"/>
        <v>-0.93929712460063897</v>
      </c>
      <c r="AB38" s="38">
        <f t="shared" si="24"/>
        <v>-0.82339449541284404</v>
      </c>
      <c r="AC38" s="39">
        <f t="shared" si="25"/>
        <v>-0.809640522875817</v>
      </c>
      <c r="AD38" s="37">
        <f t="shared" si="26"/>
        <v>0.50622406639004169</v>
      </c>
      <c r="AE38" s="38">
        <f t="shared" si="27"/>
        <v>-0.15252707581227432</v>
      </c>
      <c r="AF38" s="38">
        <f t="shared" si="28"/>
        <v>0.19890009165902867</v>
      </c>
      <c r="AG38" s="39">
        <f t="shared" si="29"/>
        <v>0.60209424083769636</v>
      </c>
      <c r="AH38" s="37">
        <f t="shared" si="30"/>
        <v>-0.1894618834080718</v>
      </c>
      <c r="AI38" s="38">
        <f t="shared" si="31"/>
        <v>0.25623582766439901</v>
      </c>
      <c r="AJ38" s="38">
        <f t="shared" si="32"/>
        <v>0.10425101214574894</v>
      </c>
      <c r="AK38" s="39">
        <f t="shared" si="33"/>
        <v>1.7310252996005415E-2</v>
      </c>
      <c r="AL38" s="37">
        <f t="shared" si="34"/>
        <v>0.77689243027888444</v>
      </c>
      <c r="AM38" s="38">
        <f t="shared" si="35"/>
        <v>0.6485981308411215</v>
      </c>
      <c r="AN38" s="38">
        <f t="shared" si="36"/>
        <v>2.0683229813664594</v>
      </c>
      <c r="AO38" s="39">
        <f t="shared" si="37"/>
        <v>3.9407894736842106</v>
      </c>
      <c r="AP38" s="37">
        <f t="shared" si="38"/>
        <v>2.5602836879432629</v>
      </c>
      <c r="AQ38" s="38">
        <f t="shared" si="39"/>
        <v>5.0795454545454541</v>
      </c>
      <c r="AR38" s="38">
        <f t="shared" si="40"/>
        <v>2.7882352941176474</v>
      </c>
      <c r="AS38" s="39">
        <f t="shared" si="41"/>
        <v>-0.24752475247524752</v>
      </c>
      <c r="AT38" s="37">
        <f t="shared" si="42"/>
        <v>0.14634146341463405</v>
      </c>
      <c r="AU38" s="38">
        <f t="shared" si="43"/>
        <v>0.35384615384615392</v>
      </c>
      <c r="AV38" s="38">
        <f t="shared" si="44"/>
        <v>1.2972972972972974</v>
      </c>
      <c r="AW38" s="39">
        <f t="shared" si="45"/>
        <v>-0.28621908127208484</v>
      </c>
      <c r="AX38" s="37">
        <f t="shared" si="46"/>
        <v>0.46428571428571441</v>
      </c>
      <c r="AY38" s="38">
        <f t="shared" si="47"/>
        <v>-0.62857142857142856</v>
      </c>
      <c r="AZ38" s="38">
        <f t="shared" si="48"/>
        <v>-0.88685015290519875</v>
      </c>
      <c r="BA38" s="39">
        <f t="shared" si="49"/>
        <v>-3.5211267605632646E-3</v>
      </c>
      <c r="BB38" s="37">
        <f t="shared" si="50"/>
        <v>-0.52542372881355925</v>
      </c>
      <c r="BC38" s="38">
        <f t="shared" si="51"/>
        <v>1.744186046511631E-2</v>
      </c>
      <c r="BD38" s="38">
        <f t="shared" si="52"/>
        <v>0.37974683544303822</v>
      </c>
      <c r="BE38" s="39">
        <f t="shared" si="53"/>
        <v>-5.9602649006622488E-2</v>
      </c>
      <c r="BF38" s="37">
        <f t="shared" si="54"/>
        <v>-0.56511056511056523</v>
      </c>
      <c r="BG38" s="38">
        <f t="shared" si="55"/>
        <v>-0.5168539325842697</v>
      </c>
      <c r="BH38" s="38">
        <f t="shared" si="56"/>
        <v>-0.31700288184438052</v>
      </c>
      <c r="BI38" s="39">
        <f t="shared" si="57"/>
        <v>-7.9268292682926789E-2</v>
      </c>
      <c r="BJ38" s="37">
        <f t="shared" si="58"/>
        <v>0.4800000000000002</v>
      </c>
      <c r="BK38" s="38">
        <f t="shared" si="59"/>
        <v>0.44715447154471533</v>
      </c>
      <c r="BL38" s="38">
        <f t="shared" si="60"/>
        <v>0.66028708133971326</v>
      </c>
      <c r="BM38" s="39">
        <f t="shared" si="61"/>
        <v>-3.2448377581120957E-2</v>
      </c>
      <c r="BN38" s="37" t="e">
        <f>+BN9/#REF!-1</f>
        <v>#REF!</v>
      </c>
      <c r="BO38" s="38" t="e">
        <f>+BO9/#REF!-1</f>
        <v>#REF!</v>
      </c>
      <c r="BP38" s="38" t="e">
        <f>+BP9/#REF!-1</f>
        <v>#REF!</v>
      </c>
      <c r="BQ38" s="39" t="e">
        <f>+BQ9/#REF!-1</f>
        <v>#REF!</v>
      </c>
    </row>
    <row r="39" spans="1:69" s="112" customFormat="1" ht="40" customHeight="1" outlineLevel="1" x14ac:dyDescent="0.3">
      <c r="A39" s="55" t="s">
        <v>13</v>
      </c>
      <c r="B39" s="202"/>
      <c r="C39" s="202"/>
      <c r="D39" s="202"/>
      <c r="E39" s="214">
        <f t="shared" si="1"/>
        <v>-0.17663230240549832</v>
      </c>
      <c r="F39" s="214">
        <f t="shared" si="2"/>
        <v>-9.3602693602693687E-2</v>
      </c>
      <c r="G39" s="154">
        <f t="shared" si="3"/>
        <v>-3.2867132867132831E-2</v>
      </c>
      <c r="H39" s="37">
        <f t="shared" si="4"/>
        <v>-3.8202247191011174E-2</v>
      </c>
      <c r="I39" s="37">
        <f t="shared" si="5"/>
        <v>0.12355212355212353</v>
      </c>
      <c r="J39" s="37">
        <f t="shared" si="6"/>
        <v>-5.1724137931034475E-2</v>
      </c>
      <c r="K39" s="38">
        <f t="shared" si="7"/>
        <v>-6.2909567496723384E-2</v>
      </c>
      <c r="L39" s="38">
        <f t="shared" si="8"/>
        <v>-0.19867947178871548</v>
      </c>
      <c r="M39" s="39">
        <f t="shared" si="9"/>
        <v>-9.6931659693165972E-2</v>
      </c>
      <c r="N39" s="38">
        <f t="shared" si="10"/>
        <v>-0.16411238825031926</v>
      </c>
      <c r="O39" s="38">
        <f t="shared" si="11"/>
        <v>-0.13302752293577969</v>
      </c>
      <c r="P39" s="38">
        <f t="shared" si="12"/>
        <v>-0.21728691476590634</v>
      </c>
      <c r="Q39" s="39">
        <f t="shared" si="13"/>
        <v>-7.0432357043235694E-2</v>
      </c>
      <c r="R39" s="37">
        <f t="shared" si="14"/>
        <v>-2.8535980148883366E-2</v>
      </c>
      <c r="S39" s="38">
        <f t="shared" si="15"/>
        <v>0</v>
      </c>
      <c r="T39" s="38">
        <f t="shared" si="16"/>
        <v>8.8888888888888795E-2</v>
      </c>
      <c r="U39" s="39">
        <f t="shared" si="17"/>
        <v>0</v>
      </c>
      <c r="V39" s="37">
        <f t="shared" si="18"/>
        <v>0.13922261484098941</v>
      </c>
      <c r="W39" s="38">
        <f t="shared" si="19"/>
        <v>0.76825028968713793</v>
      </c>
      <c r="X39" s="38">
        <f t="shared" si="20"/>
        <v>-0.15516289342904466</v>
      </c>
      <c r="Y39" s="39">
        <f t="shared" si="21"/>
        <v>-0.30958112662493975</v>
      </c>
      <c r="Z39" s="37">
        <f t="shared" si="22"/>
        <v>-0.15269461077844315</v>
      </c>
      <c r="AA39" s="38">
        <f t="shared" si="23"/>
        <v>-0.52867285636264338</v>
      </c>
      <c r="AB39" s="38">
        <f t="shared" si="24"/>
        <v>0.13827781269641726</v>
      </c>
      <c r="AC39" s="39">
        <f t="shared" si="25"/>
        <v>0.39115874079035473</v>
      </c>
      <c r="AD39" s="37">
        <f t="shared" si="26"/>
        <v>0.37110016420361247</v>
      </c>
      <c r="AE39" s="38">
        <f t="shared" si="27"/>
        <v>0.35629629629629633</v>
      </c>
      <c r="AF39" s="38">
        <f t="shared" si="28"/>
        <v>0.14873646209386271</v>
      </c>
      <c r="AG39" s="39">
        <f t="shared" si="29"/>
        <v>0.18117088607594933</v>
      </c>
      <c r="AH39" s="37">
        <f t="shared" si="30"/>
        <v>0.13407821229050265</v>
      </c>
      <c r="AI39" s="38">
        <f t="shared" si="31"/>
        <v>0.15286080273270719</v>
      </c>
      <c r="AJ39" s="38">
        <f t="shared" si="32"/>
        <v>0.16093880972338637</v>
      </c>
      <c r="AK39" s="39">
        <f t="shared" si="33"/>
        <v>0.31803962460896762</v>
      </c>
      <c r="AL39" s="37">
        <f t="shared" si="34"/>
        <v>0.10153846153846158</v>
      </c>
      <c r="AM39" s="38">
        <f t="shared" si="35"/>
        <v>0.2896475770925111</v>
      </c>
      <c r="AN39" s="38">
        <f t="shared" si="36"/>
        <v>0.21983640081799583</v>
      </c>
      <c r="AO39" s="39">
        <f t="shared" si="37"/>
        <v>-0.1660869565217391</v>
      </c>
      <c r="AP39" s="37">
        <f t="shared" si="38"/>
        <v>0.65534804753820031</v>
      </c>
      <c r="AQ39" s="38">
        <f t="shared" si="39"/>
        <v>0.65996343692870196</v>
      </c>
      <c r="AR39" s="38">
        <f t="shared" si="40"/>
        <v>0.75268817204301075</v>
      </c>
      <c r="AS39" s="39">
        <f t="shared" si="41"/>
        <v>1.2908366533864539</v>
      </c>
      <c r="AT39" s="37">
        <f t="shared" si="42"/>
        <v>1.3654618473895583</v>
      </c>
      <c r="AU39" s="38">
        <f t="shared" si="43"/>
        <v>0.7588424437299035</v>
      </c>
      <c r="AV39" s="38">
        <f t="shared" si="44"/>
        <v>1.4051724137931032</v>
      </c>
      <c r="AW39" s="39">
        <f t="shared" si="45"/>
        <v>0.2708860759493672</v>
      </c>
      <c r="AX39" s="37">
        <f t="shared" si="46"/>
        <v>-0.59643435980551063</v>
      </c>
      <c r="AY39" s="38">
        <f t="shared" si="47"/>
        <v>-0.49676375404530737</v>
      </c>
      <c r="AZ39" s="38">
        <f t="shared" si="48"/>
        <v>-0.63349131121642976</v>
      </c>
      <c r="BA39" s="39">
        <f t="shared" si="49"/>
        <v>-0.25047438330170779</v>
      </c>
      <c r="BB39" s="37">
        <f t="shared" si="50"/>
        <v>-9.3979441997062985E-2</v>
      </c>
      <c r="BC39" s="38">
        <f t="shared" si="51"/>
        <v>-0.23609394313967869</v>
      </c>
      <c r="BD39" s="38">
        <f t="shared" si="52"/>
        <v>-0.23458282950423226</v>
      </c>
      <c r="BE39" s="39">
        <f t="shared" si="53"/>
        <v>-0.28975741239892183</v>
      </c>
      <c r="BF39" s="37">
        <f t="shared" si="54"/>
        <v>-0.29503105590062118</v>
      </c>
      <c r="BG39" s="38">
        <f t="shared" si="55"/>
        <v>-0.27638640429338102</v>
      </c>
      <c r="BH39" s="38">
        <f t="shared" si="56"/>
        <v>-0.23354958294717332</v>
      </c>
      <c r="BI39" s="39">
        <f t="shared" si="57"/>
        <v>-0.10817307692307687</v>
      </c>
      <c r="BJ39" s="37">
        <f t="shared" si="58"/>
        <v>0.34728033472803332</v>
      </c>
      <c r="BK39" s="38">
        <f t="shared" si="59"/>
        <v>0.53994490358126734</v>
      </c>
      <c r="BL39" s="38">
        <f t="shared" si="60"/>
        <v>0.5197183098591549</v>
      </c>
      <c r="BM39" s="39">
        <f t="shared" si="61"/>
        <v>0.13661202185792343</v>
      </c>
      <c r="BN39" s="37" t="e">
        <f>+BN10/#REF!-1</f>
        <v>#REF!</v>
      </c>
      <c r="BO39" s="38" t="e">
        <f>+BO10/#REF!-1</f>
        <v>#REF!</v>
      </c>
      <c r="BP39" s="38" t="e">
        <f>+BP10/#REF!-1</f>
        <v>#REF!</v>
      </c>
      <c r="BQ39" s="39" t="e">
        <f>+BQ10/#REF!-1</f>
        <v>#REF!</v>
      </c>
    </row>
    <row r="40" spans="1:69" s="112" customFormat="1" ht="40" customHeight="1" outlineLevel="1" x14ac:dyDescent="0.3">
      <c r="A40" s="55" t="s">
        <v>14</v>
      </c>
      <c r="B40" s="202"/>
      <c r="C40" s="202"/>
      <c r="D40" s="202"/>
      <c r="E40" s="214">
        <f t="shared" si="1"/>
        <v>-9.9999999999999978E-2</v>
      </c>
      <c r="F40" s="214">
        <f t="shared" si="2"/>
        <v>-6.956521739130439E-2</v>
      </c>
      <c r="G40" s="154">
        <f t="shared" si="3"/>
        <v>2.941176470588247E-2</v>
      </c>
      <c r="H40" s="37">
        <f t="shared" si="4"/>
        <v>7.4468085106382809E-2</v>
      </c>
      <c r="I40" s="37">
        <f t="shared" si="5"/>
        <v>0.20879120879120894</v>
      </c>
      <c r="J40" s="37">
        <f t="shared" si="6"/>
        <v>3.6036036036036112E-2</v>
      </c>
      <c r="K40" s="38">
        <f t="shared" si="7"/>
        <v>0.15909090909090895</v>
      </c>
      <c r="L40" s="38">
        <f t="shared" si="8"/>
        <v>0.30555555555555558</v>
      </c>
      <c r="M40" s="39">
        <f t="shared" si="9"/>
        <v>0.3787878787878789</v>
      </c>
      <c r="N40" s="38">
        <f t="shared" si="10"/>
        <v>-8.1081081081081141E-2</v>
      </c>
      <c r="O40" s="38">
        <f t="shared" si="11"/>
        <v>0.18181818181818166</v>
      </c>
      <c r="P40" s="38">
        <f t="shared" si="12"/>
        <v>0.30555555555555558</v>
      </c>
      <c r="Q40" s="39">
        <f t="shared" si="13"/>
        <v>0.3787878787878789</v>
      </c>
      <c r="R40" s="37">
        <f t="shared" si="14"/>
        <v>0.38749999999999996</v>
      </c>
      <c r="S40" s="38">
        <f t="shared" si="15"/>
        <v>1.1494252873563315E-2</v>
      </c>
      <c r="T40" s="38">
        <f t="shared" si="16"/>
        <v>-6.4935064935064957E-2</v>
      </c>
      <c r="U40" s="39">
        <f t="shared" si="17"/>
        <v>-0.1428571428571429</v>
      </c>
      <c r="V40" s="37">
        <f t="shared" si="18"/>
        <v>-0.29203539823008851</v>
      </c>
      <c r="W40" s="38">
        <f t="shared" si="19"/>
        <v>0.97727272727272685</v>
      </c>
      <c r="X40" s="38">
        <f t="shared" si="20"/>
        <v>-0.18947368421052635</v>
      </c>
      <c r="Y40" s="39">
        <f t="shared" si="21"/>
        <v>-0.37398373983739841</v>
      </c>
      <c r="Z40" s="37">
        <f t="shared" si="22"/>
        <v>0.39506172839506193</v>
      </c>
      <c r="AA40" s="38">
        <f t="shared" si="23"/>
        <v>-0.66153846153846152</v>
      </c>
      <c r="AB40" s="38">
        <f t="shared" si="24"/>
        <v>-0.20168067226890762</v>
      </c>
      <c r="AC40" s="39">
        <f t="shared" si="25"/>
        <v>8.8495575221238854E-2</v>
      </c>
      <c r="AD40" s="37">
        <f t="shared" si="26"/>
        <v>7.9999999999999849E-2</v>
      </c>
      <c r="AE40" s="38">
        <f t="shared" si="27"/>
        <v>0.30000000000000004</v>
      </c>
      <c r="AF40" s="38">
        <f t="shared" si="28"/>
        <v>0.40000000000000013</v>
      </c>
      <c r="AG40" s="39">
        <f t="shared" si="29"/>
        <v>0.17708333333333348</v>
      </c>
      <c r="AH40" s="37">
        <f t="shared" si="30"/>
        <v>0.27118644067796605</v>
      </c>
      <c r="AI40" s="38">
        <f t="shared" si="31"/>
        <v>0.92307692307692291</v>
      </c>
      <c r="AJ40" s="38">
        <f t="shared" si="32"/>
        <v>0.54545454545454541</v>
      </c>
      <c r="AK40" s="39">
        <f t="shared" si="33"/>
        <v>0.95918367346938749</v>
      </c>
      <c r="AL40" s="37">
        <f t="shared" si="34"/>
        <v>0.13461538461538458</v>
      </c>
      <c r="AM40" s="38">
        <f t="shared" si="35"/>
        <v>0.18181818181818166</v>
      </c>
      <c r="AN40" s="38">
        <f t="shared" si="36"/>
        <v>0.19565217391304368</v>
      </c>
      <c r="AO40" s="39">
        <f t="shared" si="37"/>
        <v>-1.9999999999999907E-2</v>
      </c>
      <c r="AP40" s="37">
        <f t="shared" si="38"/>
        <v>4.0000000000000036E-2</v>
      </c>
      <c r="AQ40" s="38">
        <f t="shared" si="39"/>
        <v>-6.3829787234042534E-2</v>
      </c>
      <c r="AR40" s="38">
        <f t="shared" si="40"/>
        <v>0.17948717948717952</v>
      </c>
      <c r="AS40" s="39">
        <f t="shared" si="41"/>
        <v>0.35135135135135132</v>
      </c>
      <c r="AT40" s="37">
        <f t="shared" si="42"/>
        <v>1.0833333333333335</v>
      </c>
      <c r="AU40" s="38">
        <f t="shared" si="43"/>
        <v>1.2380952380952381</v>
      </c>
      <c r="AV40" s="38">
        <f t="shared" si="44"/>
        <v>0.95</v>
      </c>
      <c r="AW40" s="39">
        <f t="shared" si="45"/>
        <v>0</v>
      </c>
      <c r="AX40" s="37">
        <f t="shared" si="46"/>
        <v>-0.55555555555555558</v>
      </c>
      <c r="AY40" s="38">
        <f t="shared" si="47"/>
        <v>-0.53333333333333333</v>
      </c>
      <c r="AZ40" s="38">
        <f t="shared" si="48"/>
        <v>-0.54545454545454541</v>
      </c>
      <c r="BA40" s="39">
        <f t="shared" si="49"/>
        <v>-0.1777777777777777</v>
      </c>
      <c r="BB40" s="37">
        <f t="shared" si="50"/>
        <v>-0.44897959183673475</v>
      </c>
      <c r="BC40" s="38">
        <f t="shared" si="51"/>
        <v>-0.45783132530120485</v>
      </c>
      <c r="BD40" s="38">
        <f t="shared" si="52"/>
        <v>-0.48837209302325579</v>
      </c>
      <c r="BE40" s="39">
        <f t="shared" si="53"/>
        <v>-0.48863636363636365</v>
      </c>
      <c r="BF40" s="37">
        <f t="shared" si="54"/>
        <v>-0.51960784313725483</v>
      </c>
      <c r="BG40" s="38">
        <f t="shared" si="55"/>
        <v>-0.60096153846153844</v>
      </c>
      <c r="BH40" s="38">
        <f t="shared" si="56"/>
        <v>-0.4819277108433736</v>
      </c>
      <c r="BI40" s="39">
        <f t="shared" si="57"/>
        <v>-0.55555555555555558</v>
      </c>
      <c r="BJ40" s="37">
        <f t="shared" si="58"/>
        <v>1.0606060606060606</v>
      </c>
      <c r="BK40" s="38">
        <f t="shared" si="59"/>
        <v>1.7733333333333334</v>
      </c>
      <c r="BL40" s="38">
        <f t="shared" si="60"/>
        <v>2.4583333333333339</v>
      </c>
      <c r="BM40" s="39">
        <f t="shared" si="61"/>
        <v>1.6756756756756754</v>
      </c>
      <c r="BN40" s="37" t="e">
        <f>+BN11/#REF!-1</f>
        <v>#REF!</v>
      </c>
      <c r="BO40" s="38" t="e">
        <f>+BO11/#REF!-1</f>
        <v>#REF!</v>
      </c>
      <c r="BP40" s="38" t="e">
        <f>+BP11/#REF!-1</f>
        <v>#REF!</v>
      </c>
      <c r="BQ40" s="39" t="e">
        <f>+BQ11/#REF!-1</f>
        <v>#REF!</v>
      </c>
    </row>
    <row r="41" spans="1:69" s="112" customFormat="1" ht="40" customHeight="1" outlineLevel="1" x14ac:dyDescent="0.3">
      <c r="A41" s="55" t="s">
        <v>27</v>
      </c>
      <c r="B41" s="202"/>
      <c r="C41" s="202"/>
      <c r="D41" s="202"/>
      <c r="E41" s="214">
        <f t="shared" si="1"/>
        <v>-1.744186046511631E-2</v>
      </c>
      <c r="F41" s="214">
        <f t="shared" si="2"/>
        <v>-5.9171597633135287E-3</v>
      </c>
      <c r="G41" s="154">
        <f t="shared" si="3"/>
        <v>-1.7857142857142905E-2</v>
      </c>
      <c r="H41" s="37">
        <f t="shared" si="4"/>
        <v>2.409638554216853E-2</v>
      </c>
      <c r="I41" s="37">
        <f t="shared" si="5"/>
        <v>6.8322981366459423E-2</v>
      </c>
      <c r="J41" s="37">
        <f t="shared" si="6"/>
        <v>4.3209876543209846E-2</v>
      </c>
      <c r="K41" s="38">
        <f t="shared" si="7"/>
        <v>5.6603773584905648E-2</v>
      </c>
      <c r="L41" s="38">
        <f t="shared" si="8"/>
        <v>8.4967320261438051E-2</v>
      </c>
      <c r="M41" s="39">
        <f t="shared" si="9"/>
        <v>9.5238095238095344E-2</v>
      </c>
      <c r="N41" s="38">
        <f t="shared" si="10"/>
        <v>-0.11111111111111105</v>
      </c>
      <c r="O41" s="38">
        <f t="shared" si="11"/>
        <v>-9.4339622641509413E-2</v>
      </c>
      <c r="P41" s="38">
        <f t="shared" si="12"/>
        <v>-5.2287581699346442E-2</v>
      </c>
      <c r="Q41" s="39">
        <f t="shared" si="13"/>
        <v>0</v>
      </c>
      <c r="R41" s="37">
        <f t="shared" si="14"/>
        <v>0.21804511278195471</v>
      </c>
      <c r="S41" s="38">
        <f t="shared" si="15"/>
        <v>0.2421875</v>
      </c>
      <c r="T41" s="38">
        <f t="shared" si="16"/>
        <v>0.22399999999999998</v>
      </c>
      <c r="U41" s="39">
        <f t="shared" si="17"/>
        <v>0.19512195121951215</v>
      </c>
      <c r="V41" s="37">
        <f t="shared" si="18"/>
        <v>3.90625E-2</v>
      </c>
      <c r="W41" s="38">
        <f t="shared" si="19"/>
        <v>0.11304347826086958</v>
      </c>
      <c r="X41" s="38">
        <f t="shared" si="20"/>
        <v>0.10619469026548667</v>
      </c>
      <c r="Y41" s="39">
        <f t="shared" si="21"/>
        <v>0.13888888888888884</v>
      </c>
      <c r="Z41" s="37">
        <f t="shared" si="22"/>
        <v>0.13274336283185839</v>
      </c>
      <c r="AA41" s="38">
        <f t="shared" si="23"/>
        <v>1.7699115044247815E-2</v>
      </c>
      <c r="AB41" s="38">
        <f t="shared" si="24"/>
        <v>1.8018018018018056E-2</v>
      </c>
      <c r="AC41" s="39">
        <f t="shared" si="25"/>
        <v>9.3457943925234765E-3</v>
      </c>
      <c r="AD41" s="37">
        <f t="shared" si="26"/>
        <v>0</v>
      </c>
      <c r="AE41" s="38">
        <f t="shared" si="27"/>
        <v>0</v>
      </c>
      <c r="AF41" s="38">
        <f t="shared" si="28"/>
        <v>6.7307692307692291E-2</v>
      </c>
      <c r="AG41" s="39">
        <f t="shared" si="29"/>
        <v>9.183673469387732E-2</v>
      </c>
      <c r="AH41" s="37">
        <f t="shared" si="30"/>
        <v>0.29885057471264376</v>
      </c>
      <c r="AI41" s="38">
        <f t="shared" si="31"/>
        <v>0.32941176470588251</v>
      </c>
      <c r="AJ41" s="38">
        <f t="shared" si="32"/>
        <v>0.25301204819277112</v>
      </c>
      <c r="AK41" s="39">
        <f t="shared" si="33"/>
        <v>0.15294117647058836</v>
      </c>
      <c r="AL41" s="37">
        <f t="shared" si="34"/>
        <v>0.14473684210526305</v>
      </c>
      <c r="AM41" s="38">
        <f t="shared" si="35"/>
        <v>6.25E-2</v>
      </c>
      <c r="AN41" s="38">
        <f t="shared" si="36"/>
        <v>0</v>
      </c>
      <c r="AO41" s="39">
        <f t="shared" si="37"/>
        <v>-2.2988505747126409E-2</v>
      </c>
      <c r="AP41" s="37">
        <f t="shared" si="38"/>
        <v>-0.48993288590604034</v>
      </c>
      <c r="AQ41" s="38">
        <f t="shared" si="39"/>
        <v>-0.44444444444444442</v>
      </c>
      <c r="AR41" s="38">
        <f t="shared" si="40"/>
        <v>-0.4779874213836478</v>
      </c>
      <c r="AS41" s="39">
        <f t="shared" si="41"/>
        <v>-0.449367088607595</v>
      </c>
      <c r="AT41" s="37">
        <f t="shared" si="42"/>
        <v>-8.5889570552147299E-2</v>
      </c>
      <c r="AU41" s="38">
        <f t="shared" si="43"/>
        <v>-5.8823529411764719E-2</v>
      </c>
      <c r="AV41" s="38">
        <f t="shared" si="44"/>
        <v>3.9215686274509887E-2</v>
      </c>
      <c r="AW41" s="39">
        <f t="shared" si="45"/>
        <v>-4.2424242424242364E-2</v>
      </c>
      <c r="AX41" s="37">
        <f t="shared" si="46"/>
        <v>5.1612903225806583E-2</v>
      </c>
      <c r="AY41" s="38">
        <f t="shared" si="47"/>
        <v>-7.8313253012048278E-2</v>
      </c>
      <c r="AZ41" s="38">
        <f t="shared" si="48"/>
        <v>-0.17297297297297298</v>
      </c>
      <c r="BA41" s="39">
        <f t="shared" si="49"/>
        <v>-0.12698412698412687</v>
      </c>
      <c r="BB41" s="37">
        <f t="shared" si="50"/>
        <v>-0.16666666666666674</v>
      </c>
      <c r="BC41" s="38">
        <f t="shared" si="51"/>
        <v>-0.13089005235602091</v>
      </c>
      <c r="BD41" s="38">
        <f t="shared" si="52"/>
        <v>-0.12735849056603765</v>
      </c>
      <c r="BE41" s="39">
        <f t="shared" si="53"/>
        <v>-0.19574468085106389</v>
      </c>
      <c r="BF41" s="37">
        <f t="shared" si="54"/>
        <v>-0.28185328185328173</v>
      </c>
      <c r="BG41" s="38">
        <f t="shared" si="55"/>
        <v>-0.25968992248062017</v>
      </c>
      <c r="BH41" s="38">
        <f t="shared" si="56"/>
        <v>-0.17829457364341095</v>
      </c>
      <c r="BI41" s="39">
        <f t="shared" si="57"/>
        <v>0</v>
      </c>
      <c r="BJ41" s="37">
        <f t="shared" si="58"/>
        <v>0.89051094890510951</v>
      </c>
      <c r="BK41" s="38">
        <f t="shared" si="59"/>
        <v>0.88321167883211693</v>
      </c>
      <c r="BL41" s="38">
        <f t="shared" si="60"/>
        <v>0.84285714285714297</v>
      </c>
      <c r="BM41" s="39">
        <f t="shared" si="61"/>
        <v>0.76691729323308255</v>
      </c>
      <c r="BN41" s="37" t="e">
        <f>+BN12/#REF!-1</f>
        <v>#REF!</v>
      </c>
      <c r="BO41" s="38" t="e">
        <f>+BO12/#REF!-1</f>
        <v>#REF!</v>
      </c>
      <c r="BP41" s="38" t="e">
        <f>+BP12/#REF!-1</f>
        <v>#REF!</v>
      </c>
      <c r="BQ41" s="39" t="e">
        <f>+BQ12/#REF!-1</f>
        <v>#REF!</v>
      </c>
    </row>
    <row r="42" spans="1:69" ht="40" customHeight="1" x14ac:dyDescent="0.3">
      <c r="A42" s="55" t="s">
        <v>26</v>
      </c>
      <c r="B42" s="202"/>
      <c r="C42" s="202"/>
      <c r="D42" s="202"/>
      <c r="E42" s="214">
        <f t="shared" si="1"/>
        <v>-4.5454545454545525E-2</v>
      </c>
      <c r="F42" s="214">
        <f t="shared" si="2"/>
        <v>2.3255813953488413E-2</v>
      </c>
      <c r="G42" s="154">
        <f t="shared" si="3"/>
        <v>-2.2727272727272818E-2</v>
      </c>
      <c r="H42" s="37">
        <f t="shared" si="4"/>
        <v>-2.3255813953488302E-2</v>
      </c>
      <c r="I42" s="37">
        <f t="shared" si="5"/>
        <v>2.3255813953488413E-2</v>
      </c>
      <c r="J42" s="37">
        <f t="shared" si="6"/>
        <v>0.19444444444444442</v>
      </c>
      <c r="K42" s="38">
        <f t="shared" si="7"/>
        <v>0.18918918918918926</v>
      </c>
      <c r="L42" s="38">
        <f t="shared" si="8"/>
        <v>0.19444444444444442</v>
      </c>
      <c r="M42" s="39">
        <f t="shared" si="9"/>
        <v>0.19444444444444442</v>
      </c>
      <c r="N42" s="38">
        <f t="shared" si="10"/>
        <v>5.555555555555558E-2</v>
      </c>
      <c r="O42" s="38">
        <f t="shared" si="11"/>
        <v>5.4054054054053946E-2</v>
      </c>
      <c r="P42" s="38">
        <f t="shared" si="12"/>
        <v>2.7777777777777901E-2</v>
      </c>
      <c r="Q42" s="39">
        <f t="shared" si="13"/>
        <v>0</v>
      </c>
      <c r="R42" s="37">
        <f t="shared" si="14"/>
        <v>-2.7027027027027084E-2</v>
      </c>
      <c r="S42" s="38">
        <f t="shared" si="15"/>
        <v>-5.1282051282051211E-2</v>
      </c>
      <c r="T42" s="38">
        <f t="shared" si="16"/>
        <v>0</v>
      </c>
      <c r="U42" s="39">
        <f t="shared" si="17"/>
        <v>9.090909090909105E-2</v>
      </c>
      <c r="V42" s="37">
        <f t="shared" si="18"/>
        <v>0.12121212121212133</v>
      </c>
      <c r="W42" s="38">
        <f t="shared" si="19"/>
        <v>0.25806451612903225</v>
      </c>
      <c r="X42" s="38">
        <f t="shared" si="20"/>
        <v>9.090909090909105E-2</v>
      </c>
      <c r="Y42" s="39">
        <f t="shared" si="21"/>
        <v>0</v>
      </c>
      <c r="Z42" s="37">
        <f t="shared" si="22"/>
        <v>3.1249999999999778E-2</v>
      </c>
      <c r="AA42" s="38">
        <f t="shared" si="23"/>
        <v>-0.13888888888888884</v>
      </c>
      <c r="AB42" s="38">
        <f t="shared" si="24"/>
        <v>-2.9411764705882359E-2</v>
      </c>
      <c r="AC42" s="39">
        <f t="shared" si="25"/>
        <v>3.1249999999999778E-2</v>
      </c>
      <c r="AD42" s="37">
        <f t="shared" si="26"/>
        <v>3.2258064516129004E-2</v>
      </c>
      <c r="AE42" s="38">
        <f t="shared" si="27"/>
        <v>9.090909090909105E-2</v>
      </c>
      <c r="AF42" s="38">
        <f t="shared" si="28"/>
        <v>6.25E-2</v>
      </c>
      <c r="AG42" s="39">
        <f t="shared" si="29"/>
        <v>3.2258064516129004E-2</v>
      </c>
      <c r="AH42" s="37">
        <f t="shared" si="30"/>
        <v>0.47619047619047628</v>
      </c>
      <c r="AI42" s="38">
        <f t="shared" si="31"/>
        <v>0.57142857142857117</v>
      </c>
      <c r="AJ42" s="38">
        <f t="shared" si="32"/>
        <v>0.52380952380952372</v>
      </c>
      <c r="AK42" s="39">
        <f t="shared" si="33"/>
        <v>0.63157894736842124</v>
      </c>
      <c r="AL42" s="37">
        <f t="shared" si="34"/>
        <v>0.23529411764705888</v>
      </c>
      <c r="AM42" s="38">
        <f t="shared" si="35"/>
        <v>0.23529411764705888</v>
      </c>
      <c r="AN42" s="38">
        <f t="shared" si="36"/>
        <v>0.23529411764705888</v>
      </c>
      <c r="AO42" s="39">
        <f t="shared" si="37"/>
        <v>0.18749999999999978</v>
      </c>
      <c r="AP42" s="37">
        <f t="shared" si="38"/>
        <v>-0.19047619047619058</v>
      </c>
      <c r="AQ42" s="38">
        <f t="shared" si="39"/>
        <v>-0.19047619047619058</v>
      </c>
      <c r="AR42" s="38">
        <f t="shared" si="40"/>
        <v>-0.19047619047619058</v>
      </c>
      <c r="AS42" s="39">
        <f t="shared" si="41"/>
        <v>-0.1578947368421052</v>
      </c>
      <c r="AT42" s="37">
        <f t="shared" si="42"/>
        <v>0.75000000000000022</v>
      </c>
      <c r="AU42" s="38">
        <f t="shared" si="43"/>
        <v>0.50000000000000022</v>
      </c>
      <c r="AV42" s="38">
        <f t="shared" si="44"/>
        <v>1.1000000000000001</v>
      </c>
      <c r="AW42" s="39">
        <f t="shared" si="45"/>
        <v>0.46153846153846145</v>
      </c>
      <c r="AX42" s="37">
        <f t="shared" si="46"/>
        <v>-0.25000000000000011</v>
      </c>
      <c r="AY42" s="38">
        <f t="shared" si="47"/>
        <v>-0.12500000000000011</v>
      </c>
      <c r="AZ42" s="38">
        <f t="shared" si="48"/>
        <v>-0.41176470588235292</v>
      </c>
      <c r="BA42" s="39">
        <f t="shared" si="49"/>
        <v>-7.1428571428571286E-2</v>
      </c>
      <c r="BB42" s="37">
        <f t="shared" si="50"/>
        <v>-0.19999999999999996</v>
      </c>
      <c r="BC42" s="38">
        <f t="shared" si="51"/>
        <v>-0.30434782608695643</v>
      </c>
      <c r="BD42" s="38">
        <f t="shared" si="52"/>
        <v>-0.15000000000000002</v>
      </c>
      <c r="BE42" s="39">
        <f t="shared" si="53"/>
        <v>-0.36363636363636376</v>
      </c>
      <c r="BF42" s="37">
        <f t="shared" si="54"/>
        <v>-0.39393939393939392</v>
      </c>
      <c r="BG42" s="38">
        <f t="shared" si="55"/>
        <v>-0.34285714285714286</v>
      </c>
      <c r="BH42" s="38">
        <f t="shared" si="56"/>
        <v>-0.39393939393939392</v>
      </c>
      <c r="BI42" s="39">
        <f t="shared" si="57"/>
        <v>-0.29032258064516125</v>
      </c>
      <c r="BJ42" s="37">
        <f t="shared" si="58"/>
        <v>0.64999999999999991</v>
      </c>
      <c r="BK42" s="38">
        <f t="shared" si="59"/>
        <v>0.59090909090909083</v>
      </c>
      <c r="BL42" s="38">
        <f t="shared" si="60"/>
        <v>0.64999999999999991</v>
      </c>
      <c r="BM42" s="39">
        <f t="shared" si="61"/>
        <v>0.63157894736842124</v>
      </c>
      <c r="BN42" s="37" t="e">
        <f>+BN13/#REF!-1</f>
        <v>#REF!</v>
      </c>
      <c r="BO42" s="38" t="e">
        <f>+BO13/#REF!-1</f>
        <v>#REF!</v>
      </c>
      <c r="BP42" s="38" t="e">
        <f>+BP13/#REF!-1</f>
        <v>#REF!</v>
      </c>
      <c r="BQ42" s="39" t="e">
        <f>+BQ13/#REF!-1</f>
        <v>#REF!</v>
      </c>
    </row>
    <row r="43" spans="1:69" ht="40" customHeight="1" x14ac:dyDescent="0.3">
      <c r="A43" s="56" t="s">
        <v>16</v>
      </c>
      <c r="B43" s="204"/>
      <c r="C43" s="204"/>
      <c r="D43" s="204"/>
      <c r="E43" s="214">
        <f t="shared" si="1"/>
        <v>-7.713052858683922E-2</v>
      </c>
      <c r="F43" s="214">
        <f t="shared" si="2"/>
        <v>9.52380952380949E-3</v>
      </c>
      <c r="G43" s="154">
        <f t="shared" si="3"/>
        <v>-1.0416666666666741E-2</v>
      </c>
      <c r="H43" s="37">
        <f t="shared" si="4"/>
        <v>4.705882352941182E-2</v>
      </c>
      <c r="I43" s="37">
        <f t="shared" si="5"/>
        <v>1.0799136069112869E-3</v>
      </c>
      <c r="J43" s="37">
        <f t="shared" si="6"/>
        <v>-0.1110557768924304</v>
      </c>
      <c r="K43" s="38">
        <f t="shared" si="7"/>
        <v>-0.1272727272727272</v>
      </c>
      <c r="L43" s="38">
        <f t="shared" si="8"/>
        <v>-0.15121255349500717</v>
      </c>
      <c r="M43" s="39">
        <f t="shared" si="9"/>
        <v>-0.14772204325816829</v>
      </c>
      <c r="N43" s="38">
        <f t="shared" si="10"/>
        <v>-0.13745019920318746</v>
      </c>
      <c r="O43" s="38">
        <f t="shared" si="11"/>
        <v>-0.1598086124401914</v>
      </c>
      <c r="P43" s="38">
        <f t="shared" si="12"/>
        <v>-0.15359010936757023</v>
      </c>
      <c r="Q43" s="39">
        <f t="shared" si="13"/>
        <v>-0.17579383341003207</v>
      </c>
      <c r="R43" s="37">
        <f t="shared" si="14"/>
        <v>1.9807008633824674E-2</v>
      </c>
      <c r="S43" s="38">
        <f t="shared" si="15"/>
        <v>0.10934182590233532</v>
      </c>
      <c r="T43" s="38">
        <f t="shared" si="16"/>
        <v>0.10625986322987901</v>
      </c>
      <c r="U43" s="39">
        <f t="shared" si="17"/>
        <v>0.15646620542841938</v>
      </c>
      <c r="V43" s="37">
        <f t="shared" si="18"/>
        <v>0.19987812309567321</v>
      </c>
      <c r="W43" s="38">
        <f t="shared" si="19"/>
        <v>0.17456359102244434</v>
      </c>
      <c r="X43" s="38">
        <f t="shared" si="20"/>
        <v>-0.17455492835432052</v>
      </c>
      <c r="Y43" s="39">
        <f t="shared" si="21"/>
        <v>-0.17875874125874147</v>
      </c>
      <c r="Z43" s="37">
        <f t="shared" si="22"/>
        <v>-0.16911392405063297</v>
      </c>
      <c r="AA43" s="38">
        <f t="shared" si="23"/>
        <v>-0.22661523625843794</v>
      </c>
      <c r="AB43" s="38">
        <f t="shared" si="24"/>
        <v>4.4918330308530097E-2</v>
      </c>
      <c r="AC43" s="39">
        <f t="shared" si="25"/>
        <v>0.23475445223961167</v>
      </c>
      <c r="AD43" s="37">
        <f t="shared" si="26"/>
        <v>-8.5341365461848451E-3</v>
      </c>
      <c r="AE43" s="38">
        <f t="shared" si="27"/>
        <v>0.13519430760810103</v>
      </c>
      <c r="AF43" s="38">
        <f t="shared" si="28"/>
        <v>9.271194843827435E-2</v>
      </c>
      <c r="AG43" s="39">
        <f t="shared" si="29"/>
        <v>-2.3194517659462233E-2</v>
      </c>
      <c r="AH43" s="37">
        <f t="shared" si="30"/>
        <v>0.22433927473878312</v>
      </c>
      <c r="AI43" s="38">
        <f t="shared" si="31"/>
        <v>0.10593220338983023</v>
      </c>
      <c r="AJ43" s="38">
        <f t="shared" si="32"/>
        <v>9.0270270270270458E-2</v>
      </c>
      <c r="AK43" s="39">
        <f t="shared" si="33"/>
        <v>0.1386554621848739</v>
      </c>
      <c r="AL43" s="37">
        <f t="shared" si="34"/>
        <v>-3.2123735871505077E-2</v>
      </c>
      <c r="AM43" s="38">
        <f t="shared" si="35"/>
        <v>-6.6145520144313963E-3</v>
      </c>
      <c r="AN43" s="38">
        <f t="shared" si="36"/>
        <v>0.17088607594936689</v>
      </c>
      <c r="AO43" s="39">
        <f t="shared" si="37"/>
        <v>-8.9232599643069843E-3</v>
      </c>
      <c r="AP43" s="37">
        <f t="shared" si="38"/>
        <v>-0.11246040126715939</v>
      </c>
      <c r="AQ43" s="38">
        <f t="shared" si="39"/>
        <v>-9.4719651605879362E-2</v>
      </c>
      <c r="AR43" s="38">
        <f t="shared" si="40"/>
        <v>-0.21236291126620133</v>
      </c>
      <c r="AS43" s="39">
        <f t="shared" si="41"/>
        <v>-0.13126614987080121</v>
      </c>
      <c r="AT43" s="37">
        <f t="shared" si="42"/>
        <v>7.1266968325791824E-2</v>
      </c>
      <c r="AU43" s="38">
        <f t="shared" si="43"/>
        <v>0.12423500611995086</v>
      </c>
      <c r="AV43" s="38">
        <f t="shared" si="44"/>
        <v>0.31540983606557416</v>
      </c>
      <c r="AW43" s="39">
        <f t="shared" si="45"/>
        <v>0.13356766256590524</v>
      </c>
      <c r="AX43" s="37">
        <f t="shared" si="46"/>
        <v>0.13770913770913751</v>
      </c>
      <c r="AY43" s="38">
        <f t="shared" si="47"/>
        <v>-9.6738529574350141E-2</v>
      </c>
      <c r="AZ43" s="38">
        <f t="shared" si="48"/>
        <v>-0.20323928944618619</v>
      </c>
      <c r="BA43" s="39">
        <f t="shared" si="49"/>
        <v>0.14872139973082121</v>
      </c>
      <c r="BB43" s="37">
        <f t="shared" si="50"/>
        <v>0.13929618768328456</v>
      </c>
      <c r="BC43" s="38">
        <f t="shared" si="51"/>
        <v>2.6674233825198401E-2</v>
      </c>
      <c r="BD43" s="38">
        <f t="shared" si="52"/>
        <v>9.8106712564544063E-2</v>
      </c>
      <c r="BE43" s="39">
        <f t="shared" si="53"/>
        <v>-0.18261826182618257</v>
      </c>
      <c r="BF43" s="37">
        <f t="shared" si="54"/>
        <v>-0.33689839572192515</v>
      </c>
      <c r="BG43" s="38">
        <f t="shared" si="55"/>
        <v>-7.6519916142557598E-2</v>
      </c>
      <c r="BH43" s="38">
        <f t="shared" si="56"/>
        <v>-4.7020229633679911E-2</v>
      </c>
      <c r="BI43" s="39">
        <f t="shared" si="57"/>
        <v>-5.9493016037247992E-2</v>
      </c>
      <c r="BJ43" s="37">
        <f t="shared" si="58"/>
        <v>7.1354166666666829E-2</v>
      </c>
      <c r="BK43" s="38">
        <f t="shared" si="59"/>
        <v>4.8927982407916071E-2</v>
      </c>
      <c r="BL43" s="38">
        <f t="shared" si="60"/>
        <v>5.1149425287356554E-2</v>
      </c>
      <c r="BM43" s="39">
        <f t="shared" si="61"/>
        <v>9.1473743647656924E-2</v>
      </c>
      <c r="BN43" s="37" t="e">
        <f>+BN14/#REF!-1</f>
        <v>#REF!</v>
      </c>
      <c r="BO43" s="38" t="e">
        <f>+BO14/#REF!-1</f>
        <v>#REF!</v>
      </c>
      <c r="BP43" s="38" t="e">
        <f>+BP14/#REF!-1</f>
        <v>#REF!</v>
      </c>
      <c r="BQ43" s="39" t="e">
        <f>+BQ14/#REF!-1</f>
        <v>#REF!</v>
      </c>
    </row>
    <row r="44" spans="1:69" ht="40" customHeight="1" x14ac:dyDescent="0.3">
      <c r="A44" s="115" t="s">
        <v>40</v>
      </c>
      <c r="B44" s="205"/>
      <c r="C44" s="205"/>
      <c r="D44" s="205"/>
      <c r="E44" s="214">
        <f t="shared" si="1"/>
        <v>-0.11250000000000004</v>
      </c>
      <c r="F44" s="214">
        <f t="shared" si="2"/>
        <v>-0.11724137931034473</v>
      </c>
      <c r="G44" s="154">
        <f t="shared" si="3"/>
        <v>6.0606060606060552E-2</v>
      </c>
      <c r="H44" s="37">
        <f t="shared" si="4"/>
        <v>0.11475409836065587</v>
      </c>
      <c r="I44" s="37">
        <f t="shared" si="5"/>
        <v>0.23076923076923084</v>
      </c>
      <c r="J44" s="37">
        <f t="shared" si="6"/>
        <v>0.27192982456140347</v>
      </c>
      <c r="K44" s="38">
        <f t="shared" si="7"/>
        <v>0.11864406779661008</v>
      </c>
      <c r="L44" s="38">
        <f t="shared" si="8"/>
        <v>0.52499999999999991</v>
      </c>
      <c r="M44" s="39">
        <f t="shared" si="9"/>
        <v>0.20370370370370372</v>
      </c>
      <c r="N44" s="38">
        <f t="shared" si="10"/>
        <v>0.35964912280701755</v>
      </c>
      <c r="O44" s="38">
        <f t="shared" si="11"/>
        <v>0.18644067796610164</v>
      </c>
      <c r="P44" s="38">
        <f t="shared" si="12"/>
        <v>0.63749999999999996</v>
      </c>
      <c r="Q44" s="39">
        <f t="shared" si="13"/>
        <v>0.25925925925925908</v>
      </c>
      <c r="R44" s="37">
        <f t="shared" si="14"/>
        <v>-4.2016806722689037E-2</v>
      </c>
      <c r="S44" s="38">
        <f t="shared" si="15"/>
        <v>0.47500000000000009</v>
      </c>
      <c r="T44" s="38">
        <f t="shared" si="16"/>
        <v>2.5641025641025772E-2</v>
      </c>
      <c r="U44" s="39">
        <f t="shared" si="17"/>
        <v>0.45945945945945943</v>
      </c>
      <c r="V44" s="37">
        <f t="shared" si="18"/>
        <v>0.30769230769230771</v>
      </c>
      <c r="W44" s="38">
        <f t="shared" si="19"/>
        <v>2.4782608695652177</v>
      </c>
      <c r="X44" s="38">
        <f t="shared" si="20"/>
        <v>-0.33333333333333326</v>
      </c>
      <c r="Y44" s="39">
        <f t="shared" si="21"/>
        <v>-0.33928571428571419</v>
      </c>
      <c r="Z44" s="37">
        <f t="shared" si="22"/>
        <v>-0.1875</v>
      </c>
      <c r="AA44" s="38">
        <f t="shared" si="23"/>
        <v>-0.676056338028169</v>
      </c>
      <c r="AB44" s="38">
        <f t="shared" si="24"/>
        <v>-4.0983606557377095E-2</v>
      </c>
      <c r="AC44" s="39">
        <f t="shared" si="25"/>
        <v>0.15463917525773208</v>
      </c>
      <c r="AD44" s="37">
        <f t="shared" si="26"/>
        <v>0.24444444444444446</v>
      </c>
      <c r="AE44" s="38">
        <f t="shared" si="27"/>
        <v>-7.7922077922077948E-2</v>
      </c>
      <c r="AF44" s="38">
        <f t="shared" si="28"/>
        <v>0.17307692307692291</v>
      </c>
      <c r="AG44" s="39">
        <f t="shared" si="29"/>
        <v>0.15476190476190466</v>
      </c>
      <c r="AH44" s="37">
        <f t="shared" si="30"/>
        <v>1.3684210526315792</v>
      </c>
      <c r="AI44" s="38">
        <f t="shared" si="31"/>
        <v>1.8518518518518516</v>
      </c>
      <c r="AJ44" s="38">
        <f t="shared" si="32"/>
        <v>5.9333333333333336</v>
      </c>
      <c r="AK44" s="39">
        <f t="shared" si="33"/>
        <v>4.6000000000000005</v>
      </c>
      <c r="AL44" s="37">
        <f t="shared" si="34"/>
        <v>-0.60000000000000009</v>
      </c>
      <c r="AM44" s="38">
        <f t="shared" si="35"/>
        <v>-0.83333333333333326</v>
      </c>
      <c r="AN44" s="38">
        <f t="shared" si="36"/>
        <v>-0.71153846153846156</v>
      </c>
      <c r="AO44" s="39">
        <f t="shared" si="37"/>
        <v>-0.69387755102040827</v>
      </c>
      <c r="AP44" s="37">
        <f t="shared" si="38"/>
        <v>0.72727272727272729</v>
      </c>
      <c r="AQ44" s="38">
        <f t="shared" si="39"/>
        <v>5.4799999999999995</v>
      </c>
      <c r="AR44" s="38">
        <f t="shared" si="40"/>
        <v>-0.56302521008403361</v>
      </c>
      <c r="AS44" s="39">
        <f t="shared" si="41"/>
        <v>-9.259259259259256E-2</v>
      </c>
      <c r="AT44" s="37">
        <f t="shared" si="42"/>
        <v>3.2307692307692308</v>
      </c>
      <c r="AU44" s="38">
        <f t="shared" si="43"/>
        <v>0.13636363636363624</v>
      </c>
      <c r="AV44" s="38">
        <f t="shared" si="44"/>
        <v>5.2631578947368425</v>
      </c>
      <c r="AW44" s="39">
        <f t="shared" si="45"/>
        <v>-1.8181818181818077E-2</v>
      </c>
      <c r="AX44" s="37">
        <f t="shared" si="46"/>
        <v>-0.65789473684210531</v>
      </c>
      <c r="AY44" s="38">
        <f t="shared" si="47"/>
        <v>-0.37142857142857133</v>
      </c>
      <c r="AZ44" s="38">
        <f t="shared" si="48"/>
        <v>-0.45714285714285718</v>
      </c>
      <c r="BA44" s="39">
        <f t="shared" si="49"/>
        <v>-1.7857142857142794E-2</v>
      </c>
      <c r="BB44" s="37">
        <f t="shared" si="50"/>
        <v>0.11764705882352944</v>
      </c>
      <c r="BC44" s="38">
        <f t="shared" si="51"/>
        <v>-0.36363636363636365</v>
      </c>
      <c r="BD44" s="38">
        <f t="shared" si="52"/>
        <v>-0.28571428571428581</v>
      </c>
      <c r="BE44" s="39">
        <f t="shared" si="53"/>
        <v>-3.4482758620689724E-2</v>
      </c>
      <c r="BF44" s="37">
        <f t="shared" si="54"/>
        <v>1.125</v>
      </c>
      <c r="BG44" s="38">
        <f t="shared" si="55"/>
        <v>0.77419354838709675</v>
      </c>
      <c r="BH44" s="38">
        <f t="shared" si="56"/>
        <v>1.882352941176471</v>
      </c>
      <c r="BI44" s="39">
        <f t="shared" si="57"/>
        <v>-0.24675324675324684</v>
      </c>
      <c r="BJ44" s="37">
        <f t="shared" si="58"/>
        <v>-0.64444444444444438</v>
      </c>
      <c r="BK44" s="38">
        <f t="shared" si="59"/>
        <v>-0.38</v>
      </c>
      <c r="BL44" s="38">
        <f t="shared" si="60"/>
        <v>0.30769230769230771</v>
      </c>
      <c r="BM44" s="39">
        <f t="shared" si="61"/>
        <v>3.5294117647058822</v>
      </c>
      <c r="BN44" s="37" t="e">
        <f>+BN15/#REF!-1</f>
        <v>#REF!</v>
      </c>
      <c r="BO44" s="38" t="e">
        <f>+BO15/#REF!-1</f>
        <v>#REF!</v>
      </c>
      <c r="BP44" s="38" t="e">
        <f>+BP15/#REF!-1</f>
        <v>#REF!</v>
      </c>
      <c r="BQ44" s="39" t="e">
        <f>+BQ15/#REF!-1</f>
        <v>#REF!</v>
      </c>
    </row>
    <row r="45" spans="1:69" ht="40" customHeight="1" x14ac:dyDescent="0.3">
      <c r="A45" s="115" t="s">
        <v>42</v>
      </c>
      <c r="B45" s="205"/>
      <c r="C45" s="205"/>
      <c r="D45" s="205"/>
      <c r="E45" s="214">
        <f t="shared" si="1"/>
        <v>-0.22292993630573243</v>
      </c>
      <c r="F45" s="214">
        <f t="shared" si="2"/>
        <v>8.591885441527447E-2</v>
      </c>
      <c r="G45" s="154">
        <f t="shared" si="3"/>
        <v>3.6036036036036112E-2</v>
      </c>
      <c r="H45" s="37">
        <f t="shared" si="4"/>
        <v>0.13092550790067725</v>
      </c>
      <c r="I45" s="37">
        <f t="shared" si="5"/>
        <v>-1.4644351464435101E-2</v>
      </c>
      <c r="J45" s="37">
        <f t="shared" si="6"/>
        <v>-0.155241935483871</v>
      </c>
      <c r="K45" s="38">
        <f t="shared" si="7"/>
        <v>-0.13450292397660812</v>
      </c>
      <c r="L45" s="38">
        <f t="shared" si="8"/>
        <v>-0.16415094339622649</v>
      </c>
      <c r="M45" s="39">
        <f t="shared" si="9"/>
        <v>-0.14946619217081858</v>
      </c>
      <c r="N45" s="38">
        <f t="shared" si="10"/>
        <v>-8.064516129032262E-2</v>
      </c>
      <c r="O45" s="38">
        <f t="shared" si="11"/>
        <v>-7.6023391812865437E-2</v>
      </c>
      <c r="P45" s="38">
        <f t="shared" si="12"/>
        <v>-7.7358490566037719E-2</v>
      </c>
      <c r="Q45" s="39">
        <f t="shared" si="13"/>
        <v>-0.11209964412811391</v>
      </c>
      <c r="R45" s="37">
        <f t="shared" si="14"/>
        <v>2.268041237113394E-2</v>
      </c>
      <c r="S45" s="38">
        <f t="shared" si="15"/>
        <v>0.10799136069114468</v>
      </c>
      <c r="T45" s="38">
        <f t="shared" si="16"/>
        <v>1.1450381679389388E-2</v>
      </c>
      <c r="U45" s="39">
        <f t="shared" si="17"/>
        <v>9.3385214007782213E-2</v>
      </c>
      <c r="V45" s="37">
        <f t="shared" si="18"/>
        <v>1.214611872146119</v>
      </c>
      <c r="W45" s="38">
        <f t="shared" si="19"/>
        <v>1.4759358288770055</v>
      </c>
      <c r="X45" s="38">
        <f t="shared" si="20"/>
        <v>-0.30503978779840857</v>
      </c>
      <c r="Y45" s="39">
        <f t="shared" si="21"/>
        <v>-0.34854245880861856</v>
      </c>
      <c r="Z45" s="37">
        <f t="shared" si="22"/>
        <v>-0.5</v>
      </c>
      <c r="AA45" s="38">
        <f t="shared" si="23"/>
        <v>-0.60297239915074319</v>
      </c>
      <c r="AB45" s="38">
        <f t="shared" si="24"/>
        <v>0.4527938342967246</v>
      </c>
      <c r="AC45" s="39">
        <f t="shared" si="25"/>
        <v>0.74557522123893816</v>
      </c>
      <c r="AD45" s="37">
        <f t="shared" si="26"/>
        <v>0.36874999999999991</v>
      </c>
      <c r="AE45" s="38">
        <f t="shared" si="27"/>
        <v>0.39762611275964388</v>
      </c>
      <c r="AF45" s="38">
        <f t="shared" si="28"/>
        <v>0.30402010050251271</v>
      </c>
      <c r="AG45" s="39">
        <f t="shared" si="29"/>
        <v>0.21179624664879371</v>
      </c>
      <c r="AH45" s="37">
        <f t="shared" si="30"/>
        <v>6.6666666666666652E-2</v>
      </c>
      <c r="AI45" s="38">
        <f t="shared" si="31"/>
        <v>6.6455696202531778E-2</v>
      </c>
      <c r="AJ45" s="38">
        <f t="shared" si="32"/>
        <v>5.8510638297872175E-2</v>
      </c>
      <c r="AK45" s="39">
        <f t="shared" si="33"/>
        <v>5.9659090909090828E-2</v>
      </c>
      <c r="AL45" s="37">
        <f t="shared" si="34"/>
        <v>-0.39759036144578308</v>
      </c>
      <c r="AM45" s="38">
        <f t="shared" si="35"/>
        <v>-0.31601731601731597</v>
      </c>
      <c r="AN45" s="38">
        <f t="shared" si="36"/>
        <v>2.4523160762942808E-2</v>
      </c>
      <c r="AO45" s="39">
        <f t="shared" si="37"/>
        <v>-0.2727272727272726</v>
      </c>
      <c r="AP45" s="37">
        <f t="shared" si="38"/>
        <v>-0.2729927007299271</v>
      </c>
      <c r="AQ45" s="38">
        <f t="shared" si="39"/>
        <v>-0.29032258064516114</v>
      </c>
      <c r="AR45" s="38">
        <f t="shared" si="40"/>
        <v>-0.35951134380453742</v>
      </c>
      <c r="AS45" s="39">
        <f t="shared" si="41"/>
        <v>-0.19867549668874174</v>
      </c>
      <c r="AT45" s="37">
        <f t="shared" si="42"/>
        <v>0.170940170940171</v>
      </c>
      <c r="AU45" s="38">
        <f t="shared" si="43"/>
        <v>0.17297297297297276</v>
      </c>
      <c r="AV45" s="38">
        <f t="shared" si="44"/>
        <v>0.17418032786885251</v>
      </c>
      <c r="AW45" s="39">
        <f t="shared" si="45"/>
        <v>0.16827852998065751</v>
      </c>
      <c r="AX45" s="37">
        <f t="shared" si="46"/>
        <v>0.12716763005780352</v>
      </c>
      <c r="AY45" s="38">
        <f t="shared" si="47"/>
        <v>0.1212121212121211</v>
      </c>
      <c r="AZ45" s="38">
        <f t="shared" si="48"/>
        <v>0.13225058004640355</v>
      </c>
      <c r="BA45" s="39">
        <f t="shared" si="49"/>
        <v>0.14380530973451333</v>
      </c>
      <c r="BB45" s="37">
        <f t="shared" si="50"/>
        <v>6.7901234567901092E-2</v>
      </c>
      <c r="BC45" s="38">
        <f t="shared" si="51"/>
        <v>1.0204081632652962E-2</v>
      </c>
      <c r="BD45" s="38">
        <f t="shared" si="52"/>
        <v>-4.008908685968815E-2</v>
      </c>
      <c r="BE45" s="39">
        <f t="shared" si="53"/>
        <v>-5.6367432150313035E-2</v>
      </c>
      <c r="BF45" s="37">
        <f t="shared" si="54"/>
        <v>-0.38867924528301889</v>
      </c>
      <c r="BG45" s="38">
        <f t="shared" si="55"/>
        <v>-0.38749999999999996</v>
      </c>
      <c r="BH45" s="38">
        <f t="shared" si="56"/>
        <v>-0.38828337874659402</v>
      </c>
      <c r="BI45" s="39">
        <f t="shared" si="57"/>
        <v>-0.38746803069053715</v>
      </c>
      <c r="BJ45" s="37">
        <f t="shared" si="58"/>
        <v>5.4376657824933616E-2</v>
      </c>
      <c r="BK45" s="38">
        <f t="shared" si="59"/>
        <v>5.4018445322792985E-2</v>
      </c>
      <c r="BL45" s="38">
        <f t="shared" si="60"/>
        <v>5.4597701149425415E-2</v>
      </c>
      <c r="BM45" s="39">
        <f t="shared" si="61"/>
        <v>5.248990578734869E-2</v>
      </c>
      <c r="BN45" s="37" t="e">
        <f>+BN16/#REF!-1</f>
        <v>#REF!</v>
      </c>
      <c r="BO45" s="38" t="e">
        <f>+BO16/#REF!-1</f>
        <v>#REF!</v>
      </c>
      <c r="BP45" s="38" t="e">
        <f>+BP16/#REF!-1</f>
        <v>#REF!</v>
      </c>
      <c r="BQ45" s="39" t="e">
        <f>+BQ16/#REF!-1</f>
        <v>#REF!</v>
      </c>
    </row>
    <row r="46" spans="1:69" ht="40" customHeight="1" x14ac:dyDescent="0.3">
      <c r="A46" s="116" t="s">
        <v>41</v>
      </c>
      <c r="B46" s="206"/>
      <c r="C46" s="206"/>
      <c r="D46" s="206"/>
      <c r="E46" s="214">
        <f t="shared" si="1"/>
        <v>0.11428571428571432</v>
      </c>
      <c r="F46" s="214">
        <f t="shared" si="2"/>
        <v>-0.18918918918918926</v>
      </c>
      <c r="G46" s="154">
        <f t="shared" si="3"/>
        <v>-0.17500000000000004</v>
      </c>
      <c r="H46" s="37">
        <f t="shared" si="4"/>
        <v>-9.5238095238095344E-2</v>
      </c>
      <c r="I46" s="37">
        <f t="shared" si="5"/>
        <v>-2.777777777777779E-2</v>
      </c>
      <c r="J46" s="37">
        <f t="shared" si="6"/>
        <v>0.37037037037037024</v>
      </c>
      <c r="K46" s="38">
        <f t="shared" si="7"/>
        <v>2.3333333333333335</v>
      </c>
      <c r="L46" s="38">
        <f t="shared" si="8"/>
        <v>0.19999999999999996</v>
      </c>
      <c r="M46" s="39">
        <f t="shared" si="9"/>
        <v>-0.58620689655172409</v>
      </c>
      <c r="N46" s="38">
        <f t="shared" si="10"/>
        <v>0.29629629629629628</v>
      </c>
      <c r="O46" s="38">
        <f t="shared" si="11"/>
        <v>2.25</v>
      </c>
      <c r="P46" s="38">
        <f t="shared" si="12"/>
        <v>0.17142857142857126</v>
      </c>
      <c r="Q46" s="39">
        <f t="shared" si="13"/>
        <v>-0.55172413793103448</v>
      </c>
      <c r="R46" s="37">
        <f t="shared" si="14"/>
        <v>-0.39999999999999991</v>
      </c>
      <c r="S46" s="38">
        <f t="shared" si="15"/>
        <v>-0.72727272727272729</v>
      </c>
      <c r="T46" s="38">
        <f t="shared" si="16"/>
        <v>-0.16666666666666674</v>
      </c>
      <c r="U46" s="39">
        <f t="shared" si="17"/>
        <v>1.8064516129032255</v>
      </c>
      <c r="V46" s="37">
        <f t="shared" si="18"/>
        <v>-8.163265306122458E-2</v>
      </c>
      <c r="W46" s="38">
        <f t="shared" si="19"/>
        <v>0.91304347826086985</v>
      </c>
      <c r="X46" s="38">
        <f t="shared" si="20"/>
        <v>7.6923076923077094E-2</v>
      </c>
      <c r="Y46" s="39">
        <f t="shared" si="21"/>
        <v>-0.36734693877551028</v>
      </c>
      <c r="Z46" s="37">
        <f t="shared" si="22"/>
        <v>-1.9999999999999907E-2</v>
      </c>
      <c r="AA46" s="38">
        <f t="shared" si="23"/>
        <v>-0.61016949152542377</v>
      </c>
      <c r="AB46" s="38">
        <f t="shared" si="24"/>
        <v>-0.51851851851851849</v>
      </c>
      <c r="AC46" s="39">
        <f t="shared" si="25"/>
        <v>-0.40963855421686746</v>
      </c>
      <c r="AD46" s="37">
        <f t="shared" si="26"/>
        <v>-0.49494949494949492</v>
      </c>
      <c r="AE46" s="38">
        <f t="shared" si="27"/>
        <v>-6.3492063492063378E-2</v>
      </c>
      <c r="AF46" s="38">
        <f t="shared" si="28"/>
        <v>0</v>
      </c>
      <c r="AG46" s="39">
        <f t="shared" si="29"/>
        <v>0.38333333333333353</v>
      </c>
      <c r="AH46" s="37">
        <f t="shared" si="30"/>
        <v>-0.51707317073170733</v>
      </c>
      <c r="AI46" s="38">
        <f t="shared" si="31"/>
        <v>-0.40566037735849059</v>
      </c>
      <c r="AJ46" s="38">
        <f t="shared" si="32"/>
        <v>-0.69318181818181812</v>
      </c>
      <c r="AK46" s="39">
        <f t="shared" si="33"/>
        <v>-0.6875</v>
      </c>
      <c r="AL46" s="37">
        <f t="shared" si="34"/>
        <v>5.40625</v>
      </c>
      <c r="AM46" s="38">
        <f t="shared" si="35"/>
        <v>2.9259259259259256</v>
      </c>
      <c r="AN46" s="38">
        <f t="shared" si="36"/>
        <v>1.9999999999999996</v>
      </c>
      <c r="AO46" s="39">
        <f t="shared" si="37"/>
        <v>1.1333333333333333</v>
      </c>
      <c r="AP46" s="37">
        <f t="shared" si="38"/>
        <v>-0.62790697674418605</v>
      </c>
      <c r="AQ46" s="38">
        <f t="shared" si="39"/>
        <v>-0.15625</v>
      </c>
      <c r="AR46" s="38">
        <f t="shared" si="40"/>
        <v>3.529411764705892E-2</v>
      </c>
      <c r="AS46" s="39">
        <f t="shared" si="41"/>
        <v>0.13924050632911378</v>
      </c>
      <c r="AT46" s="37">
        <f t="shared" si="42"/>
        <v>5.615384615384615</v>
      </c>
      <c r="AU46" s="38">
        <f t="shared" si="43"/>
        <v>1.4615384615384617</v>
      </c>
      <c r="AV46" s="38">
        <f t="shared" si="44"/>
        <v>4.3125</v>
      </c>
      <c r="AW46" s="39">
        <f t="shared" si="45"/>
        <v>1.7241379310344831</v>
      </c>
      <c r="AX46" s="37">
        <f t="shared" si="46"/>
        <v>-0.58064516129032251</v>
      </c>
      <c r="AY46" s="38">
        <f t="shared" si="47"/>
        <v>-0.27777777777777779</v>
      </c>
      <c r="AZ46" s="38">
        <f t="shared" si="48"/>
        <v>-0.58974358974358965</v>
      </c>
      <c r="BA46" s="39">
        <f t="shared" si="49"/>
        <v>7.4074074074073959E-2</v>
      </c>
      <c r="BB46" s="37">
        <f t="shared" si="50"/>
        <v>-8.8235294117646967E-2</v>
      </c>
      <c r="BC46" s="38">
        <f t="shared" si="51"/>
        <v>-0.41935483870967738</v>
      </c>
      <c r="BD46" s="38">
        <f t="shared" si="52"/>
        <v>0.44444444444444442</v>
      </c>
      <c r="BE46" s="39">
        <f t="shared" si="53"/>
        <v>-0.25</v>
      </c>
      <c r="BF46" s="37">
        <f t="shared" si="54"/>
        <v>-0.63043478260869557</v>
      </c>
      <c r="BG46" s="38">
        <f t="shared" si="55"/>
        <v>0</v>
      </c>
      <c r="BH46" s="38">
        <f t="shared" si="56"/>
        <v>-0.51785714285714279</v>
      </c>
      <c r="BI46" s="39">
        <f t="shared" si="57"/>
        <v>-0.57647058823529407</v>
      </c>
      <c r="BJ46" s="37">
        <f t="shared" si="58"/>
        <v>0.29577464788732399</v>
      </c>
      <c r="BK46" s="38">
        <f t="shared" si="59"/>
        <v>-0.34042553191489366</v>
      </c>
      <c r="BL46" s="38">
        <f t="shared" si="60"/>
        <v>-8.1967213114754078E-2</v>
      </c>
      <c r="BM46" s="39">
        <f t="shared" si="61"/>
        <v>1.5</v>
      </c>
      <c r="BN46" s="37" t="e">
        <f>+BN17/#REF!-1</f>
        <v>#REF!</v>
      </c>
      <c r="BO46" s="38" t="e">
        <f>+BO17/#REF!-1</f>
        <v>#REF!</v>
      </c>
      <c r="BP46" s="38" t="e">
        <f>+BP17/#REF!-1</f>
        <v>#REF!</v>
      </c>
      <c r="BQ46" s="39" t="e">
        <f>+BQ17/#REF!-1</f>
        <v>#REF!</v>
      </c>
    </row>
    <row r="47" spans="1:69" ht="40" customHeight="1" x14ac:dyDescent="0.3">
      <c r="A47" s="115" t="s">
        <v>43</v>
      </c>
      <c r="B47" s="205"/>
      <c r="C47" s="205"/>
      <c r="D47" s="205"/>
      <c r="E47" s="214">
        <f t="shared" si="1"/>
        <v>-0.13513513513513509</v>
      </c>
      <c r="F47" s="214">
        <f t="shared" si="2"/>
        <v>5.7142857142857162E-2</v>
      </c>
      <c r="G47" s="154">
        <f t="shared" si="3"/>
        <v>-5.0000000000000044E-2</v>
      </c>
      <c r="H47" s="37">
        <f t="shared" si="4"/>
        <v>6.0606060606060552E-2</v>
      </c>
      <c r="I47" s="37">
        <f t="shared" si="5"/>
        <v>0</v>
      </c>
      <c r="J47" s="37">
        <f t="shared" si="6"/>
        <v>1.5</v>
      </c>
      <c r="K47" s="38">
        <f t="shared" si="7"/>
        <v>0.81818181818181812</v>
      </c>
      <c r="L47" s="38">
        <f t="shared" si="8"/>
        <v>0.31999999999999984</v>
      </c>
      <c r="M47" s="39">
        <f t="shared" si="9"/>
        <v>0.85000000000000009</v>
      </c>
      <c r="N47" s="38">
        <f t="shared" si="10"/>
        <v>0.57142857142857162</v>
      </c>
      <c r="O47" s="38">
        <f t="shared" si="11"/>
        <v>4.5454545454545192E-2</v>
      </c>
      <c r="P47" s="38">
        <f t="shared" si="12"/>
        <v>-0.19999999999999996</v>
      </c>
      <c r="Q47" s="39">
        <f t="shared" si="13"/>
        <v>0</v>
      </c>
      <c r="R47" s="37">
        <f t="shared" si="14"/>
        <v>-0.5</v>
      </c>
      <c r="S47" s="38">
        <f t="shared" si="15"/>
        <v>0.29411764705882359</v>
      </c>
      <c r="T47" s="38">
        <f t="shared" si="16"/>
        <v>0.38888888888888884</v>
      </c>
      <c r="U47" s="39">
        <f t="shared" si="17"/>
        <v>0.11111111111111116</v>
      </c>
      <c r="V47" s="37">
        <f t="shared" si="18"/>
        <v>0</v>
      </c>
      <c r="W47" s="38">
        <f t="shared" si="19"/>
        <v>0.7</v>
      </c>
      <c r="X47" s="38">
        <f t="shared" si="20"/>
        <v>0</v>
      </c>
      <c r="Y47" s="39">
        <f t="shared" si="21"/>
        <v>-0.25</v>
      </c>
      <c r="Z47" s="37">
        <f t="shared" si="22"/>
        <v>1.545454545454545</v>
      </c>
      <c r="AA47" s="38">
        <f t="shared" si="23"/>
        <v>-0.67741935483870974</v>
      </c>
      <c r="AB47" s="38">
        <f t="shared" si="24"/>
        <v>0.8</v>
      </c>
      <c r="AC47" s="39">
        <f t="shared" si="25"/>
        <v>2.4285714285714288</v>
      </c>
      <c r="AD47" s="37">
        <f t="shared" si="26"/>
        <v>-0.6206896551724137</v>
      </c>
      <c r="AE47" s="38">
        <f t="shared" si="27"/>
        <v>0.63157894736842124</v>
      </c>
      <c r="AF47" s="38">
        <f t="shared" si="28"/>
        <v>0.66666666666666674</v>
      </c>
      <c r="AG47" s="39">
        <f t="shared" si="29"/>
        <v>-0.70833333333333326</v>
      </c>
      <c r="AH47" s="37">
        <f t="shared" si="30"/>
        <v>-0.19444444444444453</v>
      </c>
      <c r="AI47" s="38">
        <f t="shared" si="31"/>
        <v>-0.17391304347826086</v>
      </c>
      <c r="AJ47" s="38" t="e">
        <f t="shared" si="32"/>
        <v>#DIV/0!</v>
      </c>
      <c r="AK47" s="39">
        <f t="shared" si="33"/>
        <v>0.14285714285714279</v>
      </c>
      <c r="AL47" s="37">
        <f t="shared" si="34"/>
        <v>1.4</v>
      </c>
      <c r="AM47" s="38">
        <f t="shared" si="35"/>
        <v>0.76923076923076894</v>
      </c>
      <c r="AN47" s="38" t="e">
        <f t="shared" si="36"/>
        <v>#DIV/0!</v>
      </c>
      <c r="AO47" s="39">
        <f t="shared" si="37"/>
        <v>0.50000000000000022</v>
      </c>
      <c r="AP47" s="37">
        <f t="shared" si="38"/>
        <v>0.875</v>
      </c>
      <c r="AQ47" s="38">
        <f t="shared" si="39"/>
        <v>0.85714285714285743</v>
      </c>
      <c r="AR47" s="38" t="e">
        <f t="shared" si="40"/>
        <v>#DIV/0!</v>
      </c>
      <c r="AS47" s="39">
        <f t="shared" si="41"/>
        <v>1.7999999999999998</v>
      </c>
      <c r="AT47" s="37">
        <f t="shared" si="42"/>
        <v>0.14285714285714302</v>
      </c>
      <c r="AU47" s="38">
        <f t="shared" si="43"/>
        <v>0.16666666666666674</v>
      </c>
      <c r="AV47" s="38" t="e">
        <f t="shared" si="44"/>
        <v>#DIV/0!</v>
      </c>
      <c r="AW47" s="39">
        <f t="shared" si="45"/>
        <v>-0.2857142857142857</v>
      </c>
      <c r="AX47" s="37">
        <f t="shared" si="46"/>
        <v>-0.53333333333333344</v>
      </c>
      <c r="AY47" s="38">
        <f t="shared" si="47"/>
        <v>-0.25000000000000011</v>
      </c>
      <c r="AZ47" s="38" t="e">
        <f t="shared" si="48"/>
        <v>#DIV/0!</v>
      </c>
      <c r="BA47" s="39">
        <f t="shared" si="49"/>
        <v>-0.12500000000000011</v>
      </c>
      <c r="BB47" s="37">
        <f t="shared" si="50"/>
        <v>2</v>
      </c>
      <c r="BC47" s="38">
        <f t="shared" si="51"/>
        <v>1</v>
      </c>
      <c r="BD47" s="38" t="e">
        <f t="shared" si="52"/>
        <v>#DIV/0!</v>
      </c>
      <c r="BE47" s="39">
        <f t="shared" si="53"/>
        <v>1</v>
      </c>
      <c r="BF47" s="37">
        <f t="shared" si="54"/>
        <v>-0.58333333333333326</v>
      </c>
      <c r="BG47" s="38">
        <f t="shared" si="55"/>
        <v>-0.5</v>
      </c>
      <c r="BH47" s="38" t="e">
        <f t="shared" si="56"/>
        <v>#DIV/0!</v>
      </c>
      <c r="BI47" s="39">
        <f t="shared" si="57"/>
        <v>-0.6</v>
      </c>
      <c r="BJ47" s="37">
        <f t="shared" si="58"/>
        <v>-0.53846153846153855</v>
      </c>
      <c r="BK47" s="38">
        <f t="shared" si="59"/>
        <v>-0.38461538461538458</v>
      </c>
      <c r="BL47" s="38" t="e">
        <f t="shared" si="60"/>
        <v>#DIV/0!</v>
      </c>
      <c r="BM47" s="39">
        <f t="shared" si="61"/>
        <v>-0.33333333333333337</v>
      </c>
      <c r="BN47" s="37" t="e">
        <f>+BN18/#REF!-1</f>
        <v>#REF!</v>
      </c>
      <c r="BO47" s="38" t="e">
        <f>+BO18/#REF!-1</f>
        <v>#REF!</v>
      </c>
      <c r="BP47" s="38" t="e">
        <f>+BP18/#REF!-1</f>
        <v>#REF!</v>
      </c>
      <c r="BQ47" s="39" t="e">
        <f>+BQ18/#REF!-1</f>
        <v>#REF!</v>
      </c>
    </row>
    <row r="48" spans="1:69" s="112" customFormat="1" ht="40" customHeight="1" outlineLevel="1" x14ac:dyDescent="0.3">
      <c r="A48" s="115" t="s">
        <v>44</v>
      </c>
      <c r="B48" s="205"/>
      <c r="C48" s="205"/>
      <c r="D48" s="205"/>
      <c r="E48" s="214">
        <f t="shared" si="1"/>
        <v>-1.9083969465648831E-2</v>
      </c>
      <c r="F48" s="214">
        <f t="shared" si="2"/>
        <v>-1.9342359767892114E-3</v>
      </c>
      <c r="G48" s="154">
        <f t="shared" si="3"/>
        <v>0</v>
      </c>
      <c r="H48" s="37">
        <f t="shared" si="4"/>
        <v>3.1372549019607954E-2</v>
      </c>
      <c r="I48" s="37">
        <f t="shared" si="5"/>
        <v>3.8314176245208831E-3</v>
      </c>
      <c r="J48" s="37">
        <f t="shared" si="6"/>
        <v>-0.37710843373493974</v>
      </c>
      <c r="K48" s="38">
        <f t="shared" si="7"/>
        <v>-0.39243498817966904</v>
      </c>
      <c r="L48" s="38">
        <f t="shared" si="8"/>
        <v>-0.38256658595641646</v>
      </c>
      <c r="M48" s="39">
        <f t="shared" si="9"/>
        <v>-0.36341463414634145</v>
      </c>
      <c r="N48" s="38">
        <f t="shared" si="10"/>
        <v>-0.30240963855421688</v>
      </c>
      <c r="O48" s="38">
        <f t="shared" si="11"/>
        <v>-0.29550827423167847</v>
      </c>
      <c r="P48" s="38">
        <f t="shared" si="12"/>
        <v>-0.2699757869249394</v>
      </c>
      <c r="Q48" s="39">
        <f t="shared" si="13"/>
        <v>-0.26707317073170733</v>
      </c>
      <c r="R48" s="37">
        <f t="shared" si="14"/>
        <v>9.210526315789469E-2</v>
      </c>
      <c r="S48" s="38">
        <f t="shared" si="15"/>
        <v>0.10732984293193693</v>
      </c>
      <c r="T48" s="38">
        <f t="shared" si="16"/>
        <v>7.4122236671001041E-2</v>
      </c>
      <c r="U48" s="39">
        <f t="shared" si="17"/>
        <v>6.631989596879051E-2</v>
      </c>
      <c r="V48" s="37">
        <f t="shared" si="18"/>
        <v>2.2880215343203281E-2</v>
      </c>
      <c r="W48" s="38">
        <f t="shared" si="19"/>
        <v>-8.8305489260143144E-2</v>
      </c>
      <c r="X48" s="38">
        <f t="shared" si="20"/>
        <v>-6.4476885644768833E-2</v>
      </c>
      <c r="Y48" s="39">
        <f t="shared" si="21"/>
        <v>-2.9040404040403978E-2</v>
      </c>
      <c r="Z48" s="37">
        <f t="shared" si="22"/>
        <v>-2.6212319790301475E-2</v>
      </c>
      <c r="AA48" s="38">
        <f t="shared" si="23"/>
        <v>-5.9311981020165883E-3</v>
      </c>
      <c r="AB48" s="38">
        <f t="shared" si="24"/>
        <v>-5.9496567505720854E-2</v>
      </c>
      <c r="AC48" s="39">
        <f t="shared" si="25"/>
        <v>0.10000000000000009</v>
      </c>
      <c r="AD48" s="37">
        <f t="shared" si="26"/>
        <v>-0.16884531590413943</v>
      </c>
      <c r="AE48" s="38">
        <f t="shared" si="27"/>
        <v>5.3749999999999964E-2</v>
      </c>
      <c r="AF48" s="38">
        <f t="shared" si="28"/>
        <v>2.7027027027027195E-2</v>
      </c>
      <c r="AG48" s="39">
        <f t="shared" si="29"/>
        <v>-0.1251518833535844</v>
      </c>
      <c r="AH48" s="37">
        <f t="shared" si="30"/>
        <v>0.50986842105263164</v>
      </c>
      <c r="AI48" s="38">
        <f t="shared" si="31"/>
        <v>0.15606936416184958</v>
      </c>
      <c r="AJ48" s="38">
        <f t="shared" si="32"/>
        <v>0.23154848046309695</v>
      </c>
      <c r="AK48" s="39">
        <f t="shared" si="33"/>
        <v>0.27795031055900599</v>
      </c>
      <c r="AL48" s="37">
        <f t="shared" si="34"/>
        <v>-0.19682959048877158</v>
      </c>
      <c r="AM48" s="38">
        <f t="shared" si="35"/>
        <v>-1.4430014430013571E-3</v>
      </c>
      <c r="AN48" s="38">
        <f t="shared" si="36"/>
        <v>-2.5387870239774513E-2</v>
      </c>
      <c r="AO48" s="39">
        <f t="shared" si="37"/>
        <v>-5.1546391752577359E-2</v>
      </c>
      <c r="AP48" s="37">
        <f t="shared" si="38"/>
        <v>-7.457212713936423E-2</v>
      </c>
      <c r="AQ48" s="38">
        <f t="shared" si="39"/>
        <v>-0.19976905311778292</v>
      </c>
      <c r="AR48" s="38">
        <f t="shared" si="40"/>
        <v>-0.27356557377049173</v>
      </c>
      <c r="AS48" s="39">
        <f t="shared" si="41"/>
        <v>-0.26910656620021522</v>
      </c>
      <c r="AT48" s="37">
        <f t="shared" si="42"/>
        <v>-8.5011185682326684E-2</v>
      </c>
      <c r="AU48" s="38">
        <f t="shared" si="43"/>
        <v>0.11311053984575836</v>
      </c>
      <c r="AV48" s="38">
        <f t="shared" si="44"/>
        <v>0.24648786717752236</v>
      </c>
      <c r="AW48" s="39">
        <f t="shared" si="45"/>
        <v>0.14268142681426821</v>
      </c>
      <c r="AX48" s="37">
        <f t="shared" si="46"/>
        <v>0.39687500000000009</v>
      </c>
      <c r="AY48" s="38">
        <f t="shared" si="47"/>
        <v>-0.16163793103448276</v>
      </c>
      <c r="AZ48" s="38">
        <f t="shared" si="48"/>
        <v>-0.22933070866141736</v>
      </c>
      <c r="BA48" s="39">
        <f t="shared" si="49"/>
        <v>0.38030560271646863</v>
      </c>
      <c r="BB48" s="37">
        <f t="shared" si="50"/>
        <v>0.39433551198257089</v>
      </c>
      <c r="BC48" s="38">
        <f t="shared" si="51"/>
        <v>0.11270983213429253</v>
      </c>
      <c r="BD48" s="38">
        <f t="shared" si="52"/>
        <v>0.15192743764172323</v>
      </c>
      <c r="BE48" s="39">
        <f t="shared" si="53"/>
        <v>-0.33371040723981904</v>
      </c>
      <c r="BF48" s="37">
        <f t="shared" si="54"/>
        <v>-0.42118537200504413</v>
      </c>
      <c r="BG48" s="38">
        <f t="shared" si="55"/>
        <v>0.14403292181069949</v>
      </c>
      <c r="BH48" s="38">
        <f t="shared" si="56"/>
        <v>0.22330097087378653</v>
      </c>
      <c r="BI48" s="39">
        <f t="shared" si="57"/>
        <v>0.32732732732732761</v>
      </c>
      <c r="BJ48" s="37">
        <f t="shared" si="58"/>
        <v>0.11690140845070429</v>
      </c>
      <c r="BK48" s="38">
        <f t="shared" si="59"/>
        <v>8.4821428571428603E-2</v>
      </c>
      <c r="BL48" s="38">
        <f t="shared" si="60"/>
        <v>4.7965116279069742E-2</v>
      </c>
      <c r="BM48" s="39">
        <f t="shared" si="61"/>
        <v>-2.9940119760479833E-3</v>
      </c>
      <c r="BN48" s="37" t="e">
        <f>+BN19/#REF!-1</f>
        <v>#REF!</v>
      </c>
      <c r="BO48" s="38" t="e">
        <f>+BO19/#REF!-1</f>
        <v>#REF!</v>
      </c>
      <c r="BP48" s="38" t="e">
        <f>+BP19/#REF!-1</f>
        <v>#REF!</v>
      </c>
      <c r="BQ48" s="39" t="e">
        <f>+BQ19/#REF!-1</f>
        <v>#REF!</v>
      </c>
    </row>
    <row r="49" spans="1:69" s="112" customFormat="1" ht="40" customHeight="1" outlineLevel="1" x14ac:dyDescent="0.3">
      <c r="A49" s="115" t="s">
        <v>45</v>
      </c>
      <c r="B49" s="205"/>
      <c r="C49" s="205"/>
      <c r="D49" s="205"/>
      <c r="E49" s="214">
        <f t="shared" si="1"/>
        <v>1.3100436681222849E-2</v>
      </c>
      <c r="F49" s="214">
        <f t="shared" si="2"/>
        <v>4.1666666666666741E-2</v>
      </c>
      <c r="G49" s="154">
        <f t="shared" si="3"/>
        <v>-4.3103448275860767E-3</v>
      </c>
      <c r="H49" s="37">
        <f t="shared" si="4"/>
        <v>3.104212860310418E-2</v>
      </c>
      <c r="I49" s="37">
        <f t="shared" si="5"/>
        <v>-2.7600849256900317E-2</v>
      </c>
      <c r="J49" s="37">
        <f t="shared" si="6"/>
        <v>0.2357723577235773</v>
      </c>
      <c r="K49" s="38">
        <f t="shared" si="7"/>
        <v>0.27472527472527464</v>
      </c>
      <c r="L49" s="38">
        <f t="shared" si="8"/>
        <v>0.22888283378746599</v>
      </c>
      <c r="M49" s="39">
        <f t="shared" si="9"/>
        <v>0.3047091412742382</v>
      </c>
      <c r="N49" s="38">
        <f t="shared" si="10"/>
        <v>-9.4850948509485056E-2</v>
      </c>
      <c r="O49" s="38">
        <f t="shared" si="11"/>
        <v>-5.7692307692307709E-2</v>
      </c>
      <c r="P49" s="38">
        <f t="shared" si="12"/>
        <v>-2.4523160762942919E-2</v>
      </c>
      <c r="Q49" s="39">
        <f t="shared" si="13"/>
        <v>1.1080332409972193E-2</v>
      </c>
      <c r="R49" s="37">
        <f t="shared" si="14"/>
        <v>0.12844036697247696</v>
      </c>
      <c r="S49" s="38">
        <f t="shared" si="15"/>
        <v>0.10975609756097571</v>
      </c>
      <c r="T49" s="38">
        <f t="shared" si="16"/>
        <v>0.12576687116564411</v>
      </c>
      <c r="U49" s="39">
        <f t="shared" si="17"/>
        <v>0.11764705882352966</v>
      </c>
      <c r="V49" s="37">
        <f t="shared" si="18"/>
        <v>1.8691588785046731E-2</v>
      </c>
      <c r="W49" s="38">
        <f t="shared" si="19"/>
        <v>-0.16539440203562339</v>
      </c>
      <c r="X49" s="38">
        <f t="shared" si="20"/>
        <v>-0.12129380053908356</v>
      </c>
      <c r="Y49" s="39">
        <f t="shared" si="21"/>
        <v>-5.8309037900874605E-2</v>
      </c>
      <c r="Z49" s="37">
        <f t="shared" si="22"/>
        <v>-0.14627659574468088</v>
      </c>
      <c r="AA49" s="38">
        <f t="shared" si="23"/>
        <v>7.3770491803278659E-2</v>
      </c>
      <c r="AB49" s="38">
        <f t="shared" si="24"/>
        <v>4.2134831460674205E-2</v>
      </c>
      <c r="AC49" s="39">
        <f t="shared" si="25"/>
        <v>-6.0273972602739811E-2</v>
      </c>
      <c r="AD49" s="37">
        <f t="shared" si="26"/>
        <v>1.0752688172043001E-2</v>
      </c>
      <c r="AE49" s="38">
        <f t="shared" si="27"/>
        <v>5.1724137931034697E-2</v>
      </c>
      <c r="AF49" s="38">
        <f t="shared" si="28"/>
        <v>-3.5230352303523005E-2</v>
      </c>
      <c r="AG49" s="39">
        <f t="shared" si="29"/>
        <v>2.8169014084507005E-2</v>
      </c>
      <c r="AH49" s="37">
        <f t="shared" si="30"/>
        <v>0.17721518987341778</v>
      </c>
      <c r="AI49" s="38">
        <f t="shared" si="31"/>
        <v>6.7484662576686949E-2</v>
      </c>
      <c r="AJ49" s="38">
        <f t="shared" si="32"/>
        <v>0.11144578313252995</v>
      </c>
      <c r="AK49" s="39">
        <f t="shared" si="33"/>
        <v>0.12698412698412698</v>
      </c>
      <c r="AL49" s="37">
        <f t="shared" si="34"/>
        <v>0.54901960784313752</v>
      </c>
      <c r="AM49" s="38">
        <f t="shared" si="35"/>
        <v>0.61386138613861396</v>
      </c>
      <c r="AN49" s="38">
        <f t="shared" si="36"/>
        <v>0.49549549549549576</v>
      </c>
      <c r="AO49" s="39">
        <f t="shared" si="37"/>
        <v>0.529126213592233</v>
      </c>
      <c r="AP49" s="37">
        <f t="shared" si="38"/>
        <v>-2.8571428571428692E-2</v>
      </c>
      <c r="AQ49" s="38">
        <f t="shared" si="39"/>
        <v>-5.164319248826299E-2</v>
      </c>
      <c r="AR49" s="38">
        <f t="shared" si="40"/>
        <v>4.2253521126760507E-2</v>
      </c>
      <c r="AS49" s="39">
        <f t="shared" si="41"/>
        <v>-3.2863849765258135E-2</v>
      </c>
      <c r="AT49" s="37">
        <f t="shared" si="42"/>
        <v>5.0000000000000044E-2</v>
      </c>
      <c r="AU49" s="38">
        <f t="shared" si="43"/>
        <v>0.10362694300518127</v>
      </c>
      <c r="AV49" s="38">
        <f t="shared" si="44"/>
        <v>0.17679558011049723</v>
      </c>
      <c r="AW49" s="39">
        <f t="shared" si="45"/>
        <v>0.1269841269841272</v>
      </c>
      <c r="AX49" s="37">
        <f t="shared" si="46"/>
        <v>0.12994350282485878</v>
      </c>
      <c r="AY49" s="38">
        <f t="shared" si="47"/>
        <v>-0.11059907834101379</v>
      </c>
      <c r="AZ49" s="38">
        <f t="shared" si="48"/>
        <v>-0.26122448979591828</v>
      </c>
      <c r="BA49" s="39">
        <f t="shared" si="49"/>
        <v>-0.22222222222222232</v>
      </c>
      <c r="BB49" s="37">
        <f t="shared" si="50"/>
        <v>-0.35869565217391308</v>
      </c>
      <c r="BC49" s="38">
        <f t="shared" si="51"/>
        <v>-0.20220588235294124</v>
      </c>
      <c r="BD49" s="38">
        <f t="shared" si="52"/>
        <v>-9.5940959409594129E-2</v>
      </c>
      <c r="BE49" s="39">
        <f t="shared" si="53"/>
        <v>-0.12274368231046928</v>
      </c>
      <c r="BF49" s="37">
        <f t="shared" si="54"/>
        <v>1.098901098901095E-2</v>
      </c>
      <c r="BG49" s="38">
        <f t="shared" si="55"/>
        <v>0.19298245614035081</v>
      </c>
      <c r="BH49" s="38">
        <f t="shared" si="56"/>
        <v>0.2152466367713004</v>
      </c>
      <c r="BI49" s="39">
        <f t="shared" si="57"/>
        <v>0.21491228070175428</v>
      </c>
      <c r="BJ49" s="37">
        <f t="shared" si="58"/>
        <v>8.3333333333333481E-2</v>
      </c>
      <c r="BK49" s="38">
        <f t="shared" si="59"/>
        <v>1.7857142857143016E-2</v>
      </c>
      <c r="BL49" s="38">
        <f t="shared" si="60"/>
        <v>2.2935779816513735E-2</v>
      </c>
      <c r="BM49" s="39">
        <f t="shared" si="61"/>
        <v>4.405286343612369E-3</v>
      </c>
      <c r="BN49" s="37" t="e">
        <f>+BN20/#REF!-1</f>
        <v>#REF!</v>
      </c>
      <c r="BO49" s="38" t="e">
        <f>+BO20/#REF!-1</f>
        <v>#REF!</v>
      </c>
      <c r="BP49" s="38" t="e">
        <f>+BP20/#REF!-1</f>
        <v>#REF!</v>
      </c>
      <c r="BQ49" s="39" t="e">
        <f>+BQ20/#REF!-1</f>
        <v>#REF!</v>
      </c>
    </row>
    <row r="50" spans="1:69" s="112" customFormat="1" ht="40" customHeight="1" outlineLevel="1" x14ac:dyDescent="0.3">
      <c r="A50" s="115" t="s">
        <v>46</v>
      </c>
      <c r="B50" s="205"/>
      <c r="C50" s="205"/>
      <c r="D50" s="205"/>
      <c r="E50" s="214">
        <f t="shared" si="1"/>
        <v>0.14893617021276606</v>
      </c>
      <c r="F50" s="214">
        <f t="shared" si="2"/>
        <v>0.11111111111111116</v>
      </c>
      <c r="G50" s="154">
        <f t="shared" si="3"/>
        <v>-0.25423728813559321</v>
      </c>
      <c r="H50" s="37">
        <f t="shared" si="4"/>
        <v>-0.13043478260869557</v>
      </c>
      <c r="I50" s="37">
        <f t="shared" si="5"/>
        <v>-0.18965517241379304</v>
      </c>
      <c r="J50" s="37">
        <f t="shared" si="6"/>
        <v>3.5</v>
      </c>
      <c r="K50" s="38">
        <f t="shared" si="7"/>
        <v>2.9333333333333336</v>
      </c>
      <c r="L50" s="38">
        <f t="shared" si="8"/>
        <v>0.12195121951219523</v>
      </c>
      <c r="M50" s="39">
        <f t="shared" si="9"/>
        <v>0.44999999999999996</v>
      </c>
      <c r="N50" s="38">
        <f t="shared" si="10"/>
        <v>4.5</v>
      </c>
      <c r="O50" s="38">
        <f t="shared" si="11"/>
        <v>2.1333333333333333</v>
      </c>
      <c r="P50" s="38">
        <f t="shared" si="12"/>
        <v>9.7560975609756184E-2</v>
      </c>
      <c r="Q50" s="39">
        <f t="shared" si="13"/>
        <v>0.19999999999999996</v>
      </c>
      <c r="R50" s="37">
        <f t="shared" si="14"/>
        <v>-0.73684210526315796</v>
      </c>
      <c r="S50" s="38">
        <f t="shared" si="15"/>
        <v>-0.34782608695652173</v>
      </c>
      <c r="T50" s="38">
        <f t="shared" si="16"/>
        <v>1.2777777777777777</v>
      </c>
      <c r="U50" s="39">
        <f t="shared" si="17"/>
        <v>0.4814814814814814</v>
      </c>
      <c r="V50" s="37">
        <f t="shared" si="18"/>
        <v>-0.22448979591836749</v>
      </c>
      <c r="W50" s="38">
        <f t="shared" si="19"/>
        <v>0.35294117647058809</v>
      </c>
      <c r="X50" s="38">
        <f t="shared" si="20"/>
        <v>-5.2631578947368363E-2</v>
      </c>
      <c r="Y50" s="39">
        <f t="shared" si="21"/>
        <v>0.35000000000000009</v>
      </c>
      <c r="Z50" s="37">
        <f t="shared" si="22"/>
        <v>-0.26865671641791045</v>
      </c>
      <c r="AA50" s="38">
        <f t="shared" si="23"/>
        <v>-0.43333333333333335</v>
      </c>
      <c r="AB50" s="38">
        <f t="shared" si="24"/>
        <v>-0.71212121212121215</v>
      </c>
      <c r="AC50" s="39">
        <f t="shared" si="25"/>
        <v>2.3333333333333335</v>
      </c>
      <c r="AD50" s="37">
        <f t="shared" si="26"/>
        <v>2.35</v>
      </c>
      <c r="AE50" s="38">
        <f t="shared" si="27"/>
        <v>0.36363636363636354</v>
      </c>
      <c r="AF50" s="38">
        <f t="shared" si="28"/>
        <v>1.75</v>
      </c>
      <c r="AG50" s="39">
        <f t="shared" si="29"/>
        <v>-0.82857142857142851</v>
      </c>
      <c r="AH50" s="37">
        <f t="shared" si="30"/>
        <v>2.3333333333333335</v>
      </c>
      <c r="AI50" s="38">
        <f t="shared" si="31"/>
        <v>0.57142857142857162</v>
      </c>
      <c r="AJ50" s="38">
        <f t="shared" si="32"/>
        <v>2.4285714285714288</v>
      </c>
      <c r="AK50" s="39">
        <f t="shared" si="33"/>
        <v>2.1818181818181817</v>
      </c>
      <c r="AL50" s="37">
        <f t="shared" si="34"/>
        <v>-0.45454545454545459</v>
      </c>
      <c r="AM50" s="38">
        <f t="shared" si="35"/>
        <v>0.16666666666666674</v>
      </c>
      <c r="AN50" s="38">
        <f t="shared" si="36"/>
        <v>-0.5</v>
      </c>
      <c r="AO50" s="39">
        <f t="shared" si="37"/>
        <v>-0.68571428571428572</v>
      </c>
      <c r="AP50" s="37">
        <f t="shared" si="38"/>
        <v>0.83333333333333348</v>
      </c>
      <c r="AQ50" s="38">
        <f t="shared" si="39"/>
        <v>0</v>
      </c>
      <c r="AR50" s="38">
        <f t="shared" si="40"/>
        <v>1.3333333333333335</v>
      </c>
      <c r="AS50" s="39">
        <f t="shared" si="41"/>
        <v>0.84210526315789491</v>
      </c>
      <c r="AT50" s="37">
        <f t="shared" si="42"/>
        <v>0</v>
      </c>
      <c r="AU50" s="38">
        <f t="shared" si="43"/>
        <v>1.4</v>
      </c>
      <c r="AV50" s="38">
        <f t="shared" si="44"/>
        <v>4.9999999999999991</v>
      </c>
      <c r="AW50" s="39">
        <f t="shared" si="45"/>
        <v>0.46153846153846145</v>
      </c>
      <c r="AX50" s="37">
        <f t="shared" si="46"/>
        <v>-0.45454545454545459</v>
      </c>
      <c r="AY50" s="38">
        <f t="shared" si="47"/>
        <v>-0.2857142857142857</v>
      </c>
      <c r="AZ50" s="38">
        <f t="shared" si="48"/>
        <v>-0.75</v>
      </c>
      <c r="BA50" s="39">
        <f t="shared" si="49"/>
        <v>0.18181818181818166</v>
      </c>
      <c r="BB50" s="37">
        <f t="shared" si="50"/>
        <v>-8.3333333333333259E-2</v>
      </c>
      <c r="BC50" s="38">
        <f t="shared" si="51"/>
        <v>0.74999999999999978</v>
      </c>
      <c r="BD50" s="38">
        <f t="shared" si="52"/>
        <v>0</v>
      </c>
      <c r="BE50" s="39">
        <f t="shared" si="53"/>
        <v>0</v>
      </c>
      <c r="BF50" s="37">
        <f t="shared" si="54"/>
        <v>-0.29411764705882348</v>
      </c>
      <c r="BG50" s="38">
        <f t="shared" si="55"/>
        <v>-0.76470588235294112</v>
      </c>
      <c r="BH50" s="38">
        <f t="shared" si="56"/>
        <v>-0.55555555555555558</v>
      </c>
      <c r="BI50" s="39">
        <f t="shared" si="57"/>
        <v>-0.55999999999999994</v>
      </c>
      <c r="BJ50" s="37">
        <f t="shared" si="58"/>
        <v>0.21428571428571441</v>
      </c>
      <c r="BK50" s="38">
        <f t="shared" si="59"/>
        <v>0.7</v>
      </c>
      <c r="BL50" s="38">
        <f t="shared" si="60"/>
        <v>0.8</v>
      </c>
      <c r="BM50" s="39">
        <f t="shared" si="61"/>
        <v>0.5625</v>
      </c>
      <c r="BN50" s="37" t="e">
        <f>+BN21/#REF!-1</f>
        <v>#REF!</v>
      </c>
      <c r="BO50" s="38" t="e">
        <f>+BO21/#REF!-1</f>
        <v>#REF!</v>
      </c>
      <c r="BP50" s="38" t="e">
        <f>+BP21/#REF!-1</f>
        <v>#REF!</v>
      </c>
      <c r="BQ50" s="39" t="e">
        <f>+BQ21/#REF!-1</f>
        <v>#REF!</v>
      </c>
    </row>
    <row r="51" spans="1:69" s="112" customFormat="1" ht="40" customHeight="1" outlineLevel="1" x14ac:dyDescent="0.3">
      <c r="A51" s="115" t="s">
        <v>47</v>
      </c>
      <c r="B51" s="205"/>
      <c r="C51" s="205"/>
      <c r="D51" s="205"/>
      <c r="E51" s="214">
        <f t="shared" si="1"/>
        <v>-0.18032786885245899</v>
      </c>
      <c r="F51" s="214">
        <f t="shared" si="2"/>
        <v>-0.15267175572519087</v>
      </c>
      <c r="G51" s="154">
        <f t="shared" si="3"/>
        <v>-0.12977099236641221</v>
      </c>
      <c r="H51" s="37">
        <f t="shared" si="4"/>
        <v>-7.2463768115942018E-2</v>
      </c>
      <c r="I51" s="37">
        <f t="shared" si="5"/>
        <v>1.6666666666666607E-2</v>
      </c>
      <c r="J51" s="37">
        <f t="shared" si="6"/>
        <v>-0.11486486486486491</v>
      </c>
      <c r="K51" s="38">
        <f t="shared" si="7"/>
        <v>-0.34499999999999997</v>
      </c>
      <c r="L51" s="38">
        <f t="shared" si="8"/>
        <v>-0.3065326633165828</v>
      </c>
      <c r="M51" s="39">
        <f t="shared" si="9"/>
        <v>-0.31428571428571428</v>
      </c>
      <c r="N51" s="38">
        <f t="shared" si="10"/>
        <v>-0.35135135135135143</v>
      </c>
      <c r="O51" s="38">
        <f t="shared" si="11"/>
        <v>-0.53</v>
      </c>
      <c r="P51" s="38">
        <f t="shared" si="12"/>
        <v>-0.53266331658291444</v>
      </c>
      <c r="Q51" s="39">
        <f t="shared" si="13"/>
        <v>-0.52571428571428569</v>
      </c>
      <c r="R51" s="37">
        <f t="shared" si="14"/>
        <v>-0.11377245508982026</v>
      </c>
      <c r="S51" s="38">
        <f t="shared" si="15"/>
        <v>0.21212121212121215</v>
      </c>
      <c r="T51" s="38">
        <f t="shared" si="16"/>
        <v>0.57936507936507931</v>
      </c>
      <c r="U51" s="39">
        <f t="shared" si="17"/>
        <v>0.42276422764227628</v>
      </c>
      <c r="V51" s="37">
        <f t="shared" si="18"/>
        <v>0.18439716312056742</v>
      </c>
      <c r="W51" s="38">
        <f t="shared" si="19"/>
        <v>0.4601769911504423</v>
      </c>
      <c r="X51" s="38">
        <f t="shared" si="20"/>
        <v>-0.22699386503067487</v>
      </c>
      <c r="Y51" s="39">
        <f t="shared" si="21"/>
        <v>-0.22641509433962259</v>
      </c>
      <c r="Z51" s="37">
        <f t="shared" si="22"/>
        <v>-0.10759493670886078</v>
      </c>
      <c r="AA51" s="38">
        <f t="shared" si="23"/>
        <v>-0.44334975369458129</v>
      </c>
      <c r="AB51" s="38">
        <f t="shared" si="24"/>
        <v>-7.3863636363636354E-2</v>
      </c>
      <c r="AC51" s="39">
        <f t="shared" si="25"/>
        <v>0.29268292682926833</v>
      </c>
      <c r="AD51" s="37">
        <f t="shared" si="26"/>
        <v>9.7222222222222321E-2</v>
      </c>
      <c r="AE51" s="38">
        <f t="shared" si="27"/>
        <v>0.26086956521739113</v>
      </c>
      <c r="AF51" s="38">
        <f t="shared" si="28"/>
        <v>-4.3478260869565077E-2</v>
      </c>
      <c r="AG51" s="39">
        <f t="shared" si="29"/>
        <v>-0.1398601398601399</v>
      </c>
      <c r="AH51" s="37">
        <f t="shared" si="30"/>
        <v>0.22033898305084731</v>
      </c>
      <c r="AI51" s="38">
        <f t="shared" si="31"/>
        <v>8.783783783783794E-2</v>
      </c>
      <c r="AJ51" s="38">
        <f t="shared" si="32"/>
        <v>0.115151515151515</v>
      </c>
      <c r="AK51" s="39">
        <f t="shared" si="33"/>
        <v>0.23275862068965525</v>
      </c>
      <c r="AL51" s="37">
        <f t="shared" si="34"/>
        <v>0.71014492753623193</v>
      </c>
      <c r="AM51" s="38">
        <f t="shared" si="35"/>
        <v>0.6086956521739133</v>
      </c>
      <c r="AN51" s="38">
        <f t="shared" si="36"/>
        <v>0.2890625</v>
      </c>
      <c r="AO51" s="39">
        <f t="shared" si="37"/>
        <v>-6.4516129032258118E-2</v>
      </c>
      <c r="AP51" s="37">
        <f t="shared" si="38"/>
        <v>1.6538461538461537</v>
      </c>
      <c r="AQ51" s="38">
        <f t="shared" si="39"/>
        <v>1.9677419354838706</v>
      </c>
      <c r="AR51" s="38">
        <f t="shared" si="40"/>
        <v>2.7647058823529416</v>
      </c>
      <c r="AS51" s="39">
        <f t="shared" si="41"/>
        <v>2.875</v>
      </c>
      <c r="AT51" s="37">
        <f t="shared" si="42"/>
        <v>-0.48</v>
      </c>
      <c r="AU51" s="38">
        <f t="shared" si="43"/>
        <v>-0.5</v>
      </c>
      <c r="AV51" s="38">
        <f t="shared" si="44"/>
        <v>-8.1081081081081141E-2</v>
      </c>
      <c r="AW51" s="39">
        <f t="shared" si="45"/>
        <v>-0.61904761904761907</v>
      </c>
      <c r="AX51" s="37">
        <f t="shared" si="46"/>
        <v>-0.5934959349593496</v>
      </c>
      <c r="AY51" s="38">
        <f t="shared" si="47"/>
        <v>-0.38613861386138615</v>
      </c>
      <c r="AZ51" s="38">
        <f t="shared" si="48"/>
        <v>-0.74305555555555558</v>
      </c>
      <c r="BA51" s="39">
        <f t="shared" si="49"/>
        <v>-0.15999999999999992</v>
      </c>
      <c r="BB51" s="37">
        <f t="shared" si="50"/>
        <v>1.1206896551724141</v>
      </c>
      <c r="BC51" s="38">
        <f t="shared" si="51"/>
        <v>0.40277777777777768</v>
      </c>
      <c r="BD51" s="38">
        <f t="shared" si="52"/>
        <v>1.3606557377049184</v>
      </c>
      <c r="BE51" s="39">
        <f t="shared" si="53"/>
        <v>0.44927536231884058</v>
      </c>
      <c r="BF51" s="37">
        <f t="shared" si="54"/>
        <v>-1.6949152542372947E-2</v>
      </c>
      <c r="BG51" s="38">
        <f t="shared" si="55"/>
        <v>0.125</v>
      </c>
      <c r="BH51" s="38">
        <f t="shared" si="56"/>
        <v>-0.11594202898550732</v>
      </c>
      <c r="BI51" s="39">
        <f t="shared" si="57"/>
        <v>0.15000000000000013</v>
      </c>
      <c r="BJ51" s="37">
        <f t="shared" si="58"/>
        <v>0.22916666666666674</v>
      </c>
      <c r="BK51" s="38">
        <f t="shared" si="59"/>
        <v>0.45454545454545459</v>
      </c>
      <c r="BL51" s="38">
        <f t="shared" si="60"/>
        <v>0.16949152542372881</v>
      </c>
      <c r="BM51" s="39">
        <f t="shared" si="61"/>
        <v>0.17647058823529416</v>
      </c>
      <c r="BN51" s="37" t="e">
        <f>+BN22/#REF!-1</f>
        <v>#REF!</v>
      </c>
      <c r="BO51" s="38" t="e">
        <f>+BO22/#REF!-1</f>
        <v>#REF!</v>
      </c>
      <c r="BP51" s="38" t="e">
        <f>+BP22/#REF!-1</f>
        <v>#REF!</v>
      </c>
      <c r="BQ51" s="39" t="e">
        <f>+BQ22/#REF!-1</f>
        <v>#REF!</v>
      </c>
    </row>
    <row r="52" spans="1:69" s="112" customFormat="1" ht="40" customHeight="1" outlineLevel="1" x14ac:dyDescent="0.3">
      <c r="A52" s="57" t="s">
        <v>17</v>
      </c>
      <c r="B52" s="207"/>
      <c r="C52" s="207"/>
      <c r="D52" s="207"/>
      <c r="E52" s="215">
        <f t="shared" si="1"/>
        <v>-1.5576323987540608E-3</v>
      </c>
      <c r="F52" s="215">
        <f t="shared" si="2"/>
        <v>0.106280193236715</v>
      </c>
      <c r="G52" s="154">
        <f t="shared" si="3"/>
        <v>6.2908496732026142E-2</v>
      </c>
      <c r="H52" s="37">
        <f t="shared" si="4"/>
        <v>5.8369098712446332E-2</v>
      </c>
      <c r="I52" s="37">
        <f t="shared" si="5"/>
        <v>-2.3310023310022521E-3</v>
      </c>
      <c r="J52" s="40">
        <f t="shared" si="6"/>
        <v>-5.407463823305414E-2</v>
      </c>
      <c r="K52" s="41">
        <f t="shared" si="7"/>
        <v>-7.1320182094081974E-2</v>
      </c>
      <c r="L52" s="41">
        <f t="shared" si="8"/>
        <v>-0.10727969348659006</v>
      </c>
      <c r="M52" s="42">
        <f t="shared" si="9"/>
        <v>2.7134876296887489E-2</v>
      </c>
      <c r="N52" s="41">
        <f t="shared" si="10"/>
        <v>5.5597867479055374E-2</v>
      </c>
      <c r="O52" s="41">
        <f t="shared" si="11"/>
        <v>7.4355083459787474E-2</v>
      </c>
      <c r="P52" s="41">
        <f t="shared" si="12"/>
        <v>0.10191570881226064</v>
      </c>
      <c r="Q52" s="42">
        <f t="shared" si="13"/>
        <v>0.16280925778132471</v>
      </c>
      <c r="R52" s="40">
        <f t="shared" si="14"/>
        <v>-9.0566037735848592E-3</v>
      </c>
      <c r="S52" s="41">
        <f t="shared" si="15"/>
        <v>1.0736196319018454E-2</v>
      </c>
      <c r="T52" s="41">
        <f t="shared" si="16"/>
        <v>-2.2471910112359605E-2</v>
      </c>
      <c r="U52" s="42">
        <f t="shared" si="17"/>
        <v>2.0358306188924979E-2</v>
      </c>
      <c r="V52" s="40">
        <f t="shared" si="18"/>
        <v>-8.557625948930303E-2</v>
      </c>
      <c r="W52" s="41">
        <f t="shared" si="19"/>
        <v>-8.298171589310821E-2</v>
      </c>
      <c r="X52" s="41">
        <f t="shared" si="20"/>
        <v>-5.8533145275035281E-2</v>
      </c>
      <c r="Y52" s="42">
        <f t="shared" si="21"/>
        <v>-3.4591194968553451E-2</v>
      </c>
      <c r="Z52" s="40">
        <f t="shared" si="22"/>
        <v>7.7323420074349558E-2</v>
      </c>
      <c r="AA52" s="41">
        <f t="shared" si="23"/>
        <v>9.9767981438514841E-2</v>
      </c>
      <c r="AB52" s="41">
        <f t="shared" si="24"/>
        <v>0.1209486166007907</v>
      </c>
      <c r="AC52" s="42">
        <f t="shared" si="25"/>
        <v>-0.10106007067137812</v>
      </c>
      <c r="AD52" s="40">
        <f t="shared" si="26"/>
        <v>2.9862174578866751E-2</v>
      </c>
      <c r="AE52" s="41">
        <f t="shared" si="27"/>
        <v>-4.1512231282431422E-2</v>
      </c>
      <c r="AF52" s="41">
        <f t="shared" si="28"/>
        <v>-1.3260530421216776E-2</v>
      </c>
      <c r="AG52" s="42">
        <f t="shared" si="29"/>
        <v>0.13837489943684633</v>
      </c>
      <c r="AH52" s="40">
        <f t="shared" si="30"/>
        <v>0.12489233419465973</v>
      </c>
      <c r="AI52" s="41">
        <f t="shared" si="31"/>
        <v>8.6151368760064351E-2</v>
      </c>
      <c r="AJ52" s="41">
        <f t="shared" si="32"/>
        <v>6.6555740432612254E-2</v>
      </c>
      <c r="AK52" s="42">
        <f t="shared" si="33"/>
        <v>1.7184942716857554E-2</v>
      </c>
      <c r="AL52" s="40">
        <f t="shared" si="34"/>
        <v>3.6607142857142838E-2</v>
      </c>
      <c r="AM52" s="41">
        <f t="shared" si="35"/>
        <v>3.5863219349457909E-2</v>
      </c>
      <c r="AN52" s="41">
        <f t="shared" si="36"/>
        <v>8.8768115942029047E-2</v>
      </c>
      <c r="AO52" s="42">
        <f t="shared" si="37"/>
        <v>0.11090909090909085</v>
      </c>
      <c r="AP52" s="40">
        <f t="shared" si="38"/>
        <v>-0.12225705329153602</v>
      </c>
      <c r="AQ52" s="41">
        <f t="shared" si="39"/>
        <v>-5.5161544523246619E-2</v>
      </c>
      <c r="AR52" s="41">
        <f t="shared" si="40"/>
        <v>-4.7454702329594478E-2</v>
      </c>
      <c r="AS52" s="42">
        <f t="shared" si="41"/>
        <v>-6.7796610169491567E-2</v>
      </c>
      <c r="AT52" s="40">
        <f t="shared" si="42"/>
        <v>3.6555645816409355E-2</v>
      </c>
      <c r="AU52" s="41">
        <f t="shared" si="43"/>
        <v>3.4229828850855792E-2</v>
      </c>
      <c r="AV52" s="41">
        <f t="shared" si="44"/>
        <v>-3.1746031746031744E-2</v>
      </c>
      <c r="AW52" s="42">
        <f t="shared" si="45"/>
        <v>-0.23177083333333326</v>
      </c>
      <c r="AX52" s="40">
        <f t="shared" si="46"/>
        <v>1.1503697617091246E-2</v>
      </c>
      <c r="AY52" s="41">
        <f t="shared" si="47"/>
        <v>-0.1383426966292135</v>
      </c>
      <c r="AZ52" s="41">
        <f t="shared" si="48"/>
        <v>-0.20780939774983453</v>
      </c>
      <c r="BA52" s="42">
        <f t="shared" si="49"/>
        <v>-4.5366169799093692E-3</v>
      </c>
      <c r="BB52" s="40">
        <f t="shared" si="50"/>
        <v>-0.24221668742216684</v>
      </c>
      <c r="BC52" s="41">
        <f t="shared" si="51"/>
        <v>-0.15539739027283506</v>
      </c>
      <c r="BD52" s="41">
        <f t="shared" si="52"/>
        <v>-2.2639068564036191E-2</v>
      </c>
      <c r="BE52" s="42">
        <f t="shared" si="53"/>
        <v>-2.217997465145749E-2</v>
      </c>
      <c r="BF52" s="40">
        <f t="shared" si="54"/>
        <v>-8.8535754824063506E-2</v>
      </c>
      <c r="BG52" s="41">
        <f t="shared" si="55"/>
        <v>2.2437841115827695E-2</v>
      </c>
      <c r="BH52" s="41">
        <f t="shared" si="56"/>
        <v>0.10665712240515401</v>
      </c>
      <c r="BI52" s="42">
        <f t="shared" si="57"/>
        <v>0.13606911447084236</v>
      </c>
      <c r="BJ52" s="40">
        <f t="shared" si="58"/>
        <v>0.62097516099356009</v>
      </c>
      <c r="BK52" s="41">
        <f t="shared" si="59"/>
        <v>0.42400690846286704</v>
      </c>
      <c r="BL52" s="41">
        <f t="shared" si="60"/>
        <v>0.28993536472760839</v>
      </c>
      <c r="BM52" s="42">
        <f t="shared" si="61"/>
        <v>0.31658767772511864</v>
      </c>
      <c r="BN52" s="40" t="e">
        <f>+BN23/#REF!-1</f>
        <v>#REF!</v>
      </c>
      <c r="BO52" s="41" t="e">
        <f>+BO23/#REF!-1</f>
        <v>#REF!</v>
      </c>
      <c r="BP52" s="41" t="e">
        <f>+BP23/#REF!-1</f>
        <v>#REF!</v>
      </c>
      <c r="BQ52" s="42" t="e">
        <f>+BQ23/#REF!-1</f>
        <v>#REF!</v>
      </c>
    </row>
    <row r="53" spans="1:69" s="112" customFormat="1" ht="40" customHeight="1" outlineLevel="1" x14ac:dyDescent="0.3">
      <c r="A53" s="31" t="s">
        <v>19</v>
      </c>
      <c r="B53" s="95"/>
      <c r="C53" s="95"/>
      <c r="D53" s="95"/>
      <c r="E53" s="216">
        <f t="shared" si="1"/>
        <v>0</v>
      </c>
      <c r="F53" s="216">
        <f t="shared" si="2"/>
        <v>0</v>
      </c>
      <c r="G53" s="154" t="e">
        <f t="shared" si="3"/>
        <v>#DIV/0!</v>
      </c>
      <c r="H53" s="37" t="e">
        <f t="shared" si="4"/>
        <v>#DIV/0!</v>
      </c>
      <c r="I53" s="37" t="e">
        <f t="shared" si="5"/>
        <v>#DIV/0!</v>
      </c>
      <c r="J53" s="63">
        <f t="shared" si="6"/>
        <v>-0.5</v>
      </c>
      <c r="K53" s="47">
        <f t="shared" si="7"/>
        <v>-1</v>
      </c>
      <c r="L53" s="47">
        <f t="shared" si="8"/>
        <v>-1</v>
      </c>
      <c r="M53" s="62">
        <f t="shared" si="9"/>
        <v>-1</v>
      </c>
      <c r="N53" s="47">
        <f t="shared" si="10"/>
        <v>0</v>
      </c>
      <c r="O53" s="47">
        <f t="shared" si="11"/>
        <v>0</v>
      </c>
      <c r="P53" s="47">
        <f t="shared" si="12"/>
        <v>0</v>
      </c>
      <c r="Q53" s="62">
        <f t="shared" si="13"/>
        <v>0</v>
      </c>
      <c r="R53" s="63">
        <f t="shared" si="14"/>
        <v>0</v>
      </c>
      <c r="S53" s="47">
        <f t="shared" si="15"/>
        <v>0</v>
      </c>
      <c r="T53" s="47">
        <f t="shared" si="16"/>
        <v>0</v>
      </c>
      <c r="U53" s="62">
        <f t="shared" si="17"/>
        <v>0</v>
      </c>
      <c r="V53" s="63">
        <f t="shared" si="18"/>
        <v>0</v>
      </c>
      <c r="W53" s="47">
        <f t="shared" si="19"/>
        <v>0</v>
      </c>
      <c r="X53" s="47">
        <f t="shared" si="20"/>
        <v>0</v>
      </c>
      <c r="Y53" s="62">
        <f t="shared" si="21"/>
        <v>0</v>
      </c>
      <c r="Z53" s="63">
        <f t="shared" si="22"/>
        <v>0</v>
      </c>
      <c r="AA53" s="47">
        <f t="shared" si="23"/>
        <v>0</v>
      </c>
      <c r="AB53" s="47">
        <f t="shared" si="24"/>
        <v>0</v>
      </c>
      <c r="AC53" s="62">
        <f t="shared" si="25"/>
        <v>0</v>
      </c>
      <c r="AD53" s="63">
        <f t="shared" si="26"/>
        <v>-0.6</v>
      </c>
      <c r="AE53" s="47">
        <f t="shared" si="27"/>
        <v>-0.6</v>
      </c>
      <c r="AF53" s="47">
        <f t="shared" si="28"/>
        <v>-0.6</v>
      </c>
      <c r="AG53" s="62">
        <f t="shared" si="29"/>
        <v>-0.8</v>
      </c>
      <c r="AH53" s="63">
        <f t="shared" si="30"/>
        <v>0</v>
      </c>
      <c r="AI53" s="47">
        <f t="shared" si="31"/>
        <v>0</v>
      </c>
      <c r="AJ53" s="47">
        <f t="shared" si="32"/>
        <v>0.66666666666666674</v>
      </c>
      <c r="AK53" s="62">
        <f t="shared" si="33"/>
        <v>0</v>
      </c>
      <c r="AL53" s="63">
        <f t="shared" si="34"/>
        <v>0.25</v>
      </c>
      <c r="AM53" s="47">
        <f t="shared" si="35"/>
        <v>0</v>
      </c>
      <c r="AN53" s="47">
        <f t="shared" si="36"/>
        <v>0</v>
      </c>
      <c r="AO53" s="62">
        <f t="shared" si="37"/>
        <v>0.66666666666666674</v>
      </c>
      <c r="AP53" s="63">
        <f t="shared" si="38"/>
        <v>-0.66666666666666663</v>
      </c>
      <c r="AQ53" s="47">
        <f t="shared" si="39"/>
        <v>-0.54545454545454541</v>
      </c>
      <c r="AR53" s="47">
        <f t="shared" si="40"/>
        <v>-0.7</v>
      </c>
      <c r="AS53" s="62">
        <f t="shared" si="41"/>
        <v>-0.7</v>
      </c>
      <c r="AT53" s="63" t="e">
        <f t="shared" si="42"/>
        <v>#DIV/0!</v>
      </c>
      <c r="AU53" s="47" t="e">
        <f t="shared" si="43"/>
        <v>#DIV/0!</v>
      </c>
      <c r="AV53" s="47" t="e">
        <f t="shared" si="44"/>
        <v>#DIV/0!</v>
      </c>
      <c r="AW53" s="62" t="e">
        <f t="shared" si="45"/>
        <v>#DIV/0!</v>
      </c>
      <c r="AX53" s="63" t="e">
        <f t="shared" si="46"/>
        <v>#DIV/0!</v>
      </c>
      <c r="AY53" s="47" t="e">
        <f t="shared" si="47"/>
        <v>#DIV/0!</v>
      </c>
      <c r="AZ53" s="47" t="e">
        <f t="shared" si="48"/>
        <v>#DIV/0!</v>
      </c>
      <c r="BA53" s="62" t="e">
        <f t="shared" si="49"/>
        <v>#DIV/0!</v>
      </c>
      <c r="BB53" s="63">
        <f t="shared" si="50"/>
        <v>-1</v>
      </c>
      <c r="BC53" s="47">
        <f t="shared" si="51"/>
        <v>-1</v>
      </c>
      <c r="BD53" s="47">
        <f t="shared" si="52"/>
        <v>-1</v>
      </c>
      <c r="BE53" s="62">
        <f t="shared" si="53"/>
        <v>-1</v>
      </c>
      <c r="BF53" s="63">
        <f t="shared" si="54"/>
        <v>-0.33333333333333326</v>
      </c>
      <c r="BG53" s="47">
        <f t="shared" si="55"/>
        <v>-0.33333333333333326</v>
      </c>
      <c r="BH53" s="47">
        <f t="shared" si="56"/>
        <v>-0.33333333333333326</v>
      </c>
      <c r="BI53" s="62">
        <f t="shared" si="57"/>
        <v>-0.66666666666666663</v>
      </c>
      <c r="BJ53" s="63">
        <f t="shared" si="58"/>
        <v>-0.4</v>
      </c>
      <c r="BK53" s="47">
        <f t="shared" si="59"/>
        <v>-0.4</v>
      </c>
      <c r="BL53" s="47">
        <f t="shared" si="60"/>
        <v>-0.4</v>
      </c>
      <c r="BM53" s="62">
        <f t="shared" si="61"/>
        <v>-0.4</v>
      </c>
      <c r="BN53" s="63" t="e">
        <f>+BN24/#REF!-1</f>
        <v>#REF!</v>
      </c>
      <c r="BO53" s="47" t="e">
        <f>+BO24/#REF!-1</f>
        <v>#REF!</v>
      </c>
      <c r="BP53" s="47" t="e">
        <f>+BP24/#REF!-1</f>
        <v>#REF!</v>
      </c>
      <c r="BQ53" s="62" t="e">
        <f>+BQ24/#REF!-1</f>
        <v>#REF!</v>
      </c>
    </row>
    <row r="54" spans="1:69" s="112" customFormat="1" ht="40" customHeight="1" outlineLevel="1" x14ac:dyDescent="0.3">
      <c r="A54" s="31" t="s">
        <v>20</v>
      </c>
      <c r="B54" s="95"/>
      <c r="C54" s="95"/>
      <c r="D54" s="95"/>
      <c r="E54" s="216" t="e">
        <f t="shared" si="1"/>
        <v>#DIV/0!</v>
      </c>
      <c r="F54" s="216" t="e">
        <f t="shared" si="2"/>
        <v>#DIV/0!</v>
      </c>
      <c r="G54" s="154" t="e">
        <f t="shared" si="3"/>
        <v>#DIV/0!</v>
      </c>
      <c r="H54" s="37" t="e">
        <f t="shared" si="4"/>
        <v>#DIV/0!</v>
      </c>
      <c r="I54" s="37" t="e">
        <f t="shared" si="5"/>
        <v>#DIV/0!</v>
      </c>
      <c r="J54" s="63" t="e">
        <f t="shared" si="6"/>
        <v>#DIV/0!</v>
      </c>
      <c r="K54" s="47" t="e">
        <f t="shared" si="7"/>
        <v>#DIV/0!</v>
      </c>
      <c r="L54" s="47" t="e">
        <f t="shared" si="8"/>
        <v>#DIV/0!</v>
      </c>
      <c r="M54" s="62" t="e">
        <f t="shared" si="9"/>
        <v>#DIV/0!</v>
      </c>
      <c r="N54" s="47" t="e">
        <f t="shared" si="10"/>
        <v>#DIV/0!</v>
      </c>
      <c r="O54" s="47" t="e">
        <f t="shared" si="11"/>
        <v>#DIV/0!</v>
      </c>
      <c r="P54" s="47" t="e">
        <f t="shared" si="12"/>
        <v>#DIV/0!</v>
      </c>
      <c r="Q54" s="62" t="e">
        <f t="shared" si="13"/>
        <v>#DIV/0!</v>
      </c>
      <c r="R54" s="63" t="e">
        <f t="shared" si="14"/>
        <v>#DIV/0!</v>
      </c>
      <c r="S54" s="47" t="e">
        <f t="shared" si="15"/>
        <v>#DIV/0!</v>
      </c>
      <c r="T54" s="47" t="e">
        <f t="shared" si="16"/>
        <v>#DIV/0!</v>
      </c>
      <c r="U54" s="62" t="e">
        <f t="shared" si="17"/>
        <v>#DIV/0!</v>
      </c>
      <c r="V54" s="63" t="e">
        <f t="shared" si="18"/>
        <v>#DIV/0!</v>
      </c>
      <c r="W54" s="47" t="e">
        <f t="shared" si="19"/>
        <v>#DIV/0!</v>
      </c>
      <c r="X54" s="47" t="e">
        <f t="shared" si="20"/>
        <v>#DIV/0!</v>
      </c>
      <c r="Y54" s="62" t="e">
        <f t="shared" si="21"/>
        <v>#DIV/0!</v>
      </c>
      <c r="Z54" s="63" t="e">
        <f t="shared" si="22"/>
        <v>#DIV/0!</v>
      </c>
      <c r="AA54" s="47" t="e">
        <f t="shared" si="23"/>
        <v>#DIV/0!</v>
      </c>
      <c r="AB54" s="47" t="e">
        <f t="shared" si="24"/>
        <v>#DIV/0!</v>
      </c>
      <c r="AC54" s="62" t="e">
        <f t="shared" si="25"/>
        <v>#DIV/0!</v>
      </c>
      <c r="AD54" s="63" t="e">
        <f t="shared" si="26"/>
        <v>#DIV/0!</v>
      </c>
      <c r="AE54" s="47" t="e">
        <f t="shared" si="27"/>
        <v>#DIV/0!</v>
      </c>
      <c r="AF54" s="47" t="e">
        <f t="shared" si="28"/>
        <v>#DIV/0!</v>
      </c>
      <c r="AG54" s="62" t="e">
        <f t="shared" si="29"/>
        <v>#DIV/0!</v>
      </c>
      <c r="AH54" s="63" t="e">
        <f t="shared" si="30"/>
        <v>#DIV/0!</v>
      </c>
      <c r="AI54" s="47" t="e">
        <f t="shared" si="31"/>
        <v>#DIV/0!</v>
      </c>
      <c r="AJ54" s="47" t="e">
        <f t="shared" si="32"/>
        <v>#DIV/0!</v>
      </c>
      <c r="AK54" s="62" t="e">
        <f t="shared" si="33"/>
        <v>#DIV/0!</v>
      </c>
      <c r="AL54" s="63" t="e">
        <f t="shared" si="34"/>
        <v>#DIV/0!</v>
      </c>
      <c r="AM54" s="47" t="e">
        <f t="shared" si="35"/>
        <v>#DIV/0!</v>
      </c>
      <c r="AN54" s="47" t="e">
        <f t="shared" si="36"/>
        <v>#DIV/0!</v>
      </c>
      <c r="AO54" s="62" t="e">
        <f t="shared" si="37"/>
        <v>#DIV/0!</v>
      </c>
      <c r="AP54" s="63" t="e">
        <f t="shared" si="38"/>
        <v>#DIV/0!</v>
      </c>
      <c r="AQ54" s="47" t="e">
        <f t="shared" si="39"/>
        <v>#DIV/0!</v>
      </c>
      <c r="AR54" s="47" t="e">
        <f t="shared" si="40"/>
        <v>#DIV/0!</v>
      </c>
      <c r="AS54" s="62" t="e">
        <f t="shared" si="41"/>
        <v>#DIV/0!</v>
      </c>
      <c r="AT54" s="63" t="e">
        <f t="shared" si="42"/>
        <v>#DIV/0!</v>
      </c>
      <c r="AU54" s="47" t="e">
        <f t="shared" si="43"/>
        <v>#DIV/0!</v>
      </c>
      <c r="AV54" s="47" t="e">
        <f t="shared" si="44"/>
        <v>#DIV/0!</v>
      </c>
      <c r="AW54" s="62" t="e">
        <f t="shared" si="45"/>
        <v>#DIV/0!</v>
      </c>
      <c r="AX54" s="63" t="e">
        <f t="shared" si="46"/>
        <v>#DIV/0!</v>
      </c>
      <c r="AY54" s="47" t="e">
        <f t="shared" si="47"/>
        <v>#DIV/0!</v>
      </c>
      <c r="AZ54" s="47" t="e">
        <f t="shared" si="48"/>
        <v>#DIV/0!</v>
      </c>
      <c r="BA54" s="62" t="e">
        <f t="shared" si="49"/>
        <v>#DIV/0!</v>
      </c>
      <c r="BB54" s="63" t="e">
        <f t="shared" si="50"/>
        <v>#DIV/0!</v>
      </c>
      <c r="BC54" s="47" t="e">
        <f t="shared" si="51"/>
        <v>#DIV/0!</v>
      </c>
      <c r="BD54" s="47" t="e">
        <f t="shared" si="52"/>
        <v>#DIV/0!</v>
      </c>
      <c r="BE54" s="62" t="e">
        <f t="shared" si="53"/>
        <v>#DIV/0!</v>
      </c>
      <c r="BF54" s="63" t="e">
        <f t="shared" si="54"/>
        <v>#DIV/0!</v>
      </c>
      <c r="BG54" s="47" t="e">
        <f t="shared" si="55"/>
        <v>#DIV/0!</v>
      </c>
      <c r="BH54" s="47" t="e">
        <f t="shared" si="56"/>
        <v>#DIV/0!</v>
      </c>
      <c r="BI54" s="62" t="e">
        <f t="shared" si="57"/>
        <v>#DIV/0!</v>
      </c>
      <c r="BJ54" s="63" t="e">
        <f t="shared" si="58"/>
        <v>#DIV/0!</v>
      </c>
      <c r="BK54" s="47" t="e">
        <f t="shared" si="59"/>
        <v>#DIV/0!</v>
      </c>
      <c r="BL54" s="47" t="e">
        <f t="shared" si="60"/>
        <v>#DIV/0!</v>
      </c>
      <c r="BM54" s="62" t="e">
        <f t="shared" si="61"/>
        <v>#DIV/0!</v>
      </c>
      <c r="BN54" s="63" t="e">
        <f>+BN25/#REF!-1</f>
        <v>#REF!</v>
      </c>
      <c r="BO54" s="47" t="e">
        <f>+BO25/#REF!-1</f>
        <v>#REF!</v>
      </c>
      <c r="BP54" s="47" t="e">
        <f>+BP25/#REF!-1</f>
        <v>#REF!</v>
      </c>
      <c r="BQ54" s="62" t="e">
        <f>+BQ25/#REF!-1</f>
        <v>#REF!</v>
      </c>
    </row>
    <row r="55" spans="1:69" s="112" customFormat="1" ht="40" customHeight="1" outlineLevel="1" x14ac:dyDescent="0.3">
      <c r="A55" s="31" t="s">
        <v>21</v>
      </c>
      <c r="B55" s="95"/>
      <c r="C55" s="95"/>
      <c r="D55" s="95"/>
      <c r="E55" s="216">
        <f t="shared" si="1"/>
        <v>8.9285714285714191E-2</v>
      </c>
      <c r="F55" s="216">
        <f t="shared" si="2"/>
        <v>-5.5555555555555469E-2</v>
      </c>
      <c r="G55" s="154">
        <f t="shared" si="3"/>
        <v>9.0090090090090058E-2</v>
      </c>
      <c r="H55" s="37">
        <f t="shared" si="4"/>
        <v>9.3457943925233655E-2</v>
      </c>
      <c r="I55" s="37">
        <f t="shared" si="5"/>
        <v>0.14285714285714279</v>
      </c>
      <c r="J55" s="63">
        <f t="shared" si="6"/>
        <v>0.13513513513513509</v>
      </c>
      <c r="K55" s="47">
        <f t="shared" si="7"/>
        <v>-2.6315789473684292E-2</v>
      </c>
      <c r="L55" s="47">
        <f t="shared" si="8"/>
        <v>-9.3220338983050932E-2</v>
      </c>
      <c r="M55" s="62">
        <f t="shared" si="9"/>
        <v>1.0309278350515649E-2</v>
      </c>
      <c r="N55" s="47">
        <f t="shared" si="10"/>
        <v>2.7027027027027195E-2</v>
      </c>
      <c r="O55" s="47">
        <f t="shared" si="11"/>
        <v>-8.7719298245613198E-3</v>
      </c>
      <c r="P55" s="47">
        <f t="shared" si="12"/>
        <v>-0.10169491525423735</v>
      </c>
      <c r="Q55" s="62">
        <f t="shared" si="13"/>
        <v>2.0618556701031077E-2</v>
      </c>
      <c r="R55" s="63">
        <f t="shared" si="14"/>
        <v>1.8348623853210899E-2</v>
      </c>
      <c r="S55" s="47">
        <f t="shared" si="15"/>
        <v>4.587155963302747E-2</v>
      </c>
      <c r="T55" s="47">
        <f t="shared" si="16"/>
        <v>0.15686274509803932</v>
      </c>
      <c r="U55" s="62">
        <f t="shared" si="17"/>
        <v>8.9887640449437978E-2</v>
      </c>
      <c r="V55" s="63">
        <f t="shared" si="18"/>
        <v>0.17204301075268802</v>
      </c>
      <c r="W55" s="47">
        <f t="shared" si="19"/>
        <v>0.22471910112359539</v>
      </c>
      <c r="X55" s="47">
        <f t="shared" si="20"/>
        <v>0.1724137931034484</v>
      </c>
      <c r="Y55" s="62">
        <f t="shared" si="21"/>
        <v>0.12658227848101267</v>
      </c>
      <c r="Z55" s="63">
        <f t="shared" si="22"/>
        <v>2.1978021978022122E-2</v>
      </c>
      <c r="AA55" s="47">
        <f t="shared" si="23"/>
        <v>-4.3010752688172116E-2</v>
      </c>
      <c r="AB55" s="47">
        <f t="shared" si="24"/>
        <v>7.4074074074073959E-2</v>
      </c>
      <c r="AC55" s="62">
        <f t="shared" si="25"/>
        <v>2.5974025974025983E-2</v>
      </c>
      <c r="AD55" s="63">
        <f t="shared" si="26"/>
        <v>9.6385542168674565E-2</v>
      </c>
      <c r="AE55" s="47">
        <f t="shared" si="27"/>
        <v>6.8965517241379448E-2</v>
      </c>
      <c r="AF55" s="47">
        <f t="shared" si="28"/>
        <v>5.1948051948051965E-2</v>
      </c>
      <c r="AG55" s="62">
        <f t="shared" si="29"/>
        <v>2.6666666666666616E-2</v>
      </c>
      <c r="AH55" s="63">
        <f t="shared" si="30"/>
        <v>7.7922077922077948E-2</v>
      </c>
      <c r="AI55" s="47">
        <f t="shared" si="31"/>
        <v>0.12987012987012969</v>
      </c>
      <c r="AJ55" s="47">
        <f t="shared" si="32"/>
        <v>2.6666666666666616E-2</v>
      </c>
      <c r="AK55" s="62">
        <f t="shared" si="33"/>
        <v>8.6956521739130377E-2</v>
      </c>
      <c r="AL55" s="63">
        <f t="shared" si="34"/>
        <v>-0.54166666666666674</v>
      </c>
      <c r="AM55" s="47">
        <f t="shared" si="35"/>
        <v>-0.51875000000000004</v>
      </c>
      <c r="AN55" s="47">
        <f t="shared" si="36"/>
        <v>-0.43181818181818177</v>
      </c>
      <c r="AO55" s="62">
        <f t="shared" si="37"/>
        <v>-0.44799999999999995</v>
      </c>
      <c r="AP55" s="63">
        <f t="shared" si="38"/>
        <v>7.6923076923077094E-2</v>
      </c>
      <c r="AQ55" s="47">
        <f t="shared" si="39"/>
        <v>0.11111111111111116</v>
      </c>
      <c r="AR55" s="47">
        <f t="shared" si="40"/>
        <v>-7.5187969924812581E-3</v>
      </c>
      <c r="AS55" s="62">
        <f t="shared" si="41"/>
        <v>0.28865979381443307</v>
      </c>
      <c r="AT55" s="63">
        <f t="shared" si="42"/>
        <v>-0.4200743494423792</v>
      </c>
      <c r="AU55" s="47">
        <f t="shared" si="43"/>
        <v>-0.46863468634686345</v>
      </c>
      <c r="AV55" s="47">
        <f t="shared" si="44"/>
        <v>-0.40358744394618828</v>
      </c>
      <c r="AW55" s="62">
        <f t="shared" si="45"/>
        <v>-0.52216748768472909</v>
      </c>
      <c r="AX55" s="63">
        <f t="shared" si="46"/>
        <v>-2.8880866425992857E-2</v>
      </c>
      <c r="AY55" s="47">
        <f t="shared" si="47"/>
        <v>-0.19584569732937684</v>
      </c>
      <c r="AZ55" s="47">
        <f t="shared" si="48"/>
        <v>-0.31595092024539884</v>
      </c>
      <c r="BA55" s="62">
        <f t="shared" si="49"/>
        <v>-0.23970037453183513</v>
      </c>
      <c r="BB55" s="63">
        <f t="shared" si="50"/>
        <v>0.13991769547325106</v>
      </c>
      <c r="BC55" s="47">
        <f t="shared" si="51"/>
        <v>0.36437246963562764</v>
      </c>
      <c r="BD55" s="47">
        <f t="shared" si="52"/>
        <v>5.1612903225806583E-2</v>
      </c>
      <c r="BE55" s="62">
        <f t="shared" si="53"/>
        <v>-0.3566265060240964</v>
      </c>
      <c r="BF55" s="63">
        <f t="shared" si="54"/>
        <v>-0.38481012658227842</v>
      </c>
      <c r="BG55" s="47">
        <f t="shared" si="55"/>
        <v>-0.17666666666666664</v>
      </c>
      <c r="BH55" s="47">
        <f t="shared" si="56"/>
        <v>1.3071895424836555E-2</v>
      </c>
      <c r="BI55" s="62">
        <f t="shared" si="57"/>
        <v>0.54275092936802971</v>
      </c>
      <c r="BJ55" s="63">
        <f t="shared" si="58"/>
        <v>0.68085106382978733</v>
      </c>
      <c r="BK55" s="47">
        <f t="shared" si="59"/>
        <v>-0.31192660550458717</v>
      </c>
      <c r="BL55" s="47">
        <f t="shared" si="60"/>
        <v>0.12087912087912089</v>
      </c>
      <c r="BM55" s="62">
        <f t="shared" si="61"/>
        <v>-0.19461077844311381</v>
      </c>
      <c r="BN55" s="63" t="e">
        <f>+BN26/#REF!-1</f>
        <v>#REF!</v>
      </c>
      <c r="BO55" s="47" t="e">
        <f>+BO26/#REF!-1</f>
        <v>#REF!</v>
      </c>
      <c r="BP55" s="47" t="e">
        <f>+BP26/#REF!-1</f>
        <v>#REF!</v>
      </c>
      <c r="BQ55" s="62" t="e">
        <f>+BQ26/#REF!-1</f>
        <v>#REF!</v>
      </c>
    </row>
    <row r="56" spans="1:69" ht="40" customHeight="1" x14ac:dyDescent="0.3">
      <c r="A56" s="32" t="s">
        <v>22</v>
      </c>
      <c r="B56" s="95"/>
      <c r="C56" s="95"/>
      <c r="D56" s="95"/>
      <c r="E56" s="216">
        <f t="shared" si="1"/>
        <v>-7.0175438596491224E-2</v>
      </c>
      <c r="F56" s="216">
        <f t="shared" si="2"/>
        <v>-2.8880866425992857E-2</v>
      </c>
      <c r="G56" s="154">
        <f t="shared" si="3"/>
        <v>-7.3529411764705621E-3</v>
      </c>
      <c r="H56" s="37">
        <f t="shared" si="4"/>
        <v>-5.0167224080267525E-2</v>
      </c>
      <c r="I56" s="37">
        <f t="shared" si="5"/>
        <v>7.547169811320753E-2</v>
      </c>
      <c r="J56" s="65">
        <f t="shared" si="6"/>
        <v>-2.1201413427561877E-2</v>
      </c>
      <c r="K56" s="48">
        <f t="shared" si="7"/>
        <v>-0.11974110032362462</v>
      </c>
      <c r="L56" s="48">
        <f t="shared" si="8"/>
        <v>2.3972602739726012E-2</v>
      </c>
      <c r="M56" s="64">
        <f t="shared" si="9"/>
        <v>-0.1077441077441077</v>
      </c>
      <c r="N56" s="48">
        <f t="shared" si="10"/>
        <v>7.067137809187285E-2</v>
      </c>
      <c r="O56" s="48">
        <f t="shared" si="11"/>
        <v>-1.2944983818770184E-2</v>
      </c>
      <c r="P56" s="48">
        <f t="shared" si="12"/>
        <v>0.11643835616438358</v>
      </c>
      <c r="Q56" s="64">
        <f t="shared" si="13"/>
        <v>3.0303030303030276E-2</v>
      </c>
      <c r="R56" s="65">
        <f t="shared" si="14"/>
        <v>-1.0489510489510523E-2</v>
      </c>
      <c r="S56" s="48">
        <f t="shared" si="15"/>
        <v>0.11956521739130421</v>
      </c>
      <c r="T56" s="48">
        <f t="shared" si="16"/>
        <v>0.13178294573643412</v>
      </c>
      <c r="U56" s="64">
        <f t="shared" si="17"/>
        <v>8.3941605839416011E-2</v>
      </c>
      <c r="V56" s="65">
        <f t="shared" si="18"/>
        <v>0.25438596491228083</v>
      </c>
      <c r="W56" s="48">
        <f t="shared" si="19"/>
        <v>0.27188940092165903</v>
      </c>
      <c r="X56" s="48">
        <f t="shared" si="20"/>
        <v>4.8780487804878092E-2</v>
      </c>
      <c r="Y56" s="64">
        <f t="shared" si="21"/>
        <v>0.14166666666666661</v>
      </c>
      <c r="Z56" s="65">
        <f t="shared" si="22"/>
        <v>-0.27388535031847128</v>
      </c>
      <c r="AA56" s="48">
        <f t="shared" si="23"/>
        <v>1.0092592592592591</v>
      </c>
      <c r="AB56" s="48">
        <f t="shared" si="24"/>
        <v>3.92</v>
      </c>
      <c r="AC56" s="64">
        <f t="shared" si="25"/>
        <v>2.9344262295081971</v>
      </c>
      <c r="AD56" s="65">
        <f t="shared" si="26"/>
        <v>3.617647058823529</v>
      </c>
      <c r="AE56" s="48">
        <f t="shared" si="27"/>
        <v>-2.7027027027026973E-2</v>
      </c>
      <c r="AF56" s="48">
        <f t="shared" si="28"/>
        <v>-0.7807017543859649</v>
      </c>
      <c r="AG56" s="64">
        <f t="shared" si="29"/>
        <v>-0.12857142857142867</v>
      </c>
      <c r="AH56" s="65">
        <f t="shared" si="30"/>
        <v>7.9365079365079305E-2</v>
      </c>
      <c r="AI56" s="48">
        <f t="shared" si="31"/>
        <v>0.68181818181818188</v>
      </c>
      <c r="AJ56" s="48">
        <f t="shared" si="32"/>
        <v>0.42500000000000004</v>
      </c>
      <c r="AK56" s="64">
        <f t="shared" si="33"/>
        <v>-0.36936936936936937</v>
      </c>
      <c r="AL56" s="65">
        <f t="shared" si="34"/>
        <v>-0.76136363636363635</v>
      </c>
      <c r="AM56" s="48">
        <f t="shared" si="35"/>
        <v>-0.67164179104477617</v>
      </c>
      <c r="AN56" s="48">
        <f t="shared" si="36"/>
        <v>-0.22330097087378642</v>
      </c>
      <c r="AO56" s="64">
        <f t="shared" si="37"/>
        <v>-0.57307692307692304</v>
      </c>
      <c r="AP56" s="65">
        <f t="shared" si="38"/>
        <v>-0.39170506912442393</v>
      </c>
      <c r="AQ56" s="48">
        <f t="shared" si="39"/>
        <v>-0.47927461139896377</v>
      </c>
      <c r="AR56" s="48">
        <f t="shared" si="40"/>
        <v>-0.48756218905472637</v>
      </c>
      <c r="AS56" s="64">
        <f t="shared" si="41"/>
        <v>0.27450980392156876</v>
      </c>
      <c r="AT56" s="65">
        <f t="shared" si="42"/>
        <v>0</v>
      </c>
      <c r="AU56" s="48">
        <f t="shared" si="43"/>
        <v>-0.17872340425531907</v>
      </c>
      <c r="AV56" s="48">
        <f t="shared" si="44"/>
        <v>0.23312883435582821</v>
      </c>
      <c r="AW56" s="64">
        <f t="shared" si="45"/>
        <v>-0.5036496350364964</v>
      </c>
      <c r="AX56" s="65">
        <f t="shared" si="46"/>
        <v>-0.34932533733133442</v>
      </c>
      <c r="AY56" s="48">
        <f t="shared" si="47"/>
        <v>-0.19382504288164659</v>
      </c>
      <c r="AZ56" s="48">
        <f t="shared" si="48"/>
        <v>-0.42706502636203858</v>
      </c>
      <c r="BA56" s="64">
        <f t="shared" si="49"/>
        <v>-0.29259896729776247</v>
      </c>
      <c r="BB56" s="65">
        <f t="shared" si="50"/>
        <v>0.65508684863523592</v>
      </c>
      <c r="BC56" s="48">
        <f t="shared" si="51"/>
        <v>0.3371559633027521</v>
      </c>
      <c r="BD56" s="48">
        <f t="shared" si="52"/>
        <v>0.1612244897959183</v>
      </c>
      <c r="BE56" s="64">
        <f t="shared" si="53"/>
        <v>7.5925925925925952E-2</v>
      </c>
      <c r="BF56" s="65">
        <f t="shared" si="54"/>
        <v>-0.56195652173913047</v>
      </c>
      <c r="BG56" s="48">
        <f t="shared" si="55"/>
        <v>-0.21299638989169667</v>
      </c>
      <c r="BH56" s="48">
        <f t="shared" si="56"/>
        <v>-0.39281288723667906</v>
      </c>
      <c r="BI56" s="64">
        <f t="shared" si="57"/>
        <v>5.6751467710371761E-2</v>
      </c>
      <c r="BJ56" s="65">
        <f t="shared" si="58"/>
        <v>7.7283372365339442E-2</v>
      </c>
      <c r="BK56" s="48">
        <f t="shared" si="59"/>
        <v>-6.8907563025210061E-2</v>
      </c>
      <c r="BL56" s="48">
        <f t="shared" si="60"/>
        <v>0.69182389937106925</v>
      </c>
      <c r="BM56" s="64">
        <f t="shared" si="61"/>
        <v>3.2323232323232309E-2</v>
      </c>
      <c r="BN56" s="65" t="e">
        <f>+BN27/#REF!-1</f>
        <v>#REF!</v>
      </c>
      <c r="BO56" s="48" t="e">
        <f>+BO27/#REF!-1</f>
        <v>#REF!</v>
      </c>
      <c r="BP56" s="48" t="e">
        <f>+BP27/#REF!-1</f>
        <v>#REF!</v>
      </c>
      <c r="BQ56" s="64" t="e">
        <f>+BQ27/#REF!-1</f>
        <v>#REF!</v>
      </c>
    </row>
    <row r="57" spans="1:69" ht="40" customHeight="1" thickBot="1" x14ac:dyDescent="0.35">
      <c r="A57" s="33" t="s">
        <v>23</v>
      </c>
      <c r="B57" s="211"/>
      <c r="C57" s="211"/>
      <c r="D57" s="211"/>
      <c r="E57" s="216">
        <f t="shared" si="1"/>
        <v>-6.7232739420935328E-2</v>
      </c>
      <c r="F57" s="216">
        <f t="shared" si="2"/>
        <v>-9.7087378640776656E-3</v>
      </c>
      <c r="G57" s="37">
        <f t="shared" si="3"/>
        <v>-4.296763105127499E-3</v>
      </c>
      <c r="H57" s="37">
        <f t="shared" si="4"/>
        <v>6.6938300349244084E-3</v>
      </c>
      <c r="I57" s="37">
        <f t="shared" si="5"/>
        <v>8.2807017543857775E-3</v>
      </c>
      <c r="J57" s="43">
        <f t="shared" si="6"/>
        <v>-0.10954674570828704</v>
      </c>
      <c r="K57" s="44">
        <f t="shared" si="7"/>
        <v>-0.10037366318773333</v>
      </c>
      <c r="L57" s="44">
        <f t="shared" si="8"/>
        <v>-0.11374774310033553</v>
      </c>
      <c r="M57" s="45">
        <f t="shared" si="9"/>
        <v>-0.11347517730496448</v>
      </c>
      <c r="N57" s="44">
        <f t="shared" si="10"/>
        <v>-9.9913548227738902E-2</v>
      </c>
      <c r="O57" s="44">
        <f t="shared" si="11"/>
        <v>-6.0043808787527242E-2</v>
      </c>
      <c r="P57" s="44">
        <f t="shared" si="12"/>
        <v>-7.0415269538302794E-2</v>
      </c>
      <c r="Q57" s="45">
        <f t="shared" si="13"/>
        <v>-7.6396665422421406E-2</v>
      </c>
      <c r="R57" s="43">
        <f t="shared" si="14"/>
        <v>6.6517386722866334E-2</v>
      </c>
      <c r="S57" s="44">
        <f t="shared" si="15"/>
        <v>9.6806105144148891E-2</v>
      </c>
      <c r="T57" s="44">
        <f t="shared" si="16"/>
        <v>5.91449255566181E-2</v>
      </c>
      <c r="U57" s="45">
        <f t="shared" si="17"/>
        <v>0.1461779806046779</v>
      </c>
      <c r="V57" s="43">
        <f t="shared" si="18"/>
        <v>0.14011112779696622</v>
      </c>
      <c r="W57" s="44">
        <f t="shared" si="19"/>
        <v>0.3584181224803229</v>
      </c>
      <c r="X57" s="44">
        <f t="shared" si="20"/>
        <v>-0.12281332374790344</v>
      </c>
      <c r="Y57" s="45">
        <f t="shared" si="21"/>
        <v>-0.16454188013821069</v>
      </c>
      <c r="Z57" s="43">
        <f t="shared" si="22"/>
        <v>-0.19635529809316921</v>
      </c>
      <c r="AA57" s="44">
        <f t="shared" si="23"/>
        <v>-0.37980711989522564</v>
      </c>
      <c r="AB57" s="44">
        <f t="shared" si="24"/>
        <v>-2.2716627634660314E-2</v>
      </c>
      <c r="AC57" s="45">
        <f t="shared" si="25"/>
        <v>5.1754385964912331E-2</v>
      </c>
      <c r="AD57" s="43">
        <f t="shared" si="26"/>
        <v>0.10775401069518731</v>
      </c>
      <c r="AE57" s="44">
        <f t="shared" si="27"/>
        <v>6.4377138512229148E-2</v>
      </c>
      <c r="AF57" s="44">
        <f t="shared" si="28"/>
        <v>5.081826012058599E-2</v>
      </c>
      <c r="AG57" s="45">
        <f t="shared" si="29"/>
        <v>9.7812628972348437E-2</v>
      </c>
      <c r="AH57" s="43">
        <f t="shared" si="30"/>
        <v>0.10000000000000009</v>
      </c>
      <c r="AI57" s="44">
        <f t="shared" si="31"/>
        <v>0.12375391626317289</v>
      </c>
      <c r="AJ57" s="44">
        <f t="shared" si="32"/>
        <v>6.3882707160622942E-2</v>
      </c>
      <c r="AK57" s="45">
        <f t="shared" si="33"/>
        <v>4.6802995391705293E-2</v>
      </c>
      <c r="AL57" s="43">
        <f t="shared" si="34"/>
        <v>6.3497028464185146E-2</v>
      </c>
      <c r="AM57" s="44">
        <f t="shared" si="35"/>
        <v>5.625752105896531E-2</v>
      </c>
      <c r="AN57" s="44">
        <f t="shared" si="36"/>
        <v>0.23090557524975819</v>
      </c>
      <c r="AO57" s="45">
        <f t="shared" si="37"/>
        <v>4.9735449735449633E-2</v>
      </c>
      <c r="AP57" s="43">
        <f t="shared" si="38"/>
        <v>7.087730351235999E-3</v>
      </c>
      <c r="AQ57" s="44">
        <f t="shared" si="39"/>
        <v>0.17269359675427731</v>
      </c>
      <c r="AR57" s="44">
        <f t="shared" si="40"/>
        <v>9.3568281938326336E-2</v>
      </c>
      <c r="AS57" s="45">
        <f t="shared" si="41"/>
        <v>0.13757523645743763</v>
      </c>
      <c r="AT57" s="43">
        <f t="shared" si="42"/>
        <v>0.18650719491683843</v>
      </c>
      <c r="AU57" s="44">
        <f t="shared" si="43"/>
        <v>2.4765003615329073E-2</v>
      </c>
      <c r="AV57" s="44">
        <f t="shared" si="44"/>
        <v>0.15462868769074256</v>
      </c>
      <c r="AW57" s="45">
        <f t="shared" si="45"/>
        <v>-5.7383692656832519E-2</v>
      </c>
      <c r="AX57" s="43">
        <f t="shared" si="46"/>
        <v>-4.8034157623198959E-2</v>
      </c>
      <c r="AY57" s="44">
        <f t="shared" si="47"/>
        <v>-7.9840319361277223E-2</v>
      </c>
      <c r="AZ57" s="44">
        <f t="shared" si="48"/>
        <v>-0.23833875716720887</v>
      </c>
      <c r="BA57" s="45">
        <f t="shared" si="49"/>
        <v>5.5251453985631249E-2</v>
      </c>
      <c r="BB57" s="43">
        <f t="shared" si="50"/>
        <v>-9.3240845297628439E-2</v>
      </c>
      <c r="BC57" s="44">
        <f t="shared" si="51"/>
        <v>-0.10121094333981184</v>
      </c>
      <c r="BD57" s="44">
        <f t="shared" si="52"/>
        <v>-7.1109831581977923E-2</v>
      </c>
      <c r="BE57" s="45">
        <f t="shared" si="53"/>
        <v>-0.17359344076901351</v>
      </c>
      <c r="BF57" s="43">
        <f t="shared" si="54"/>
        <v>-0.29970628106642572</v>
      </c>
      <c r="BG57" s="44">
        <f t="shared" si="55"/>
        <v>-0.18347167968749989</v>
      </c>
      <c r="BH57" s="44">
        <f t="shared" si="56"/>
        <v>-0.13680417495029817</v>
      </c>
      <c r="BI57" s="45">
        <f t="shared" si="57"/>
        <v>-7.2140608604406964E-2</v>
      </c>
      <c r="BJ57" s="43">
        <f t="shared" si="58"/>
        <v>0.19476312592792566</v>
      </c>
      <c r="BK57" s="44">
        <f t="shared" si="59"/>
        <v>0.17768832662449663</v>
      </c>
      <c r="BL57" s="44">
        <f t="shared" si="60"/>
        <v>0.28850464297150191</v>
      </c>
      <c r="BM57" s="45">
        <f t="shared" si="61"/>
        <v>0.14923123304190544</v>
      </c>
      <c r="BN57" s="43" t="e">
        <f>+BN28/#REF!-1</f>
        <v>#REF!</v>
      </c>
      <c r="BO57" s="44" t="e">
        <f>+BO28/#REF!-1</f>
        <v>#REF!</v>
      </c>
      <c r="BP57" s="44" t="e">
        <f>+BP28/#REF!-1</f>
        <v>#REF!</v>
      </c>
      <c r="BQ57" s="45" t="e">
        <f>+BQ28/#REF!-1</f>
        <v>#REF!</v>
      </c>
    </row>
    <row r="58" spans="1:69" ht="40" customHeight="1" thickBot="1" x14ac:dyDescent="0.35">
      <c r="A58" s="259" t="s">
        <v>76</v>
      </c>
      <c r="B58" s="119"/>
      <c r="F58" s="68"/>
      <c r="G58" s="119"/>
      <c r="O58" s="68"/>
      <c r="Q58" s="1"/>
    </row>
    <row r="59" spans="1:69" ht="40" customHeight="1" x14ac:dyDescent="0.3">
      <c r="A59" s="270" t="s">
        <v>88</v>
      </c>
      <c r="B59" s="219">
        <v>2020</v>
      </c>
      <c r="C59" s="220"/>
      <c r="D59" s="220"/>
      <c r="E59" s="221"/>
      <c r="F59" s="219">
        <v>2019</v>
      </c>
      <c r="G59" s="220"/>
      <c r="H59" s="220"/>
      <c r="I59" s="221"/>
      <c r="J59" s="13"/>
      <c r="K59" s="14"/>
      <c r="L59" s="14"/>
      <c r="M59" s="15">
        <v>2018</v>
      </c>
      <c r="N59" s="13">
        <v>2017</v>
      </c>
      <c r="O59" s="14"/>
      <c r="P59" s="14"/>
      <c r="Q59" s="15"/>
      <c r="R59" s="219">
        <v>2016</v>
      </c>
      <c r="S59" s="220">
        <v>2016</v>
      </c>
      <c r="T59" s="220"/>
      <c r="U59" s="221"/>
      <c r="V59" s="219">
        <v>2015</v>
      </c>
      <c r="W59" s="220">
        <v>2015</v>
      </c>
      <c r="X59" s="220"/>
      <c r="Y59" s="221"/>
      <c r="Z59" s="219">
        <v>2014</v>
      </c>
      <c r="AA59" s="220"/>
      <c r="AB59" s="220"/>
      <c r="AC59" s="221"/>
      <c r="AD59" s="219">
        <v>2013</v>
      </c>
      <c r="AE59" s="220"/>
      <c r="AF59" s="220"/>
      <c r="AG59" s="221"/>
      <c r="AH59" s="219">
        <v>2012</v>
      </c>
      <c r="AI59" s="220"/>
      <c r="AJ59" s="220"/>
      <c r="AK59" s="221"/>
      <c r="AL59" s="219">
        <v>2011</v>
      </c>
      <c r="AM59" s="220"/>
      <c r="AN59" s="220"/>
      <c r="AO59" s="221"/>
      <c r="AP59" s="219">
        <v>2010</v>
      </c>
      <c r="AQ59" s="220"/>
      <c r="AR59" s="220"/>
      <c r="AS59" s="221"/>
      <c r="AT59" s="219">
        <v>2009</v>
      </c>
      <c r="AU59" s="220"/>
      <c r="AV59" s="220"/>
      <c r="AW59" s="221"/>
      <c r="AX59" s="219">
        <v>2008</v>
      </c>
      <c r="AY59" s="220"/>
      <c r="AZ59" s="220"/>
      <c r="BA59" s="221"/>
      <c r="BB59" s="219">
        <v>2007</v>
      </c>
      <c r="BC59" s="220"/>
      <c r="BD59" s="220"/>
      <c r="BE59" s="221"/>
      <c r="BF59" s="219">
        <v>2006</v>
      </c>
      <c r="BG59" s="220"/>
      <c r="BH59" s="220"/>
      <c r="BI59" s="221"/>
      <c r="BJ59" s="219">
        <v>2005</v>
      </c>
      <c r="BK59" s="220"/>
      <c r="BL59" s="220"/>
      <c r="BM59" s="221"/>
      <c r="BN59" s="219">
        <v>2004</v>
      </c>
      <c r="BO59" s="220"/>
      <c r="BP59" s="220"/>
      <c r="BQ59" s="221"/>
    </row>
    <row r="60" spans="1:69" ht="40" customHeight="1" thickBot="1" x14ac:dyDescent="0.35">
      <c r="A60" s="271"/>
      <c r="B60" s="34" t="s">
        <v>5</v>
      </c>
      <c r="C60" s="35" t="s">
        <v>4</v>
      </c>
      <c r="D60" s="35" t="s">
        <v>3</v>
      </c>
      <c r="E60" s="36" t="s">
        <v>2</v>
      </c>
      <c r="F60" s="34" t="s">
        <v>5</v>
      </c>
      <c r="G60" s="35" t="s">
        <v>4</v>
      </c>
      <c r="H60" s="35" t="s">
        <v>3</v>
      </c>
      <c r="I60" s="36" t="s">
        <v>2</v>
      </c>
      <c r="J60" s="34" t="s">
        <v>5</v>
      </c>
      <c r="K60" s="35" t="s">
        <v>4</v>
      </c>
      <c r="L60" s="35" t="s">
        <v>3</v>
      </c>
      <c r="M60" s="36" t="s">
        <v>2</v>
      </c>
      <c r="N60" s="34" t="s">
        <v>5</v>
      </c>
      <c r="O60" s="35" t="s">
        <v>4</v>
      </c>
      <c r="P60" s="35" t="s">
        <v>3</v>
      </c>
      <c r="Q60" s="36" t="s">
        <v>2</v>
      </c>
      <c r="R60" s="34" t="s">
        <v>5</v>
      </c>
      <c r="S60" s="35" t="s">
        <v>4</v>
      </c>
      <c r="T60" s="35" t="s">
        <v>3</v>
      </c>
      <c r="U60" s="36" t="s">
        <v>2</v>
      </c>
      <c r="V60" s="34" t="s">
        <v>5</v>
      </c>
      <c r="W60" s="35" t="s">
        <v>4</v>
      </c>
      <c r="X60" s="35" t="s">
        <v>3</v>
      </c>
      <c r="Y60" s="36" t="s">
        <v>2</v>
      </c>
      <c r="Z60" s="34" t="s">
        <v>5</v>
      </c>
      <c r="AA60" s="35" t="s">
        <v>4</v>
      </c>
      <c r="AB60" s="35" t="s">
        <v>3</v>
      </c>
      <c r="AC60" s="36" t="s">
        <v>2</v>
      </c>
      <c r="AD60" s="34" t="s">
        <v>5</v>
      </c>
      <c r="AE60" s="35" t="s">
        <v>4</v>
      </c>
      <c r="AF60" s="35" t="s">
        <v>3</v>
      </c>
      <c r="AG60" s="36" t="s">
        <v>2</v>
      </c>
      <c r="AH60" s="34" t="s">
        <v>5</v>
      </c>
      <c r="AI60" s="35" t="s">
        <v>4</v>
      </c>
      <c r="AJ60" s="35" t="s">
        <v>3</v>
      </c>
      <c r="AK60" s="36" t="s">
        <v>2</v>
      </c>
      <c r="AL60" s="34" t="s">
        <v>5</v>
      </c>
      <c r="AM60" s="35" t="s">
        <v>4</v>
      </c>
      <c r="AN60" s="35" t="s">
        <v>3</v>
      </c>
      <c r="AO60" s="36" t="s">
        <v>2</v>
      </c>
      <c r="AP60" s="34" t="s">
        <v>5</v>
      </c>
      <c r="AQ60" s="35" t="s">
        <v>4</v>
      </c>
      <c r="AR60" s="35" t="s">
        <v>3</v>
      </c>
      <c r="AS60" s="36" t="s">
        <v>2</v>
      </c>
      <c r="AT60" s="34" t="s">
        <v>5</v>
      </c>
      <c r="AU60" s="35" t="s">
        <v>4</v>
      </c>
      <c r="AV60" s="35" t="s">
        <v>3</v>
      </c>
      <c r="AW60" s="36" t="s">
        <v>2</v>
      </c>
      <c r="AX60" s="34" t="s">
        <v>5</v>
      </c>
      <c r="AY60" s="35" t="s">
        <v>4</v>
      </c>
      <c r="AZ60" s="35" t="s">
        <v>3</v>
      </c>
      <c r="BA60" s="36" t="s">
        <v>2</v>
      </c>
      <c r="BB60" s="34" t="s">
        <v>5</v>
      </c>
      <c r="BC60" s="35" t="s">
        <v>4</v>
      </c>
      <c r="BD60" s="35" t="s">
        <v>3</v>
      </c>
      <c r="BE60" s="36" t="s">
        <v>2</v>
      </c>
      <c r="BF60" s="34" t="s">
        <v>5</v>
      </c>
      <c r="BG60" s="35" t="s">
        <v>4</v>
      </c>
      <c r="BH60" s="35" t="s">
        <v>3</v>
      </c>
      <c r="BI60" s="36" t="s">
        <v>2</v>
      </c>
      <c r="BJ60" s="34" t="s">
        <v>5</v>
      </c>
      <c r="BK60" s="35" t="s">
        <v>4</v>
      </c>
      <c r="BL60" s="35" t="s">
        <v>3</v>
      </c>
      <c r="BM60" s="36" t="s">
        <v>2</v>
      </c>
      <c r="BN60" s="34" t="s">
        <v>5</v>
      </c>
      <c r="BO60" s="35" t="s">
        <v>4</v>
      </c>
      <c r="BP60" s="35" t="s">
        <v>3</v>
      </c>
      <c r="BQ60" s="36" t="s">
        <v>2</v>
      </c>
    </row>
    <row r="61" spans="1:69" ht="40" customHeight="1" x14ac:dyDescent="0.3">
      <c r="A61" s="54" t="s">
        <v>24</v>
      </c>
      <c r="B61" s="92"/>
      <c r="C61" s="92"/>
      <c r="D61" s="92"/>
      <c r="E61" s="154">
        <f t="shared" ref="E61:AJ61" si="62">+E3/E$28</f>
        <v>0.13266676615430534</v>
      </c>
      <c r="F61" s="154">
        <f t="shared" si="62"/>
        <v>0.12927170868347337</v>
      </c>
      <c r="G61" s="154">
        <f t="shared" si="62"/>
        <v>0.11191024165707709</v>
      </c>
      <c r="H61" s="154">
        <f t="shared" si="62"/>
        <v>0.10624457935819602</v>
      </c>
      <c r="I61" s="37">
        <f t="shared" si="62"/>
        <v>0.11177616926503341</v>
      </c>
      <c r="J61" s="37">
        <f t="shared" si="62"/>
        <v>0.12330097087378641</v>
      </c>
      <c r="K61" s="38">
        <f t="shared" si="62"/>
        <v>0.10441134345459754</v>
      </c>
      <c r="L61" s="38">
        <f t="shared" si="62"/>
        <v>0.11830616996507567</v>
      </c>
      <c r="M61" s="39">
        <f t="shared" si="62"/>
        <v>0.1287017543859649</v>
      </c>
      <c r="N61" s="38">
        <f t="shared" si="62"/>
        <v>0.12760702524698136</v>
      </c>
      <c r="O61" s="38">
        <f t="shared" si="62"/>
        <v>0.11610692254969157</v>
      </c>
      <c r="P61" s="38">
        <f t="shared" si="62"/>
        <v>0.10502219755826858</v>
      </c>
      <c r="Q61" s="39">
        <f t="shared" si="62"/>
        <v>0.1017108985585343</v>
      </c>
      <c r="R61" s="37">
        <f t="shared" si="62"/>
        <v>0.14388044954921575</v>
      </c>
      <c r="S61" s="38">
        <f t="shared" si="62"/>
        <v>0.10166215693853886</v>
      </c>
      <c r="T61" s="38">
        <f t="shared" si="62"/>
        <v>0.10833118390508123</v>
      </c>
      <c r="U61" s="39">
        <f t="shared" si="62"/>
        <v>0.14159512255816845</v>
      </c>
      <c r="V61" s="37">
        <f t="shared" si="62"/>
        <v>0.10326659641728136</v>
      </c>
      <c r="W61" s="38">
        <f t="shared" si="62"/>
        <v>9.2001130582249832E-2</v>
      </c>
      <c r="X61" s="38">
        <f t="shared" si="62"/>
        <v>0.11309930337385603</v>
      </c>
      <c r="Y61" s="39">
        <f t="shared" si="62"/>
        <v>0.12678265830005706</v>
      </c>
      <c r="Z61" s="37">
        <f t="shared" si="62"/>
        <v>0.11518245982880311</v>
      </c>
      <c r="AA61" s="38">
        <f t="shared" si="62"/>
        <v>5.2217316183528512E-2</v>
      </c>
      <c r="AB61" s="38">
        <f t="shared" si="62"/>
        <v>0.1295231248502276</v>
      </c>
      <c r="AC61" s="39">
        <f t="shared" si="62"/>
        <v>0.12712975098296198</v>
      </c>
      <c r="AD61" s="37">
        <f t="shared" si="62"/>
        <v>8.5324643977793865E-2</v>
      </c>
      <c r="AE61" s="38">
        <f t="shared" si="62"/>
        <v>9.1677580664364808E-2</v>
      </c>
      <c r="AF61" s="38">
        <f t="shared" si="62"/>
        <v>8.9578454332552682E-2</v>
      </c>
      <c r="AG61" s="39">
        <f t="shared" si="62"/>
        <v>8.7593984962406016E-2</v>
      </c>
      <c r="AH61" s="37">
        <f t="shared" si="62"/>
        <v>0.10655080213903743</v>
      </c>
      <c r="AI61" s="38">
        <f t="shared" si="62"/>
        <v>9.3524268153592688E-2</v>
      </c>
      <c r="AJ61" s="38">
        <f t="shared" si="62"/>
        <v>9.5607235142118871E-2</v>
      </c>
      <c r="AK61" s="39">
        <f t="shared" ref="AK61:BQ61" si="63">+AK3/AK$28</f>
        <v>0.10950612188746731</v>
      </c>
      <c r="AL61" s="37">
        <f t="shared" si="63"/>
        <v>9.0147058823529427E-2</v>
      </c>
      <c r="AM61" s="38">
        <f t="shared" si="63"/>
        <v>9.4417544859014518E-2</v>
      </c>
      <c r="AN61" s="38">
        <f t="shared" si="63"/>
        <v>0.11415106689357245</v>
      </c>
      <c r="AO61" s="39">
        <f t="shared" si="63"/>
        <v>0.13292050691244239</v>
      </c>
      <c r="AP61" s="37">
        <f t="shared" si="63"/>
        <v>7.8667500781983118E-2</v>
      </c>
      <c r="AQ61" s="38">
        <f t="shared" si="63"/>
        <v>0.11958483754512636</v>
      </c>
      <c r="AR61" s="38">
        <f t="shared" si="63"/>
        <v>0.11392201095713823</v>
      </c>
      <c r="AS61" s="39">
        <f t="shared" si="63"/>
        <v>0.14950869236583522</v>
      </c>
      <c r="AT61" s="37">
        <f t="shared" si="63"/>
        <v>0.17908332020790674</v>
      </c>
      <c r="AU61" s="38">
        <f t="shared" si="63"/>
        <v>0.11412947609807725</v>
      </c>
      <c r="AV61" s="38">
        <f t="shared" si="63"/>
        <v>0.11524229074889869</v>
      </c>
      <c r="AW61" s="39">
        <f t="shared" si="63"/>
        <v>0.18452278589853827</v>
      </c>
      <c r="AX61" s="37">
        <f t="shared" si="63"/>
        <v>0.11511866940758739</v>
      </c>
      <c r="AY61" s="38">
        <f t="shared" si="63"/>
        <v>0.16305133767172811</v>
      </c>
      <c r="AZ61" s="38">
        <f t="shared" si="63"/>
        <v>0.14771108850457779</v>
      </c>
      <c r="BA61" s="39">
        <f t="shared" si="63"/>
        <v>0.1486464580969363</v>
      </c>
      <c r="BB61" s="37">
        <f t="shared" si="63"/>
        <v>0.10638676392101049</v>
      </c>
      <c r="BC61" s="38">
        <f t="shared" si="63"/>
        <v>8.0505655355954761E-2</v>
      </c>
      <c r="BD61" s="38">
        <f t="shared" si="63"/>
        <v>8.7246242057957543E-2</v>
      </c>
      <c r="BE61" s="39">
        <f t="shared" si="63"/>
        <v>9.8186794389326051E-2</v>
      </c>
      <c r="BF61" s="37">
        <f t="shared" si="63"/>
        <v>9.5660590417809346E-2</v>
      </c>
      <c r="BG61" s="38">
        <f t="shared" si="63"/>
        <v>7.9982060098669441E-2</v>
      </c>
      <c r="BH61" s="38">
        <f t="shared" si="63"/>
        <v>9.212609759608463E-2</v>
      </c>
      <c r="BI61" s="39">
        <f t="shared" si="63"/>
        <v>8.7927622278767312E-2</v>
      </c>
      <c r="BJ61" s="37">
        <f t="shared" si="63"/>
        <v>6.0099412562132859E-2</v>
      </c>
      <c r="BK61" s="38">
        <f t="shared" si="63"/>
        <v>5.45654296875E-2</v>
      </c>
      <c r="BL61" s="38">
        <f t="shared" si="63"/>
        <v>5.62872763419483E-2</v>
      </c>
      <c r="BM61" s="39">
        <f t="shared" si="63"/>
        <v>7.3189926547743964E-2</v>
      </c>
      <c r="BN61" s="37">
        <f t="shared" si="63"/>
        <v>0.10041841004184103</v>
      </c>
      <c r="BO61" s="38">
        <f t="shared" si="63"/>
        <v>8.6543990799309939E-2</v>
      </c>
      <c r="BP61" s="38">
        <f t="shared" si="63"/>
        <v>8.29330771693884E-2</v>
      </c>
      <c r="BQ61" s="39">
        <f t="shared" si="63"/>
        <v>0.11667169128730784</v>
      </c>
    </row>
    <row r="62" spans="1:69" ht="40" customHeight="1" x14ac:dyDescent="0.3">
      <c r="A62" s="92" t="s">
        <v>36</v>
      </c>
      <c r="B62" s="92"/>
      <c r="C62" s="92"/>
      <c r="D62" s="92"/>
      <c r="E62" s="154">
        <f t="shared" ref="E62:AJ62" si="64">+E4/E$28</f>
        <v>8.6106551261005818E-2</v>
      </c>
      <c r="F62" s="154">
        <f t="shared" si="64"/>
        <v>7.8011204481792717E-2</v>
      </c>
      <c r="G62" s="154">
        <f t="shared" si="64"/>
        <v>7.8538550057537404E-2</v>
      </c>
      <c r="H62" s="154">
        <f t="shared" si="64"/>
        <v>8.8031222896790995E-2</v>
      </c>
      <c r="I62" s="37">
        <f t="shared" si="64"/>
        <v>8.6442093541202678E-2</v>
      </c>
      <c r="J62" s="37">
        <f t="shared" si="64"/>
        <v>9.4729542302357833E-2</v>
      </c>
      <c r="K62" s="38">
        <f t="shared" si="64"/>
        <v>9.4528788312804354E-2</v>
      </c>
      <c r="L62" s="38">
        <f t="shared" si="64"/>
        <v>9.4295692665890579E-2</v>
      </c>
      <c r="M62" s="39">
        <f t="shared" si="64"/>
        <v>9.3473684210526292E-2</v>
      </c>
      <c r="N62" s="38">
        <f t="shared" si="64"/>
        <v>0.11704171240395173</v>
      </c>
      <c r="O62" s="38">
        <f t="shared" si="64"/>
        <v>0.11679232350925289</v>
      </c>
      <c r="P62" s="38">
        <f t="shared" si="64"/>
        <v>0.11723085460599335</v>
      </c>
      <c r="Q62" s="39">
        <f t="shared" si="64"/>
        <v>0.13619830257308368</v>
      </c>
      <c r="R62" s="37">
        <f t="shared" si="64"/>
        <v>0.10794121279486228</v>
      </c>
      <c r="S62" s="38">
        <f t="shared" si="64"/>
        <v>0.11416054632135035</v>
      </c>
      <c r="T62" s="38">
        <f t="shared" si="64"/>
        <v>0.11245808614908434</v>
      </c>
      <c r="U62" s="39">
        <f t="shared" si="64"/>
        <v>0.10663182779644145</v>
      </c>
      <c r="V62" s="37">
        <f t="shared" si="64"/>
        <v>0.11498946259220233</v>
      </c>
      <c r="W62" s="38">
        <f t="shared" si="64"/>
        <v>0.1240814019219898</v>
      </c>
      <c r="X62" s="38">
        <f t="shared" si="64"/>
        <v>0.12102171834448842</v>
      </c>
      <c r="Y62" s="39">
        <f t="shared" si="64"/>
        <v>0.12122076440387908</v>
      </c>
      <c r="Z62" s="37">
        <f t="shared" si="64"/>
        <v>9.6410872503378875E-2</v>
      </c>
      <c r="AA62" s="38">
        <f t="shared" si="64"/>
        <v>9.4643885582645401E-2</v>
      </c>
      <c r="AB62" s="38">
        <f t="shared" si="64"/>
        <v>0.11095135394200811</v>
      </c>
      <c r="AC62" s="39">
        <f t="shared" si="64"/>
        <v>0.10389610389610388</v>
      </c>
      <c r="AD62" s="37">
        <f t="shared" si="64"/>
        <v>0.10463432295438087</v>
      </c>
      <c r="AE62" s="38">
        <f t="shared" si="64"/>
        <v>0.12025241100130971</v>
      </c>
      <c r="AF62" s="38">
        <f t="shared" si="64"/>
        <v>0.11826697892271663</v>
      </c>
      <c r="AG62" s="39">
        <f t="shared" si="64"/>
        <v>0.11340852130325813</v>
      </c>
      <c r="AH62" s="37">
        <f t="shared" si="64"/>
        <v>0.1429144385026738</v>
      </c>
      <c r="AI62" s="38">
        <f t="shared" si="64"/>
        <v>0.13559751615764795</v>
      </c>
      <c r="AJ62" s="38">
        <f t="shared" si="64"/>
        <v>0.1284606866002215</v>
      </c>
      <c r="AK62" s="39">
        <f t="shared" ref="AK62:BQ62" si="65">+AK4/AK$28</f>
        <v>0.12794056954189018</v>
      </c>
      <c r="AL62" s="37">
        <f t="shared" si="65"/>
        <v>0.16485294117647062</v>
      </c>
      <c r="AM62" s="38">
        <f t="shared" si="65"/>
        <v>0.15750498433494731</v>
      </c>
      <c r="AN62" s="38">
        <f t="shared" si="65"/>
        <v>0.14884147139677967</v>
      </c>
      <c r="AO62" s="39">
        <f t="shared" si="65"/>
        <v>0.15625</v>
      </c>
      <c r="AP62" s="37">
        <f t="shared" si="65"/>
        <v>0.16140131373162342</v>
      </c>
      <c r="AQ62" s="38">
        <f t="shared" si="65"/>
        <v>0.15658844765342964</v>
      </c>
      <c r="AR62" s="38">
        <f t="shared" si="65"/>
        <v>0.1656461488881727</v>
      </c>
      <c r="AS62" s="39">
        <f t="shared" si="65"/>
        <v>0.15147392290249437</v>
      </c>
      <c r="AT62" s="37">
        <f t="shared" si="65"/>
        <v>7.717750826901873E-2</v>
      </c>
      <c r="AU62" s="38">
        <f t="shared" si="65"/>
        <v>9.3138119597812652E-2</v>
      </c>
      <c r="AV62" s="38">
        <f t="shared" si="65"/>
        <v>7.9118942731277536E-2</v>
      </c>
      <c r="AW62" s="39">
        <f t="shared" si="65"/>
        <v>6.8443680137575236E-2</v>
      </c>
      <c r="AX62" s="37">
        <f t="shared" si="65"/>
        <v>8.6339002055690534E-2</v>
      </c>
      <c r="AY62" s="38">
        <f t="shared" si="65"/>
        <v>8.38756326825741E-2</v>
      </c>
      <c r="AZ62" s="38">
        <f t="shared" si="65"/>
        <v>9.481180061037639E-2</v>
      </c>
      <c r="BA62" s="39">
        <f t="shared" si="65"/>
        <v>8.1374615010536555E-2</v>
      </c>
      <c r="BB62" s="37">
        <f t="shared" si="65"/>
        <v>6.7959437822451521E-2</v>
      </c>
      <c r="BC62" s="38">
        <f t="shared" si="65"/>
        <v>5.904856952761145E-2</v>
      </c>
      <c r="BD62" s="38">
        <f t="shared" si="65"/>
        <v>5.64078723074539E-2</v>
      </c>
      <c r="BE62" s="39">
        <f t="shared" si="65"/>
        <v>5.7475196715703059E-2</v>
      </c>
      <c r="BF62" s="37">
        <f t="shared" si="65"/>
        <v>0.13324729795128248</v>
      </c>
      <c r="BG62" s="38">
        <f t="shared" si="65"/>
        <v>0.11107788907161011</v>
      </c>
      <c r="BH62" s="38">
        <f t="shared" si="65"/>
        <v>0.1200518209298978</v>
      </c>
      <c r="BI62" s="39">
        <f t="shared" si="65"/>
        <v>0.1005089058524173</v>
      </c>
      <c r="BJ62" s="37">
        <f t="shared" si="65"/>
        <v>0.14844103027564395</v>
      </c>
      <c r="BK62" s="38">
        <f t="shared" si="65"/>
        <v>0.16552734374999997</v>
      </c>
      <c r="BL62" s="38">
        <f t="shared" si="65"/>
        <v>0.1702286282306163</v>
      </c>
      <c r="BM62" s="39">
        <f t="shared" si="65"/>
        <v>0.17536726128016789</v>
      </c>
      <c r="BN62" s="37">
        <f t="shared" si="65"/>
        <v>0.17762181131056826</v>
      </c>
      <c r="BO62" s="38">
        <f t="shared" si="65"/>
        <v>0.16316848763657271</v>
      </c>
      <c r="BP62" s="38">
        <f t="shared" si="65"/>
        <v>0.1637848222862632</v>
      </c>
      <c r="BQ62" s="39">
        <f t="shared" si="65"/>
        <v>0.13611697316852581</v>
      </c>
    </row>
    <row r="63" spans="1:69" ht="40" customHeight="1" x14ac:dyDescent="0.3">
      <c r="A63" s="114" t="s">
        <v>37</v>
      </c>
      <c r="B63" s="114"/>
      <c r="C63" s="114"/>
      <c r="D63" s="114"/>
      <c r="E63" s="154">
        <f t="shared" ref="E63:AJ63" si="66">+E5/E$28</f>
        <v>4.4769437397403371E-4</v>
      </c>
      <c r="F63" s="154">
        <f t="shared" si="66"/>
        <v>1.400560224089636E-4</v>
      </c>
      <c r="G63" s="154">
        <f t="shared" si="66"/>
        <v>1.4384349827387802E-4</v>
      </c>
      <c r="H63" s="154">
        <f t="shared" si="66"/>
        <v>1.4455044810638914E-4</v>
      </c>
      <c r="I63" s="37">
        <f t="shared" si="66"/>
        <v>1.3919821826280626E-4</v>
      </c>
      <c r="J63" s="37">
        <f t="shared" si="66"/>
        <v>1.3869625520110957E-4</v>
      </c>
      <c r="K63" s="38">
        <f t="shared" si="66"/>
        <v>1.4322543683758235E-4</v>
      </c>
      <c r="L63" s="38">
        <f t="shared" si="66"/>
        <v>1.4551804423748547E-4</v>
      </c>
      <c r="M63" s="39">
        <f t="shared" si="66"/>
        <v>0</v>
      </c>
      <c r="N63" s="38">
        <f t="shared" si="66"/>
        <v>2.7442371020856208E-4</v>
      </c>
      <c r="O63" s="38">
        <f t="shared" si="66"/>
        <v>2.7416038382453738E-4</v>
      </c>
      <c r="P63" s="38">
        <f t="shared" si="66"/>
        <v>2.7746947835738069E-4</v>
      </c>
      <c r="Q63" s="39">
        <f t="shared" si="66"/>
        <v>2.6943284386366699E-4</v>
      </c>
      <c r="R63" s="37">
        <f t="shared" si="66"/>
        <v>1.2350253180190194E-3</v>
      </c>
      <c r="S63" s="38">
        <f t="shared" si="66"/>
        <v>1.4173431258858397E-3</v>
      </c>
      <c r="T63" s="38">
        <f t="shared" si="66"/>
        <v>1.8055197317513537E-3</v>
      </c>
      <c r="U63" s="39">
        <f t="shared" si="66"/>
        <v>1.1198208286674132E-3</v>
      </c>
      <c r="V63" s="37">
        <f t="shared" si="66"/>
        <v>1.4488935721812437E-3</v>
      </c>
      <c r="W63" s="38">
        <f t="shared" si="66"/>
        <v>1.554550593555681E-3</v>
      </c>
      <c r="X63" s="38">
        <f t="shared" si="66"/>
        <v>1.5025269771889087E-3</v>
      </c>
      <c r="Y63" s="39">
        <f t="shared" si="66"/>
        <v>1.2835139760410726E-3</v>
      </c>
      <c r="Z63" s="37">
        <f t="shared" si="66"/>
        <v>1.2013815888271512E-3</v>
      </c>
      <c r="AA63" s="38">
        <f t="shared" si="66"/>
        <v>1.5358034171626034E-3</v>
      </c>
      <c r="AB63" s="38">
        <f t="shared" si="66"/>
        <v>9.5854301461778069E-4</v>
      </c>
      <c r="AC63" s="39">
        <f t="shared" si="66"/>
        <v>9.5317526510187048E-4</v>
      </c>
      <c r="AD63" s="37">
        <f t="shared" si="66"/>
        <v>2.4137098720733766E-4</v>
      </c>
      <c r="AE63" s="38">
        <f t="shared" si="66"/>
        <v>2.3812358614120732E-4</v>
      </c>
      <c r="AF63" s="38">
        <f t="shared" si="66"/>
        <v>2.3419203747072597E-4</v>
      </c>
      <c r="AG63" s="39">
        <f t="shared" si="66"/>
        <v>1.2531328320802005E-4</v>
      </c>
      <c r="AH63" s="37">
        <f t="shared" si="66"/>
        <v>6.6844919786096253E-4</v>
      </c>
      <c r="AI63" s="38">
        <f t="shared" si="66"/>
        <v>6.3363325307312125E-4</v>
      </c>
      <c r="AJ63" s="38">
        <f t="shared" si="66"/>
        <v>6.152331733727083E-4</v>
      </c>
      <c r="AK63" s="39">
        <f t="shared" ref="AK63:BQ63" si="67">+AK5/AK$28</f>
        <v>6.8785252441876457E-4</v>
      </c>
      <c r="AL63" s="37">
        <f t="shared" si="67"/>
        <v>0</v>
      </c>
      <c r="AM63" s="38">
        <f t="shared" si="67"/>
        <v>0</v>
      </c>
      <c r="AN63" s="38">
        <f t="shared" si="67"/>
        <v>0</v>
      </c>
      <c r="AO63" s="39">
        <f t="shared" si="67"/>
        <v>0</v>
      </c>
      <c r="AP63" s="37">
        <f t="shared" si="67"/>
        <v>0</v>
      </c>
      <c r="AQ63" s="38">
        <f t="shared" si="67"/>
        <v>0</v>
      </c>
      <c r="AR63" s="38">
        <f t="shared" si="67"/>
        <v>0</v>
      </c>
      <c r="AS63" s="39">
        <f t="shared" si="67"/>
        <v>0</v>
      </c>
      <c r="AT63" s="37">
        <f t="shared" si="67"/>
        <v>0</v>
      </c>
      <c r="AU63" s="38">
        <f t="shared" si="67"/>
        <v>0</v>
      </c>
      <c r="AV63" s="38">
        <f t="shared" si="67"/>
        <v>0</v>
      </c>
      <c r="AW63" s="39">
        <f t="shared" si="67"/>
        <v>0</v>
      </c>
      <c r="AX63" s="37">
        <f t="shared" si="67"/>
        <v>0</v>
      </c>
      <c r="AY63" s="38">
        <f t="shared" si="67"/>
        <v>0</v>
      </c>
      <c r="AZ63" s="38">
        <f t="shared" si="67"/>
        <v>0</v>
      </c>
      <c r="BA63" s="39">
        <f t="shared" si="67"/>
        <v>0</v>
      </c>
      <c r="BB63" s="37">
        <f t="shared" si="67"/>
        <v>0</v>
      </c>
      <c r="BC63" s="38">
        <f t="shared" si="67"/>
        <v>0</v>
      </c>
      <c r="BD63" s="38">
        <f t="shared" si="67"/>
        <v>0</v>
      </c>
      <c r="BE63" s="39">
        <f t="shared" si="67"/>
        <v>0</v>
      </c>
      <c r="BF63" s="37">
        <f t="shared" si="67"/>
        <v>0</v>
      </c>
      <c r="BG63" s="38">
        <f t="shared" si="67"/>
        <v>0</v>
      </c>
      <c r="BH63" s="38">
        <f t="shared" si="67"/>
        <v>0</v>
      </c>
      <c r="BI63" s="39">
        <f t="shared" si="67"/>
        <v>0</v>
      </c>
      <c r="BJ63" s="37">
        <f t="shared" si="67"/>
        <v>0</v>
      </c>
      <c r="BK63" s="38">
        <f t="shared" si="67"/>
        <v>0</v>
      </c>
      <c r="BL63" s="38">
        <f t="shared" si="67"/>
        <v>0</v>
      </c>
      <c r="BM63" s="39">
        <f t="shared" si="67"/>
        <v>0</v>
      </c>
      <c r="BN63" s="37">
        <f t="shared" si="67"/>
        <v>0</v>
      </c>
      <c r="BO63" s="38">
        <f t="shared" si="67"/>
        <v>0</v>
      </c>
      <c r="BP63" s="38">
        <f t="shared" si="67"/>
        <v>0</v>
      </c>
      <c r="BQ63" s="39">
        <f t="shared" si="67"/>
        <v>0</v>
      </c>
    </row>
    <row r="64" spans="1:69" ht="40" customHeight="1" x14ac:dyDescent="0.3">
      <c r="A64" s="114" t="s">
        <v>63</v>
      </c>
      <c r="B64" s="114"/>
      <c r="C64" s="114"/>
      <c r="D64" s="114"/>
      <c r="E64" s="154">
        <f t="shared" ref="E64:AJ64" si="68">+E6/E$28</f>
        <v>4.8201760931204291E-2</v>
      </c>
      <c r="F64" s="154">
        <f t="shared" si="68"/>
        <v>4.9019607843137254E-2</v>
      </c>
      <c r="G64" s="154">
        <f t="shared" si="68"/>
        <v>4.9194476409666281E-2</v>
      </c>
      <c r="H64" s="154">
        <f t="shared" si="68"/>
        <v>5.5941023417172601E-2</v>
      </c>
      <c r="I64" s="37">
        <f t="shared" si="68"/>
        <v>5.3173719376391988E-2</v>
      </c>
      <c r="J64" s="37">
        <f t="shared" si="68"/>
        <v>6.3938973647711519E-2</v>
      </c>
      <c r="K64" s="38">
        <f t="shared" si="68"/>
        <v>6.4594672013749646E-2</v>
      </c>
      <c r="L64" s="38">
        <f t="shared" si="68"/>
        <v>6.4610011641443546E-2</v>
      </c>
      <c r="M64" s="39">
        <f t="shared" si="68"/>
        <v>6.5543859649122807E-2</v>
      </c>
      <c r="N64" s="38">
        <f t="shared" si="68"/>
        <v>9.0697036223929758E-2</v>
      </c>
      <c r="O64" s="38">
        <f t="shared" si="68"/>
        <v>8.8142563399588758E-2</v>
      </c>
      <c r="P64" s="38">
        <f t="shared" si="68"/>
        <v>9.0455049944506094E-2</v>
      </c>
      <c r="Q64" s="39">
        <f t="shared" si="68"/>
        <v>0.10467465984103463</v>
      </c>
      <c r="R64" s="37">
        <f t="shared" si="68"/>
        <v>8.6822279856737059E-2</v>
      </c>
      <c r="S64" s="38">
        <f t="shared" si="68"/>
        <v>8.9550315680968953E-2</v>
      </c>
      <c r="T64" s="38">
        <f t="shared" si="68"/>
        <v>9.01470208924426E-2</v>
      </c>
      <c r="U64" s="39">
        <f t="shared" si="68"/>
        <v>8.2244618638795564E-2</v>
      </c>
      <c r="V64" s="37">
        <f t="shared" si="68"/>
        <v>9.4046364594309817E-2</v>
      </c>
      <c r="W64" s="38">
        <f t="shared" si="68"/>
        <v>9.9915206331260581E-2</v>
      </c>
      <c r="X64" s="38">
        <f t="shared" si="68"/>
        <v>9.9439967217593211E-2</v>
      </c>
      <c r="Y64" s="39">
        <f t="shared" si="68"/>
        <v>9.8830576155162581E-2</v>
      </c>
      <c r="Z64" s="37">
        <f t="shared" si="68"/>
        <v>9.0403964559243127E-2</v>
      </c>
      <c r="AA64" s="38">
        <f t="shared" si="68"/>
        <v>8.7156843923977725E-2</v>
      </c>
      <c r="AB64" s="38">
        <f t="shared" si="68"/>
        <v>0.10256410256410253</v>
      </c>
      <c r="AC64" s="39">
        <f t="shared" si="68"/>
        <v>9.5555820326462509E-2</v>
      </c>
      <c r="AD64" s="37">
        <f t="shared" si="68"/>
        <v>9.6186338402124053E-2</v>
      </c>
      <c r="AE64" s="38">
        <f t="shared" si="68"/>
        <v>0.10679842838433147</v>
      </c>
      <c r="AF64" s="38">
        <f t="shared" si="68"/>
        <v>0.10644028103044496</v>
      </c>
      <c r="AG64" s="39">
        <f t="shared" si="68"/>
        <v>9.7619047619047619E-2</v>
      </c>
      <c r="AH64" s="37">
        <f t="shared" si="68"/>
        <v>0.11296791443850267</v>
      </c>
      <c r="AI64" s="38">
        <f t="shared" si="68"/>
        <v>0.10505639335952351</v>
      </c>
      <c r="AJ64" s="38">
        <f t="shared" si="68"/>
        <v>0.10052910052910054</v>
      </c>
      <c r="AK64" s="39">
        <f t="shared" ref="AK64:BQ64" si="69">+AK6/AK$28</f>
        <v>0.10125189159444213</v>
      </c>
      <c r="AL64" s="37">
        <f t="shared" si="69"/>
        <v>0.13426470588235295</v>
      </c>
      <c r="AM64" s="38">
        <f t="shared" si="69"/>
        <v>0.12916547992025063</v>
      </c>
      <c r="AN64" s="38">
        <f t="shared" si="69"/>
        <v>0.12737269276083255</v>
      </c>
      <c r="AO64" s="39">
        <f t="shared" si="69"/>
        <v>0.13248847926267282</v>
      </c>
      <c r="AP64" s="37">
        <f t="shared" si="69"/>
        <v>0.13309352517985615</v>
      </c>
      <c r="AQ64" s="38">
        <f t="shared" si="69"/>
        <v>0.12845968712394706</v>
      </c>
      <c r="AR64" s="38">
        <f t="shared" si="69"/>
        <v>0.13567515307766675</v>
      </c>
      <c r="AS64" s="39">
        <f t="shared" si="69"/>
        <v>0.12456538170823886</v>
      </c>
      <c r="AT64" s="37">
        <f t="shared" si="69"/>
        <v>3.906126949125846E-2</v>
      </c>
      <c r="AU64" s="38">
        <f t="shared" si="69"/>
        <v>4.7627447521608739E-2</v>
      </c>
      <c r="AV64" s="38">
        <f t="shared" si="69"/>
        <v>4.0352422907488986E-2</v>
      </c>
      <c r="AW64" s="39">
        <f t="shared" si="69"/>
        <v>3.7317282889079963E-2</v>
      </c>
      <c r="AX64" s="37">
        <f t="shared" si="69"/>
        <v>3.419921509998132E-2</v>
      </c>
      <c r="AY64" s="38">
        <f t="shared" si="69"/>
        <v>3.4164859002169194E-2</v>
      </c>
      <c r="AZ64" s="38">
        <f t="shared" si="69"/>
        <v>3.7232960325534074E-2</v>
      </c>
      <c r="BA64" s="39">
        <f t="shared" si="69"/>
        <v>3.0312854595558436E-2</v>
      </c>
      <c r="BB64" s="37">
        <f t="shared" si="69"/>
        <v>2.2238035936666074E-2</v>
      </c>
      <c r="BC64" s="38">
        <f t="shared" si="69"/>
        <v>1.7132401862940787E-2</v>
      </c>
      <c r="BD64" s="38">
        <f t="shared" si="69"/>
        <v>1.9525801952580198E-2</v>
      </c>
      <c r="BE64" s="39">
        <f t="shared" si="69"/>
        <v>1.7960998973657206E-2</v>
      </c>
      <c r="BF64" s="37">
        <f t="shared" si="69"/>
        <v>9.6789804807226987E-2</v>
      </c>
      <c r="BG64" s="38">
        <f t="shared" si="69"/>
        <v>7.7590073254597089E-2</v>
      </c>
      <c r="BH64" s="38">
        <f t="shared" si="69"/>
        <v>8.8383474881243693E-2</v>
      </c>
      <c r="BI64" s="39">
        <f t="shared" si="69"/>
        <v>6.8843652813118453E-2</v>
      </c>
      <c r="BJ64" s="37">
        <f t="shared" si="69"/>
        <v>0.11319475824672391</v>
      </c>
      <c r="BK64" s="38">
        <f t="shared" si="69"/>
        <v>0.1290283203125</v>
      </c>
      <c r="BL64" s="38">
        <f t="shared" si="69"/>
        <v>0.13357355864811132</v>
      </c>
      <c r="BM64" s="39">
        <f t="shared" si="69"/>
        <v>0.13496852046169991</v>
      </c>
      <c r="BN64" s="37">
        <f t="shared" si="69"/>
        <v>0.12214873802132543</v>
      </c>
      <c r="BO64" s="38">
        <f t="shared" si="69"/>
        <v>0.11227717078780905</v>
      </c>
      <c r="BP64" s="38">
        <f t="shared" si="69"/>
        <v>0.12407941082292667</v>
      </c>
      <c r="BQ64" s="39">
        <f t="shared" si="69"/>
        <v>9.9035272836900834E-2</v>
      </c>
    </row>
    <row r="65" spans="1:69" ht="40" customHeight="1" x14ac:dyDescent="0.3">
      <c r="A65" s="114" t="s">
        <v>48</v>
      </c>
      <c r="B65" s="114"/>
      <c r="C65" s="114"/>
      <c r="D65" s="114"/>
      <c r="E65" s="154">
        <f t="shared" ref="E65:AJ65" si="70">+E7/E$28</f>
        <v>3.2830920758095808E-2</v>
      </c>
      <c r="F65" s="154">
        <f t="shared" si="70"/>
        <v>2.6330532212885154E-2</v>
      </c>
      <c r="G65" s="154">
        <f t="shared" si="70"/>
        <v>2.6754890678941313E-2</v>
      </c>
      <c r="H65" s="154">
        <f t="shared" si="70"/>
        <v>2.905464006938422E-2</v>
      </c>
      <c r="I65" s="37">
        <f t="shared" si="70"/>
        <v>3.0484409799554565E-2</v>
      </c>
      <c r="J65" s="37">
        <f t="shared" si="70"/>
        <v>2.7739251040221916E-2</v>
      </c>
      <c r="K65" s="38">
        <f t="shared" si="70"/>
        <v>2.7785734746490973E-2</v>
      </c>
      <c r="L65" s="38">
        <f t="shared" si="70"/>
        <v>2.7793946449359726E-2</v>
      </c>
      <c r="M65" s="39">
        <f t="shared" si="70"/>
        <v>2.5824561403508767E-2</v>
      </c>
      <c r="N65" s="38">
        <f t="shared" si="70"/>
        <v>2.3326015367727777E-2</v>
      </c>
      <c r="O65" s="38">
        <f t="shared" si="70"/>
        <v>2.5496915695681976E-2</v>
      </c>
      <c r="P65" s="38">
        <f t="shared" si="70"/>
        <v>2.3862375138734737E-2</v>
      </c>
      <c r="Q65" s="39">
        <f t="shared" si="70"/>
        <v>2.8829314293412366E-2</v>
      </c>
      <c r="R65" s="37">
        <f t="shared" si="70"/>
        <v>1.7907867111275781E-2</v>
      </c>
      <c r="S65" s="38">
        <f t="shared" si="70"/>
        <v>2.035820126272388E-2</v>
      </c>
      <c r="T65" s="38">
        <f t="shared" si="70"/>
        <v>1.8442094402888829E-2</v>
      </c>
      <c r="U65" s="39">
        <f t="shared" si="70"/>
        <v>2.1401020281199449E-2</v>
      </c>
      <c r="V65" s="37">
        <f t="shared" si="70"/>
        <v>1.738672286617492E-2</v>
      </c>
      <c r="W65" s="38">
        <f t="shared" si="70"/>
        <v>2.0350480497456188E-2</v>
      </c>
      <c r="X65" s="38">
        <f t="shared" si="70"/>
        <v>1.7893730364704274E-2</v>
      </c>
      <c r="Y65" s="39">
        <f t="shared" si="70"/>
        <v>1.8539646320593271E-2</v>
      </c>
      <c r="Z65" s="37">
        <f t="shared" si="70"/>
        <v>3.4539720678780591E-3</v>
      </c>
      <c r="AA65" s="38">
        <f t="shared" si="70"/>
        <v>2.4956805528892302E-3</v>
      </c>
      <c r="AB65" s="38">
        <f t="shared" si="70"/>
        <v>4.7927150730889033E-3</v>
      </c>
      <c r="AC65" s="39">
        <f t="shared" si="70"/>
        <v>5.2424639580602875E-3</v>
      </c>
      <c r="AD65" s="37">
        <f t="shared" si="70"/>
        <v>5.0687907313540902E-3</v>
      </c>
      <c r="AE65" s="38">
        <f t="shared" si="70"/>
        <v>7.3818311703774259E-3</v>
      </c>
      <c r="AF65" s="38">
        <f t="shared" si="70"/>
        <v>5.8548009367681494E-3</v>
      </c>
      <c r="AG65" s="39">
        <f t="shared" si="70"/>
        <v>6.6416040100250612E-3</v>
      </c>
      <c r="AH65" s="37">
        <f t="shared" si="70"/>
        <v>2.0855614973262031E-2</v>
      </c>
      <c r="AI65" s="38">
        <f t="shared" si="70"/>
        <v>2.4078063616778608E-2</v>
      </c>
      <c r="AJ65" s="38">
        <f t="shared" si="70"/>
        <v>2.2271440876092043E-2</v>
      </c>
      <c r="AK65" s="39">
        <f t="shared" ref="AK65:BQ65" si="71">+AK7/AK$28</f>
        <v>1.9672582198376667E-2</v>
      </c>
      <c r="AL65" s="37">
        <f t="shared" si="71"/>
        <v>2.6323529411764707E-2</v>
      </c>
      <c r="AM65" s="38">
        <f t="shared" si="71"/>
        <v>2.4494446026772997E-2</v>
      </c>
      <c r="AN65" s="38">
        <f t="shared" si="71"/>
        <v>1.8327006152637777E-2</v>
      </c>
      <c r="AO65" s="39">
        <f t="shared" si="71"/>
        <v>2.0305299539170506E-2</v>
      </c>
      <c r="AP65" s="37">
        <f t="shared" si="71"/>
        <v>2.5961839224272764E-2</v>
      </c>
      <c r="AQ65" s="38">
        <f t="shared" si="71"/>
        <v>2.6323706377858004E-2</v>
      </c>
      <c r="AR65" s="38">
        <f t="shared" si="71"/>
        <v>2.8037383177570086E-2</v>
      </c>
      <c r="AS65" s="39">
        <f t="shared" si="71"/>
        <v>2.479213907785336E-2</v>
      </c>
      <c r="AT65" s="37">
        <f t="shared" si="71"/>
        <v>3.4651126161600244E-2</v>
      </c>
      <c r="AU65" s="38">
        <f t="shared" si="71"/>
        <v>4.3923090492150284E-2</v>
      </c>
      <c r="AV65" s="38">
        <f t="shared" si="71"/>
        <v>3.2246696035242293E-2</v>
      </c>
      <c r="AW65" s="39">
        <f t="shared" si="71"/>
        <v>2.5279449699054168E-2</v>
      </c>
      <c r="AX65" s="37">
        <f t="shared" si="71"/>
        <v>4.5785834423472255E-2</v>
      </c>
      <c r="AY65" s="38">
        <f t="shared" si="71"/>
        <v>4.3564714389009399E-2</v>
      </c>
      <c r="AZ65" s="38">
        <f t="shared" si="71"/>
        <v>5.0254323499491348E-2</v>
      </c>
      <c r="BA65" s="39">
        <f t="shared" si="71"/>
        <v>4.4739828173123684E-2</v>
      </c>
      <c r="BB65" s="37">
        <f t="shared" si="71"/>
        <v>4.0028464685998931E-2</v>
      </c>
      <c r="BC65" s="38">
        <f t="shared" si="71"/>
        <v>3.6593479707252165E-2</v>
      </c>
      <c r="BD65" s="38">
        <f t="shared" si="71"/>
        <v>3.223306988997366E-2</v>
      </c>
      <c r="BE65" s="39">
        <f t="shared" si="71"/>
        <v>3.4553540882654811E-2</v>
      </c>
      <c r="BF65" s="37">
        <f t="shared" si="71"/>
        <v>3.3231166317147939E-2</v>
      </c>
      <c r="BG65" s="38">
        <f t="shared" si="71"/>
        <v>3.0647331439677076E-2</v>
      </c>
      <c r="BH65" s="38">
        <f t="shared" si="71"/>
        <v>2.8933352526270332E-2</v>
      </c>
      <c r="BI65" s="39">
        <f t="shared" si="71"/>
        <v>2.9120723777212323E-2</v>
      </c>
      <c r="BJ65" s="37">
        <f t="shared" si="71"/>
        <v>3.0840488025305018E-2</v>
      </c>
      <c r="BK65" s="38">
        <f t="shared" si="71"/>
        <v>3.1982421875E-2</v>
      </c>
      <c r="BL65" s="38">
        <f t="shared" si="71"/>
        <v>3.205765407554672E-2</v>
      </c>
      <c r="BM65" s="39">
        <f t="shared" si="71"/>
        <v>3.5545645330535156E-2</v>
      </c>
      <c r="BN65" s="37">
        <f t="shared" si="71"/>
        <v>4.9534350114725345E-2</v>
      </c>
      <c r="BO65" s="38">
        <f t="shared" si="71"/>
        <v>4.5572167912593435E-2</v>
      </c>
      <c r="BP65" s="38">
        <f t="shared" si="71"/>
        <v>3.5222542427153378E-2</v>
      </c>
      <c r="BQ65" s="39">
        <f t="shared" si="71"/>
        <v>3.3011757612300276E-2</v>
      </c>
    </row>
    <row r="66" spans="1:69" ht="40" customHeight="1" x14ac:dyDescent="0.3">
      <c r="A66" s="114" t="s">
        <v>38</v>
      </c>
      <c r="B66" s="114"/>
      <c r="C66" s="114"/>
      <c r="D66" s="114"/>
      <c r="E66" s="154">
        <f t="shared" ref="E66:AJ66" si="72">+E8/E$28</f>
        <v>4.6261751977316815E-3</v>
      </c>
      <c r="F66" s="154">
        <f t="shared" si="72"/>
        <v>2.5210084033613447E-3</v>
      </c>
      <c r="G66" s="154">
        <f t="shared" si="72"/>
        <v>2.4453394706559261E-3</v>
      </c>
      <c r="H66" s="154">
        <f t="shared" si="72"/>
        <v>2.8910089621277829E-3</v>
      </c>
      <c r="I66" s="37">
        <f t="shared" si="72"/>
        <v>2.6447661469933183E-3</v>
      </c>
      <c r="J66" s="37">
        <f t="shared" si="72"/>
        <v>2.9126213592233011E-3</v>
      </c>
      <c r="K66" s="38">
        <f t="shared" si="72"/>
        <v>2.0051561157261527E-3</v>
      </c>
      <c r="L66" s="38">
        <f t="shared" si="72"/>
        <v>1.7462165308498256E-3</v>
      </c>
      <c r="M66" s="39">
        <f t="shared" si="72"/>
        <v>2.1052631578947364E-3</v>
      </c>
      <c r="N66" s="38">
        <f t="shared" si="72"/>
        <v>2.7442371020856208E-3</v>
      </c>
      <c r="O66" s="38">
        <f t="shared" si="72"/>
        <v>2.8786840301576423E-3</v>
      </c>
      <c r="P66" s="38">
        <f t="shared" si="72"/>
        <v>2.6359600443951162E-3</v>
      </c>
      <c r="Q66" s="39">
        <f t="shared" si="72"/>
        <v>2.4248955947730032E-3</v>
      </c>
      <c r="R66" s="37">
        <f t="shared" si="72"/>
        <v>1.976040508830431E-3</v>
      </c>
      <c r="S66" s="38">
        <f t="shared" si="72"/>
        <v>2.8346862517716793E-3</v>
      </c>
      <c r="T66" s="38">
        <f t="shared" si="72"/>
        <v>2.0634511220015473E-3</v>
      </c>
      <c r="U66" s="39">
        <f t="shared" si="72"/>
        <v>1.8663680477790218E-3</v>
      </c>
      <c r="V66" s="37">
        <f t="shared" si="72"/>
        <v>2.1074815595363543E-3</v>
      </c>
      <c r="W66" s="38">
        <f t="shared" si="72"/>
        <v>2.2611644997173543E-3</v>
      </c>
      <c r="X66" s="38">
        <f t="shared" si="72"/>
        <v>2.1854937850020488E-3</v>
      </c>
      <c r="Y66" s="39">
        <f t="shared" si="72"/>
        <v>2.5670279520821453E-3</v>
      </c>
      <c r="Z66" s="37">
        <f t="shared" si="72"/>
        <v>1.3515542874305449E-3</v>
      </c>
      <c r="AA66" s="38">
        <f t="shared" si="72"/>
        <v>3.4555576886158572E-3</v>
      </c>
      <c r="AB66" s="38">
        <f t="shared" si="72"/>
        <v>2.6359932901988971E-3</v>
      </c>
      <c r="AC66" s="39">
        <f t="shared" si="72"/>
        <v>2.1446443464792084E-3</v>
      </c>
      <c r="AD66" s="37">
        <f t="shared" si="72"/>
        <v>3.1378228336953894E-3</v>
      </c>
      <c r="AE66" s="38">
        <f t="shared" si="72"/>
        <v>5.8340278604595789E-3</v>
      </c>
      <c r="AF66" s="38">
        <f t="shared" si="72"/>
        <v>5.7377049180327867E-3</v>
      </c>
      <c r="AG66" s="39">
        <f t="shared" si="72"/>
        <v>9.0225563909774424E-3</v>
      </c>
      <c r="AH66" s="37">
        <f t="shared" si="72"/>
        <v>8.4224598930481287E-3</v>
      </c>
      <c r="AI66" s="38">
        <f t="shared" si="72"/>
        <v>5.8294259282727148E-3</v>
      </c>
      <c r="AJ66" s="38">
        <f t="shared" si="72"/>
        <v>5.0449120216562076E-3</v>
      </c>
      <c r="AK66" s="39">
        <f t="shared" ref="AK66:BQ66" si="73">+AK8/AK$28</f>
        <v>6.3282432246526332E-3</v>
      </c>
      <c r="AL66" s="37">
        <f t="shared" si="73"/>
        <v>4.2647058823529422E-3</v>
      </c>
      <c r="AM66" s="38">
        <f t="shared" si="73"/>
        <v>3.8450583879236686E-3</v>
      </c>
      <c r="AN66" s="38">
        <f t="shared" si="73"/>
        <v>3.1417724833093332E-3</v>
      </c>
      <c r="AO66" s="39">
        <f t="shared" si="73"/>
        <v>3.4562211981566818E-3</v>
      </c>
      <c r="AP66" s="37">
        <f t="shared" si="73"/>
        <v>2.3459493274945267E-3</v>
      </c>
      <c r="AQ66" s="38">
        <f t="shared" si="73"/>
        <v>1.8050541516245488E-3</v>
      </c>
      <c r="AR66" s="38">
        <f t="shared" si="73"/>
        <v>1.9336126329358679E-3</v>
      </c>
      <c r="AS66" s="39">
        <f t="shared" si="73"/>
        <v>2.1164021164021161E-3</v>
      </c>
      <c r="AT66" s="37">
        <f t="shared" si="73"/>
        <v>3.4651126161600251E-3</v>
      </c>
      <c r="AU66" s="38">
        <f t="shared" si="73"/>
        <v>1.5875815840536247E-3</v>
      </c>
      <c r="AV66" s="38">
        <f t="shared" si="73"/>
        <v>6.5198237885462562E-3</v>
      </c>
      <c r="AW66" s="39">
        <f t="shared" si="73"/>
        <v>5.8469475494411002E-3</v>
      </c>
      <c r="AX66" s="37">
        <f t="shared" si="73"/>
        <v>6.3539525322369658E-3</v>
      </c>
      <c r="AY66" s="38">
        <f t="shared" si="73"/>
        <v>6.1460592913955159E-3</v>
      </c>
      <c r="AZ66" s="38">
        <f t="shared" si="73"/>
        <v>7.3245167853509653E-3</v>
      </c>
      <c r="BA66" s="39">
        <f t="shared" si="73"/>
        <v>6.3219322418544338E-3</v>
      </c>
      <c r="BB66" s="37">
        <f t="shared" si="73"/>
        <v>5.6929371997865149E-3</v>
      </c>
      <c r="BC66" s="38">
        <f t="shared" si="73"/>
        <v>5.3226879574184973E-3</v>
      </c>
      <c r="BD66" s="38">
        <f t="shared" si="73"/>
        <v>4.6490004649000468E-3</v>
      </c>
      <c r="BE66" s="39">
        <f t="shared" si="73"/>
        <v>4.9606568593910374E-3</v>
      </c>
      <c r="BF66" s="37">
        <f t="shared" si="73"/>
        <v>3.2263268269075666E-3</v>
      </c>
      <c r="BG66" s="38">
        <f t="shared" si="73"/>
        <v>2.8404843773359241E-3</v>
      </c>
      <c r="BH66" s="38">
        <f t="shared" si="73"/>
        <v>2.7349935223837623E-3</v>
      </c>
      <c r="BI66" s="39">
        <f t="shared" si="73"/>
        <v>2.5445292620865138E-3</v>
      </c>
      <c r="BJ66" s="37">
        <f t="shared" si="73"/>
        <v>4.4057840036150027E-3</v>
      </c>
      <c r="BK66" s="38">
        <f t="shared" si="73"/>
        <v>4.5166015625E-3</v>
      </c>
      <c r="BL66" s="38">
        <f t="shared" si="73"/>
        <v>4.5974155069582502E-3</v>
      </c>
      <c r="BM66" s="39">
        <f t="shared" si="73"/>
        <v>4.8530954879328443E-3</v>
      </c>
      <c r="BN66" s="37">
        <f t="shared" si="73"/>
        <v>5.9387231745174802E-3</v>
      </c>
      <c r="BO66" s="38">
        <f t="shared" si="73"/>
        <v>5.3191489361702118E-3</v>
      </c>
      <c r="BP66" s="38">
        <f t="shared" si="73"/>
        <v>4.4828690361831567E-3</v>
      </c>
      <c r="BQ66" s="39">
        <f t="shared" si="73"/>
        <v>4.0699427193246918E-3</v>
      </c>
    </row>
    <row r="67" spans="1:69" s="112" customFormat="1" ht="40" customHeight="1" outlineLevel="1" x14ac:dyDescent="0.3">
      <c r="A67" s="55" t="s">
        <v>12</v>
      </c>
      <c r="B67" s="92"/>
      <c r="C67" s="92"/>
      <c r="D67" s="92"/>
      <c r="E67" s="154">
        <f t="shared" ref="E67:AJ67" si="74">+E9/E$28</f>
        <v>5.1634084465005226E-2</v>
      </c>
      <c r="F67" s="154">
        <f t="shared" si="74"/>
        <v>6.0224089635854343E-2</v>
      </c>
      <c r="G67" s="154">
        <f t="shared" si="74"/>
        <v>6.2428078250863057E-2</v>
      </c>
      <c r="H67" s="154">
        <f t="shared" si="74"/>
        <v>6.8372361954322058E-2</v>
      </c>
      <c r="I67" s="37">
        <f t="shared" si="74"/>
        <v>6.1664810690423164E-2</v>
      </c>
      <c r="J67" s="37">
        <f t="shared" si="74"/>
        <v>5.4785020804438284E-2</v>
      </c>
      <c r="K67" s="38">
        <f t="shared" si="74"/>
        <v>5.9868232598109417E-2</v>
      </c>
      <c r="L67" s="38">
        <f t="shared" si="74"/>
        <v>6.068102444703144E-2</v>
      </c>
      <c r="M67" s="39">
        <f t="shared" si="74"/>
        <v>6.3157894736842093E-2</v>
      </c>
      <c r="N67" s="38">
        <f t="shared" si="74"/>
        <v>5.145444566410539E-2</v>
      </c>
      <c r="O67" s="38">
        <f t="shared" si="74"/>
        <v>5.400959561343386E-2</v>
      </c>
      <c r="P67" s="38">
        <f t="shared" si="74"/>
        <v>5.1886792452830184E-2</v>
      </c>
      <c r="Q67" s="39">
        <f t="shared" si="74"/>
        <v>5.3347703085006068E-2</v>
      </c>
      <c r="R67" s="37">
        <f t="shared" si="74"/>
        <v>5.75521798196863E-2</v>
      </c>
      <c r="S67" s="38">
        <f t="shared" si="74"/>
        <v>5.7080273160675175E-2</v>
      </c>
      <c r="T67" s="38">
        <f t="shared" si="74"/>
        <v>3.8044880061903527E-2</v>
      </c>
      <c r="U67" s="39">
        <f t="shared" si="74"/>
        <v>6.6940400647007584E-2</v>
      </c>
      <c r="V67" s="37">
        <f t="shared" si="74"/>
        <v>5.0316122233930463E-2</v>
      </c>
      <c r="W67" s="38">
        <f t="shared" si="74"/>
        <v>2.7133973996608246E-2</v>
      </c>
      <c r="X67" s="38">
        <f t="shared" si="74"/>
        <v>3.2919000136593365E-2</v>
      </c>
      <c r="Y67" s="39">
        <f t="shared" si="74"/>
        <v>1.9252709640616088E-2</v>
      </c>
      <c r="Z67" s="37">
        <f t="shared" si="74"/>
        <v>2.2225559393302296E-2</v>
      </c>
      <c r="AA67" s="38">
        <f t="shared" si="74"/>
        <v>1.0942599347283548E-2</v>
      </c>
      <c r="AB67" s="38">
        <f t="shared" si="74"/>
        <v>2.767792954708842E-2</v>
      </c>
      <c r="AC67" s="39">
        <f t="shared" si="74"/>
        <v>2.7761229596091976E-2</v>
      </c>
      <c r="AD67" s="37">
        <f t="shared" si="74"/>
        <v>0.13142650253439536</v>
      </c>
      <c r="AE67" s="38">
        <f t="shared" si="74"/>
        <v>0.11179902369329683</v>
      </c>
      <c r="AF67" s="38">
        <f t="shared" si="74"/>
        <v>0.15316159250585479</v>
      </c>
      <c r="AG67" s="39">
        <f t="shared" si="74"/>
        <v>0.15338345864661654</v>
      </c>
      <c r="AH67" s="37">
        <f t="shared" si="74"/>
        <v>9.6657754010695179E-2</v>
      </c>
      <c r="AI67" s="38">
        <f t="shared" si="74"/>
        <v>0.14041312888100366</v>
      </c>
      <c r="AJ67" s="38">
        <f t="shared" si="74"/>
        <v>0.13424387842992494</v>
      </c>
      <c r="AK67" s="39">
        <f t="shared" ref="AK67:BQ67" si="75">+AK9/AK$28</f>
        <v>0.10510386573118723</v>
      </c>
      <c r="AL67" s="37">
        <f t="shared" si="75"/>
        <v>0.13117647058823531</v>
      </c>
      <c r="AM67" s="38">
        <f t="shared" si="75"/>
        <v>0.12560524067217316</v>
      </c>
      <c r="AN67" s="38">
        <f t="shared" si="75"/>
        <v>0.12933630056290088</v>
      </c>
      <c r="AO67" s="39">
        <f t="shared" si="75"/>
        <v>0.10815092165898617</v>
      </c>
      <c r="AP67" s="37">
        <f t="shared" si="75"/>
        <v>7.8511104160150155E-2</v>
      </c>
      <c r="AQ67" s="38">
        <f t="shared" si="75"/>
        <v>8.0475330926594466E-2</v>
      </c>
      <c r="AR67" s="38">
        <f t="shared" si="75"/>
        <v>5.1885272317112464E-2</v>
      </c>
      <c r="AS67" s="39">
        <f t="shared" si="75"/>
        <v>2.2978080120937262E-2</v>
      </c>
      <c r="AT67" s="37">
        <f t="shared" si="75"/>
        <v>2.220822176720743E-2</v>
      </c>
      <c r="AU67" s="38">
        <f t="shared" si="75"/>
        <v>1.5523019932968776E-2</v>
      </c>
      <c r="AV67" s="38">
        <f t="shared" si="75"/>
        <v>1.4977973568281937E-2</v>
      </c>
      <c r="AW67" s="39">
        <f t="shared" si="75"/>
        <v>3.473774720550301E-2</v>
      </c>
      <c r="AX67" s="37">
        <f t="shared" si="75"/>
        <v>2.2986357690151379E-2</v>
      </c>
      <c r="AY67" s="38">
        <f t="shared" si="75"/>
        <v>1.1749819233550252E-2</v>
      </c>
      <c r="AZ67" s="38">
        <f t="shared" si="75"/>
        <v>7.5279755849440482E-3</v>
      </c>
      <c r="BA67" s="39">
        <f t="shared" si="75"/>
        <v>4.5874533960123198E-2</v>
      </c>
      <c r="BB67" s="37">
        <f t="shared" si="75"/>
        <v>1.4943960149439602E-2</v>
      </c>
      <c r="BC67" s="38">
        <f t="shared" si="75"/>
        <v>2.9108449767132404E-2</v>
      </c>
      <c r="BD67" s="38">
        <f t="shared" si="75"/>
        <v>5.0674105067410512E-2</v>
      </c>
      <c r="BE67" s="39">
        <f t="shared" si="75"/>
        <v>4.8580225795415675E-2</v>
      </c>
      <c r="BF67" s="37">
        <f t="shared" si="75"/>
        <v>2.8552992418131962E-2</v>
      </c>
      <c r="BG67" s="38">
        <f t="shared" si="75"/>
        <v>2.571385857377784E-2</v>
      </c>
      <c r="BH67" s="38">
        <f t="shared" si="75"/>
        <v>3.4115445516050093E-2</v>
      </c>
      <c r="BI67" s="39">
        <f t="shared" si="75"/>
        <v>4.2691546508340394E-2</v>
      </c>
      <c r="BJ67" s="37">
        <f t="shared" si="75"/>
        <v>4.5978309986443748E-2</v>
      </c>
      <c r="BK67" s="38">
        <f t="shared" si="75"/>
        <v>4.345703125E-2</v>
      </c>
      <c r="BL67" s="38">
        <f t="shared" si="75"/>
        <v>4.311630218687873E-2</v>
      </c>
      <c r="BM67" s="39">
        <f t="shared" si="75"/>
        <v>4.3022035676810073E-2</v>
      </c>
      <c r="BN67" s="37">
        <f t="shared" si="75"/>
        <v>3.7117019840734247E-2</v>
      </c>
      <c r="BO67" s="38">
        <f t="shared" si="75"/>
        <v>3.5365152386428976E-2</v>
      </c>
      <c r="BP67" s="38">
        <f t="shared" si="75"/>
        <v>3.3461415305795703E-2</v>
      </c>
      <c r="BQ67" s="39">
        <f t="shared" si="75"/>
        <v>5.1100391920410014E-2</v>
      </c>
    </row>
    <row r="68" spans="1:69" s="112" customFormat="1" ht="40" customHeight="1" outlineLevel="1" x14ac:dyDescent="0.3">
      <c r="A68" s="55" t="s">
        <v>13</v>
      </c>
      <c r="B68" s="92"/>
      <c r="C68" s="92"/>
      <c r="D68" s="92"/>
      <c r="E68" s="154">
        <f t="shared" ref="E68:AJ68" si="76">+E10/E$28</f>
        <v>0.1787792866736308</v>
      </c>
      <c r="F68" s="154">
        <f t="shared" si="76"/>
        <v>0.18851540616246498</v>
      </c>
      <c r="G68" s="154">
        <f t="shared" si="76"/>
        <v>0.1989355581127733</v>
      </c>
      <c r="H68" s="154">
        <f t="shared" si="76"/>
        <v>0.18560277536860367</v>
      </c>
      <c r="I68" s="37">
        <f t="shared" si="76"/>
        <v>0.20253340757238308</v>
      </c>
      <c r="J68" s="37">
        <f t="shared" si="76"/>
        <v>0.2059639389736477</v>
      </c>
      <c r="K68" s="38">
        <f t="shared" si="76"/>
        <v>0.20481237467774274</v>
      </c>
      <c r="L68" s="38">
        <f t="shared" si="76"/>
        <v>0.19426658905704308</v>
      </c>
      <c r="M68" s="39">
        <f t="shared" si="76"/>
        <v>0.18175438596491225</v>
      </c>
      <c r="N68" s="38">
        <f t="shared" si="76"/>
        <v>0.1796103183315039</v>
      </c>
      <c r="O68" s="38">
        <f t="shared" si="76"/>
        <v>0.18135709389993149</v>
      </c>
      <c r="P68" s="38">
        <f t="shared" si="76"/>
        <v>0.18091009988901219</v>
      </c>
      <c r="Q68" s="39">
        <f t="shared" si="76"/>
        <v>0.17957699043513406</v>
      </c>
      <c r="R68" s="37">
        <f t="shared" si="76"/>
        <v>0.19340496480177841</v>
      </c>
      <c r="S68" s="38">
        <f t="shared" si="76"/>
        <v>0.19662414637289011</v>
      </c>
      <c r="T68" s="38">
        <f t="shared" si="76"/>
        <v>0.2148568480784111</v>
      </c>
      <c r="U68" s="39">
        <f t="shared" si="76"/>
        <v>0.1784247853676745</v>
      </c>
      <c r="V68" s="37">
        <f t="shared" si="76"/>
        <v>0.21232876712328769</v>
      </c>
      <c r="W68" s="38">
        <f t="shared" si="76"/>
        <v>0.21565856416054263</v>
      </c>
      <c r="X68" s="38">
        <f t="shared" si="76"/>
        <v>0.20898784319082092</v>
      </c>
      <c r="Y68" s="39">
        <f t="shared" si="76"/>
        <v>0.20450656018254423</v>
      </c>
      <c r="Z68" s="37">
        <f t="shared" si="76"/>
        <v>0.21249436852380235</v>
      </c>
      <c r="AA68" s="38">
        <f t="shared" si="76"/>
        <v>0.16567479362641582</v>
      </c>
      <c r="AB68" s="38">
        <f t="shared" si="76"/>
        <v>0.21699017493410008</v>
      </c>
      <c r="AC68" s="39">
        <f t="shared" si="76"/>
        <v>0.24746812820207309</v>
      </c>
      <c r="AD68" s="37">
        <f t="shared" si="76"/>
        <v>0.20154477431812692</v>
      </c>
      <c r="AE68" s="38">
        <f t="shared" si="76"/>
        <v>0.21800214311227528</v>
      </c>
      <c r="AF68" s="38">
        <f t="shared" si="76"/>
        <v>0.18629976580796251</v>
      </c>
      <c r="AG68" s="39">
        <f t="shared" si="76"/>
        <v>0.18709273182957392</v>
      </c>
      <c r="AH68" s="37">
        <f t="shared" si="76"/>
        <v>0.16283422459893049</v>
      </c>
      <c r="AI68" s="38">
        <f t="shared" si="76"/>
        <v>0.17108097832974273</v>
      </c>
      <c r="AJ68" s="38">
        <f t="shared" si="76"/>
        <v>0.1704195890242402</v>
      </c>
      <c r="AK68" s="39">
        <f t="shared" ref="AK68:BQ68" si="77">+AK10/AK$28</f>
        <v>0.17388911817306368</v>
      </c>
      <c r="AL68" s="37">
        <f t="shared" si="77"/>
        <v>0.15794117647058828</v>
      </c>
      <c r="AM68" s="38">
        <f t="shared" si="77"/>
        <v>0.16676160637994872</v>
      </c>
      <c r="AN68" s="38">
        <f t="shared" si="77"/>
        <v>0.15617227385783478</v>
      </c>
      <c r="AO68" s="39">
        <f t="shared" si="77"/>
        <v>0.13810483870967744</v>
      </c>
      <c r="AP68" s="37">
        <f t="shared" si="77"/>
        <v>0.15248670628714422</v>
      </c>
      <c r="AQ68" s="38">
        <f t="shared" si="77"/>
        <v>0.13658243080625754</v>
      </c>
      <c r="AR68" s="38">
        <f t="shared" si="77"/>
        <v>0.15758942958427324</v>
      </c>
      <c r="AS68" s="39">
        <f t="shared" si="77"/>
        <v>0.17384731670445955</v>
      </c>
      <c r="AT68" s="37">
        <f t="shared" si="77"/>
        <v>9.2770515041738846E-2</v>
      </c>
      <c r="AU68" s="38">
        <f t="shared" si="77"/>
        <v>9.6489680719703638E-2</v>
      </c>
      <c r="AV68" s="38">
        <f t="shared" si="77"/>
        <v>9.8325991189427309E-2</v>
      </c>
      <c r="AW68" s="39">
        <f t="shared" si="77"/>
        <v>8.6328460877042143E-2</v>
      </c>
      <c r="AX68" s="37">
        <f t="shared" si="77"/>
        <v>4.653335825079425E-2</v>
      </c>
      <c r="AY68" s="38">
        <f t="shared" si="77"/>
        <v>5.6218365871294286E-2</v>
      </c>
      <c r="AZ68" s="38">
        <f t="shared" si="77"/>
        <v>4.7202441505595112E-2</v>
      </c>
      <c r="BA68" s="39">
        <f t="shared" si="77"/>
        <v>6.4029826552115421E-2</v>
      </c>
      <c r="BB68" s="37">
        <f t="shared" si="77"/>
        <v>0.10976694538338375</v>
      </c>
      <c r="BC68" s="38">
        <f t="shared" si="77"/>
        <v>0.10279441117764472</v>
      </c>
      <c r="BD68" s="38">
        <f t="shared" si="77"/>
        <v>9.8093909809390978E-2</v>
      </c>
      <c r="BE68" s="39">
        <f t="shared" si="77"/>
        <v>9.0147109134450926E-2</v>
      </c>
      <c r="BF68" s="37">
        <f t="shared" si="77"/>
        <v>0.10985642845620262</v>
      </c>
      <c r="BG68" s="38">
        <f t="shared" si="77"/>
        <v>0.12094483480340858</v>
      </c>
      <c r="BH68" s="38">
        <f t="shared" si="77"/>
        <v>0.11904419173744062</v>
      </c>
      <c r="BI68" s="39">
        <f t="shared" si="77"/>
        <v>0.1048911506926774</v>
      </c>
      <c r="BJ68" s="37">
        <f t="shared" si="77"/>
        <v>0.10912788070492545</v>
      </c>
      <c r="BK68" s="38">
        <f t="shared" si="77"/>
        <v>0.136474609375</v>
      </c>
      <c r="BL68" s="38">
        <f t="shared" si="77"/>
        <v>0.13407057654075547</v>
      </c>
      <c r="BM68" s="39">
        <f t="shared" si="77"/>
        <v>0.10912906610703044</v>
      </c>
      <c r="BN68" s="37">
        <f t="shared" si="77"/>
        <v>9.6774193548387122E-2</v>
      </c>
      <c r="BO68" s="38">
        <f t="shared" si="77"/>
        <v>0.10437032777458306</v>
      </c>
      <c r="BP68" s="38">
        <f t="shared" si="77"/>
        <v>0.11367275056035862</v>
      </c>
      <c r="BQ68" s="39">
        <f t="shared" si="77"/>
        <v>0.11034066927946942</v>
      </c>
    </row>
    <row r="69" spans="1:69" s="112" customFormat="1" ht="40" customHeight="1" outlineLevel="1" x14ac:dyDescent="0.3">
      <c r="A69" s="55" t="s">
        <v>14</v>
      </c>
      <c r="B69" s="92"/>
      <c r="C69" s="92"/>
      <c r="D69" s="92"/>
      <c r="E69" s="154">
        <f t="shared" ref="E69:AJ69" si="78">+E11/E$28</f>
        <v>1.4773914341143113E-2</v>
      </c>
      <c r="F69" s="154">
        <f t="shared" si="78"/>
        <v>1.4985994397759102E-2</v>
      </c>
      <c r="G69" s="154">
        <f t="shared" si="78"/>
        <v>1.5103567318757191E-2</v>
      </c>
      <c r="H69" s="154">
        <f t="shared" si="78"/>
        <v>1.4599595258745303E-2</v>
      </c>
      <c r="I69" s="37">
        <f t="shared" si="78"/>
        <v>1.5311804008908686E-2</v>
      </c>
      <c r="J69" s="37">
        <f t="shared" si="78"/>
        <v>1.59500693481276E-2</v>
      </c>
      <c r="K69" s="38">
        <f t="shared" si="78"/>
        <v>1.4608994557433398E-2</v>
      </c>
      <c r="L69" s="38">
        <f t="shared" si="78"/>
        <v>1.3678696158323634E-2</v>
      </c>
      <c r="M69" s="39">
        <f t="shared" si="78"/>
        <v>1.2771929824561401E-2</v>
      </c>
      <c r="N69" s="38">
        <f t="shared" si="78"/>
        <v>1.3995609220636664E-2</v>
      </c>
      <c r="O69" s="38">
        <f t="shared" si="78"/>
        <v>1.4256339958875944E-2</v>
      </c>
      <c r="P69" s="38">
        <f t="shared" si="78"/>
        <v>1.3041065482796892E-2</v>
      </c>
      <c r="Q69" s="39">
        <f t="shared" si="78"/>
        <v>1.2259194395796848E-2</v>
      </c>
      <c r="R69" s="37">
        <f t="shared" si="78"/>
        <v>1.3708781030011115E-2</v>
      </c>
      <c r="S69" s="38">
        <f t="shared" si="78"/>
        <v>1.1338745007086717E-2</v>
      </c>
      <c r="T69" s="38">
        <f t="shared" si="78"/>
        <v>9.2855300490069636E-3</v>
      </c>
      <c r="U69" s="39">
        <f t="shared" si="78"/>
        <v>8.2120194102276965E-3</v>
      </c>
      <c r="V69" s="37">
        <f t="shared" si="78"/>
        <v>1.0537407797681772E-2</v>
      </c>
      <c r="W69" s="38">
        <f t="shared" si="78"/>
        <v>1.2295081967213111E-2</v>
      </c>
      <c r="X69" s="38">
        <f t="shared" si="78"/>
        <v>1.0517688840322361E-2</v>
      </c>
      <c r="Y69" s="39">
        <f t="shared" si="78"/>
        <v>1.0981175128351398E-2</v>
      </c>
      <c r="Z69" s="37">
        <f t="shared" si="78"/>
        <v>1.696951494218351E-2</v>
      </c>
      <c r="AA69" s="38">
        <f t="shared" si="78"/>
        <v>8.4469187943943189E-3</v>
      </c>
      <c r="AB69" s="38">
        <f t="shared" si="78"/>
        <v>1.1382698298586146E-2</v>
      </c>
      <c r="AC69" s="39">
        <f t="shared" si="78"/>
        <v>1.4655069700941258E-2</v>
      </c>
      <c r="AD69" s="37">
        <f t="shared" si="78"/>
        <v>9.7755249818971737E-3</v>
      </c>
      <c r="AE69" s="38">
        <f t="shared" si="78"/>
        <v>1.5478033099178475E-2</v>
      </c>
      <c r="AF69" s="38">
        <f t="shared" si="78"/>
        <v>1.3934426229508195E-2</v>
      </c>
      <c r="AG69" s="39">
        <f t="shared" si="78"/>
        <v>1.4160401002506264E-2</v>
      </c>
      <c r="AH69" s="37">
        <f t="shared" si="78"/>
        <v>1.0026737967914439E-2</v>
      </c>
      <c r="AI69" s="38">
        <f t="shared" si="78"/>
        <v>1.2672665061462425E-2</v>
      </c>
      <c r="AJ69" s="38">
        <f t="shared" si="78"/>
        <v>1.0458963947336041E-2</v>
      </c>
      <c r="AK69" s="39">
        <f t="shared" ref="AK69:BQ69" si="79">+AK11/AK$28</f>
        <v>1.3206768468840278E-2</v>
      </c>
      <c r="AL69" s="37">
        <f t="shared" si="79"/>
        <v>8.6764705882352959E-3</v>
      </c>
      <c r="AM69" s="38">
        <f t="shared" si="79"/>
        <v>7.4052976360011388E-3</v>
      </c>
      <c r="AN69" s="38">
        <f t="shared" si="79"/>
        <v>7.1998952742505559E-3</v>
      </c>
      <c r="AO69" s="39">
        <f t="shared" si="79"/>
        <v>7.0564516129032265E-3</v>
      </c>
      <c r="AP69" s="37">
        <f t="shared" si="79"/>
        <v>8.1326243353143594E-3</v>
      </c>
      <c r="AQ69" s="38">
        <f t="shared" si="79"/>
        <v>6.6185318892900127E-3</v>
      </c>
      <c r="AR69" s="38">
        <f t="shared" si="79"/>
        <v>7.4121817595874939E-3</v>
      </c>
      <c r="AS69" s="39">
        <f t="shared" si="79"/>
        <v>7.5585789871504159E-3</v>
      </c>
      <c r="AT69" s="37">
        <f t="shared" si="79"/>
        <v>7.8752559458182374E-3</v>
      </c>
      <c r="AU69" s="38">
        <f t="shared" si="79"/>
        <v>8.2907038278355969E-3</v>
      </c>
      <c r="AV69" s="38">
        <f t="shared" si="79"/>
        <v>6.8722466960352419E-3</v>
      </c>
      <c r="AW69" s="39">
        <f t="shared" si="79"/>
        <v>6.3628546861564921E-3</v>
      </c>
      <c r="AX69" s="37">
        <f t="shared" si="79"/>
        <v>4.485142963931976E-3</v>
      </c>
      <c r="AY69" s="38">
        <f t="shared" si="79"/>
        <v>3.7960954446854662E-3</v>
      </c>
      <c r="AZ69" s="38">
        <f t="shared" si="79"/>
        <v>4.0691759918616479E-3</v>
      </c>
      <c r="BA69" s="39">
        <f t="shared" si="79"/>
        <v>5.9977305884260012E-3</v>
      </c>
      <c r="BB69" s="37">
        <f t="shared" si="79"/>
        <v>9.6068315246397445E-3</v>
      </c>
      <c r="BC69" s="38">
        <f t="shared" si="79"/>
        <v>7.4850299401197614E-3</v>
      </c>
      <c r="BD69" s="38">
        <f t="shared" si="79"/>
        <v>6.8185340151867358E-3</v>
      </c>
      <c r="BE69" s="39">
        <f t="shared" si="79"/>
        <v>7.6975709887102308E-3</v>
      </c>
      <c r="BF69" s="37">
        <f t="shared" si="79"/>
        <v>1.5809001451847077E-2</v>
      </c>
      <c r="BG69" s="38">
        <f t="shared" si="79"/>
        <v>1.2408431753625354E-2</v>
      </c>
      <c r="BH69" s="38">
        <f t="shared" si="79"/>
        <v>1.2379444364473873E-2</v>
      </c>
      <c r="BI69" s="39">
        <f t="shared" si="79"/>
        <v>1.2439920836867402E-2</v>
      </c>
      <c r="BJ69" s="37">
        <f t="shared" si="79"/>
        <v>2.3045639403524627E-2</v>
      </c>
      <c r="BK69" s="38">
        <f t="shared" si="79"/>
        <v>2.5390625E-2</v>
      </c>
      <c r="BL69" s="38">
        <f t="shared" si="79"/>
        <v>2.062624254473161E-2</v>
      </c>
      <c r="BM69" s="39">
        <f t="shared" si="79"/>
        <v>2.5970619097586571E-2</v>
      </c>
      <c r="BN69" s="37">
        <f t="shared" si="79"/>
        <v>1.336212714266433E-2</v>
      </c>
      <c r="BO69" s="38">
        <f t="shared" si="79"/>
        <v>1.0782058654399077E-2</v>
      </c>
      <c r="BP69" s="38">
        <f t="shared" si="79"/>
        <v>7.684918347742555E-3</v>
      </c>
      <c r="BQ69" s="39">
        <f t="shared" si="79"/>
        <v>1.1154657823334342E-2</v>
      </c>
    </row>
    <row r="70" spans="1:69" s="112" customFormat="1" ht="40" customHeight="1" outlineLevel="1" x14ac:dyDescent="0.3">
      <c r="A70" s="55" t="s">
        <v>27</v>
      </c>
      <c r="B70" s="92"/>
      <c r="C70" s="92"/>
      <c r="D70" s="92"/>
      <c r="E70" s="154">
        <f t="shared" ref="E70:AJ70" si="80">+E12/E$28</f>
        <v>2.5220116400537229E-2</v>
      </c>
      <c r="F70" s="154">
        <f t="shared" si="80"/>
        <v>2.3529411764705882E-2</v>
      </c>
      <c r="G70" s="154">
        <f t="shared" si="80"/>
        <v>2.3734177215189872E-2</v>
      </c>
      <c r="H70" s="154">
        <f t="shared" si="80"/>
        <v>2.4573576178086153E-2</v>
      </c>
      <c r="I70" s="37">
        <f t="shared" si="80"/>
        <v>2.3942093541202674E-2</v>
      </c>
      <c r="J70" s="37">
        <f t="shared" si="80"/>
        <v>2.3439667128987516E-2</v>
      </c>
      <c r="K70" s="38">
        <f t="shared" si="80"/>
        <v>2.4061873388713836E-2</v>
      </c>
      <c r="L70" s="38">
        <f t="shared" si="80"/>
        <v>2.4155995343422589E-2</v>
      </c>
      <c r="M70" s="39">
        <f t="shared" si="80"/>
        <v>2.2596491228070174E-2</v>
      </c>
      <c r="N70" s="38">
        <f t="shared" si="80"/>
        <v>1.9758507135016472E-2</v>
      </c>
      <c r="O70" s="38">
        <f t="shared" si="80"/>
        <v>1.9739547635366689E-2</v>
      </c>
      <c r="P70" s="38">
        <f t="shared" si="80"/>
        <v>2.01165371809101E-2</v>
      </c>
      <c r="Q70" s="39">
        <f t="shared" si="80"/>
        <v>1.9803314023979522E-2</v>
      </c>
      <c r="R70" s="37">
        <f t="shared" si="80"/>
        <v>2.0007410151908111E-2</v>
      </c>
      <c r="S70" s="38">
        <f t="shared" si="80"/>
        <v>2.048705063780441E-2</v>
      </c>
      <c r="T70" s="38">
        <f t="shared" si="80"/>
        <v>1.9731751354139796E-2</v>
      </c>
      <c r="U70" s="39">
        <f t="shared" si="80"/>
        <v>1.8290406868234414E-2</v>
      </c>
      <c r="V70" s="37">
        <f t="shared" si="80"/>
        <v>1.7518440463645944E-2</v>
      </c>
      <c r="W70" s="38">
        <f t="shared" si="80"/>
        <v>1.8089315997738834E-2</v>
      </c>
      <c r="X70" s="38">
        <f t="shared" si="80"/>
        <v>1.7074170195328506E-2</v>
      </c>
      <c r="Y70" s="39">
        <f t="shared" si="80"/>
        <v>1.7541357672561327E-2</v>
      </c>
      <c r="Z70" s="37">
        <f t="shared" si="80"/>
        <v>1.9222105421234419E-2</v>
      </c>
      <c r="AA70" s="38">
        <f t="shared" si="80"/>
        <v>2.2077174121712423E-2</v>
      </c>
      <c r="AB70" s="38">
        <f t="shared" si="80"/>
        <v>1.3539420081476154E-2</v>
      </c>
      <c r="AC70" s="39">
        <f t="shared" si="80"/>
        <v>1.286786607887525E-2</v>
      </c>
      <c r="AD70" s="37">
        <f t="shared" si="80"/>
        <v>1.3637460777214578E-2</v>
      </c>
      <c r="AE70" s="38">
        <f t="shared" si="80"/>
        <v>1.3453982616978213E-2</v>
      </c>
      <c r="AF70" s="38">
        <f t="shared" si="80"/>
        <v>1.2997658079625291E-2</v>
      </c>
      <c r="AG70" s="39">
        <f t="shared" si="80"/>
        <v>1.3408521303258142E-2</v>
      </c>
      <c r="AH70" s="37">
        <f t="shared" si="80"/>
        <v>1.5106951871657755E-2</v>
      </c>
      <c r="AI70" s="38">
        <f t="shared" si="80"/>
        <v>1.4320111519452542E-2</v>
      </c>
      <c r="AJ70" s="38">
        <f t="shared" si="80"/>
        <v>1.2796850006152334E-2</v>
      </c>
      <c r="AK70" s="39">
        <f t="shared" ref="AK70:BQ70" si="81">+AK12/AK$28</f>
        <v>1.3481909478607786E-2</v>
      </c>
      <c r="AL70" s="37">
        <f t="shared" si="81"/>
        <v>1.2794117647058824E-2</v>
      </c>
      <c r="AM70" s="38">
        <f t="shared" si="81"/>
        <v>1.21048134434634E-2</v>
      </c>
      <c r="AN70" s="38">
        <f t="shared" si="81"/>
        <v>1.0865296504778112E-2</v>
      </c>
      <c r="AO70" s="39">
        <f t="shared" si="81"/>
        <v>1.224078341013825E-2</v>
      </c>
      <c r="AP70" s="37">
        <f t="shared" si="81"/>
        <v>1.1886143259305601E-2</v>
      </c>
      <c r="AQ70" s="38">
        <f t="shared" si="81"/>
        <v>1.2033694344163659E-2</v>
      </c>
      <c r="AR70" s="38">
        <f t="shared" si="81"/>
        <v>1.3374154044473089E-2</v>
      </c>
      <c r="AS70" s="39">
        <f t="shared" si="81"/>
        <v>1.3151927437641722E-2</v>
      </c>
      <c r="AT70" s="37">
        <f t="shared" si="81"/>
        <v>2.346826271853835E-2</v>
      </c>
      <c r="AU70" s="38">
        <f t="shared" si="81"/>
        <v>2.5401305344857995E-2</v>
      </c>
      <c r="AV70" s="38">
        <f t="shared" si="81"/>
        <v>2.8017621145374452E-2</v>
      </c>
      <c r="AW70" s="39">
        <f t="shared" si="81"/>
        <v>2.7171109200343938E-2</v>
      </c>
      <c r="AX70" s="37">
        <f t="shared" si="81"/>
        <v>3.0461595963371339E-2</v>
      </c>
      <c r="AY70" s="38">
        <f t="shared" si="81"/>
        <v>2.7657266811279824E-2</v>
      </c>
      <c r="AZ70" s="38">
        <f t="shared" si="81"/>
        <v>3.1129196337741607E-2</v>
      </c>
      <c r="BA70" s="39">
        <f t="shared" si="81"/>
        <v>2.6746636407845682E-2</v>
      </c>
      <c r="BB70" s="37">
        <f t="shared" si="81"/>
        <v>2.7575164561465929E-2</v>
      </c>
      <c r="BC70" s="38">
        <f t="shared" si="81"/>
        <v>2.7611443779108454E-2</v>
      </c>
      <c r="BD70" s="38">
        <f t="shared" si="81"/>
        <v>2.8668836200216954E-2</v>
      </c>
      <c r="BE70" s="39">
        <f t="shared" si="81"/>
        <v>3.2329798152582967E-2</v>
      </c>
      <c r="BF70" s="37">
        <f t="shared" si="81"/>
        <v>3.0004839490240371E-2</v>
      </c>
      <c r="BG70" s="38">
        <f t="shared" si="81"/>
        <v>2.8554342951113768E-2</v>
      </c>
      <c r="BH70" s="38">
        <f t="shared" si="81"/>
        <v>3.0516769828703036E-2</v>
      </c>
      <c r="BI70" s="39">
        <f t="shared" si="81"/>
        <v>3.3220243143907265E-2</v>
      </c>
      <c r="BJ70" s="37">
        <f t="shared" si="81"/>
        <v>2.9258924536827838E-2</v>
      </c>
      <c r="BK70" s="38">
        <f t="shared" si="81"/>
        <v>3.1494140625E-2</v>
      </c>
      <c r="BL70" s="38">
        <f t="shared" si="81"/>
        <v>3.205765407554672E-2</v>
      </c>
      <c r="BM70" s="39">
        <f t="shared" si="81"/>
        <v>3.0823714585519413E-2</v>
      </c>
      <c r="BN70" s="37">
        <f t="shared" si="81"/>
        <v>1.8491024429747607E-2</v>
      </c>
      <c r="BO70" s="38">
        <f t="shared" si="81"/>
        <v>1.9695227142035646E-2</v>
      </c>
      <c r="BP70" s="38">
        <f t="shared" si="81"/>
        <v>2.2414345180915785E-2</v>
      </c>
      <c r="BQ70" s="39">
        <f t="shared" si="81"/>
        <v>2.0048236358154965E-2</v>
      </c>
    </row>
    <row r="71" spans="1:69" ht="40" customHeight="1" x14ac:dyDescent="0.3">
      <c r="A71" s="55" t="s">
        <v>26</v>
      </c>
      <c r="B71" s="92"/>
      <c r="C71" s="92"/>
      <c r="D71" s="92"/>
      <c r="E71" s="154">
        <f t="shared" ref="E71:AJ71" si="82">+E13/E$28</f>
        <v>6.2677212356364725E-3</v>
      </c>
      <c r="F71" s="154">
        <f t="shared" si="82"/>
        <v>6.1624649859943984E-3</v>
      </c>
      <c r="G71" s="154">
        <f t="shared" si="82"/>
        <v>6.1852704257767547E-3</v>
      </c>
      <c r="H71" s="154">
        <f t="shared" si="82"/>
        <v>6.0711188204683438E-3</v>
      </c>
      <c r="I71" s="37">
        <f t="shared" si="82"/>
        <v>6.1247216035634749E-3</v>
      </c>
      <c r="J71" s="37">
        <f t="shared" si="82"/>
        <v>5.9639389736477113E-3</v>
      </c>
      <c r="K71" s="38">
        <f t="shared" si="82"/>
        <v>6.301919220853624E-3</v>
      </c>
      <c r="L71" s="38">
        <f t="shared" si="82"/>
        <v>6.2572759022118743E-3</v>
      </c>
      <c r="M71" s="39">
        <f t="shared" si="82"/>
        <v>6.035087719298244E-3</v>
      </c>
      <c r="N71" s="38">
        <f t="shared" si="82"/>
        <v>5.2140504939626794E-3</v>
      </c>
      <c r="O71" s="38">
        <f t="shared" si="82"/>
        <v>5.346127484578478E-3</v>
      </c>
      <c r="P71" s="38">
        <f t="shared" si="82"/>
        <v>5.1331853496115422E-3</v>
      </c>
      <c r="Q71" s="39">
        <f t="shared" si="82"/>
        <v>4.8497911895460065E-3</v>
      </c>
      <c r="R71" s="37">
        <f t="shared" si="82"/>
        <v>4.4460911448684698E-3</v>
      </c>
      <c r="S71" s="38">
        <f t="shared" si="82"/>
        <v>4.7674268779796429E-3</v>
      </c>
      <c r="T71" s="38">
        <f t="shared" si="82"/>
        <v>4.6427650245034818E-3</v>
      </c>
      <c r="U71" s="39">
        <f t="shared" si="82"/>
        <v>4.4792833146696529E-3</v>
      </c>
      <c r="V71" s="37">
        <f t="shared" si="82"/>
        <v>4.8735511064278191E-3</v>
      </c>
      <c r="W71" s="38">
        <f t="shared" si="82"/>
        <v>5.5115884680610504E-3</v>
      </c>
      <c r="X71" s="38">
        <f t="shared" si="82"/>
        <v>4.9173610162546099E-3</v>
      </c>
      <c r="Y71" s="39">
        <f t="shared" si="82"/>
        <v>4.7062179121505994E-3</v>
      </c>
      <c r="Z71" s="37">
        <f t="shared" si="82"/>
        <v>4.9556990539119982E-3</v>
      </c>
      <c r="AA71" s="38">
        <f t="shared" si="82"/>
        <v>5.9512382415050878E-3</v>
      </c>
      <c r="AB71" s="38">
        <f t="shared" si="82"/>
        <v>3.9539899352983455E-3</v>
      </c>
      <c r="AC71" s="39">
        <f t="shared" si="82"/>
        <v>3.931847968545215E-3</v>
      </c>
      <c r="AD71" s="37">
        <f t="shared" si="82"/>
        <v>3.8619357953174026E-3</v>
      </c>
      <c r="AE71" s="38">
        <f t="shared" si="82"/>
        <v>4.2862245505417311E-3</v>
      </c>
      <c r="AF71" s="38">
        <f t="shared" si="82"/>
        <v>3.9812646370023415E-3</v>
      </c>
      <c r="AG71" s="39">
        <f t="shared" si="82"/>
        <v>4.0100250626566416E-3</v>
      </c>
      <c r="AH71" s="37">
        <f t="shared" si="82"/>
        <v>4.1443850267379682E-3</v>
      </c>
      <c r="AI71" s="38">
        <f t="shared" si="82"/>
        <v>4.1819794702825999E-3</v>
      </c>
      <c r="AJ71" s="38">
        <f t="shared" si="82"/>
        <v>3.937492309585333E-3</v>
      </c>
      <c r="AK71" s="39">
        <f t="shared" ref="AK71:BQ71" si="83">+AK13/AK$28</f>
        <v>4.2646856513963403E-3</v>
      </c>
      <c r="AL71" s="37">
        <f t="shared" si="83"/>
        <v>3.0882352941176477E-3</v>
      </c>
      <c r="AM71" s="38">
        <f t="shared" si="83"/>
        <v>2.9906009683850752E-3</v>
      </c>
      <c r="AN71" s="38">
        <f t="shared" si="83"/>
        <v>2.7490509228956669E-3</v>
      </c>
      <c r="AO71" s="39">
        <f t="shared" si="83"/>
        <v>2.7361751152073731E-3</v>
      </c>
      <c r="AP71" s="37">
        <f t="shared" si="83"/>
        <v>2.6587425711604635E-3</v>
      </c>
      <c r="AQ71" s="38">
        <f t="shared" si="83"/>
        <v>2.5571600481347776E-3</v>
      </c>
      <c r="AR71" s="38">
        <f t="shared" si="83"/>
        <v>2.7392845633258129E-3</v>
      </c>
      <c r="AS71" s="39">
        <f t="shared" si="83"/>
        <v>2.418745275888133E-3</v>
      </c>
      <c r="AT71" s="37">
        <f t="shared" si="83"/>
        <v>3.30760749724366E-3</v>
      </c>
      <c r="AU71" s="38">
        <f t="shared" si="83"/>
        <v>3.7043570294584579E-3</v>
      </c>
      <c r="AV71" s="38">
        <f t="shared" si="83"/>
        <v>3.7004405286343613E-3</v>
      </c>
      <c r="AW71" s="39">
        <f t="shared" si="83"/>
        <v>3.2674118658641443E-3</v>
      </c>
      <c r="AX71" s="37">
        <f t="shared" si="83"/>
        <v>2.242571481965988E-3</v>
      </c>
      <c r="AY71" s="38">
        <f t="shared" si="83"/>
        <v>2.5307302964569772E-3</v>
      </c>
      <c r="AZ71" s="38">
        <f t="shared" si="83"/>
        <v>2.0345879959308239E-3</v>
      </c>
      <c r="BA71" s="39">
        <f t="shared" si="83"/>
        <v>2.1073107472848111E-3</v>
      </c>
      <c r="BB71" s="37">
        <f t="shared" si="83"/>
        <v>2.8464685998932575E-3</v>
      </c>
      <c r="BC71" s="38">
        <f t="shared" si="83"/>
        <v>2.6613439787092487E-3</v>
      </c>
      <c r="BD71" s="38">
        <f t="shared" si="83"/>
        <v>2.634433596776693E-3</v>
      </c>
      <c r="BE71" s="39">
        <f t="shared" si="83"/>
        <v>2.3947998631542937E-3</v>
      </c>
      <c r="BF71" s="37">
        <f t="shared" si="83"/>
        <v>3.2263268269075666E-3</v>
      </c>
      <c r="BG71" s="38">
        <f t="shared" si="83"/>
        <v>3.4384810883540135E-3</v>
      </c>
      <c r="BH71" s="38">
        <f t="shared" si="83"/>
        <v>2.8789405498776447E-3</v>
      </c>
      <c r="BI71" s="39">
        <f t="shared" si="83"/>
        <v>3.1099802092168505E-3</v>
      </c>
      <c r="BJ71" s="37">
        <f t="shared" si="83"/>
        <v>3.7279710799819252E-3</v>
      </c>
      <c r="BK71" s="38">
        <f t="shared" si="83"/>
        <v>4.2724609375E-3</v>
      </c>
      <c r="BL71" s="38">
        <f t="shared" si="83"/>
        <v>4.1003976143141148E-3</v>
      </c>
      <c r="BM71" s="39">
        <f t="shared" si="83"/>
        <v>4.0661070304302202E-3</v>
      </c>
      <c r="BN71" s="37">
        <f t="shared" si="83"/>
        <v>2.6994196247806727E-3</v>
      </c>
      <c r="BO71" s="38">
        <f t="shared" si="83"/>
        <v>3.1627372052903963E-3</v>
      </c>
      <c r="BP71" s="38">
        <f t="shared" si="83"/>
        <v>3.2020493115593979E-3</v>
      </c>
      <c r="BQ71" s="39">
        <f t="shared" si="83"/>
        <v>2.8640337654507091E-3</v>
      </c>
    </row>
    <row r="72" spans="1:69" ht="40" customHeight="1" x14ac:dyDescent="0.3">
      <c r="A72" s="56" t="s">
        <v>16</v>
      </c>
      <c r="B72" s="93"/>
      <c r="C72" s="93"/>
      <c r="D72" s="93"/>
      <c r="E72" s="154">
        <f t="shared" ref="E72:AJ72" si="84">+E14/E$28</f>
        <v>0.25533502462319058</v>
      </c>
      <c r="F72" s="154">
        <f t="shared" si="84"/>
        <v>0.25238095238095237</v>
      </c>
      <c r="G72" s="154">
        <f t="shared" si="84"/>
        <v>0.25963751438434979</v>
      </c>
      <c r="H72" s="154">
        <f t="shared" si="84"/>
        <v>0.27016478751084133</v>
      </c>
      <c r="I72" s="37">
        <f t="shared" si="84"/>
        <v>0.25807349665924273</v>
      </c>
      <c r="J72" s="37">
        <f t="shared" si="84"/>
        <v>0.24757281553398058</v>
      </c>
      <c r="K72" s="38">
        <f t="shared" si="84"/>
        <v>0.26124319679175023</v>
      </c>
      <c r="L72" s="38">
        <f t="shared" si="84"/>
        <v>0.25974970896391153</v>
      </c>
      <c r="M72" s="39">
        <f t="shared" si="84"/>
        <v>0.25992982456140351</v>
      </c>
      <c r="N72" s="38">
        <f t="shared" si="84"/>
        <v>0.23765093304061474</v>
      </c>
      <c r="O72" s="38">
        <f t="shared" si="84"/>
        <v>0.24071281699794378</v>
      </c>
      <c r="P72" s="38">
        <f t="shared" si="84"/>
        <v>0.24694783573806878</v>
      </c>
      <c r="Q72" s="39">
        <f t="shared" si="84"/>
        <v>0.24127711167991384</v>
      </c>
      <c r="R72" s="37">
        <f t="shared" si="84"/>
        <v>0.24799308385821914</v>
      </c>
      <c r="S72" s="38">
        <f t="shared" si="84"/>
        <v>0.26929519391830953</v>
      </c>
      <c r="T72" s="38">
        <f t="shared" si="84"/>
        <v>0.27121485684807839</v>
      </c>
      <c r="U72" s="39">
        <f t="shared" si="84"/>
        <v>0.27037451785492095</v>
      </c>
      <c r="V72" s="37">
        <f t="shared" si="84"/>
        <v>0.25935194942044254</v>
      </c>
      <c r="W72" s="38">
        <f t="shared" si="84"/>
        <v>0.26625211984171848</v>
      </c>
      <c r="X72" s="38">
        <f t="shared" si="84"/>
        <v>0.25966398033055593</v>
      </c>
      <c r="Y72" s="39">
        <f t="shared" si="84"/>
        <v>0.267969195664575</v>
      </c>
      <c r="Z72" s="37">
        <f t="shared" si="84"/>
        <v>0.24643339840816936</v>
      </c>
      <c r="AA72" s="38">
        <f t="shared" si="84"/>
        <v>0.30792858514110188</v>
      </c>
      <c r="AB72" s="38">
        <f t="shared" si="84"/>
        <v>0.2759405703330936</v>
      </c>
      <c r="AC72" s="39">
        <f t="shared" si="84"/>
        <v>0.27260812581913496</v>
      </c>
      <c r="AD72" s="37">
        <f t="shared" si="84"/>
        <v>0.23835384986724592</v>
      </c>
      <c r="AE72" s="38">
        <f t="shared" si="84"/>
        <v>0.24693415882843198</v>
      </c>
      <c r="AF72" s="38">
        <f t="shared" si="84"/>
        <v>0.25807962529273998</v>
      </c>
      <c r="AG72" s="39">
        <f t="shared" si="84"/>
        <v>0.23220551378446114</v>
      </c>
      <c r="AH72" s="37">
        <f t="shared" si="84"/>
        <v>0.26631016042780753</v>
      </c>
      <c r="AI72" s="38">
        <f t="shared" si="84"/>
        <v>0.23152959067291845</v>
      </c>
      <c r="AJ72" s="38">
        <f t="shared" si="84"/>
        <v>0.24818506213855054</v>
      </c>
      <c r="AK72" s="39">
        <f t="shared" ref="AK72:BQ72" si="85">+AK14/AK$28</f>
        <v>0.26097124776447927</v>
      </c>
      <c r="AL72" s="37">
        <f t="shared" si="85"/>
        <v>0.23926470588235296</v>
      </c>
      <c r="AM72" s="38">
        <f t="shared" si="85"/>
        <v>0.23526060951295927</v>
      </c>
      <c r="AN72" s="38">
        <f t="shared" si="85"/>
        <v>0.24217829558842777</v>
      </c>
      <c r="AO72" s="39">
        <f t="shared" si="85"/>
        <v>0.23991935483870969</v>
      </c>
      <c r="AP72" s="37">
        <f t="shared" si="85"/>
        <v>0.26290272130121994</v>
      </c>
      <c r="AQ72" s="38">
        <f t="shared" si="85"/>
        <v>0.25015042117930197</v>
      </c>
      <c r="AR72" s="38">
        <f t="shared" si="85"/>
        <v>0.25459233000322268</v>
      </c>
      <c r="AS72" s="39">
        <f t="shared" si="85"/>
        <v>0.25411942554799699</v>
      </c>
      <c r="AT72" s="37">
        <f t="shared" si="85"/>
        <v>0.29831469522759479</v>
      </c>
      <c r="AU72" s="38">
        <f t="shared" si="85"/>
        <v>0.32404304110072318</v>
      </c>
      <c r="AV72" s="38">
        <f t="shared" si="85"/>
        <v>0.35348017621145378</v>
      </c>
      <c r="AW72" s="39">
        <f t="shared" si="85"/>
        <v>0.3327601031814274</v>
      </c>
      <c r="AX72" s="37">
        <f t="shared" si="85"/>
        <v>0.3304055316763222</v>
      </c>
      <c r="AY72" s="38">
        <f t="shared" si="85"/>
        <v>0.29537237888647866</v>
      </c>
      <c r="AZ72" s="38">
        <f t="shared" si="85"/>
        <v>0.31027466937945059</v>
      </c>
      <c r="BA72" s="39">
        <f t="shared" si="85"/>
        <v>0.27670611120116717</v>
      </c>
      <c r="BB72" s="37">
        <f t="shared" si="85"/>
        <v>0.27646326276463262</v>
      </c>
      <c r="BC72" s="38">
        <f t="shared" si="85"/>
        <v>0.30089820359281433</v>
      </c>
      <c r="BD72" s="38">
        <f t="shared" si="85"/>
        <v>0.296606229660623</v>
      </c>
      <c r="BE72" s="39">
        <f t="shared" si="85"/>
        <v>0.25419089976052006</v>
      </c>
      <c r="BF72" s="37">
        <f t="shared" si="85"/>
        <v>0.22003548959509603</v>
      </c>
      <c r="BG72" s="38">
        <f t="shared" si="85"/>
        <v>0.26341755120346833</v>
      </c>
      <c r="BH72" s="38">
        <f t="shared" si="85"/>
        <v>0.25089966892183674</v>
      </c>
      <c r="BI72" s="39">
        <f t="shared" si="85"/>
        <v>0.25699745547073788</v>
      </c>
      <c r="BJ72" s="37">
        <f t="shared" si="85"/>
        <v>0.23237686398554003</v>
      </c>
      <c r="BK72" s="38">
        <f t="shared" si="85"/>
        <v>0.23291015624999997</v>
      </c>
      <c r="BL72" s="38">
        <f t="shared" si="85"/>
        <v>0.22726143141153085</v>
      </c>
      <c r="BM72" s="39">
        <f t="shared" si="85"/>
        <v>0.25354144805876183</v>
      </c>
      <c r="BN72" s="37">
        <f t="shared" si="85"/>
        <v>0.25914428397894457</v>
      </c>
      <c r="BO72" s="38">
        <f t="shared" si="85"/>
        <v>0.26150086256469235</v>
      </c>
      <c r="BP72" s="38">
        <f t="shared" si="85"/>
        <v>0.27857829010566759</v>
      </c>
      <c r="BQ72" s="39">
        <f t="shared" si="85"/>
        <v>0.2669580946638529</v>
      </c>
    </row>
    <row r="73" spans="1:69" ht="40" customHeight="1" x14ac:dyDescent="0.3">
      <c r="A73" s="115" t="s">
        <v>40</v>
      </c>
      <c r="B73" s="115"/>
      <c r="C73" s="115"/>
      <c r="D73" s="115"/>
      <c r="E73" s="154">
        <f t="shared" ref="E73:AJ73" si="86">+E15/E$28</f>
        <v>2.1190867034770928E-2</v>
      </c>
      <c r="F73" s="154">
        <f t="shared" si="86"/>
        <v>1.7927170868347341E-2</v>
      </c>
      <c r="G73" s="154">
        <f t="shared" si="86"/>
        <v>2.0138089758342921E-2</v>
      </c>
      <c r="H73" s="154">
        <f t="shared" si="86"/>
        <v>1.9658860942468923E-2</v>
      </c>
      <c r="I73" s="37">
        <f t="shared" si="86"/>
        <v>2.2271714922048998E-2</v>
      </c>
      <c r="J73" s="37">
        <f t="shared" si="86"/>
        <v>2.0110957004160889E-2</v>
      </c>
      <c r="K73" s="38">
        <f t="shared" si="86"/>
        <v>1.8905757662560869E-2</v>
      </c>
      <c r="L73" s="38">
        <f t="shared" si="86"/>
        <v>1.7753201396973225E-2</v>
      </c>
      <c r="M73" s="39">
        <f t="shared" si="86"/>
        <v>1.8245614035087718E-2</v>
      </c>
      <c r="N73" s="38">
        <f t="shared" si="86"/>
        <v>2.126783754116356E-2</v>
      </c>
      <c r="O73" s="38">
        <f t="shared" si="86"/>
        <v>1.9191226867717615E-2</v>
      </c>
      <c r="P73" s="38">
        <f t="shared" si="86"/>
        <v>1.8174250832408433E-2</v>
      </c>
      <c r="Q73" s="39">
        <f t="shared" si="86"/>
        <v>1.8321433382729357E-2</v>
      </c>
      <c r="R73" s="37">
        <f t="shared" si="86"/>
        <v>1.4079288625416821E-2</v>
      </c>
      <c r="S73" s="38">
        <f t="shared" si="86"/>
        <v>1.5204226259502645E-2</v>
      </c>
      <c r="T73" s="38">
        <f t="shared" si="86"/>
        <v>1.0317255610007736E-2</v>
      </c>
      <c r="U73" s="39">
        <f t="shared" si="86"/>
        <v>1.343784994400896E-2</v>
      </c>
      <c r="V73" s="37">
        <f t="shared" si="86"/>
        <v>1.5674394099051636E-2</v>
      </c>
      <c r="W73" s="38">
        <f t="shared" si="86"/>
        <v>1.1305822498586769E-2</v>
      </c>
      <c r="X73" s="38">
        <f t="shared" si="86"/>
        <v>1.0654282201884987E-2</v>
      </c>
      <c r="Y73" s="39">
        <f t="shared" si="86"/>
        <v>1.0553337136337708E-2</v>
      </c>
      <c r="Z73" s="37">
        <f t="shared" si="86"/>
        <v>1.3665715572908842E-2</v>
      </c>
      <c r="AA73" s="38">
        <f t="shared" si="86"/>
        <v>4.4154348243424842E-3</v>
      </c>
      <c r="AB73" s="38">
        <f t="shared" si="86"/>
        <v>1.4018691588785041E-2</v>
      </c>
      <c r="AC73" s="39">
        <f t="shared" si="86"/>
        <v>1.3344453711426185E-2</v>
      </c>
      <c r="AD73" s="37">
        <f t="shared" si="86"/>
        <v>1.3516775283610907E-2</v>
      </c>
      <c r="AE73" s="38">
        <f t="shared" si="86"/>
        <v>8.453387308012858E-3</v>
      </c>
      <c r="AF73" s="38">
        <f t="shared" si="86"/>
        <v>1.4285714285714284E-2</v>
      </c>
      <c r="AG73" s="39">
        <f t="shared" si="86"/>
        <v>1.2155388471177942E-2</v>
      </c>
      <c r="AH73" s="37">
        <f t="shared" si="86"/>
        <v>1.2032085561497326E-2</v>
      </c>
      <c r="AI73" s="38">
        <f t="shared" si="86"/>
        <v>9.7579520973260676E-3</v>
      </c>
      <c r="AJ73" s="38">
        <f t="shared" si="86"/>
        <v>1.2796850006152334E-2</v>
      </c>
      <c r="AK73" s="39">
        <f t="shared" ref="AK73:BQ73" si="87">+AK15/AK$28</f>
        <v>1.1555922410235245E-2</v>
      </c>
      <c r="AL73" s="37">
        <f t="shared" si="87"/>
        <v>5.5882352941176473E-3</v>
      </c>
      <c r="AM73" s="38">
        <f t="shared" si="87"/>
        <v>3.8450583879236686E-3</v>
      </c>
      <c r="AN73" s="38">
        <f t="shared" si="87"/>
        <v>1.9636078020683332E-3</v>
      </c>
      <c r="AO73" s="39">
        <f t="shared" si="87"/>
        <v>2.1601382488479265E-3</v>
      </c>
      <c r="AP73" s="37">
        <f t="shared" si="87"/>
        <v>1.4857679074132001E-2</v>
      </c>
      <c r="AQ73" s="38">
        <f t="shared" si="87"/>
        <v>2.4368231046931407E-2</v>
      </c>
      <c r="AR73" s="38">
        <f t="shared" si="87"/>
        <v>8.378988076055428E-3</v>
      </c>
      <c r="AS73" s="39">
        <f t="shared" si="87"/>
        <v>7.4074074074074077E-3</v>
      </c>
      <c r="AT73" s="37">
        <f t="shared" si="87"/>
        <v>8.6627815404000611E-3</v>
      </c>
      <c r="AU73" s="38">
        <f t="shared" si="87"/>
        <v>4.4099488445934016E-3</v>
      </c>
      <c r="AV73" s="38">
        <f t="shared" si="87"/>
        <v>2.0969162995594714E-2</v>
      </c>
      <c r="AW73" s="39">
        <f t="shared" si="87"/>
        <v>9.2863284608770431E-3</v>
      </c>
      <c r="AX73" s="37">
        <f t="shared" si="87"/>
        <v>2.4294524387964873E-3</v>
      </c>
      <c r="AY73" s="38">
        <f t="shared" si="87"/>
        <v>3.9768618944323935E-3</v>
      </c>
      <c r="AZ73" s="38">
        <f t="shared" si="87"/>
        <v>3.8657171922685651E-3</v>
      </c>
      <c r="BA73" s="39">
        <f t="shared" si="87"/>
        <v>8.9155454692818933E-3</v>
      </c>
      <c r="BB73" s="37">
        <f t="shared" si="87"/>
        <v>6.7603629247464858E-3</v>
      </c>
      <c r="BC73" s="38">
        <f t="shared" si="87"/>
        <v>5.8216899534264807E-3</v>
      </c>
      <c r="BD73" s="38">
        <f t="shared" si="87"/>
        <v>5.4238338757167217E-3</v>
      </c>
      <c r="BE73" s="39">
        <f t="shared" si="87"/>
        <v>9.5791994526171747E-3</v>
      </c>
      <c r="BF73" s="37">
        <f t="shared" si="87"/>
        <v>5.484755605742863E-3</v>
      </c>
      <c r="BG73" s="38">
        <f t="shared" si="87"/>
        <v>8.2224547764987287E-3</v>
      </c>
      <c r="BH73" s="38">
        <f t="shared" si="87"/>
        <v>7.0534043472002305E-3</v>
      </c>
      <c r="BI73" s="39">
        <f t="shared" si="87"/>
        <v>8.1990387333898771E-3</v>
      </c>
      <c r="BJ73" s="37">
        <f t="shared" si="87"/>
        <v>1.8075011296882063E-3</v>
      </c>
      <c r="BK73" s="38">
        <f t="shared" si="87"/>
        <v>3.7841796875E-3</v>
      </c>
      <c r="BL73" s="38">
        <f t="shared" si="87"/>
        <v>2.1123260437375742E-3</v>
      </c>
      <c r="BM73" s="39">
        <f t="shared" si="87"/>
        <v>1.0099685204616999E-2</v>
      </c>
      <c r="BN73" s="37">
        <f t="shared" si="87"/>
        <v>6.0736941557565137E-3</v>
      </c>
      <c r="BO73" s="38">
        <f t="shared" si="87"/>
        <v>7.1880391029327181E-3</v>
      </c>
      <c r="BP73" s="38">
        <f t="shared" si="87"/>
        <v>2.0813320525136089E-3</v>
      </c>
      <c r="BQ73" s="39">
        <f t="shared" si="87"/>
        <v>2.5625565269822132E-3</v>
      </c>
    </row>
    <row r="74" spans="1:69" ht="40" customHeight="1" x14ac:dyDescent="0.3">
      <c r="A74" s="115" t="s">
        <v>42</v>
      </c>
      <c r="B74" s="115"/>
      <c r="C74" s="115"/>
      <c r="D74" s="115"/>
      <c r="E74" s="154">
        <f t="shared" ref="E74:AJ74" si="88">+E16/E$28</f>
        <v>5.4618713624832116E-2</v>
      </c>
      <c r="F74" s="154">
        <f t="shared" si="88"/>
        <v>6.3725490196078427E-2</v>
      </c>
      <c r="G74" s="154">
        <f t="shared" si="88"/>
        <v>6.6168009205983883E-2</v>
      </c>
      <c r="H74" s="154">
        <f t="shared" si="88"/>
        <v>7.2419774501300965E-2</v>
      </c>
      <c r="I74" s="37">
        <f t="shared" si="88"/>
        <v>6.5562360801781738E-2</v>
      </c>
      <c r="J74" s="37">
        <f t="shared" si="88"/>
        <v>5.811373092926491E-2</v>
      </c>
      <c r="K74" s="38">
        <f t="shared" si="88"/>
        <v>6.3592093955886553E-2</v>
      </c>
      <c r="L74" s="38">
        <f t="shared" si="88"/>
        <v>6.446449359720606E-2</v>
      </c>
      <c r="M74" s="39">
        <f t="shared" si="88"/>
        <v>6.7087719298245599E-2</v>
      </c>
      <c r="N74" s="38">
        <f t="shared" si="88"/>
        <v>6.2568605927552159E-2</v>
      </c>
      <c r="O74" s="38">
        <f t="shared" si="88"/>
        <v>6.4976010966415351E-2</v>
      </c>
      <c r="P74" s="38">
        <f t="shared" si="88"/>
        <v>6.7841287458379571E-2</v>
      </c>
      <c r="Q74" s="39">
        <f t="shared" si="88"/>
        <v>6.7223494543984907E-2</v>
      </c>
      <c r="R74" s="37">
        <f t="shared" si="88"/>
        <v>6.1257255773743358E-2</v>
      </c>
      <c r="S74" s="38">
        <f t="shared" si="88"/>
        <v>6.6099729416312342E-2</v>
      </c>
      <c r="T74" s="38">
        <f t="shared" si="88"/>
        <v>6.8351818416301252E-2</v>
      </c>
      <c r="U74" s="39">
        <f t="shared" si="88"/>
        <v>6.9926589523454027E-2</v>
      </c>
      <c r="V74" s="37">
        <f t="shared" si="88"/>
        <v>6.3883034773445743E-2</v>
      </c>
      <c r="W74" s="38">
        <f t="shared" si="88"/>
        <v>6.5432447710570926E-2</v>
      </c>
      <c r="X74" s="38">
        <f t="shared" si="88"/>
        <v>7.1574921458817095E-2</v>
      </c>
      <c r="Y74" s="39">
        <f t="shared" si="88"/>
        <v>7.3302909298345695E-2</v>
      </c>
      <c r="Z74" s="37">
        <f t="shared" si="88"/>
        <v>3.2887820994143259E-2</v>
      </c>
      <c r="AA74" s="38">
        <f t="shared" si="88"/>
        <v>3.589940487617585E-2</v>
      </c>
      <c r="AB74" s="38">
        <f t="shared" si="88"/>
        <v>9.0342679127725839E-2</v>
      </c>
      <c r="AC74" s="39">
        <f t="shared" si="88"/>
        <v>9.4006910520671977E-2</v>
      </c>
      <c r="AD74" s="37">
        <f t="shared" si="88"/>
        <v>5.2860246198406936E-2</v>
      </c>
      <c r="AE74" s="38">
        <f t="shared" si="88"/>
        <v>5.6078104536254322E-2</v>
      </c>
      <c r="AF74" s="38">
        <f t="shared" si="88"/>
        <v>6.0772833723653386E-2</v>
      </c>
      <c r="AG74" s="39">
        <f t="shared" si="88"/>
        <v>5.6641604010025055E-2</v>
      </c>
      <c r="AH74" s="37">
        <f t="shared" si="88"/>
        <v>4.2780748663101602E-2</v>
      </c>
      <c r="AI74" s="38">
        <f t="shared" si="88"/>
        <v>4.2706881257128376E-2</v>
      </c>
      <c r="AJ74" s="38">
        <f t="shared" si="88"/>
        <v>4.8972560600467577E-2</v>
      </c>
      <c r="AK74" s="39">
        <f t="shared" ref="AK74:BQ74" si="89">+AK16/AK$28</f>
        <v>5.1313798321639827E-2</v>
      </c>
      <c r="AL74" s="37">
        <f t="shared" si="89"/>
        <v>4.4117647058823539E-2</v>
      </c>
      <c r="AM74" s="38">
        <f t="shared" si="89"/>
        <v>4.5001424095699231E-2</v>
      </c>
      <c r="AN74" s="38">
        <f t="shared" si="89"/>
        <v>4.9221102238512893E-2</v>
      </c>
      <c r="AO74" s="39">
        <f t="shared" si="89"/>
        <v>5.0691244239631339E-2</v>
      </c>
      <c r="AP74" s="37">
        <f t="shared" si="89"/>
        <v>7.7885517672818275E-2</v>
      </c>
      <c r="AQ74" s="38">
        <f t="shared" si="89"/>
        <v>6.9494584837545129E-2</v>
      </c>
      <c r="AR74" s="38">
        <f t="shared" si="89"/>
        <v>5.9136319690621969E-2</v>
      </c>
      <c r="AS74" s="39">
        <f t="shared" si="89"/>
        <v>7.3167044595616015E-2</v>
      </c>
      <c r="AT74" s="37">
        <f t="shared" si="89"/>
        <v>0.10789100645770985</v>
      </c>
      <c r="AU74" s="38">
        <f t="shared" si="89"/>
        <v>0.11483506791321217</v>
      </c>
      <c r="AV74" s="38">
        <f t="shared" si="89"/>
        <v>0.10096916299559471</v>
      </c>
      <c r="AW74" s="39">
        <f t="shared" si="89"/>
        <v>0.10386930352536543</v>
      </c>
      <c r="AX74" s="37">
        <f t="shared" si="89"/>
        <v>0.10932535974584191</v>
      </c>
      <c r="AY74" s="38">
        <f t="shared" si="89"/>
        <v>0.10032537960954446</v>
      </c>
      <c r="AZ74" s="38">
        <f t="shared" si="89"/>
        <v>9.9287894201424198E-2</v>
      </c>
      <c r="BA74" s="39">
        <f t="shared" si="89"/>
        <v>8.3806127411249806E-2</v>
      </c>
      <c r="BB74" s="37">
        <f t="shared" si="89"/>
        <v>9.233232520903753E-2</v>
      </c>
      <c r="BC74" s="38">
        <f t="shared" si="89"/>
        <v>8.2335329341317376E-2</v>
      </c>
      <c r="BD74" s="38">
        <f t="shared" si="89"/>
        <v>6.6790640012397345E-2</v>
      </c>
      <c r="BE74" s="39">
        <f t="shared" si="89"/>
        <v>7.7317824153267212E-2</v>
      </c>
      <c r="BF74" s="37">
        <f t="shared" si="89"/>
        <v>7.8399741893853861E-2</v>
      </c>
      <c r="BG74" s="38">
        <f t="shared" si="89"/>
        <v>7.3254597099715948E-2</v>
      </c>
      <c r="BH74" s="38">
        <f t="shared" si="89"/>
        <v>6.4632215344753122E-2</v>
      </c>
      <c r="BI74" s="39">
        <f t="shared" si="89"/>
        <v>6.7712750918857784E-2</v>
      </c>
      <c r="BJ74" s="37">
        <f t="shared" si="89"/>
        <v>8.9810212381382745E-2</v>
      </c>
      <c r="BK74" s="38">
        <f t="shared" si="89"/>
        <v>9.765625E-2</v>
      </c>
      <c r="BL74" s="38">
        <f t="shared" si="89"/>
        <v>9.1202783300198806E-2</v>
      </c>
      <c r="BM74" s="39">
        <f t="shared" si="89"/>
        <v>0.10257082896117524</v>
      </c>
      <c r="BN74" s="37">
        <f t="shared" si="89"/>
        <v>0.10176811985423137</v>
      </c>
      <c r="BO74" s="38">
        <f t="shared" si="89"/>
        <v>0.10911443358251867</v>
      </c>
      <c r="BP74" s="38">
        <f t="shared" si="89"/>
        <v>0.11143131604226704</v>
      </c>
      <c r="BQ74" s="39">
        <f t="shared" si="89"/>
        <v>0.11199879409104614</v>
      </c>
    </row>
    <row r="75" spans="1:69" ht="40" customHeight="1" x14ac:dyDescent="0.3">
      <c r="A75" s="116" t="s">
        <v>41</v>
      </c>
      <c r="B75" s="116"/>
      <c r="C75" s="116"/>
      <c r="D75" s="116"/>
      <c r="E75" s="154">
        <f t="shared" ref="E75:AJ75" si="90">+E17/E$28</f>
        <v>5.8200268616624383E-3</v>
      </c>
      <c r="F75" s="154">
        <f t="shared" si="90"/>
        <v>4.2016806722689074E-3</v>
      </c>
      <c r="G75" s="154">
        <f t="shared" si="90"/>
        <v>4.746835443037974E-3</v>
      </c>
      <c r="H75" s="154">
        <f t="shared" si="90"/>
        <v>5.4929170280427868E-3</v>
      </c>
      <c r="I75" s="37">
        <f t="shared" si="90"/>
        <v>4.8719376391982185E-3</v>
      </c>
      <c r="J75" s="37">
        <f t="shared" si="90"/>
        <v>5.1317614424410546E-3</v>
      </c>
      <c r="K75" s="38">
        <f t="shared" si="90"/>
        <v>5.7290174735032942E-3</v>
      </c>
      <c r="L75" s="38">
        <f t="shared" si="90"/>
        <v>6.1117578579743901E-3</v>
      </c>
      <c r="M75" s="39">
        <f t="shared" si="90"/>
        <v>5.0526315789473676E-3</v>
      </c>
      <c r="N75" s="38">
        <f t="shared" si="90"/>
        <v>4.8024149286498364E-3</v>
      </c>
      <c r="O75" s="38">
        <f t="shared" si="90"/>
        <v>5.346127484578478E-3</v>
      </c>
      <c r="P75" s="38">
        <f t="shared" si="90"/>
        <v>5.688124306326303E-3</v>
      </c>
      <c r="Q75" s="39">
        <f t="shared" si="90"/>
        <v>5.2539404553415062E-3</v>
      </c>
      <c r="R75" s="37">
        <f t="shared" si="90"/>
        <v>3.3345683586513525E-3</v>
      </c>
      <c r="S75" s="38">
        <f t="shared" si="90"/>
        <v>1.5461925009663704E-3</v>
      </c>
      <c r="T75" s="38">
        <f t="shared" si="90"/>
        <v>4.5137993293783846E-3</v>
      </c>
      <c r="U75" s="39">
        <f t="shared" si="90"/>
        <v>1.0824934677118326E-2</v>
      </c>
      <c r="V75" s="37">
        <f t="shared" si="90"/>
        <v>5.9272918861959963E-3</v>
      </c>
      <c r="W75" s="38">
        <f t="shared" si="90"/>
        <v>6.2182023742227239E-3</v>
      </c>
      <c r="X75" s="38">
        <f t="shared" si="90"/>
        <v>5.7369211856303781E-3</v>
      </c>
      <c r="Y75" s="39">
        <f t="shared" si="90"/>
        <v>4.4209925841414725E-3</v>
      </c>
      <c r="Z75" s="37">
        <f t="shared" si="90"/>
        <v>7.3584622315663005E-3</v>
      </c>
      <c r="AA75" s="38">
        <f t="shared" si="90"/>
        <v>4.4154348243424842E-3</v>
      </c>
      <c r="AB75" s="38">
        <f t="shared" si="90"/>
        <v>4.672897196261681E-3</v>
      </c>
      <c r="AC75" s="39">
        <f t="shared" si="90"/>
        <v>5.8381984987489564E-3</v>
      </c>
      <c r="AD75" s="37">
        <f t="shared" si="90"/>
        <v>6.0342746801834409E-3</v>
      </c>
      <c r="AE75" s="38">
        <f t="shared" si="90"/>
        <v>7.0246457911656152E-3</v>
      </c>
      <c r="AF75" s="38">
        <f t="shared" si="90"/>
        <v>9.4847775175644009E-3</v>
      </c>
      <c r="AG75" s="39">
        <f t="shared" si="90"/>
        <v>1.0401002506265664E-2</v>
      </c>
      <c r="AH75" s="37">
        <f t="shared" si="90"/>
        <v>1.3235294117647059E-2</v>
      </c>
      <c r="AI75" s="38">
        <f t="shared" si="90"/>
        <v>7.9837789887213274E-3</v>
      </c>
      <c r="AJ75" s="38">
        <f t="shared" si="90"/>
        <v>9.9667774086378749E-3</v>
      </c>
      <c r="AK75" s="39">
        <f t="shared" ref="AK75:BQ75" si="91">+AK17/AK$28</f>
        <v>8.2542302930251749E-3</v>
      </c>
      <c r="AL75" s="37">
        <f t="shared" si="91"/>
        <v>3.0147058823529416E-2</v>
      </c>
      <c r="AM75" s="38">
        <f t="shared" si="91"/>
        <v>1.5095414411848475E-2</v>
      </c>
      <c r="AN75" s="38">
        <f t="shared" si="91"/>
        <v>3.4559497316402663E-2</v>
      </c>
      <c r="AO75" s="39">
        <f t="shared" si="91"/>
        <v>2.7649769585253454E-2</v>
      </c>
      <c r="AP75" s="37">
        <f t="shared" si="91"/>
        <v>5.0046918986549902E-3</v>
      </c>
      <c r="AQ75" s="38">
        <f t="shared" si="91"/>
        <v>4.0613718411552351E-3</v>
      </c>
      <c r="AR75" s="38">
        <f t="shared" si="91"/>
        <v>1.4179825974863034E-2</v>
      </c>
      <c r="AS75" s="39">
        <f t="shared" si="91"/>
        <v>1.3605442176870748E-2</v>
      </c>
      <c r="AT75" s="37">
        <f t="shared" si="91"/>
        <v>1.3545440226807369E-2</v>
      </c>
      <c r="AU75" s="38">
        <f t="shared" si="91"/>
        <v>5.6447345210795547E-3</v>
      </c>
      <c r="AV75" s="38">
        <f t="shared" si="91"/>
        <v>1.4977973568281937E-2</v>
      </c>
      <c r="AW75" s="39">
        <f t="shared" si="91"/>
        <v>1.3585554600171969E-2</v>
      </c>
      <c r="AX75" s="37">
        <f t="shared" si="91"/>
        <v>2.4294524387964873E-3</v>
      </c>
      <c r="AY75" s="38">
        <f t="shared" si="91"/>
        <v>2.3499638467100506E-3</v>
      </c>
      <c r="AZ75" s="38">
        <f t="shared" si="91"/>
        <v>3.2553407934893183E-3</v>
      </c>
      <c r="BA75" s="39">
        <f t="shared" si="91"/>
        <v>4.700923974712271E-3</v>
      </c>
      <c r="BB75" s="37">
        <f t="shared" si="91"/>
        <v>5.5150329122931859E-3</v>
      </c>
      <c r="BC75" s="38">
        <f t="shared" si="91"/>
        <v>2.9940119760479048E-3</v>
      </c>
      <c r="BD75" s="38">
        <f t="shared" si="91"/>
        <v>6.0437006043700609E-3</v>
      </c>
      <c r="BE75" s="39">
        <f t="shared" si="91"/>
        <v>4.6185425932261381E-3</v>
      </c>
      <c r="BF75" s="37">
        <f t="shared" si="91"/>
        <v>5.484755605742863E-3</v>
      </c>
      <c r="BG75" s="38">
        <f t="shared" si="91"/>
        <v>4.6344745103901923E-3</v>
      </c>
      <c r="BH75" s="38">
        <f t="shared" si="91"/>
        <v>3.8865697423348207E-3</v>
      </c>
      <c r="BI75" s="39">
        <f t="shared" si="91"/>
        <v>5.0890585241730275E-3</v>
      </c>
      <c r="BJ75" s="37">
        <f t="shared" si="91"/>
        <v>1.0393131495707185E-2</v>
      </c>
      <c r="BK75" s="38">
        <f t="shared" si="91"/>
        <v>3.7841796875E-3</v>
      </c>
      <c r="BL75" s="38">
        <f t="shared" si="91"/>
        <v>6.9582504970178913E-3</v>
      </c>
      <c r="BM75" s="39">
        <f t="shared" si="91"/>
        <v>1.1149003147953831E-2</v>
      </c>
      <c r="BN75" s="37">
        <f t="shared" si="91"/>
        <v>9.5829396679713869E-3</v>
      </c>
      <c r="BO75" s="38">
        <f t="shared" si="91"/>
        <v>6.7567567567567554E-3</v>
      </c>
      <c r="BP75" s="38">
        <f t="shared" si="91"/>
        <v>9.7662504002561622E-3</v>
      </c>
      <c r="BQ75" s="39">
        <f t="shared" si="91"/>
        <v>5.1251130539644264E-3</v>
      </c>
    </row>
    <row r="76" spans="1:69" ht="40" customHeight="1" x14ac:dyDescent="0.3">
      <c r="A76" s="115" t="s">
        <v>43</v>
      </c>
      <c r="B76" s="115"/>
      <c r="C76" s="115"/>
      <c r="D76" s="115"/>
      <c r="E76" s="154">
        <f t="shared" ref="E76:AJ76" si="92">+E18/E$28</f>
        <v>4.7754066557230265E-3</v>
      </c>
      <c r="F76" s="154">
        <f t="shared" si="92"/>
        <v>5.1820728291316533E-3</v>
      </c>
      <c r="G76" s="154">
        <f t="shared" si="92"/>
        <v>5.4660529344073639E-3</v>
      </c>
      <c r="H76" s="154">
        <f t="shared" si="92"/>
        <v>5.0592656837236197E-3</v>
      </c>
      <c r="I76" s="37">
        <f t="shared" si="92"/>
        <v>5.1503340757238312E-3</v>
      </c>
      <c r="J76" s="37">
        <f t="shared" si="92"/>
        <v>4.8543689320388345E-3</v>
      </c>
      <c r="K76" s="38">
        <f t="shared" si="92"/>
        <v>5.7290174735032942E-3</v>
      </c>
      <c r="L76" s="38">
        <f t="shared" si="92"/>
        <v>4.8020954598370202E-3</v>
      </c>
      <c r="M76" s="39">
        <f t="shared" si="92"/>
        <v>5.19298245614035E-3</v>
      </c>
      <c r="N76" s="38">
        <f t="shared" si="92"/>
        <v>3.0186608122941831E-3</v>
      </c>
      <c r="O76" s="38">
        <f t="shared" si="92"/>
        <v>3.1528444139821794E-3</v>
      </c>
      <c r="P76" s="38">
        <f t="shared" si="92"/>
        <v>2.7746947835738068E-3</v>
      </c>
      <c r="Q76" s="39">
        <f t="shared" si="92"/>
        <v>2.6943284386366701E-3</v>
      </c>
      <c r="R76" s="37">
        <f t="shared" si="92"/>
        <v>1.7290354452266269E-3</v>
      </c>
      <c r="S76" s="38">
        <f t="shared" si="92"/>
        <v>2.8346862517716793E-3</v>
      </c>
      <c r="T76" s="38">
        <f t="shared" si="92"/>
        <v>3.2241423781274176E-3</v>
      </c>
      <c r="U76" s="39">
        <f t="shared" si="92"/>
        <v>2.4884907303720292E-3</v>
      </c>
      <c r="V76" s="37">
        <f t="shared" si="92"/>
        <v>3.6880927291886197E-3</v>
      </c>
      <c r="W76" s="38">
        <f t="shared" si="92"/>
        <v>2.4024872809496885E-3</v>
      </c>
      <c r="X76" s="38">
        <f t="shared" si="92"/>
        <v>2.458680508127305E-3</v>
      </c>
      <c r="Y76" s="39">
        <f t="shared" si="92"/>
        <v>2.5670279520821453E-3</v>
      </c>
      <c r="Z76" s="37">
        <f t="shared" si="92"/>
        <v>4.2048355608950289E-3</v>
      </c>
      <c r="AA76" s="38">
        <f t="shared" si="92"/>
        <v>1.9197542714532541E-3</v>
      </c>
      <c r="AB76" s="38">
        <f t="shared" si="92"/>
        <v>2.1567217828900066E-3</v>
      </c>
      <c r="AC76" s="39">
        <f t="shared" si="92"/>
        <v>2.8595257953056112E-3</v>
      </c>
      <c r="AD76" s="37">
        <f t="shared" si="92"/>
        <v>1.327540429640357E-3</v>
      </c>
      <c r="AE76" s="38">
        <f t="shared" si="92"/>
        <v>3.6909155851887129E-3</v>
      </c>
      <c r="AF76" s="38">
        <f t="shared" si="92"/>
        <v>1.1709601873536298E-3</v>
      </c>
      <c r="AG76" s="39">
        <f t="shared" si="92"/>
        <v>8.7719298245614015E-4</v>
      </c>
      <c r="AH76" s="37">
        <f t="shared" si="92"/>
        <v>3.8770053475935826E-3</v>
      </c>
      <c r="AI76" s="38">
        <f t="shared" si="92"/>
        <v>2.4078063616778606E-3</v>
      </c>
      <c r="AJ76" s="38">
        <f t="shared" si="92"/>
        <v>7.3827980804724999E-4</v>
      </c>
      <c r="AK76" s="39">
        <f t="shared" ref="AK76:BQ76" si="93">+AK18/AK$28</f>
        <v>3.3016921172100695E-3</v>
      </c>
      <c r="AL76" s="37">
        <f t="shared" si="93"/>
        <v>5.2941176470588241E-3</v>
      </c>
      <c r="AM76" s="38">
        <f t="shared" si="93"/>
        <v>3.2754201082312727E-3</v>
      </c>
      <c r="AN76" s="38">
        <f t="shared" si="93"/>
        <v>0</v>
      </c>
      <c r="AO76" s="39">
        <f t="shared" si="93"/>
        <v>3.0241935483870971E-3</v>
      </c>
      <c r="AP76" s="37">
        <f t="shared" si="93"/>
        <v>2.3459493274945267E-3</v>
      </c>
      <c r="AQ76" s="38">
        <f t="shared" si="93"/>
        <v>1.9554753309265946E-3</v>
      </c>
      <c r="AR76" s="38">
        <f t="shared" si="93"/>
        <v>0</v>
      </c>
      <c r="AS76" s="39">
        <f t="shared" si="93"/>
        <v>2.1164021164021161E-3</v>
      </c>
      <c r="AT76" s="37">
        <f t="shared" si="93"/>
        <v>1.2600409513309182E-3</v>
      </c>
      <c r="AU76" s="38">
        <f t="shared" si="93"/>
        <v>1.2347856764861524E-3</v>
      </c>
      <c r="AV76" s="38">
        <f t="shared" si="93"/>
        <v>0</v>
      </c>
      <c r="AW76" s="39">
        <f t="shared" si="93"/>
        <v>8.598452278589854E-4</v>
      </c>
      <c r="AX76" s="37">
        <f t="shared" si="93"/>
        <v>1.3081666978134929E-3</v>
      </c>
      <c r="AY76" s="38">
        <f t="shared" si="93"/>
        <v>1.0845986984815616E-3</v>
      </c>
      <c r="AZ76" s="38">
        <f t="shared" si="93"/>
        <v>0</v>
      </c>
      <c r="BA76" s="39">
        <f t="shared" si="93"/>
        <v>1.1347057869995137E-3</v>
      </c>
      <c r="BB76" s="37">
        <f t="shared" si="93"/>
        <v>2.6685643123999288E-3</v>
      </c>
      <c r="BC76" s="38">
        <f t="shared" si="93"/>
        <v>1.3306719893546243E-3</v>
      </c>
      <c r="BD76" s="38">
        <f t="shared" si="93"/>
        <v>0</v>
      </c>
      <c r="BE76" s="39">
        <f t="shared" si="93"/>
        <v>1.3684570646595967E-3</v>
      </c>
      <c r="BF76" s="37">
        <f t="shared" si="93"/>
        <v>8.0658170672689164E-4</v>
      </c>
      <c r="BG76" s="38">
        <f t="shared" si="93"/>
        <v>5.979967110180894E-4</v>
      </c>
      <c r="BH76" s="38">
        <f t="shared" si="93"/>
        <v>0</v>
      </c>
      <c r="BI76" s="39">
        <f t="shared" si="93"/>
        <v>5.654509471303364E-4</v>
      </c>
      <c r="BJ76" s="37">
        <f t="shared" si="93"/>
        <v>1.3556258472661546E-3</v>
      </c>
      <c r="BK76" s="38">
        <f t="shared" si="93"/>
        <v>9.765625E-4</v>
      </c>
      <c r="BL76" s="38">
        <f t="shared" si="93"/>
        <v>0</v>
      </c>
      <c r="BM76" s="39">
        <f t="shared" si="93"/>
        <v>1.311647429171039E-3</v>
      </c>
      <c r="BN76" s="37">
        <f t="shared" si="93"/>
        <v>3.5092455122148745E-3</v>
      </c>
      <c r="BO76" s="38">
        <f t="shared" si="93"/>
        <v>1.8688901667625068E-3</v>
      </c>
      <c r="BP76" s="38">
        <f t="shared" si="93"/>
        <v>0</v>
      </c>
      <c r="BQ76" s="39">
        <f t="shared" si="93"/>
        <v>2.2610792885137177E-3</v>
      </c>
    </row>
    <row r="77" spans="1:69" s="112" customFormat="1" ht="40" customHeight="1" outlineLevel="1" x14ac:dyDescent="0.3">
      <c r="A77" s="115" t="s">
        <v>44</v>
      </c>
      <c r="B77" s="115"/>
      <c r="C77" s="115"/>
      <c r="D77" s="115"/>
      <c r="E77" s="154">
        <f t="shared" ref="E77:AJ77" si="94">+E19/E$28</f>
        <v>7.6704969407551102E-2</v>
      </c>
      <c r="F77" s="154">
        <f t="shared" si="94"/>
        <v>7.2268907563025217E-2</v>
      </c>
      <c r="G77" s="154">
        <f t="shared" si="94"/>
        <v>7.3935558112773289E-2</v>
      </c>
      <c r="H77" s="154">
        <f t="shared" si="94"/>
        <v>7.6033535703960695E-2</v>
      </c>
      <c r="I77" s="37">
        <f t="shared" si="94"/>
        <v>7.2939866369710463E-2</v>
      </c>
      <c r="J77" s="37">
        <f t="shared" si="94"/>
        <v>7.1705963938973646E-2</v>
      </c>
      <c r="K77" s="38">
        <f t="shared" si="94"/>
        <v>7.3617874534517319E-2</v>
      </c>
      <c r="L77" s="38">
        <f t="shared" si="94"/>
        <v>7.421420256111759E-2</v>
      </c>
      <c r="M77" s="39">
        <f t="shared" si="94"/>
        <v>7.3263157894736836E-2</v>
      </c>
      <c r="N77" s="38">
        <f t="shared" si="94"/>
        <v>7.9445664105378719E-2</v>
      </c>
      <c r="O77" s="38">
        <f t="shared" si="94"/>
        <v>8.1699794379712129E-2</v>
      </c>
      <c r="P77" s="38">
        <f t="shared" si="94"/>
        <v>8.3657047724750272E-2</v>
      </c>
      <c r="Q77" s="39">
        <f t="shared" si="94"/>
        <v>8.0964569581031931E-2</v>
      </c>
      <c r="R77" s="37">
        <f t="shared" si="94"/>
        <v>0.1025071013955786</v>
      </c>
      <c r="S77" s="38">
        <f t="shared" si="94"/>
        <v>0.10900657131812912</v>
      </c>
      <c r="T77" s="38">
        <f t="shared" si="94"/>
        <v>0.10652566417332987</v>
      </c>
      <c r="U77" s="39">
        <f t="shared" si="94"/>
        <v>0.1020281199452532</v>
      </c>
      <c r="V77" s="37">
        <f t="shared" si="94"/>
        <v>0.10010537407797683</v>
      </c>
      <c r="W77" s="38">
        <f t="shared" si="94"/>
        <v>0.10797060486150366</v>
      </c>
      <c r="X77" s="38">
        <f t="shared" si="94"/>
        <v>0.10504029504166099</v>
      </c>
      <c r="Y77" s="39">
        <f t="shared" si="94"/>
        <v>0.10966913861950943</v>
      </c>
      <c r="Z77" s="37">
        <f t="shared" si="94"/>
        <v>0.11157831506232165</v>
      </c>
      <c r="AA77" s="38">
        <f t="shared" si="94"/>
        <v>0.16087540794778268</v>
      </c>
      <c r="AB77" s="38">
        <f t="shared" si="94"/>
        <v>9.8490294751976973E-2</v>
      </c>
      <c r="AC77" s="39">
        <f t="shared" si="94"/>
        <v>9.4364351245085173E-2</v>
      </c>
      <c r="AD77" s="37">
        <f t="shared" si="94"/>
        <v>9.2083031619599312E-2</v>
      </c>
      <c r="AE77" s="38">
        <f t="shared" si="94"/>
        <v>0.10036909155851888</v>
      </c>
      <c r="AF77" s="38">
        <f t="shared" si="94"/>
        <v>0.10234192037470725</v>
      </c>
      <c r="AG77" s="39">
        <f t="shared" si="94"/>
        <v>9.0225563909774417E-2</v>
      </c>
      <c r="AH77" s="37">
        <f t="shared" si="94"/>
        <v>0.12272727272727273</v>
      </c>
      <c r="AI77" s="38">
        <f t="shared" si="94"/>
        <v>0.1013813204916994</v>
      </c>
      <c r="AJ77" s="38">
        <f t="shared" si="94"/>
        <v>0.10471268610803494</v>
      </c>
      <c r="AK77" s="39">
        <f t="shared" ref="AK77:BQ77" si="95">+AK19/AK$28</f>
        <v>0.11322052551932864</v>
      </c>
      <c r="AL77" s="37">
        <f t="shared" si="95"/>
        <v>8.9411764705882357E-2</v>
      </c>
      <c r="AM77" s="38">
        <f t="shared" si="95"/>
        <v>9.8547422386784392E-2</v>
      </c>
      <c r="AN77" s="38">
        <f t="shared" si="95"/>
        <v>9.0456866081947876E-2</v>
      </c>
      <c r="AO77" s="39">
        <f t="shared" si="95"/>
        <v>9.2741935483870983E-2</v>
      </c>
      <c r="AP77" s="37">
        <f t="shared" si="95"/>
        <v>0.11839224272755712</v>
      </c>
      <c r="AQ77" s="38">
        <f t="shared" si="95"/>
        <v>0.10424187725631769</v>
      </c>
      <c r="AR77" s="38">
        <f t="shared" si="95"/>
        <v>0.11424427972929421</v>
      </c>
      <c r="AS77" s="39">
        <f t="shared" si="95"/>
        <v>0.10264550264550265</v>
      </c>
      <c r="AT77" s="37">
        <f t="shared" si="95"/>
        <v>0.12883918727358637</v>
      </c>
      <c r="AU77" s="38">
        <f t="shared" si="95"/>
        <v>0.15276062797671544</v>
      </c>
      <c r="AV77" s="38">
        <f t="shared" si="95"/>
        <v>0.17198237885462553</v>
      </c>
      <c r="AW77" s="39">
        <f t="shared" si="95"/>
        <v>0.15975924333619948</v>
      </c>
      <c r="AX77" s="37">
        <f t="shared" si="95"/>
        <v>0.16707157540646611</v>
      </c>
      <c r="AY77" s="38">
        <f t="shared" si="95"/>
        <v>0.14063629790310916</v>
      </c>
      <c r="AZ77" s="38">
        <f t="shared" si="95"/>
        <v>0.1593082400813835</v>
      </c>
      <c r="BA77" s="39">
        <f t="shared" si="95"/>
        <v>0.13178797211865781</v>
      </c>
      <c r="BB77" s="37">
        <f t="shared" si="95"/>
        <v>0.11385874399573029</v>
      </c>
      <c r="BC77" s="38">
        <f t="shared" si="95"/>
        <v>0.15435795076513642</v>
      </c>
      <c r="BD77" s="38">
        <f t="shared" si="95"/>
        <v>0.15744614907794824</v>
      </c>
      <c r="BE77" s="39">
        <f t="shared" si="95"/>
        <v>0.10075265138556279</v>
      </c>
      <c r="BF77" s="37">
        <f t="shared" si="95"/>
        <v>7.4044200677528649E-2</v>
      </c>
      <c r="BG77" s="38">
        <f t="shared" si="95"/>
        <v>0.12468231424727164</v>
      </c>
      <c r="BH77" s="38">
        <f t="shared" si="95"/>
        <v>0.12696127824960415</v>
      </c>
      <c r="BI77" s="39">
        <f t="shared" si="95"/>
        <v>0.12496465931580435</v>
      </c>
      <c r="BJ77" s="37">
        <f t="shared" si="95"/>
        <v>8.9584274740171721E-2</v>
      </c>
      <c r="BK77" s="38">
        <f t="shared" si="95"/>
        <v>8.89892578125E-2</v>
      </c>
      <c r="BL77" s="38">
        <f t="shared" si="95"/>
        <v>8.9587475149105353E-2</v>
      </c>
      <c r="BM77" s="39">
        <f t="shared" si="95"/>
        <v>8.7355718782791178E-2</v>
      </c>
      <c r="BN77" s="37">
        <f t="shared" si="95"/>
        <v>9.582939667971388E-2</v>
      </c>
      <c r="BO77" s="38">
        <f t="shared" si="95"/>
        <v>9.6607245543415737E-2</v>
      </c>
      <c r="BP77" s="38">
        <f t="shared" si="95"/>
        <v>0.11015049631764329</v>
      </c>
      <c r="BQ77" s="39">
        <f t="shared" si="95"/>
        <v>0.10069339764847755</v>
      </c>
    </row>
    <row r="78" spans="1:69" s="112" customFormat="1" ht="40" customHeight="1" outlineLevel="1" x14ac:dyDescent="0.3">
      <c r="A78" s="115" t="s">
        <v>45</v>
      </c>
      <c r="B78" s="115"/>
      <c r="C78" s="115"/>
      <c r="D78" s="115"/>
      <c r="E78" s="154">
        <f t="shared" ref="E78:AJ78" si="96">+E20/E$28</f>
        <v>6.9243396507983876E-2</v>
      </c>
      <c r="F78" s="154">
        <f t="shared" si="96"/>
        <v>6.6526610644257703E-2</v>
      </c>
      <c r="G78" s="154">
        <f t="shared" si="96"/>
        <v>6.6455696202531639E-2</v>
      </c>
      <c r="H78" s="154">
        <f t="shared" si="96"/>
        <v>6.7215958369470946E-2</v>
      </c>
      <c r="I78" s="37">
        <f t="shared" si="96"/>
        <v>6.3752783964365248E-2</v>
      </c>
      <c r="J78" s="37">
        <f t="shared" si="96"/>
        <v>6.3245492371705972E-2</v>
      </c>
      <c r="K78" s="38">
        <f t="shared" si="96"/>
        <v>6.64566026926382E-2</v>
      </c>
      <c r="L78" s="38">
        <f t="shared" si="96"/>
        <v>6.5628637951105948E-2</v>
      </c>
      <c r="M78" s="39">
        <f t="shared" si="96"/>
        <v>6.6105263157894723E-2</v>
      </c>
      <c r="N78" s="38">
        <f t="shared" si="96"/>
        <v>4.5828759604829863E-2</v>
      </c>
      <c r="O78" s="38">
        <f t="shared" si="96"/>
        <v>4.701850582590815E-2</v>
      </c>
      <c r="P78" s="38">
        <f t="shared" si="96"/>
        <v>4.9667036625971134E-2</v>
      </c>
      <c r="Q78" s="39">
        <f t="shared" si="96"/>
        <v>4.9171494005119228E-2</v>
      </c>
      <c r="R78" s="37">
        <f t="shared" si="96"/>
        <v>4.5572434234901808E-2</v>
      </c>
      <c r="S78" s="38">
        <f t="shared" si="96"/>
        <v>4.6901172529313237E-2</v>
      </c>
      <c r="T78" s="38">
        <f t="shared" si="96"/>
        <v>4.7330410110910499E-2</v>
      </c>
      <c r="U78" s="39">
        <f t="shared" si="96"/>
        <v>4.4917257683215132E-2</v>
      </c>
      <c r="V78" s="37">
        <f t="shared" si="96"/>
        <v>4.3071654373024244E-2</v>
      </c>
      <c r="W78" s="38">
        <f t="shared" si="96"/>
        <v>4.635387224420575E-2</v>
      </c>
      <c r="X78" s="38">
        <f t="shared" si="96"/>
        <v>4.4529435869416746E-2</v>
      </c>
      <c r="Y78" s="39">
        <f t="shared" si="96"/>
        <v>4.6063890473474048E-2</v>
      </c>
      <c r="Z78" s="37">
        <f t="shared" si="96"/>
        <v>4.8205436251689437E-2</v>
      </c>
      <c r="AA78" s="38">
        <f t="shared" si="96"/>
        <v>7.5446342868112873E-2</v>
      </c>
      <c r="AB78" s="38">
        <f t="shared" si="96"/>
        <v>4.445243230289958E-2</v>
      </c>
      <c r="AC78" s="39">
        <f t="shared" si="96"/>
        <v>4.0867389491242689E-2</v>
      </c>
      <c r="AD78" s="37">
        <f t="shared" si="96"/>
        <v>4.5377745594979479E-2</v>
      </c>
      <c r="AE78" s="38">
        <f t="shared" si="96"/>
        <v>4.3576616263840934E-2</v>
      </c>
      <c r="AF78" s="38">
        <f t="shared" si="96"/>
        <v>4.1686182669789226E-2</v>
      </c>
      <c r="AG78" s="39">
        <f t="shared" si="96"/>
        <v>4.5739348370927309E-2</v>
      </c>
      <c r="AH78" s="37">
        <f t="shared" si="96"/>
        <v>4.9732620320855618E-2</v>
      </c>
      <c r="AI78" s="38">
        <f t="shared" si="96"/>
        <v>4.4100874413889234E-2</v>
      </c>
      <c r="AJ78" s="38">
        <f t="shared" si="96"/>
        <v>4.5404208194905871E-2</v>
      </c>
      <c r="AK78" s="39">
        <f t="shared" ref="AK78:BQ78" si="97">+AK20/AK$28</f>
        <v>4.8837529233732281E-2</v>
      </c>
      <c r="AL78" s="37">
        <f t="shared" si="97"/>
        <v>4.6470588235294125E-2</v>
      </c>
      <c r="AM78" s="38">
        <f t="shared" si="97"/>
        <v>4.6425519794930217E-2</v>
      </c>
      <c r="AN78" s="38">
        <f t="shared" si="97"/>
        <v>4.3461186019112447E-2</v>
      </c>
      <c r="AO78" s="39">
        <f t="shared" si="97"/>
        <v>4.5362903225806453E-2</v>
      </c>
      <c r="AP78" s="37">
        <f t="shared" si="97"/>
        <v>3.1904910853925557E-2</v>
      </c>
      <c r="AQ78" s="38">
        <f t="shared" si="97"/>
        <v>3.0385078219013237E-2</v>
      </c>
      <c r="AR78" s="38">
        <f t="shared" si="97"/>
        <v>3.5771833709313555E-2</v>
      </c>
      <c r="AS78" s="39">
        <f t="shared" si="97"/>
        <v>3.1141345427059715E-2</v>
      </c>
      <c r="AT78" s="37">
        <f t="shared" si="97"/>
        <v>3.30760749724366E-2</v>
      </c>
      <c r="AU78" s="38">
        <f t="shared" si="97"/>
        <v>3.7572764155935787E-2</v>
      </c>
      <c r="AV78" s="38">
        <f t="shared" si="97"/>
        <v>3.7533039647577093E-2</v>
      </c>
      <c r="AW78" s="39">
        <f t="shared" si="97"/>
        <v>3.662940670679278E-2</v>
      </c>
      <c r="AX78" s="37">
        <f t="shared" si="97"/>
        <v>3.7376191366099799E-2</v>
      </c>
      <c r="AY78" s="38">
        <f t="shared" si="97"/>
        <v>3.4887924801156905E-2</v>
      </c>
      <c r="AZ78" s="38">
        <f t="shared" si="97"/>
        <v>3.6826042726347916E-2</v>
      </c>
      <c r="BA78" s="39">
        <f t="shared" si="97"/>
        <v>3.0637056248986869E-2</v>
      </c>
      <c r="BB78" s="37">
        <f t="shared" si="97"/>
        <v>3.1489058886319157E-2</v>
      </c>
      <c r="BC78" s="38">
        <f t="shared" si="97"/>
        <v>3.6094477711244181E-2</v>
      </c>
      <c r="BD78" s="38">
        <f t="shared" si="97"/>
        <v>3.7966837130017049E-2</v>
      </c>
      <c r="BE78" s="39">
        <f t="shared" si="97"/>
        <v>4.1566883339035243E-2</v>
      </c>
      <c r="BF78" s="37">
        <f t="shared" si="97"/>
        <v>4.452331021132442E-2</v>
      </c>
      <c r="BG78" s="38">
        <f t="shared" si="97"/>
        <v>4.0663776349230074E-2</v>
      </c>
      <c r="BH78" s="38">
        <f t="shared" si="97"/>
        <v>3.9009644450842089E-2</v>
      </c>
      <c r="BI78" s="39">
        <f t="shared" si="97"/>
        <v>3.9157478088775795E-2</v>
      </c>
      <c r="BJ78" s="37">
        <f t="shared" si="97"/>
        <v>3.0840488025305018E-2</v>
      </c>
      <c r="BK78" s="38">
        <f t="shared" si="97"/>
        <v>2.783203125E-2</v>
      </c>
      <c r="BL78" s="38">
        <f t="shared" si="97"/>
        <v>2.7708747514910537E-2</v>
      </c>
      <c r="BM78" s="39">
        <f t="shared" si="97"/>
        <v>2.9905561385099685E-2</v>
      </c>
      <c r="BN78" s="37">
        <f t="shared" si="97"/>
        <v>3.4012687272236476E-2</v>
      </c>
      <c r="BO78" s="38">
        <f t="shared" si="97"/>
        <v>3.2202415181138574E-2</v>
      </c>
      <c r="BP78" s="38">
        <f t="shared" si="97"/>
        <v>3.4902337495997436E-2</v>
      </c>
      <c r="BQ78" s="39">
        <f t="shared" si="97"/>
        <v>3.4217666566174261E-2</v>
      </c>
    </row>
    <row r="79" spans="1:69" s="112" customFormat="1" ht="40" customHeight="1" outlineLevel="1" x14ac:dyDescent="0.3">
      <c r="A79" s="115" t="s">
        <v>46</v>
      </c>
      <c r="B79" s="115"/>
      <c r="C79" s="115"/>
      <c r="D79" s="115"/>
      <c r="E79" s="154">
        <f t="shared" ref="E79:AJ79" si="98">+E21/E$28</f>
        <v>8.0584987315326078E-3</v>
      </c>
      <c r="F79" s="154">
        <f t="shared" si="98"/>
        <v>7.0028011204481795E-3</v>
      </c>
      <c r="G79" s="154">
        <f t="shared" si="98"/>
        <v>6.3291139240506328E-3</v>
      </c>
      <c r="H79" s="154">
        <f t="shared" si="98"/>
        <v>5.7820179242555657E-3</v>
      </c>
      <c r="I79" s="37">
        <f t="shared" si="98"/>
        <v>6.542316258351894E-3</v>
      </c>
      <c r="J79" s="37">
        <f t="shared" si="98"/>
        <v>6.2413314840499305E-3</v>
      </c>
      <c r="K79" s="38">
        <f t="shared" si="98"/>
        <v>8.4503007734173588E-3</v>
      </c>
      <c r="L79" s="38">
        <f t="shared" si="98"/>
        <v>6.6938300349243304E-3</v>
      </c>
      <c r="M79" s="39">
        <f t="shared" si="98"/>
        <v>8.1403508771929808E-3</v>
      </c>
      <c r="N79" s="38">
        <f t="shared" si="98"/>
        <v>7.5466520307354568E-3</v>
      </c>
      <c r="O79" s="38">
        <f t="shared" si="98"/>
        <v>6.4427690198766282E-3</v>
      </c>
      <c r="P79" s="38">
        <f t="shared" si="98"/>
        <v>6.2430632630410647E-3</v>
      </c>
      <c r="Q79" s="39">
        <f t="shared" si="98"/>
        <v>6.4663882527280078E-3</v>
      </c>
      <c r="R79" s="37">
        <f t="shared" si="98"/>
        <v>1.2350253180190194E-3</v>
      </c>
      <c r="S79" s="38">
        <f t="shared" si="98"/>
        <v>1.9327406262079632E-3</v>
      </c>
      <c r="T79" s="38">
        <f t="shared" si="98"/>
        <v>5.2875935001289644E-3</v>
      </c>
      <c r="U79" s="39">
        <f t="shared" si="98"/>
        <v>4.9769814607440585E-3</v>
      </c>
      <c r="V79" s="37">
        <f t="shared" si="98"/>
        <v>5.0052687038988413E-3</v>
      </c>
      <c r="W79" s="38">
        <f t="shared" si="98"/>
        <v>3.2504239683436961E-3</v>
      </c>
      <c r="X79" s="38">
        <f t="shared" si="98"/>
        <v>2.458680508127305E-3</v>
      </c>
      <c r="Y79" s="39">
        <f t="shared" si="98"/>
        <v>3.8505419281232179E-3</v>
      </c>
      <c r="Z79" s="37">
        <f t="shared" si="98"/>
        <v>7.3584622315663005E-3</v>
      </c>
      <c r="AA79" s="38">
        <f t="shared" si="98"/>
        <v>3.263582261470532E-3</v>
      </c>
      <c r="AB79" s="38">
        <f t="shared" si="98"/>
        <v>2.2765396597172289E-3</v>
      </c>
      <c r="AC79" s="39">
        <f t="shared" si="98"/>
        <v>2.3829381627546759E-3</v>
      </c>
      <c r="AD79" s="37">
        <f t="shared" si="98"/>
        <v>8.0859280714458102E-3</v>
      </c>
      <c r="AE79" s="38">
        <f t="shared" si="98"/>
        <v>3.5718537921181092E-3</v>
      </c>
      <c r="AF79" s="38">
        <f t="shared" si="98"/>
        <v>7.7283372365339565E-3</v>
      </c>
      <c r="AG79" s="39">
        <f t="shared" si="98"/>
        <v>7.5187969924812013E-4</v>
      </c>
      <c r="AH79" s="37">
        <f t="shared" si="98"/>
        <v>2.6737967914438501E-3</v>
      </c>
      <c r="AI79" s="38">
        <f t="shared" si="98"/>
        <v>2.7879863135217339E-3</v>
      </c>
      <c r="AJ79" s="38">
        <f t="shared" si="98"/>
        <v>2.9531192321889999E-3</v>
      </c>
      <c r="AK79" s="39">
        <f t="shared" ref="AK79:BQ79" si="99">+AK21/AK$28</f>
        <v>4.814967670931352E-3</v>
      </c>
      <c r="AL79" s="37">
        <f t="shared" si="99"/>
        <v>8.8235294117647073E-4</v>
      </c>
      <c r="AM79" s="38">
        <f t="shared" si="99"/>
        <v>1.9937339789233835E-3</v>
      </c>
      <c r="AN79" s="38">
        <f t="shared" si="99"/>
        <v>9.1635030763188884E-4</v>
      </c>
      <c r="AO79" s="39">
        <f t="shared" si="99"/>
        <v>1.5841013824884793E-3</v>
      </c>
      <c r="AP79" s="37">
        <f t="shared" si="99"/>
        <v>1.720362840162653E-3</v>
      </c>
      <c r="AQ79" s="38">
        <f t="shared" si="99"/>
        <v>1.8050541516245488E-3</v>
      </c>
      <c r="AR79" s="38">
        <f t="shared" si="99"/>
        <v>2.2558814050918459E-3</v>
      </c>
      <c r="AS79" s="39">
        <f t="shared" si="99"/>
        <v>5.2910052910052907E-3</v>
      </c>
      <c r="AT79" s="37">
        <f t="shared" si="99"/>
        <v>9.4503071349818851E-4</v>
      </c>
      <c r="AU79" s="38">
        <f t="shared" si="99"/>
        <v>2.1167754454048328E-3</v>
      </c>
      <c r="AV79" s="38">
        <f t="shared" si="99"/>
        <v>1.0572687224669603E-3</v>
      </c>
      <c r="AW79" s="39">
        <f t="shared" si="99"/>
        <v>3.2674118658641443E-3</v>
      </c>
      <c r="AX79" s="37">
        <f t="shared" si="99"/>
        <v>1.121285740982994E-3</v>
      </c>
      <c r="AY79" s="38">
        <f t="shared" si="99"/>
        <v>9.0383224873463481E-4</v>
      </c>
      <c r="AZ79" s="38">
        <f t="shared" si="99"/>
        <v>2.0345879959308239E-4</v>
      </c>
      <c r="BA79" s="39">
        <f t="shared" si="99"/>
        <v>2.1073107472848111E-3</v>
      </c>
      <c r="BB79" s="37">
        <f t="shared" si="99"/>
        <v>1.9569471624266144E-3</v>
      </c>
      <c r="BC79" s="38">
        <f t="shared" si="99"/>
        <v>1.164337990685296E-3</v>
      </c>
      <c r="BD79" s="38">
        <f t="shared" si="99"/>
        <v>6.1986672865333966E-4</v>
      </c>
      <c r="BE79" s="39">
        <f t="shared" si="99"/>
        <v>1.8816284639069454E-3</v>
      </c>
      <c r="BF79" s="37">
        <f t="shared" si="99"/>
        <v>1.9357960961445399E-3</v>
      </c>
      <c r="BG79" s="38">
        <f t="shared" si="99"/>
        <v>5.979967110180894E-4</v>
      </c>
      <c r="BH79" s="38">
        <f t="shared" si="99"/>
        <v>5.7578810997552905E-4</v>
      </c>
      <c r="BI79" s="39">
        <f t="shared" si="99"/>
        <v>1.5549901046084252E-3</v>
      </c>
      <c r="BJ79" s="37">
        <f t="shared" si="99"/>
        <v>1.9204699502937191E-3</v>
      </c>
      <c r="BK79" s="38">
        <f t="shared" si="99"/>
        <v>2.0751953125E-3</v>
      </c>
      <c r="BL79" s="38">
        <f t="shared" si="99"/>
        <v>1.1182902584493041E-3</v>
      </c>
      <c r="BM79" s="39">
        <f t="shared" si="99"/>
        <v>3.279118572927597E-3</v>
      </c>
      <c r="BN79" s="37">
        <f t="shared" si="99"/>
        <v>1.8895937373464707E-3</v>
      </c>
      <c r="BO79" s="38">
        <f t="shared" si="99"/>
        <v>1.4376078205865436E-3</v>
      </c>
      <c r="BP79" s="38">
        <f t="shared" si="99"/>
        <v>8.0051232788984946E-4</v>
      </c>
      <c r="BQ79" s="39">
        <f t="shared" si="99"/>
        <v>2.4118179077479655E-3</v>
      </c>
    </row>
    <row r="80" spans="1:69" s="112" customFormat="1" ht="40" customHeight="1" outlineLevel="1" x14ac:dyDescent="0.3">
      <c r="A80" s="115" t="s">
        <v>47</v>
      </c>
      <c r="B80" s="115"/>
      <c r="C80" s="115"/>
      <c r="D80" s="115"/>
      <c r="E80" s="154">
        <f t="shared" ref="E80:AJ80" si="100">+E22/E$28</f>
        <v>1.4923145799134457E-2</v>
      </c>
      <c r="F80" s="154">
        <f t="shared" si="100"/>
        <v>1.5546218487394958E-2</v>
      </c>
      <c r="G80" s="154">
        <f t="shared" si="100"/>
        <v>1.6398158803222092E-2</v>
      </c>
      <c r="H80" s="154">
        <f t="shared" si="100"/>
        <v>1.850245735761781E-2</v>
      </c>
      <c r="I80" s="37">
        <f t="shared" si="100"/>
        <v>1.6982182628062361E-2</v>
      </c>
      <c r="J80" s="37">
        <f t="shared" si="100"/>
        <v>1.8169209431345354E-2</v>
      </c>
      <c r="K80" s="38">
        <f t="shared" si="100"/>
        <v>1.8762532225723286E-2</v>
      </c>
      <c r="L80" s="38">
        <f t="shared" si="100"/>
        <v>2.0081490104772996E-2</v>
      </c>
      <c r="M80" s="39">
        <f t="shared" si="100"/>
        <v>1.6842105263157891E-2</v>
      </c>
      <c r="N80" s="38">
        <f t="shared" si="100"/>
        <v>1.317233809001098E-2</v>
      </c>
      <c r="O80" s="38">
        <f t="shared" si="100"/>
        <v>1.2885538039753256E-2</v>
      </c>
      <c r="P80" s="38">
        <f t="shared" si="100"/>
        <v>1.2902330743618202E-2</v>
      </c>
      <c r="Q80" s="39">
        <f t="shared" si="100"/>
        <v>1.1181463020342182E-2</v>
      </c>
      <c r="R80" s="37">
        <f t="shared" si="100"/>
        <v>1.8278374706681488E-2</v>
      </c>
      <c r="S80" s="38">
        <f t="shared" si="100"/>
        <v>2.5769875016106177E-2</v>
      </c>
      <c r="T80" s="38">
        <f t="shared" si="100"/>
        <v>2.5664173329894242E-2</v>
      </c>
      <c r="U80" s="39">
        <f t="shared" si="100"/>
        <v>2.1774293890755254E-2</v>
      </c>
      <c r="V80" s="37">
        <f t="shared" si="100"/>
        <v>2.1996838777660697E-2</v>
      </c>
      <c r="W80" s="38">
        <f t="shared" si="100"/>
        <v>2.3318258903335214E-2</v>
      </c>
      <c r="X80" s="38">
        <f t="shared" si="100"/>
        <v>1.7210763556891134E-2</v>
      </c>
      <c r="Y80" s="39">
        <f t="shared" si="100"/>
        <v>1.7541357672561327E-2</v>
      </c>
      <c r="Z80" s="37">
        <f t="shared" si="100"/>
        <v>2.1174350503078535E-2</v>
      </c>
      <c r="AA80" s="38">
        <f t="shared" si="100"/>
        <v>2.1693223267421773E-2</v>
      </c>
      <c r="AB80" s="38">
        <f t="shared" si="100"/>
        <v>1.9530313922837283E-2</v>
      </c>
      <c r="AC80" s="39">
        <f t="shared" si="100"/>
        <v>1.8944358393899675E-2</v>
      </c>
      <c r="AD80" s="37">
        <f t="shared" si="100"/>
        <v>1.9068307989379675E-2</v>
      </c>
      <c r="AE80" s="38">
        <f t="shared" si="100"/>
        <v>2.4169543993332539E-2</v>
      </c>
      <c r="AF80" s="38">
        <f t="shared" si="100"/>
        <v>2.0608899297423888E-2</v>
      </c>
      <c r="AG80" s="39">
        <f t="shared" si="100"/>
        <v>1.5413533834586464E-2</v>
      </c>
      <c r="AH80" s="37">
        <f t="shared" si="100"/>
        <v>1.9251336898395723E-2</v>
      </c>
      <c r="AI80" s="38">
        <f t="shared" si="100"/>
        <v>2.0402990748954505E-2</v>
      </c>
      <c r="AJ80" s="38">
        <f t="shared" si="100"/>
        <v>2.2640580780115663E-2</v>
      </c>
      <c r="AK80" s="39">
        <f t="shared" ref="AK80:BQ80" si="101">+AK22/AK$28</f>
        <v>1.9672582198376667E-2</v>
      </c>
      <c r="AL80" s="37">
        <f t="shared" si="101"/>
        <v>1.7352941176470592E-2</v>
      </c>
      <c r="AM80" s="38">
        <f t="shared" si="101"/>
        <v>2.1076616348618626E-2</v>
      </c>
      <c r="AN80" s="38">
        <f t="shared" si="101"/>
        <v>2.1599685822751666E-2</v>
      </c>
      <c r="AO80" s="39">
        <f t="shared" si="101"/>
        <v>1.6705069124423964E-2</v>
      </c>
      <c r="AP80" s="37">
        <f t="shared" si="101"/>
        <v>1.0791366906474822E-2</v>
      </c>
      <c r="AQ80" s="38">
        <f t="shared" si="101"/>
        <v>1.3838748495788207E-2</v>
      </c>
      <c r="AR80" s="38">
        <f t="shared" si="101"/>
        <v>2.0625201417982596E-2</v>
      </c>
      <c r="AS80" s="39">
        <f t="shared" si="101"/>
        <v>1.8745275888133031E-2</v>
      </c>
      <c r="AT80" s="37">
        <f t="shared" si="101"/>
        <v>4.0951330918254838E-3</v>
      </c>
      <c r="AU80" s="38">
        <f t="shared" si="101"/>
        <v>5.4683365672958187E-3</v>
      </c>
      <c r="AV80" s="38">
        <f t="shared" si="101"/>
        <v>5.9911894273127755E-3</v>
      </c>
      <c r="AW80" s="39">
        <f t="shared" si="101"/>
        <v>5.5030094582975064E-3</v>
      </c>
      <c r="AX80" s="37">
        <f t="shared" si="101"/>
        <v>9.3440478415249498E-3</v>
      </c>
      <c r="AY80" s="38">
        <f t="shared" si="101"/>
        <v>1.1207519884309472E-2</v>
      </c>
      <c r="AZ80" s="38">
        <f t="shared" si="101"/>
        <v>7.5279755849440482E-3</v>
      </c>
      <c r="BA80" s="39">
        <f t="shared" si="101"/>
        <v>1.3616469443994165E-2</v>
      </c>
      <c r="BB80" s="37">
        <f t="shared" si="101"/>
        <v>2.1882227361679416E-2</v>
      </c>
      <c r="BC80" s="38">
        <f t="shared" si="101"/>
        <v>1.6799733865602129E-2</v>
      </c>
      <c r="BD80" s="38">
        <f t="shared" si="101"/>
        <v>2.2315202231520226E-2</v>
      </c>
      <c r="BE80" s="39">
        <f t="shared" si="101"/>
        <v>1.7105713308244955E-2</v>
      </c>
      <c r="BF80" s="37">
        <f t="shared" si="101"/>
        <v>9.3563477980319418E-3</v>
      </c>
      <c r="BG80" s="38">
        <f t="shared" si="101"/>
        <v>1.0763940798325608E-2</v>
      </c>
      <c r="BH80" s="38">
        <f t="shared" si="101"/>
        <v>8.780768677126816E-3</v>
      </c>
      <c r="BI80" s="39">
        <f t="shared" si="101"/>
        <v>9.7540288379983024E-3</v>
      </c>
      <c r="BJ80" s="37">
        <f t="shared" si="101"/>
        <v>6.6651604157252605E-3</v>
      </c>
      <c r="BK80" s="38">
        <f t="shared" si="101"/>
        <v>7.8125E-3</v>
      </c>
      <c r="BL80" s="38">
        <f t="shared" si="101"/>
        <v>8.5735586481113322E-3</v>
      </c>
      <c r="BM80" s="39">
        <f t="shared" si="101"/>
        <v>7.8698845750262338E-3</v>
      </c>
      <c r="BN80" s="37">
        <f t="shared" si="101"/>
        <v>6.4786070994736142E-3</v>
      </c>
      <c r="BO80" s="38">
        <f t="shared" si="101"/>
        <v>6.3254744105807927E-3</v>
      </c>
      <c r="BP80" s="38">
        <f t="shared" si="101"/>
        <v>9.4460454691002241E-3</v>
      </c>
      <c r="BQ80" s="39">
        <f t="shared" si="101"/>
        <v>7.6876695809466392E-3</v>
      </c>
    </row>
    <row r="81" spans="1:70" s="112" customFormat="1" ht="40" customHeight="1" outlineLevel="1" x14ac:dyDescent="0.3">
      <c r="A81" s="57" t="s">
        <v>17</v>
      </c>
      <c r="B81" s="93"/>
      <c r="C81" s="93"/>
      <c r="D81" s="93"/>
      <c r="E81" s="154">
        <f t="shared" ref="E81:AJ81" si="102">+E23/E$28</f>
        <v>0.19131472914490372</v>
      </c>
      <c r="F81" s="154">
        <f t="shared" si="102"/>
        <v>0.19243697478991598</v>
      </c>
      <c r="G81" s="154">
        <f t="shared" si="102"/>
        <v>0.18714039125431528</v>
      </c>
      <c r="H81" s="154">
        <f t="shared" si="102"/>
        <v>0.17823070251517781</v>
      </c>
      <c r="I81" s="37">
        <f t="shared" si="102"/>
        <v>0.17873051224944322</v>
      </c>
      <c r="J81" s="40">
        <f t="shared" si="102"/>
        <v>0.17226074895977808</v>
      </c>
      <c r="K81" s="41">
        <f t="shared" si="102"/>
        <v>0.17530793468920081</v>
      </c>
      <c r="L81" s="41">
        <f t="shared" si="102"/>
        <v>0.16952852153667056</v>
      </c>
      <c r="M81" s="42">
        <f t="shared" si="102"/>
        <v>0.18063157894736837</v>
      </c>
      <c r="N81" s="41">
        <f t="shared" si="102"/>
        <v>0.19017563117453351</v>
      </c>
      <c r="O81" s="41">
        <f t="shared" si="102"/>
        <v>0.19410555174777244</v>
      </c>
      <c r="P81" s="41">
        <f t="shared" si="102"/>
        <v>0.19950055493895671</v>
      </c>
      <c r="Q81" s="42">
        <f t="shared" si="102"/>
        <v>0.19628182675468139</v>
      </c>
      <c r="R81" s="40">
        <f t="shared" si="102"/>
        <v>0.16215882425589725</v>
      </c>
      <c r="S81" s="41">
        <f t="shared" si="102"/>
        <v>0.1698234763561397</v>
      </c>
      <c r="T81" s="41">
        <f t="shared" si="102"/>
        <v>0.16830023213825121</v>
      </c>
      <c r="U81" s="42">
        <f t="shared" si="102"/>
        <v>0.15590394425780763</v>
      </c>
      <c r="V81" s="40">
        <f t="shared" si="102"/>
        <v>0.17452581664910433</v>
      </c>
      <c r="W81" s="41">
        <f t="shared" si="102"/>
        <v>0.18428490672696435</v>
      </c>
      <c r="X81" s="41">
        <f t="shared" si="102"/>
        <v>0.18235213768610845</v>
      </c>
      <c r="Y81" s="42">
        <f t="shared" si="102"/>
        <v>0.17512835139760413</v>
      </c>
      <c r="Z81" s="40">
        <f t="shared" si="102"/>
        <v>0.21760024027631775</v>
      </c>
      <c r="AA81" s="41">
        <f t="shared" si="102"/>
        <v>0.27298905740065271</v>
      </c>
      <c r="AB81" s="41">
        <f t="shared" si="102"/>
        <v>0.16990174934100163</v>
      </c>
      <c r="AC81" s="42">
        <f t="shared" si="102"/>
        <v>0.1515548671511974</v>
      </c>
      <c r="AD81" s="40">
        <f t="shared" si="102"/>
        <v>0.16232198889693455</v>
      </c>
      <c r="AE81" s="41">
        <f t="shared" si="102"/>
        <v>0.15394689844029052</v>
      </c>
      <c r="AF81" s="41">
        <f t="shared" si="102"/>
        <v>0.14812646370023416</v>
      </c>
      <c r="AG81" s="42">
        <f t="shared" si="102"/>
        <v>0.17731829573934835</v>
      </c>
      <c r="AH81" s="40">
        <f t="shared" si="102"/>
        <v>0.17459893048128342</v>
      </c>
      <c r="AI81" s="41">
        <f t="shared" si="102"/>
        <v>0.17095425167912812</v>
      </c>
      <c r="AJ81" s="41">
        <f t="shared" si="102"/>
        <v>0.1577457856527624</v>
      </c>
      <c r="AK81" s="42">
        <f t="shared" ref="AK81:BQ81" si="103">+AK23/AK$28</f>
        <v>0.17100013757050486</v>
      </c>
      <c r="AL81" s="40">
        <f t="shared" si="103"/>
        <v>0.17073529411764707</v>
      </c>
      <c r="AM81" s="41">
        <f t="shared" si="103"/>
        <v>0.17687268584448873</v>
      </c>
      <c r="AN81" s="41">
        <f t="shared" si="103"/>
        <v>0.15735043853907579</v>
      </c>
      <c r="AO81" s="42">
        <f t="shared" si="103"/>
        <v>0.17597926267281108</v>
      </c>
      <c r="AP81" s="40">
        <f t="shared" si="103"/>
        <v>0.17516421645292465</v>
      </c>
      <c r="AQ81" s="41">
        <f t="shared" si="103"/>
        <v>0.18035499398315286</v>
      </c>
      <c r="AR81" s="41">
        <f t="shared" si="103"/>
        <v>0.17789236223009988</v>
      </c>
      <c r="AS81" s="42">
        <f t="shared" si="103"/>
        <v>0.16628873771730915</v>
      </c>
      <c r="AT81" s="40">
        <f t="shared" si="103"/>
        <v>0.20097653173728142</v>
      </c>
      <c r="AU81" s="41">
        <f t="shared" si="103"/>
        <v>0.2238490033515611</v>
      </c>
      <c r="AV81" s="41">
        <f t="shared" si="103"/>
        <v>0.20422907488986786</v>
      </c>
      <c r="AW81" s="42">
        <f t="shared" si="103"/>
        <v>0.20292347377472056</v>
      </c>
      <c r="AX81" s="40">
        <f t="shared" si="103"/>
        <v>0.23005045785834427</v>
      </c>
      <c r="AY81" s="41">
        <f t="shared" si="103"/>
        <v>0.22180043383947937</v>
      </c>
      <c r="AZ81" s="41">
        <f t="shared" si="103"/>
        <v>0.24354018311291961</v>
      </c>
      <c r="BA81" s="42">
        <f t="shared" si="103"/>
        <v>0.24898686983303614</v>
      </c>
      <c r="BB81" s="40">
        <f t="shared" si="103"/>
        <v>0.21650951787938089</v>
      </c>
      <c r="BC81" s="41">
        <f t="shared" si="103"/>
        <v>0.23685961410512313</v>
      </c>
      <c r="BD81" s="41">
        <f t="shared" si="103"/>
        <v>0.23415465674879901</v>
      </c>
      <c r="BE81" s="42">
        <f t="shared" si="103"/>
        <v>0.26394115634621967</v>
      </c>
      <c r="BF81" s="40">
        <f t="shared" si="103"/>
        <v>0.25907404420067759</v>
      </c>
      <c r="BG81" s="41">
        <f t="shared" si="103"/>
        <v>0.25205561369412466</v>
      </c>
      <c r="BH81" s="41">
        <f t="shared" si="103"/>
        <v>0.22254210450554193</v>
      </c>
      <c r="BI81" s="42">
        <f t="shared" si="103"/>
        <v>0.22307039864291772</v>
      </c>
      <c r="BJ81" s="40">
        <f t="shared" si="103"/>
        <v>0.19905106190691368</v>
      </c>
      <c r="BK81" s="41">
        <f t="shared" si="103"/>
        <v>0.2012939453125</v>
      </c>
      <c r="BL81" s="41">
        <f t="shared" si="103"/>
        <v>0.17358349900596418</v>
      </c>
      <c r="BM81" s="42">
        <f t="shared" si="103"/>
        <v>0.18218782791185731</v>
      </c>
      <c r="BN81" s="40">
        <f t="shared" si="103"/>
        <v>0.14671345660682955</v>
      </c>
      <c r="BO81" s="41">
        <f t="shared" si="103"/>
        <v>0.16647498562392177</v>
      </c>
      <c r="BP81" s="41">
        <f t="shared" si="103"/>
        <v>0.17339097022094138</v>
      </c>
      <c r="BQ81" s="42">
        <f t="shared" si="103"/>
        <v>0.15902924329213147</v>
      </c>
    </row>
    <row r="82" spans="1:70" s="112" customFormat="1" ht="40" customHeight="1" outlineLevel="1" x14ac:dyDescent="0.3">
      <c r="A82" s="31" t="s">
        <v>19</v>
      </c>
      <c r="B82" s="95"/>
      <c r="C82" s="95"/>
      <c r="D82" s="95"/>
      <c r="E82" s="154">
        <f t="shared" ref="E82:AJ82" si="104">+E24/E$28</f>
        <v>1.4923145799134458E-4</v>
      </c>
      <c r="F82" s="154">
        <f t="shared" si="104"/>
        <v>1.400560224089636E-4</v>
      </c>
      <c r="G82" s="154">
        <f t="shared" si="104"/>
        <v>1.4384349827387802E-4</v>
      </c>
      <c r="H82" s="154">
        <f t="shared" si="104"/>
        <v>1.4455044810638914E-4</v>
      </c>
      <c r="I82" s="37">
        <f t="shared" si="104"/>
        <v>1.3919821826280626E-4</v>
      </c>
      <c r="J82" s="63">
        <f t="shared" si="104"/>
        <v>1.3869625520110957E-4</v>
      </c>
      <c r="K82" s="47">
        <f t="shared" si="104"/>
        <v>0</v>
      </c>
      <c r="L82" s="47">
        <f t="shared" si="104"/>
        <v>0</v>
      </c>
      <c r="M82" s="62">
        <f t="shared" si="104"/>
        <v>0</v>
      </c>
      <c r="N82" s="47">
        <f t="shared" si="104"/>
        <v>2.7442371020856208E-4</v>
      </c>
      <c r="O82" s="47">
        <f t="shared" si="104"/>
        <v>2.7416038382453738E-4</v>
      </c>
      <c r="P82" s="47">
        <f t="shared" si="104"/>
        <v>2.7746947835738069E-4</v>
      </c>
      <c r="Q82" s="62">
        <f t="shared" si="104"/>
        <v>1.347164219318335E-4</v>
      </c>
      <c r="R82" s="63">
        <f t="shared" si="104"/>
        <v>2.4700506360380388E-4</v>
      </c>
      <c r="S82" s="47">
        <f t="shared" si="104"/>
        <v>2.5769875016106174E-4</v>
      </c>
      <c r="T82" s="47">
        <f t="shared" si="104"/>
        <v>2.5793139025019341E-4</v>
      </c>
      <c r="U82" s="62">
        <f t="shared" si="104"/>
        <v>1.2442453651860148E-4</v>
      </c>
      <c r="V82" s="63">
        <f t="shared" si="104"/>
        <v>2.6343519494204429E-4</v>
      </c>
      <c r="W82" s="47">
        <f t="shared" si="104"/>
        <v>2.8264556246466928E-4</v>
      </c>
      <c r="X82" s="47">
        <f t="shared" si="104"/>
        <v>2.731867231252561E-4</v>
      </c>
      <c r="Y82" s="62">
        <f t="shared" si="104"/>
        <v>1.4261266400456362E-4</v>
      </c>
      <c r="Z82" s="63">
        <f t="shared" si="104"/>
        <v>3.0034539720678779E-4</v>
      </c>
      <c r="AA82" s="47">
        <f t="shared" si="104"/>
        <v>3.8395085429065084E-4</v>
      </c>
      <c r="AB82" s="47">
        <f t="shared" si="104"/>
        <v>2.3963575365444517E-4</v>
      </c>
      <c r="AC82" s="62">
        <f t="shared" si="104"/>
        <v>1.1914690813773381E-4</v>
      </c>
      <c r="AD82" s="63">
        <f t="shared" si="104"/>
        <v>2.4137098720733766E-4</v>
      </c>
      <c r="AE82" s="47">
        <f t="shared" si="104"/>
        <v>2.3812358614120732E-4</v>
      </c>
      <c r="AF82" s="47">
        <f t="shared" si="104"/>
        <v>2.3419203747072597E-4</v>
      </c>
      <c r="AG82" s="62">
        <f t="shared" si="104"/>
        <v>1.2531328320802005E-4</v>
      </c>
      <c r="AH82" s="63">
        <f t="shared" si="104"/>
        <v>6.6844919786096253E-4</v>
      </c>
      <c r="AI82" s="47">
        <f t="shared" si="104"/>
        <v>6.3363325307312125E-4</v>
      </c>
      <c r="AJ82" s="47">
        <f t="shared" si="104"/>
        <v>6.152331733727083E-4</v>
      </c>
      <c r="AK82" s="62">
        <f t="shared" ref="AK82:BQ82" si="105">+AK24/AK$28</f>
        <v>6.8785252441876457E-4</v>
      </c>
      <c r="AL82" s="63">
        <f t="shared" si="105"/>
        <v>7.3529411764705892E-4</v>
      </c>
      <c r="AM82" s="47">
        <f t="shared" si="105"/>
        <v>7.1204784961549411E-4</v>
      </c>
      <c r="AN82" s="47">
        <f t="shared" si="105"/>
        <v>3.9272156041366665E-4</v>
      </c>
      <c r="AO82" s="62">
        <f t="shared" si="105"/>
        <v>7.2004608294930878E-4</v>
      </c>
      <c r="AP82" s="63">
        <f t="shared" si="105"/>
        <v>6.2558648733187377E-4</v>
      </c>
      <c r="AQ82" s="47">
        <f t="shared" si="105"/>
        <v>7.5210589651022867E-4</v>
      </c>
      <c r="AR82" s="47">
        <f t="shared" si="105"/>
        <v>4.8340315823396698E-4</v>
      </c>
      <c r="AS82" s="62">
        <f t="shared" si="105"/>
        <v>4.5351473922902491E-4</v>
      </c>
      <c r="AT82" s="63">
        <f t="shared" si="105"/>
        <v>1.890061426996377E-3</v>
      </c>
      <c r="AU82" s="47">
        <f t="shared" si="105"/>
        <v>1.940377491621097E-3</v>
      </c>
      <c r="AV82" s="47">
        <f t="shared" si="105"/>
        <v>1.762114537444934E-3</v>
      </c>
      <c r="AW82" s="62">
        <f t="shared" si="105"/>
        <v>1.7196904557179708E-3</v>
      </c>
      <c r="AX82" s="63">
        <f t="shared" si="105"/>
        <v>0</v>
      </c>
      <c r="AY82" s="47">
        <f t="shared" si="105"/>
        <v>0</v>
      </c>
      <c r="AZ82" s="47">
        <f t="shared" si="105"/>
        <v>0</v>
      </c>
      <c r="BA82" s="62">
        <f t="shared" si="105"/>
        <v>0</v>
      </c>
      <c r="BB82" s="63">
        <f t="shared" si="105"/>
        <v>0</v>
      </c>
      <c r="BC82" s="47">
        <f t="shared" si="105"/>
        <v>0</v>
      </c>
      <c r="BD82" s="47">
        <f t="shared" si="105"/>
        <v>0</v>
      </c>
      <c r="BE82" s="62">
        <f t="shared" si="105"/>
        <v>0</v>
      </c>
      <c r="BF82" s="63">
        <f t="shared" si="105"/>
        <v>3.2263268269075668E-4</v>
      </c>
      <c r="BG82" s="47">
        <f t="shared" si="105"/>
        <v>2.989983555090447E-4</v>
      </c>
      <c r="BH82" s="47">
        <f t="shared" si="105"/>
        <v>2.8789405498776452E-4</v>
      </c>
      <c r="BI82" s="62">
        <f t="shared" si="105"/>
        <v>1.413627367825841E-4</v>
      </c>
      <c r="BJ82" s="63">
        <f t="shared" si="105"/>
        <v>3.3890646181653866E-4</v>
      </c>
      <c r="BK82" s="47">
        <f t="shared" si="105"/>
        <v>3.6621093749999995E-4</v>
      </c>
      <c r="BL82" s="47">
        <f t="shared" si="105"/>
        <v>3.7276341948310133E-4</v>
      </c>
      <c r="BM82" s="62">
        <f t="shared" si="105"/>
        <v>3.9349422875131166E-4</v>
      </c>
      <c r="BN82" s="63">
        <f t="shared" si="105"/>
        <v>6.7485490619516818E-4</v>
      </c>
      <c r="BO82" s="47">
        <f t="shared" si="105"/>
        <v>7.1880391029327181E-4</v>
      </c>
      <c r="BP82" s="47">
        <f t="shared" si="105"/>
        <v>8.0051232788984946E-4</v>
      </c>
      <c r="BQ82" s="62">
        <f t="shared" si="105"/>
        <v>7.5369309617123921E-4</v>
      </c>
    </row>
    <row r="83" spans="1:70" s="112" customFormat="1" ht="40" customHeight="1" outlineLevel="1" x14ac:dyDescent="0.3">
      <c r="A83" s="31" t="s">
        <v>20</v>
      </c>
      <c r="B83" s="95"/>
      <c r="C83" s="95"/>
      <c r="D83" s="95"/>
      <c r="E83" s="154">
        <f t="shared" ref="E83:AJ83" si="106">+E25/E$28</f>
        <v>0</v>
      </c>
      <c r="F83" s="154">
        <f t="shared" si="106"/>
        <v>0</v>
      </c>
      <c r="G83" s="154">
        <f t="shared" si="106"/>
        <v>0</v>
      </c>
      <c r="H83" s="154">
        <f t="shared" si="106"/>
        <v>0</v>
      </c>
      <c r="I83" s="37">
        <f t="shared" si="106"/>
        <v>0</v>
      </c>
      <c r="J83" s="63">
        <f t="shared" si="106"/>
        <v>0</v>
      </c>
      <c r="K83" s="47">
        <f t="shared" si="106"/>
        <v>0</v>
      </c>
      <c r="L83" s="47">
        <f t="shared" si="106"/>
        <v>0</v>
      </c>
      <c r="M83" s="62">
        <f t="shared" si="106"/>
        <v>0</v>
      </c>
      <c r="N83" s="47">
        <f t="shared" si="106"/>
        <v>0</v>
      </c>
      <c r="O83" s="47">
        <f t="shared" si="106"/>
        <v>0</v>
      </c>
      <c r="P83" s="47">
        <f t="shared" si="106"/>
        <v>0</v>
      </c>
      <c r="Q83" s="62">
        <f t="shared" si="106"/>
        <v>0</v>
      </c>
      <c r="R83" s="63">
        <f t="shared" si="106"/>
        <v>0</v>
      </c>
      <c r="S83" s="47">
        <f t="shared" si="106"/>
        <v>0</v>
      </c>
      <c r="T83" s="47">
        <f t="shared" si="106"/>
        <v>0</v>
      </c>
      <c r="U83" s="62">
        <f t="shared" si="106"/>
        <v>0</v>
      </c>
      <c r="V83" s="63">
        <f t="shared" si="106"/>
        <v>0</v>
      </c>
      <c r="W83" s="47">
        <f t="shared" si="106"/>
        <v>0</v>
      </c>
      <c r="X83" s="47">
        <f t="shared" si="106"/>
        <v>0</v>
      </c>
      <c r="Y83" s="62">
        <f t="shared" si="106"/>
        <v>0</v>
      </c>
      <c r="Z83" s="63">
        <f t="shared" si="106"/>
        <v>0</v>
      </c>
      <c r="AA83" s="47">
        <f t="shared" si="106"/>
        <v>0</v>
      </c>
      <c r="AB83" s="47">
        <f t="shared" si="106"/>
        <v>0</v>
      </c>
      <c r="AC83" s="62">
        <f t="shared" si="106"/>
        <v>0</v>
      </c>
      <c r="AD83" s="63">
        <f t="shared" si="106"/>
        <v>0</v>
      </c>
      <c r="AE83" s="47">
        <f t="shared" si="106"/>
        <v>0</v>
      </c>
      <c r="AF83" s="47">
        <f t="shared" si="106"/>
        <v>0</v>
      </c>
      <c r="AG83" s="62">
        <f t="shared" si="106"/>
        <v>0</v>
      </c>
      <c r="AH83" s="63">
        <f t="shared" si="106"/>
        <v>0</v>
      </c>
      <c r="AI83" s="47">
        <f t="shared" si="106"/>
        <v>0</v>
      </c>
      <c r="AJ83" s="47">
        <f t="shared" si="106"/>
        <v>0</v>
      </c>
      <c r="AK83" s="62">
        <f t="shared" ref="AK83:BQ83" si="107">+AK25/AK$28</f>
        <v>0</v>
      </c>
      <c r="AL83" s="63">
        <f t="shared" si="107"/>
        <v>0</v>
      </c>
      <c r="AM83" s="47">
        <f t="shared" si="107"/>
        <v>0</v>
      </c>
      <c r="AN83" s="47">
        <f t="shared" si="107"/>
        <v>0</v>
      </c>
      <c r="AO83" s="62">
        <f t="shared" si="107"/>
        <v>0</v>
      </c>
      <c r="AP83" s="63">
        <f t="shared" si="107"/>
        <v>0</v>
      </c>
      <c r="AQ83" s="47">
        <f t="shared" si="107"/>
        <v>0</v>
      </c>
      <c r="AR83" s="47">
        <f t="shared" si="107"/>
        <v>0</v>
      </c>
      <c r="AS83" s="62">
        <f t="shared" si="107"/>
        <v>0</v>
      </c>
      <c r="AT83" s="63">
        <f t="shared" si="107"/>
        <v>0</v>
      </c>
      <c r="AU83" s="47">
        <f t="shared" si="107"/>
        <v>0</v>
      </c>
      <c r="AV83" s="47">
        <f t="shared" si="107"/>
        <v>0</v>
      </c>
      <c r="AW83" s="62">
        <f t="shared" si="107"/>
        <v>0</v>
      </c>
      <c r="AX83" s="63">
        <f t="shared" si="107"/>
        <v>0</v>
      </c>
      <c r="AY83" s="47">
        <f t="shared" si="107"/>
        <v>0</v>
      </c>
      <c r="AZ83" s="47">
        <f t="shared" si="107"/>
        <v>0</v>
      </c>
      <c r="BA83" s="62">
        <f t="shared" si="107"/>
        <v>0</v>
      </c>
      <c r="BB83" s="63">
        <f t="shared" si="107"/>
        <v>0</v>
      </c>
      <c r="BC83" s="47">
        <f t="shared" si="107"/>
        <v>0</v>
      </c>
      <c r="BD83" s="47">
        <f t="shared" si="107"/>
        <v>0</v>
      </c>
      <c r="BE83" s="62">
        <f t="shared" si="107"/>
        <v>0</v>
      </c>
      <c r="BF83" s="63">
        <f t="shared" si="107"/>
        <v>0</v>
      </c>
      <c r="BG83" s="47">
        <f t="shared" si="107"/>
        <v>0</v>
      </c>
      <c r="BH83" s="47">
        <f t="shared" si="107"/>
        <v>0</v>
      </c>
      <c r="BI83" s="62">
        <f t="shared" si="107"/>
        <v>0</v>
      </c>
      <c r="BJ83" s="63">
        <f t="shared" si="107"/>
        <v>0</v>
      </c>
      <c r="BK83" s="47">
        <f t="shared" si="107"/>
        <v>0</v>
      </c>
      <c r="BL83" s="47">
        <f t="shared" si="107"/>
        <v>0</v>
      </c>
      <c r="BM83" s="62">
        <f t="shared" si="107"/>
        <v>0</v>
      </c>
      <c r="BN83" s="63">
        <f t="shared" si="107"/>
        <v>0</v>
      </c>
      <c r="BO83" s="47">
        <f t="shared" si="107"/>
        <v>0</v>
      </c>
      <c r="BP83" s="47">
        <f t="shared" si="107"/>
        <v>0</v>
      </c>
      <c r="BQ83" s="62">
        <f t="shared" si="107"/>
        <v>0</v>
      </c>
    </row>
    <row r="84" spans="1:70" s="112" customFormat="1" ht="40" customHeight="1" outlineLevel="1" x14ac:dyDescent="0.3">
      <c r="A84" s="31" t="s">
        <v>21</v>
      </c>
      <c r="B84" s="95"/>
      <c r="C84" s="95"/>
      <c r="D84" s="95"/>
      <c r="E84" s="154">
        <f t="shared" ref="E84:AJ84" si="108">+E26/E$28</f>
        <v>1.8206237874944037E-2</v>
      </c>
      <c r="F84" s="154">
        <f t="shared" si="108"/>
        <v>1.6666666666666666E-2</v>
      </c>
      <c r="G84" s="154">
        <f t="shared" si="108"/>
        <v>1.740506329113924E-2</v>
      </c>
      <c r="H84" s="154">
        <f t="shared" si="108"/>
        <v>1.6912402428447527E-2</v>
      </c>
      <c r="I84" s="37">
        <f t="shared" si="108"/>
        <v>1.5590200445434297E-2</v>
      </c>
      <c r="J84" s="63">
        <f t="shared" si="108"/>
        <v>1.7475728155339806E-2</v>
      </c>
      <c r="K84" s="47">
        <f t="shared" si="108"/>
        <v>1.5898023488971638E-2</v>
      </c>
      <c r="L84" s="47">
        <f t="shared" si="108"/>
        <v>1.5570430733410943E-2</v>
      </c>
      <c r="M84" s="62">
        <f t="shared" si="108"/>
        <v>1.3754385964912279E-2</v>
      </c>
      <c r="N84" s="47">
        <f t="shared" si="108"/>
        <v>1.564215148188804E-2</v>
      </c>
      <c r="O84" s="47">
        <f t="shared" si="108"/>
        <v>1.5490061686086361E-2</v>
      </c>
      <c r="P84" s="47">
        <f t="shared" si="108"/>
        <v>1.4705882352941175E-2</v>
      </c>
      <c r="Q84" s="62">
        <f t="shared" si="108"/>
        <v>1.3336925771251517E-2</v>
      </c>
      <c r="R84" s="63">
        <f t="shared" si="108"/>
        <v>1.3708781030011115E-2</v>
      </c>
      <c r="S84" s="47">
        <f t="shared" si="108"/>
        <v>1.468882875918052E-2</v>
      </c>
      <c r="T84" s="47">
        <f t="shared" si="108"/>
        <v>1.5217952024761413E-2</v>
      </c>
      <c r="U84" s="62">
        <f t="shared" si="108"/>
        <v>1.2069180042304341E-2</v>
      </c>
      <c r="V84" s="63">
        <f t="shared" si="108"/>
        <v>1.4357218124341414E-2</v>
      </c>
      <c r="W84" s="47">
        <f t="shared" si="108"/>
        <v>1.5404183154324475E-2</v>
      </c>
      <c r="X84" s="47">
        <f t="shared" si="108"/>
        <v>1.393252287938806E-2</v>
      </c>
      <c r="Y84" s="62">
        <f t="shared" si="108"/>
        <v>1.2692527096406163E-2</v>
      </c>
      <c r="Z84" s="63">
        <f t="shared" si="108"/>
        <v>1.3966060970115633E-2</v>
      </c>
      <c r="AA84" s="47">
        <f t="shared" si="108"/>
        <v>1.7085813015933961E-2</v>
      </c>
      <c r="AB84" s="47">
        <f t="shared" si="108"/>
        <v>1.0424155283968364E-2</v>
      </c>
      <c r="AC84" s="62">
        <f t="shared" si="108"/>
        <v>9.4126057428809713E-3</v>
      </c>
      <c r="AD84" s="63">
        <f t="shared" si="108"/>
        <v>1.0982379917933861E-2</v>
      </c>
      <c r="AE84" s="47">
        <f t="shared" si="108"/>
        <v>1.1072746755566141E-2</v>
      </c>
      <c r="AF84" s="47">
        <f t="shared" si="108"/>
        <v>9.4847775175644009E-3</v>
      </c>
      <c r="AG84" s="62">
        <f t="shared" si="108"/>
        <v>9.6491228070175426E-3</v>
      </c>
      <c r="AH84" s="63">
        <f t="shared" si="108"/>
        <v>1.1096256684491979E-2</v>
      </c>
      <c r="AI84" s="47">
        <f t="shared" si="108"/>
        <v>1.1025218603472308E-2</v>
      </c>
      <c r="AJ84" s="47">
        <f t="shared" si="108"/>
        <v>9.4745908699397086E-3</v>
      </c>
      <c r="AK84" s="62">
        <f t="shared" ref="AK84:BQ84" si="109">+AK26/AK$28</f>
        <v>1.0317787866281469E-2</v>
      </c>
      <c r="AL84" s="63">
        <f t="shared" si="109"/>
        <v>1.1323529411764708E-2</v>
      </c>
      <c r="AM84" s="47">
        <f t="shared" si="109"/>
        <v>1.096553688407861E-2</v>
      </c>
      <c r="AN84" s="47">
        <f t="shared" si="109"/>
        <v>9.8180390103416674E-3</v>
      </c>
      <c r="AO84" s="62">
        <f t="shared" si="109"/>
        <v>9.9366359447004612E-3</v>
      </c>
      <c r="AP84" s="63">
        <f t="shared" si="109"/>
        <v>2.6274632467938701E-2</v>
      </c>
      <c r="AQ84" s="47">
        <f t="shared" si="109"/>
        <v>2.4067388688327317E-2</v>
      </c>
      <c r="AR84" s="47">
        <f t="shared" si="109"/>
        <v>2.1269738962294549E-2</v>
      </c>
      <c r="AS84" s="62">
        <f t="shared" si="109"/>
        <v>1.889644746787604E-2</v>
      </c>
      <c r="AT84" s="63">
        <f t="shared" si="109"/>
        <v>2.4570798550952903E-2</v>
      </c>
      <c r="AU84" s="47">
        <f t="shared" si="109"/>
        <v>2.5401305344857995E-2</v>
      </c>
      <c r="AV84" s="47">
        <f t="shared" si="109"/>
        <v>2.3436123348017621E-2</v>
      </c>
      <c r="AW84" s="62">
        <f t="shared" si="109"/>
        <v>1.6680997420464316E-2</v>
      </c>
      <c r="AX84" s="63">
        <f t="shared" si="109"/>
        <v>5.0270977387404228E-2</v>
      </c>
      <c r="AY84" s="47">
        <f t="shared" si="109"/>
        <v>4.8987707881417208E-2</v>
      </c>
      <c r="AZ84" s="47">
        <f t="shared" si="109"/>
        <v>4.5371312309257374E-2</v>
      </c>
      <c r="BA84" s="62">
        <f t="shared" si="109"/>
        <v>3.2906467822985896E-2</v>
      </c>
      <c r="BB84" s="63">
        <f t="shared" si="109"/>
        <v>4.9279487635652014E-2</v>
      </c>
      <c r="BC84" s="47">
        <f t="shared" si="109"/>
        <v>5.605455755156355E-2</v>
      </c>
      <c r="BD84" s="47">
        <f t="shared" si="109"/>
        <v>5.051913838524718E-2</v>
      </c>
      <c r="BE84" s="62">
        <f t="shared" si="109"/>
        <v>4.5672254533014031E-2</v>
      </c>
      <c r="BF84" s="63">
        <f t="shared" si="109"/>
        <v>3.919987094692693E-2</v>
      </c>
      <c r="BG84" s="47">
        <f t="shared" si="109"/>
        <v>3.6926296905367015E-2</v>
      </c>
      <c r="BH84" s="47">
        <f t="shared" si="109"/>
        <v>4.4623578523103495E-2</v>
      </c>
      <c r="BI84" s="62">
        <f t="shared" si="109"/>
        <v>5.8665535764772396E-2</v>
      </c>
      <c r="BJ84" s="63">
        <f t="shared" si="109"/>
        <v>4.4622684139177589E-2</v>
      </c>
      <c r="BK84" s="47">
        <f t="shared" si="109"/>
        <v>3.662109375E-2</v>
      </c>
      <c r="BL84" s="47">
        <f t="shared" si="109"/>
        <v>3.8021868787276342E-2</v>
      </c>
      <c r="BM84" s="62">
        <f t="shared" si="109"/>
        <v>3.5283315844700944E-2</v>
      </c>
      <c r="BN84" s="63">
        <f t="shared" si="109"/>
        <v>3.1718180591172901E-2</v>
      </c>
      <c r="BO84" s="47">
        <f t="shared" si="109"/>
        <v>6.2679700977573305E-2</v>
      </c>
      <c r="BP84" s="47">
        <f t="shared" si="109"/>
        <v>4.3707973102785784E-2</v>
      </c>
      <c r="BQ84" s="62">
        <f t="shared" si="109"/>
        <v>5.0346698824238777E-2</v>
      </c>
    </row>
    <row r="85" spans="1:70" ht="40" customHeight="1" x14ac:dyDescent="0.3">
      <c r="A85" s="32" t="s">
        <v>22</v>
      </c>
      <c r="B85" s="95"/>
      <c r="C85" s="95"/>
      <c r="D85" s="95"/>
      <c r="E85" s="154">
        <f t="shared" ref="E85:AJ85" si="110">+E27/E$28</f>
        <v>3.9546336367706311E-2</v>
      </c>
      <c r="F85" s="154">
        <f t="shared" si="110"/>
        <v>3.7675070028011202E-2</v>
      </c>
      <c r="G85" s="154">
        <f t="shared" si="110"/>
        <v>3.8837744533947061E-2</v>
      </c>
      <c r="H85" s="154">
        <f t="shared" si="110"/>
        <v>4.1052327262214514E-2</v>
      </c>
      <c r="I85" s="37">
        <f t="shared" si="110"/>
        <v>3.967149220489978E-2</v>
      </c>
      <c r="J85" s="65">
        <f t="shared" si="110"/>
        <v>3.841886269070735E-2</v>
      </c>
      <c r="K85" s="48">
        <f t="shared" si="110"/>
        <v>3.8957318819822395E-2</v>
      </c>
      <c r="L85" s="48">
        <f t="shared" si="110"/>
        <v>4.3509895227008148E-2</v>
      </c>
      <c r="M85" s="64">
        <f t="shared" si="110"/>
        <v>3.7192982456140347E-2</v>
      </c>
      <c r="N85" s="48">
        <f t="shared" si="110"/>
        <v>4.1575192096597158E-2</v>
      </c>
      <c r="O85" s="48">
        <f t="shared" si="110"/>
        <v>4.1809458533241944E-2</v>
      </c>
      <c r="P85" s="48">
        <f t="shared" si="110"/>
        <v>4.5227524972253047E-2</v>
      </c>
      <c r="Q85" s="64">
        <f t="shared" si="110"/>
        <v>4.122322511114105E-2</v>
      </c>
      <c r="R85" s="65">
        <f t="shared" si="110"/>
        <v>3.4951216499938251E-2</v>
      </c>
      <c r="S85" s="48">
        <f t="shared" si="110"/>
        <v>3.981445689988404E-2</v>
      </c>
      <c r="T85" s="48">
        <f t="shared" si="110"/>
        <v>3.765798297652824E-2</v>
      </c>
      <c r="U85" s="64">
        <f t="shared" si="110"/>
        <v>3.6954087346024636E-2</v>
      </c>
      <c r="V85" s="65">
        <f t="shared" si="110"/>
        <v>3.7671232876712334E-2</v>
      </c>
      <c r="W85" s="48">
        <f t="shared" si="110"/>
        <v>3.9005087620124355E-2</v>
      </c>
      <c r="X85" s="48">
        <f t="shared" si="110"/>
        <v>3.5241087283158036E-2</v>
      </c>
      <c r="Y85" s="64">
        <f t="shared" si="110"/>
        <v>3.9075869937250429E-2</v>
      </c>
      <c r="Z85" s="65">
        <f t="shared" si="110"/>
        <v>3.4239375281573808E-2</v>
      </c>
      <c r="AA85" s="48">
        <f t="shared" si="110"/>
        <v>4.1658667690535611E-2</v>
      </c>
      <c r="AB85" s="48">
        <f t="shared" si="110"/>
        <v>2.9475197699496757E-2</v>
      </c>
      <c r="AC85" s="64">
        <f t="shared" si="110"/>
        <v>2.8595257953056112E-2</v>
      </c>
      <c r="AD85" s="65">
        <f t="shared" si="110"/>
        <v>3.7895244991552009E-2</v>
      </c>
      <c r="AE85" s="48">
        <f t="shared" si="110"/>
        <v>1.2858673651625194E-2</v>
      </c>
      <c r="AF85" s="48">
        <f t="shared" si="110"/>
        <v>5.8548009367681494E-3</v>
      </c>
      <c r="AG85" s="64">
        <f t="shared" si="110"/>
        <v>7.6441102756892214E-3</v>
      </c>
      <c r="AH85" s="65">
        <f t="shared" si="110"/>
        <v>9.0909090909090905E-3</v>
      </c>
      <c r="AI85" s="48">
        <f t="shared" si="110"/>
        <v>1.4066658218223291E-2</v>
      </c>
      <c r="AJ85" s="48">
        <f t="shared" si="110"/>
        <v>2.8054632705795501E-2</v>
      </c>
      <c r="AK85" s="64">
        <f t="shared" ref="AK85:BQ85" si="111">+AK27/AK$28</f>
        <v>9.629935341862704E-3</v>
      </c>
      <c r="AL85" s="65">
        <f t="shared" si="111"/>
        <v>9.2647058823529423E-3</v>
      </c>
      <c r="AM85" s="48">
        <f t="shared" si="111"/>
        <v>9.3990316149245214E-3</v>
      </c>
      <c r="AN85" s="48">
        <f t="shared" si="111"/>
        <v>2.0945149888728889E-2</v>
      </c>
      <c r="AO85" s="64">
        <f t="shared" si="111"/>
        <v>1.5985023041474655E-2</v>
      </c>
      <c r="AP85" s="65">
        <f t="shared" si="111"/>
        <v>4.1288708163903669E-2</v>
      </c>
      <c r="AQ85" s="48">
        <f t="shared" si="111"/>
        <v>3.0234657039711194E-2</v>
      </c>
      <c r="AR85" s="48">
        <f t="shared" si="111"/>
        <v>3.319368353206574E-2</v>
      </c>
      <c r="AS85" s="64">
        <f t="shared" si="111"/>
        <v>3.9304610733182165E-2</v>
      </c>
      <c r="AT85" s="65">
        <f t="shared" si="111"/>
        <v>6.8357221609702298E-2</v>
      </c>
      <c r="AU85" s="48">
        <f t="shared" si="111"/>
        <v>6.8089610160522132E-2</v>
      </c>
      <c r="AV85" s="48">
        <f t="shared" si="111"/>
        <v>7.0837004405286355E-2</v>
      </c>
      <c r="AW85" s="64">
        <f t="shared" si="111"/>
        <v>3.5081685296646604E-2</v>
      </c>
      <c r="AX85" s="65">
        <f t="shared" si="111"/>
        <v>8.1106335264436571E-2</v>
      </c>
      <c r="AY85" s="48">
        <f t="shared" si="111"/>
        <v>8.496023138105567E-2</v>
      </c>
      <c r="AZ85" s="48">
        <f t="shared" si="111"/>
        <v>6.6327568667344863E-2</v>
      </c>
      <c r="BA85" s="64">
        <f t="shared" si="111"/>
        <v>6.6623439779542881E-2</v>
      </c>
      <c r="BB85" s="65">
        <f t="shared" si="111"/>
        <v>0.11866215975805017</v>
      </c>
      <c r="BC85" s="48">
        <f t="shared" si="111"/>
        <v>9.6972721224218239E-2</v>
      </c>
      <c r="BD85" s="48">
        <f t="shared" si="111"/>
        <v>8.817604215093755E-2</v>
      </c>
      <c r="BE85" s="64">
        <f t="shared" si="111"/>
        <v>9.9384194320903202E-2</v>
      </c>
      <c r="BF85" s="65">
        <f t="shared" si="111"/>
        <v>6.5010485562187456E-2</v>
      </c>
      <c r="BG85" s="48">
        <f t="shared" si="111"/>
        <v>6.5181641500971735E-2</v>
      </c>
      <c r="BH85" s="48">
        <f t="shared" si="111"/>
        <v>7.0534043472002303E-2</v>
      </c>
      <c r="BI85" s="64">
        <f t="shared" si="111"/>
        <v>7.6335877862595408E-2</v>
      </c>
      <c r="BJ85" s="65">
        <f t="shared" si="111"/>
        <v>0.10393131495707186</v>
      </c>
      <c r="BK85" s="48">
        <f t="shared" si="111"/>
        <v>6.7626953125E-2</v>
      </c>
      <c r="BL85" s="48">
        <f t="shared" si="111"/>
        <v>0.10027335984095427</v>
      </c>
      <c r="BM85" s="64">
        <f t="shared" si="111"/>
        <v>6.7025183630640084E-2</v>
      </c>
      <c r="BN85" s="65">
        <f t="shared" si="111"/>
        <v>0.11526521797813473</v>
      </c>
      <c r="BO85" s="48">
        <f t="shared" si="111"/>
        <v>8.5537665324899356E-2</v>
      </c>
      <c r="BP85" s="48">
        <f t="shared" si="111"/>
        <v>7.636887608069165E-2</v>
      </c>
      <c r="BQ85" s="64">
        <f t="shared" si="111"/>
        <v>7.4615616520952679E-2</v>
      </c>
    </row>
    <row r="86" spans="1:70" ht="40" customHeight="1" thickBot="1" x14ac:dyDescent="0.35">
      <c r="A86" s="33" t="s">
        <v>23</v>
      </c>
      <c r="B86" s="211"/>
      <c r="C86" s="211"/>
      <c r="D86" s="211"/>
      <c r="E86" s="154">
        <f t="shared" ref="E86:AJ86" si="112">+E28/E$28</f>
        <v>1</v>
      </c>
      <c r="F86" s="154">
        <f t="shared" si="112"/>
        <v>1</v>
      </c>
      <c r="G86" s="154">
        <f t="shared" si="112"/>
        <v>1</v>
      </c>
      <c r="H86" s="154">
        <f t="shared" si="112"/>
        <v>1</v>
      </c>
      <c r="I86" s="37">
        <f t="shared" si="112"/>
        <v>1</v>
      </c>
      <c r="J86" s="43">
        <f t="shared" si="112"/>
        <v>1</v>
      </c>
      <c r="K86" s="44">
        <f t="shared" si="112"/>
        <v>1</v>
      </c>
      <c r="L86" s="44">
        <f t="shared" si="112"/>
        <v>1</v>
      </c>
      <c r="M86" s="45">
        <f t="shared" si="112"/>
        <v>1</v>
      </c>
      <c r="N86" s="44">
        <f t="shared" si="112"/>
        <v>1</v>
      </c>
      <c r="O86" s="44">
        <f t="shared" si="112"/>
        <v>1</v>
      </c>
      <c r="P86" s="44">
        <f t="shared" si="112"/>
        <v>1</v>
      </c>
      <c r="Q86" s="45">
        <f t="shared" si="112"/>
        <v>1</v>
      </c>
      <c r="R86" s="43">
        <f t="shared" si="112"/>
        <v>1</v>
      </c>
      <c r="S86" s="44">
        <f t="shared" si="112"/>
        <v>1</v>
      </c>
      <c r="T86" s="44">
        <f t="shared" si="112"/>
        <v>1</v>
      </c>
      <c r="U86" s="45">
        <f t="shared" si="112"/>
        <v>1</v>
      </c>
      <c r="V86" s="43">
        <f t="shared" si="112"/>
        <v>1</v>
      </c>
      <c r="W86" s="44">
        <f t="shared" si="112"/>
        <v>1</v>
      </c>
      <c r="X86" s="44">
        <f t="shared" si="112"/>
        <v>1</v>
      </c>
      <c r="Y86" s="45">
        <f t="shared" si="112"/>
        <v>1</v>
      </c>
      <c r="Z86" s="43">
        <f t="shared" si="112"/>
        <v>1</v>
      </c>
      <c r="AA86" s="44">
        <f t="shared" si="112"/>
        <v>1</v>
      </c>
      <c r="AB86" s="44">
        <f t="shared" si="112"/>
        <v>1</v>
      </c>
      <c r="AC86" s="45">
        <f t="shared" si="112"/>
        <v>1</v>
      </c>
      <c r="AD86" s="43">
        <f t="shared" si="112"/>
        <v>1</v>
      </c>
      <c r="AE86" s="44">
        <f t="shared" si="112"/>
        <v>1</v>
      </c>
      <c r="AF86" s="44">
        <f t="shared" si="112"/>
        <v>1</v>
      </c>
      <c r="AG86" s="45">
        <f t="shared" si="112"/>
        <v>1</v>
      </c>
      <c r="AH86" s="43">
        <f t="shared" si="112"/>
        <v>1</v>
      </c>
      <c r="AI86" s="44">
        <f t="shared" si="112"/>
        <v>1</v>
      </c>
      <c r="AJ86" s="44">
        <f t="shared" si="112"/>
        <v>1</v>
      </c>
      <c r="AK86" s="45">
        <f t="shared" ref="AK86:BQ86" si="113">+AK28/AK$28</f>
        <v>1</v>
      </c>
      <c r="AL86" s="43">
        <f t="shared" si="113"/>
        <v>1</v>
      </c>
      <c r="AM86" s="44">
        <f t="shared" si="113"/>
        <v>1</v>
      </c>
      <c r="AN86" s="44">
        <f t="shared" si="113"/>
        <v>1</v>
      </c>
      <c r="AO86" s="45">
        <f t="shared" si="113"/>
        <v>1</v>
      </c>
      <c r="AP86" s="43">
        <f t="shared" si="113"/>
        <v>1</v>
      </c>
      <c r="AQ86" s="44">
        <f t="shared" si="113"/>
        <v>1</v>
      </c>
      <c r="AR86" s="44">
        <f t="shared" si="113"/>
        <v>1</v>
      </c>
      <c r="AS86" s="45">
        <f t="shared" si="113"/>
        <v>1</v>
      </c>
      <c r="AT86" s="43">
        <f t="shared" si="113"/>
        <v>1</v>
      </c>
      <c r="AU86" s="44">
        <f t="shared" si="113"/>
        <v>1</v>
      </c>
      <c r="AV86" s="44">
        <f t="shared" si="113"/>
        <v>1</v>
      </c>
      <c r="AW86" s="45">
        <f t="shared" si="113"/>
        <v>1</v>
      </c>
      <c r="AX86" s="43">
        <f t="shared" si="113"/>
        <v>1</v>
      </c>
      <c r="AY86" s="44">
        <f t="shared" si="113"/>
        <v>1</v>
      </c>
      <c r="AZ86" s="44">
        <f t="shared" si="113"/>
        <v>1</v>
      </c>
      <c r="BA86" s="45">
        <f t="shared" si="113"/>
        <v>1</v>
      </c>
      <c r="BB86" s="43">
        <f t="shared" si="113"/>
        <v>1</v>
      </c>
      <c r="BC86" s="44">
        <f t="shared" si="113"/>
        <v>1</v>
      </c>
      <c r="BD86" s="44">
        <f t="shared" si="113"/>
        <v>1</v>
      </c>
      <c r="BE86" s="45">
        <f t="shared" si="113"/>
        <v>1</v>
      </c>
      <c r="BF86" s="43">
        <f t="shared" si="113"/>
        <v>1</v>
      </c>
      <c r="BG86" s="44">
        <f t="shared" si="113"/>
        <v>1</v>
      </c>
      <c r="BH86" s="44">
        <f t="shared" si="113"/>
        <v>1</v>
      </c>
      <c r="BI86" s="45">
        <f t="shared" si="113"/>
        <v>1</v>
      </c>
      <c r="BJ86" s="43">
        <f t="shared" si="113"/>
        <v>1</v>
      </c>
      <c r="BK86" s="44">
        <f t="shared" si="113"/>
        <v>1</v>
      </c>
      <c r="BL86" s="44">
        <f t="shared" si="113"/>
        <v>1</v>
      </c>
      <c r="BM86" s="45">
        <f t="shared" si="113"/>
        <v>1</v>
      </c>
      <c r="BN86" s="43">
        <f t="shared" si="113"/>
        <v>1</v>
      </c>
      <c r="BO86" s="44">
        <f t="shared" si="113"/>
        <v>1</v>
      </c>
      <c r="BP86" s="44">
        <f t="shared" si="113"/>
        <v>1</v>
      </c>
      <c r="BQ86" s="45">
        <f t="shared" si="113"/>
        <v>1</v>
      </c>
    </row>
    <row r="87" spans="1:70" ht="40" customHeight="1" thickBot="1" x14ac:dyDescent="0.35">
      <c r="A87" s="259" t="s">
        <v>76</v>
      </c>
    </row>
    <row r="88" spans="1:70" ht="40" customHeight="1" x14ac:dyDescent="0.3">
      <c r="A88" s="272" t="s">
        <v>66</v>
      </c>
      <c r="B88" s="219">
        <v>2020</v>
      </c>
      <c r="C88" s="220"/>
      <c r="D88" s="220"/>
      <c r="E88" s="221"/>
      <c r="F88" s="219">
        <v>2019</v>
      </c>
      <c r="G88" s="220"/>
      <c r="H88" s="220"/>
      <c r="I88" s="221"/>
      <c r="J88" s="219">
        <v>2018</v>
      </c>
      <c r="K88" s="220"/>
      <c r="L88" s="220"/>
      <c r="M88" s="221"/>
      <c r="N88" s="219">
        <v>2017</v>
      </c>
      <c r="O88" s="220"/>
      <c r="P88" s="220"/>
      <c r="Q88" s="221"/>
      <c r="R88" s="219">
        <v>2016</v>
      </c>
      <c r="S88" s="220"/>
      <c r="T88" s="220"/>
      <c r="U88" s="221"/>
      <c r="V88" s="219">
        <v>2015</v>
      </c>
      <c r="W88" s="220"/>
      <c r="X88" s="220"/>
      <c r="Y88" s="221"/>
      <c r="Z88" s="219">
        <v>2014</v>
      </c>
      <c r="AA88" s="220"/>
      <c r="AB88" s="220"/>
      <c r="AC88" s="221"/>
      <c r="AD88" s="219">
        <v>2013</v>
      </c>
      <c r="AE88" s="220"/>
      <c r="AF88" s="220"/>
      <c r="AG88" s="221"/>
      <c r="AH88" s="219">
        <v>2012</v>
      </c>
      <c r="AI88" s="220"/>
      <c r="AJ88" s="220"/>
      <c r="AK88" s="221"/>
      <c r="AL88" s="219">
        <v>2011</v>
      </c>
      <c r="AM88" s="220"/>
      <c r="AN88" s="220"/>
      <c r="AO88" s="221"/>
    </row>
    <row r="89" spans="1:70" ht="40" customHeight="1" thickBot="1" x14ac:dyDescent="0.35">
      <c r="A89" s="273"/>
      <c r="B89" s="34" t="s">
        <v>5</v>
      </c>
      <c r="C89" s="35" t="s">
        <v>4</v>
      </c>
      <c r="D89" s="35" t="s">
        <v>3</v>
      </c>
      <c r="E89" s="36" t="s">
        <v>2</v>
      </c>
      <c r="F89" s="34" t="s">
        <v>5</v>
      </c>
      <c r="G89" s="35" t="s">
        <v>4</v>
      </c>
      <c r="H89" s="35" t="s">
        <v>3</v>
      </c>
      <c r="I89" s="36" t="s">
        <v>2</v>
      </c>
      <c r="J89" s="34" t="s">
        <v>5</v>
      </c>
      <c r="K89" s="35" t="s">
        <v>4</v>
      </c>
      <c r="L89" s="35" t="s">
        <v>3</v>
      </c>
      <c r="M89" s="36" t="s">
        <v>2</v>
      </c>
      <c r="N89" s="34" t="s">
        <v>5</v>
      </c>
      <c r="O89" s="35" t="s">
        <v>4</v>
      </c>
      <c r="P89" s="35" t="s">
        <v>3</v>
      </c>
      <c r="Q89" s="36" t="s">
        <v>2</v>
      </c>
      <c r="R89" s="34" t="s">
        <v>5</v>
      </c>
      <c r="S89" s="35" t="s">
        <v>4</v>
      </c>
      <c r="T89" s="35" t="s">
        <v>3</v>
      </c>
      <c r="U89" s="36" t="s">
        <v>2</v>
      </c>
      <c r="V89" s="34" t="s">
        <v>5</v>
      </c>
      <c r="W89" s="35" t="s">
        <v>4</v>
      </c>
      <c r="X89" s="35" t="s">
        <v>3</v>
      </c>
      <c r="Y89" s="36" t="s">
        <v>2</v>
      </c>
      <c r="Z89" s="34" t="s">
        <v>5</v>
      </c>
      <c r="AA89" s="35" t="s">
        <v>4</v>
      </c>
      <c r="AB89" s="35" t="s">
        <v>3</v>
      </c>
      <c r="AC89" s="36" t="s">
        <v>2</v>
      </c>
      <c r="AD89" s="34" t="s">
        <v>5</v>
      </c>
      <c r="AE89" s="35" t="s">
        <v>4</v>
      </c>
      <c r="AF89" s="35" t="s">
        <v>3</v>
      </c>
      <c r="AG89" s="36" t="s">
        <v>2</v>
      </c>
      <c r="AH89" s="34" t="s">
        <v>5</v>
      </c>
      <c r="AI89" s="35" t="s">
        <v>4</v>
      </c>
      <c r="AJ89" s="35" t="s">
        <v>3</v>
      </c>
      <c r="AK89" s="36" t="s">
        <v>2</v>
      </c>
      <c r="AL89" s="34" t="s">
        <v>5</v>
      </c>
      <c r="AM89" s="35" t="s">
        <v>4</v>
      </c>
      <c r="AN89" s="35" t="s">
        <v>3</v>
      </c>
      <c r="AO89" s="36" t="s">
        <v>2</v>
      </c>
    </row>
    <row r="90" spans="1:70" ht="40" customHeight="1" x14ac:dyDescent="0.3">
      <c r="A90" s="262" t="s">
        <v>51</v>
      </c>
      <c r="B90" s="212"/>
      <c r="C90" s="212"/>
      <c r="D90" s="212"/>
      <c r="E90" s="159">
        <v>810.2</v>
      </c>
      <c r="F90" s="159">
        <v>871.6</v>
      </c>
      <c r="G90" s="159">
        <v>858.40000000000009</v>
      </c>
      <c r="H90" s="159">
        <v>841.9</v>
      </c>
      <c r="I90" s="160">
        <v>846.1</v>
      </c>
      <c r="J90" s="161">
        <v>882.9</v>
      </c>
      <c r="K90" s="159">
        <v>856.7</v>
      </c>
      <c r="L90" s="159">
        <v>819</v>
      </c>
      <c r="M90" s="160">
        <v>792.40000000000009</v>
      </c>
      <c r="N90" s="161">
        <v>807.90000000000009</v>
      </c>
      <c r="O90" s="159">
        <v>805.3</v>
      </c>
      <c r="P90" s="159">
        <v>825.90000000000009</v>
      </c>
      <c r="Q90" s="160">
        <v>804.3</v>
      </c>
      <c r="R90" s="161">
        <v>849.3</v>
      </c>
      <c r="S90" s="159">
        <v>843.9</v>
      </c>
      <c r="T90" s="159">
        <v>877.1</v>
      </c>
      <c r="U90" s="160">
        <v>858</v>
      </c>
      <c r="V90" s="161">
        <v>812.9</v>
      </c>
      <c r="W90" s="159">
        <v>840.30000000000007</v>
      </c>
      <c r="X90" s="159">
        <v>840.5</v>
      </c>
      <c r="Y90" s="160">
        <v>810.69999999999993</v>
      </c>
      <c r="Z90" s="161">
        <v>896.5</v>
      </c>
      <c r="AA90" s="159">
        <v>816.9</v>
      </c>
      <c r="AB90" s="159">
        <v>919.9</v>
      </c>
      <c r="AC90" s="160">
        <v>875.6</v>
      </c>
      <c r="AD90" s="161">
        <v>919.6</v>
      </c>
      <c r="AE90" s="159">
        <v>867.6</v>
      </c>
      <c r="AF90" s="159">
        <v>837.19999999999993</v>
      </c>
      <c r="AG90" s="160">
        <v>816.59999999999991</v>
      </c>
      <c r="AH90" s="161">
        <v>928.6</v>
      </c>
      <c r="AI90" s="159">
        <v>930.7</v>
      </c>
      <c r="AJ90" s="159">
        <v>984.59999999999991</v>
      </c>
      <c r="AK90" s="160">
        <v>909.19999999999993</v>
      </c>
      <c r="AL90" s="161">
        <v>861.00000000000011</v>
      </c>
      <c r="AM90" s="159">
        <v>872.19999999999993</v>
      </c>
      <c r="AN90" s="159">
        <v>864.5</v>
      </c>
      <c r="AO90" s="160">
        <v>888.69999999999993</v>
      </c>
    </row>
    <row r="91" spans="1:70" ht="19.5" customHeight="1" x14ac:dyDescent="0.3">
      <c r="A91" s="260" t="s">
        <v>49</v>
      </c>
      <c r="B91" s="158"/>
      <c r="C91" s="158"/>
      <c r="D91" s="158"/>
      <c r="E91" s="162">
        <v>576.20000000000005</v>
      </c>
      <c r="F91" s="162">
        <v>594.70000000000005</v>
      </c>
      <c r="G91" s="162">
        <v>590.5</v>
      </c>
      <c r="H91" s="162">
        <v>583.79999999999995</v>
      </c>
      <c r="I91" s="163">
        <v>588.9</v>
      </c>
      <c r="J91" s="164">
        <v>588.6</v>
      </c>
      <c r="K91" s="162">
        <v>573.70000000000005</v>
      </c>
      <c r="L91" s="162">
        <v>553.79999999999995</v>
      </c>
      <c r="M91" s="163">
        <v>527.1</v>
      </c>
      <c r="N91" s="164">
        <v>496.1</v>
      </c>
      <c r="O91" s="162">
        <v>549.29999999999995</v>
      </c>
      <c r="P91" s="162">
        <v>534.70000000000005</v>
      </c>
      <c r="Q91" s="163">
        <v>541.5</v>
      </c>
      <c r="R91" s="164">
        <v>509.2</v>
      </c>
      <c r="S91" s="162">
        <v>536.20000000000005</v>
      </c>
      <c r="T91" s="162">
        <v>558.5</v>
      </c>
      <c r="U91" s="163">
        <v>554.4</v>
      </c>
      <c r="V91" s="164">
        <v>481.5</v>
      </c>
      <c r="W91" s="162">
        <v>514.1</v>
      </c>
      <c r="X91" s="162">
        <v>526.9</v>
      </c>
      <c r="Y91" s="163">
        <v>527.4</v>
      </c>
      <c r="Z91" s="164">
        <v>568.9</v>
      </c>
      <c r="AA91" s="162">
        <v>490.6</v>
      </c>
      <c r="AB91" s="162">
        <v>630.29999999999995</v>
      </c>
      <c r="AC91" s="163">
        <v>629.20000000000005</v>
      </c>
      <c r="AD91" s="164">
        <v>636.9</v>
      </c>
      <c r="AE91" s="162">
        <v>567.5</v>
      </c>
      <c r="AF91" s="162">
        <v>547.79999999999995</v>
      </c>
      <c r="AG91" s="163">
        <v>526.29999999999995</v>
      </c>
      <c r="AH91" s="164">
        <v>606.70000000000005</v>
      </c>
      <c r="AI91" s="162">
        <v>637.6</v>
      </c>
      <c r="AJ91" s="162">
        <v>671.3</v>
      </c>
      <c r="AK91" s="163">
        <v>637</v>
      </c>
      <c r="AL91" s="164">
        <v>561.70000000000005</v>
      </c>
      <c r="AM91" s="162">
        <v>580.6</v>
      </c>
      <c r="AN91" s="162">
        <v>577</v>
      </c>
      <c r="AO91" s="163">
        <v>594.79999999999995</v>
      </c>
    </row>
    <row r="92" spans="1:70" ht="19.5" customHeight="1" x14ac:dyDescent="0.3">
      <c r="A92" s="260" t="s">
        <v>50</v>
      </c>
      <c r="B92" s="158"/>
      <c r="C92" s="158"/>
      <c r="D92" s="158"/>
      <c r="E92" s="162">
        <v>167.5</v>
      </c>
      <c r="F92" s="162">
        <v>208.3</v>
      </c>
      <c r="G92" s="162">
        <v>200.2</v>
      </c>
      <c r="H92" s="162">
        <v>191.4</v>
      </c>
      <c r="I92" s="163">
        <v>188</v>
      </c>
      <c r="J92" s="164">
        <v>228.7</v>
      </c>
      <c r="K92" s="162">
        <v>219.5</v>
      </c>
      <c r="L92" s="162">
        <v>202.6</v>
      </c>
      <c r="M92" s="163">
        <v>198.1</v>
      </c>
      <c r="N92" s="164">
        <v>246.1</v>
      </c>
      <c r="O92" s="162">
        <v>193.5</v>
      </c>
      <c r="P92" s="162">
        <v>228</v>
      </c>
      <c r="Q92" s="163">
        <v>192.4</v>
      </c>
      <c r="R92" s="164">
        <v>268.89999999999998</v>
      </c>
      <c r="S92" s="162">
        <v>238.4</v>
      </c>
      <c r="T92" s="162">
        <v>247.7</v>
      </c>
      <c r="U92" s="163">
        <v>230.1</v>
      </c>
      <c r="V92" s="164">
        <v>260</v>
      </c>
      <c r="W92" s="162">
        <v>256</v>
      </c>
      <c r="X92" s="162">
        <v>249.3</v>
      </c>
      <c r="Y92" s="163">
        <v>217.2</v>
      </c>
      <c r="Z92" s="164">
        <v>235.8</v>
      </c>
      <c r="AA92" s="162">
        <v>267.5</v>
      </c>
      <c r="AB92" s="162">
        <v>240.6</v>
      </c>
      <c r="AC92" s="163">
        <v>203.4</v>
      </c>
      <c r="AD92" s="164">
        <v>214.5</v>
      </c>
      <c r="AE92" s="162">
        <v>238.5</v>
      </c>
      <c r="AF92" s="162">
        <v>232.9</v>
      </c>
      <c r="AG92" s="163">
        <v>239.5</v>
      </c>
      <c r="AH92" s="164">
        <v>254.8</v>
      </c>
      <c r="AI92" s="162">
        <v>238.3</v>
      </c>
      <c r="AJ92" s="162">
        <v>251</v>
      </c>
      <c r="AK92" s="163">
        <v>222.4</v>
      </c>
      <c r="AL92" s="164">
        <v>212.7</v>
      </c>
      <c r="AM92" s="162">
        <v>211.2</v>
      </c>
      <c r="AN92" s="162">
        <v>217.4</v>
      </c>
      <c r="AO92" s="163">
        <v>227.6</v>
      </c>
    </row>
    <row r="93" spans="1:70" ht="19.5" customHeight="1" x14ac:dyDescent="0.3">
      <c r="A93" s="260" t="s">
        <v>64</v>
      </c>
      <c r="B93" s="158"/>
      <c r="C93" s="158"/>
      <c r="D93" s="158"/>
      <c r="E93" s="162">
        <v>66.5</v>
      </c>
      <c r="F93" s="162">
        <v>68.599999999999994</v>
      </c>
      <c r="G93" s="162">
        <v>67.7</v>
      </c>
      <c r="H93" s="162">
        <v>66.7</v>
      </c>
      <c r="I93" s="163">
        <v>69.2</v>
      </c>
      <c r="J93" s="164">
        <v>65.599999999999994</v>
      </c>
      <c r="K93" s="162">
        <v>63.5</v>
      </c>
      <c r="L93" s="162">
        <v>62.6</v>
      </c>
      <c r="M93" s="163">
        <v>67.2</v>
      </c>
      <c r="N93" s="164">
        <v>65.7</v>
      </c>
      <c r="O93" s="162">
        <v>62.5</v>
      </c>
      <c r="P93" s="162">
        <v>63.2</v>
      </c>
      <c r="Q93" s="163">
        <v>70.400000000000006</v>
      </c>
      <c r="R93" s="164">
        <v>71.2</v>
      </c>
      <c r="S93" s="162">
        <v>69.3</v>
      </c>
      <c r="T93" s="162">
        <v>70.900000000000006</v>
      </c>
      <c r="U93" s="163">
        <v>73.5</v>
      </c>
      <c r="V93" s="164">
        <v>71.400000000000006</v>
      </c>
      <c r="W93" s="162">
        <v>70.2</v>
      </c>
      <c r="X93" s="162">
        <v>64.3</v>
      </c>
      <c r="Y93" s="163">
        <v>66.099999999999994</v>
      </c>
      <c r="Z93" s="164">
        <v>91.8</v>
      </c>
      <c r="AA93" s="162">
        <v>58.8</v>
      </c>
      <c r="AB93" s="162">
        <v>49</v>
      </c>
      <c r="AC93" s="163">
        <v>43</v>
      </c>
      <c r="AD93" s="164">
        <v>68.2</v>
      </c>
      <c r="AE93" s="162">
        <v>61.6</v>
      </c>
      <c r="AF93" s="162">
        <v>56.5</v>
      </c>
      <c r="AG93" s="163">
        <v>50.8</v>
      </c>
      <c r="AH93" s="164">
        <v>67.099999999999994</v>
      </c>
      <c r="AI93" s="162">
        <v>54.8</v>
      </c>
      <c r="AJ93" s="162">
        <v>62.3</v>
      </c>
      <c r="AK93" s="163">
        <v>49.8</v>
      </c>
      <c r="AL93" s="164">
        <v>86.6</v>
      </c>
      <c r="AM93" s="162">
        <v>80.400000000000006</v>
      </c>
      <c r="AN93" s="162">
        <v>70.099999999999994</v>
      </c>
      <c r="AO93" s="163">
        <v>66.3</v>
      </c>
      <c r="AQ93" s="80"/>
    </row>
    <row r="94" spans="1:70" ht="19.5" customHeight="1" x14ac:dyDescent="0.3">
      <c r="A94" s="261" t="s">
        <v>52</v>
      </c>
      <c r="B94" s="212"/>
      <c r="C94" s="212"/>
      <c r="D94" s="212"/>
      <c r="E94" s="159">
        <v>86.9</v>
      </c>
      <c r="F94" s="159">
        <v>106.7</v>
      </c>
      <c r="G94" s="159">
        <v>107.5</v>
      </c>
      <c r="H94" s="159">
        <v>116.39999999999999</v>
      </c>
      <c r="I94" s="160">
        <v>109.69999999999999</v>
      </c>
      <c r="J94" s="161">
        <v>99</v>
      </c>
      <c r="K94" s="159">
        <v>103.6</v>
      </c>
      <c r="L94" s="159">
        <v>104.10000000000001</v>
      </c>
      <c r="M94" s="160">
        <v>109.7</v>
      </c>
      <c r="N94" s="161">
        <v>134.80000000000001</v>
      </c>
      <c r="O94" s="159">
        <v>138.9</v>
      </c>
      <c r="P94" s="159">
        <v>135.30000000000001</v>
      </c>
      <c r="Q94" s="160">
        <v>151.30000000000001</v>
      </c>
      <c r="R94" s="161">
        <v>173.4</v>
      </c>
      <c r="S94" s="159">
        <v>172.1</v>
      </c>
      <c r="T94" s="159">
        <v>115.9</v>
      </c>
      <c r="U94" s="160">
        <v>161.29999999999998</v>
      </c>
      <c r="V94" s="161">
        <v>171.7</v>
      </c>
      <c r="W94" s="159">
        <v>94.7</v>
      </c>
      <c r="X94" s="159">
        <v>117.6</v>
      </c>
      <c r="Y94" s="160">
        <v>73.199999999999989</v>
      </c>
      <c r="Z94" s="161">
        <v>76</v>
      </c>
      <c r="AA94" s="159">
        <v>23.799999999999997</v>
      </c>
      <c r="AB94" s="159">
        <v>99.3</v>
      </c>
      <c r="AC94" s="160">
        <v>119.49999999999999</v>
      </c>
      <c r="AD94" s="161">
        <v>113.1</v>
      </c>
      <c r="AE94" s="159">
        <v>166.4</v>
      </c>
      <c r="AF94" s="159">
        <v>214.6</v>
      </c>
      <c r="AG94" s="160">
        <v>160.4</v>
      </c>
      <c r="AH94" s="161">
        <v>90.7</v>
      </c>
      <c r="AI94" s="159">
        <v>160.59999999999997</v>
      </c>
      <c r="AJ94" s="159">
        <v>160.9</v>
      </c>
      <c r="AK94" s="160">
        <v>97.299999999999983</v>
      </c>
      <c r="AL94" s="161">
        <v>105.89999999999998</v>
      </c>
      <c r="AM94" s="159">
        <v>79.3</v>
      </c>
      <c r="AN94" s="159">
        <v>80.199999999999989</v>
      </c>
      <c r="AO94" s="160">
        <v>37.599999999999994</v>
      </c>
      <c r="AQ94" s="80"/>
    </row>
    <row r="95" spans="1:70" ht="19.5" customHeight="1" x14ac:dyDescent="0.3">
      <c r="A95" s="260" t="s">
        <v>53</v>
      </c>
      <c r="B95" s="158"/>
      <c r="C95" s="158"/>
      <c r="D95" s="158"/>
      <c r="E95" s="162">
        <v>84.4</v>
      </c>
      <c r="F95" s="162">
        <v>104</v>
      </c>
      <c r="G95" s="162">
        <v>104.9</v>
      </c>
      <c r="H95" s="162">
        <v>113.89999999999999</v>
      </c>
      <c r="I95" s="163">
        <v>107.19999999999999</v>
      </c>
      <c r="J95" s="164">
        <v>96.5</v>
      </c>
      <c r="K95" s="162">
        <v>101.5</v>
      </c>
      <c r="L95" s="162">
        <v>101.10000000000001</v>
      </c>
      <c r="M95" s="163">
        <v>107.9</v>
      </c>
      <c r="N95" s="164">
        <v>130.5</v>
      </c>
      <c r="O95" s="162">
        <v>136.4</v>
      </c>
      <c r="P95" s="162">
        <v>129.30000000000001</v>
      </c>
      <c r="Q95" s="163">
        <v>145.4</v>
      </c>
      <c r="R95" s="164">
        <v>169.8</v>
      </c>
      <c r="S95" s="162">
        <v>168.5</v>
      </c>
      <c r="T95" s="162">
        <v>111.9</v>
      </c>
      <c r="U95" s="163">
        <v>156.1</v>
      </c>
      <c r="V95" s="164">
        <v>168.29999999999998</v>
      </c>
      <c r="W95" s="162">
        <v>90.9</v>
      </c>
      <c r="X95" s="162">
        <v>113.89999999999999</v>
      </c>
      <c r="Y95" s="163">
        <v>69.099999999999994</v>
      </c>
      <c r="Z95" s="164">
        <v>78.599999999999994</v>
      </c>
      <c r="AA95" s="162">
        <v>26.9</v>
      </c>
      <c r="AB95" s="162">
        <v>101</v>
      </c>
      <c r="AC95" s="163">
        <v>121.19999999999999</v>
      </c>
      <c r="AD95" s="164">
        <v>124.1</v>
      </c>
      <c r="AE95" s="162">
        <v>177.6</v>
      </c>
      <c r="AF95" s="162">
        <v>226.1</v>
      </c>
      <c r="AG95" s="163">
        <v>171.4</v>
      </c>
      <c r="AH95" s="164">
        <v>185</v>
      </c>
      <c r="AI95" s="162">
        <v>262.59999999999997</v>
      </c>
      <c r="AJ95" s="162">
        <v>264.5</v>
      </c>
      <c r="AK95" s="163">
        <v>189.7</v>
      </c>
      <c r="AL95" s="164">
        <v>197.29999999999998</v>
      </c>
      <c r="AM95" s="162">
        <v>174.1</v>
      </c>
      <c r="AN95" s="162">
        <v>180.7</v>
      </c>
      <c r="AO95" s="163">
        <v>129.69999999999999</v>
      </c>
      <c r="AQ95" s="308"/>
      <c r="AR95" s="308"/>
      <c r="AS95" s="308"/>
      <c r="AT95" s="308"/>
      <c r="AU95" s="308"/>
      <c r="AV95" s="308"/>
      <c r="AW95" s="308"/>
      <c r="AX95" s="308"/>
      <c r="AY95" s="308"/>
      <c r="AZ95" s="308"/>
      <c r="BA95" s="308"/>
      <c r="BB95" s="308"/>
      <c r="BC95" s="308"/>
      <c r="BD95" s="308"/>
      <c r="BE95" s="308"/>
      <c r="BF95" s="308"/>
      <c r="BG95" s="308"/>
      <c r="BH95" s="308"/>
      <c r="BI95" s="308"/>
      <c r="BJ95" s="308"/>
      <c r="BK95" s="308"/>
      <c r="BL95" s="308"/>
      <c r="BM95" s="308"/>
      <c r="BN95" s="308"/>
      <c r="BO95" s="308"/>
      <c r="BP95" s="308"/>
      <c r="BQ95" s="308"/>
      <c r="BR95" s="308"/>
    </row>
    <row r="96" spans="1:70" ht="19.5" customHeight="1" x14ac:dyDescent="0.3">
      <c r="A96" s="260" t="s">
        <v>42</v>
      </c>
      <c r="B96" s="158"/>
      <c r="C96" s="158"/>
      <c r="D96" s="158"/>
      <c r="E96" s="162">
        <v>78.5</v>
      </c>
      <c r="F96" s="162">
        <v>97.5</v>
      </c>
      <c r="G96" s="162">
        <v>98.4</v>
      </c>
      <c r="H96" s="162">
        <v>107.3</v>
      </c>
      <c r="I96" s="163">
        <v>100.6</v>
      </c>
      <c r="J96" s="164">
        <v>89.6</v>
      </c>
      <c r="K96" s="162">
        <v>94.9</v>
      </c>
      <c r="L96" s="162">
        <v>94.7</v>
      </c>
      <c r="M96" s="163">
        <v>101.9</v>
      </c>
      <c r="N96" s="164">
        <v>123.8</v>
      </c>
      <c r="O96" s="162">
        <v>129.9</v>
      </c>
      <c r="P96" s="162">
        <v>123.3</v>
      </c>
      <c r="Q96" s="163">
        <v>139.4</v>
      </c>
      <c r="R96" s="164">
        <v>163.9</v>
      </c>
      <c r="S96" s="162">
        <v>163.1</v>
      </c>
      <c r="T96" s="162">
        <v>105.5</v>
      </c>
      <c r="U96" s="163">
        <v>150.4</v>
      </c>
      <c r="V96" s="164">
        <v>162.69999999999999</v>
      </c>
      <c r="W96" s="162">
        <v>85.5</v>
      </c>
      <c r="X96" s="162">
        <v>108.1</v>
      </c>
      <c r="Y96" s="163">
        <v>64</v>
      </c>
      <c r="Z96" s="164">
        <v>74.5</v>
      </c>
      <c r="AA96" s="162">
        <v>22.3</v>
      </c>
      <c r="AB96" s="162">
        <v>95.1</v>
      </c>
      <c r="AC96" s="163">
        <v>116.6</v>
      </c>
      <c r="AD96" s="164">
        <v>120.1</v>
      </c>
      <c r="AE96" s="162">
        <v>172.9</v>
      </c>
      <c r="AF96" s="162">
        <v>221</v>
      </c>
      <c r="AG96" s="163">
        <v>166.1</v>
      </c>
      <c r="AH96" s="164">
        <v>181.8</v>
      </c>
      <c r="AI96" s="162">
        <v>259.2</v>
      </c>
      <c r="AJ96" s="162">
        <v>261.10000000000002</v>
      </c>
      <c r="AK96" s="163">
        <v>186.5</v>
      </c>
      <c r="AL96" s="164">
        <v>192.7</v>
      </c>
      <c r="AM96" s="162">
        <v>169.5</v>
      </c>
      <c r="AN96" s="162">
        <v>175.6</v>
      </c>
      <c r="AO96" s="163">
        <v>124</v>
      </c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</row>
    <row r="97" spans="1:70" ht="19.5" customHeight="1" x14ac:dyDescent="0.3">
      <c r="A97" s="260" t="s">
        <v>18</v>
      </c>
      <c r="B97" s="158"/>
      <c r="C97" s="158"/>
      <c r="D97" s="158"/>
      <c r="E97" s="162">
        <v>5.9</v>
      </c>
      <c r="F97" s="162">
        <v>6.5</v>
      </c>
      <c r="G97" s="162">
        <v>6.5</v>
      </c>
      <c r="H97" s="162">
        <v>6.6</v>
      </c>
      <c r="I97" s="163">
        <v>6.6</v>
      </c>
      <c r="J97" s="164">
        <v>6.9</v>
      </c>
      <c r="K97" s="162">
        <v>6.6</v>
      </c>
      <c r="L97" s="162">
        <v>6.4</v>
      </c>
      <c r="M97" s="163">
        <v>6</v>
      </c>
      <c r="N97" s="164">
        <v>6.7</v>
      </c>
      <c r="O97" s="162">
        <v>6.5</v>
      </c>
      <c r="P97" s="162">
        <v>6</v>
      </c>
      <c r="Q97" s="163">
        <v>6</v>
      </c>
      <c r="R97" s="164">
        <v>5.9</v>
      </c>
      <c r="S97" s="162">
        <v>5.4</v>
      </c>
      <c r="T97" s="162">
        <v>6.4</v>
      </c>
      <c r="U97" s="163">
        <v>5.7</v>
      </c>
      <c r="V97" s="164">
        <v>5.6</v>
      </c>
      <c r="W97" s="162">
        <v>5.4</v>
      </c>
      <c r="X97" s="162">
        <v>5.8</v>
      </c>
      <c r="Y97" s="163">
        <v>5.0999999999999996</v>
      </c>
      <c r="Z97" s="164">
        <v>4.0999999999999996</v>
      </c>
      <c r="AA97" s="162">
        <v>4.5999999999999996</v>
      </c>
      <c r="AB97" s="162">
        <v>5.9</v>
      </c>
      <c r="AC97" s="163">
        <v>4.5999999999999996</v>
      </c>
      <c r="AD97" s="164">
        <v>4</v>
      </c>
      <c r="AE97" s="162">
        <v>4.7</v>
      </c>
      <c r="AF97" s="162">
        <v>5.0999999999999996</v>
      </c>
      <c r="AG97" s="163">
        <v>5.3</v>
      </c>
      <c r="AH97" s="164">
        <v>3.2</v>
      </c>
      <c r="AI97" s="162">
        <v>3.4</v>
      </c>
      <c r="AJ97" s="162">
        <v>3.4</v>
      </c>
      <c r="AK97" s="163">
        <v>3.2</v>
      </c>
      <c r="AL97" s="164">
        <v>4.5999999999999996</v>
      </c>
      <c r="AM97" s="162">
        <v>4.5999999999999996</v>
      </c>
      <c r="AN97" s="162">
        <v>5.0999999999999996</v>
      </c>
      <c r="AO97" s="163">
        <v>5.7</v>
      </c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:70" ht="19.5" customHeight="1" x14ac:dyDescent="0.3">
      <c r="A98" s="260" t="s">
        <v>54</v>
      </c>
      <c r="B98" s="158"/>
      <c r="C98" s="158"/>
      <c r="D98" s="158"/>
      <c r="E98" s="162">
        <v>2.5</v>
      </c>
      <c r="F98" s="162">
        <v>2.7</v>
      </c>
      <c r="G98" s="162">
        <v>2.6</v>
      </c>
      <c r="H98" s="162">
        <v>2.5</v>
      </c>
      <c r="I98" s="163">
        <v>2.5</v>
      </c>
      <c r="J98" s="164">
        <v>2.5</v>
      </c>
      <c r="K98" s="162">
        <v>2.1</v>
      </c>
      <c r="L98" s="162">
        <v>3</v>
      </c>
      <c r="M98" s="163">
        <v>1.8</v>
      </c>
      <c r="N98" s="164">
        <v>4.3</v>
      </c>
      <c r="O98" s="162">
        <v>2.5</v>
      </c>
      <c r="P98" s="162">
        <v>6</v>
      </c>
      <c r="Q98" s="163">
        <v>5.9</v>
      </c>
      <c r="R98" s="164">
        <v>3.6</v>
      </c>
      <c r="S98" s="162">
        <v>3.6</v>
      </c>
      <c r="T98" s="162">
        <v>4</v>
      </c>
      <c r="U98" s="163">
        <v>5.2</v>
      </c>
      <c r="V98" s="164">
        <v>3.4</v>
      </c>
      <c r="W98" s="162">
        <v>3.8</v>
      </c>
      <c r="X98" s="162">
        <v>3.7</v>
      </c>
      <c r="Y98" s="163">
        <v>4.0999999999999996</v>
      </c>
      <c r="Z98" s="164">
        <v>-2.6</v>
      </c>
      <c r="AA98" s="162">
        <v>-3.1</v>
      </c>
      <c r="AB98" s="162">
        <v>-1.7</v>
      </c>
      <c r="AC98" s="163">
        <v>-1.7</v>
      </c>
      <c r="AD98" s="164">
        <v>-11</v>
      </c>
      <c r="AE98" s="162">
        <v>-11.2</v>
      </c>
      <c r="AF98" s="162">
        <v>-11.5</v>
      </c>
      <c r="AG98" s="163">
        <v>-11</v>
      </c>
      <c r="AH98" s="164">
        <v>-94.3</v>
      </c>
      <c r="AI98" s="162">
        <v>-102</v>
      </c>
      <c r="AJ98" s="162">
        <v>-103.6</v>
      </c>
      <c r="AK98" s="163">
        <v>-92.4</v>
      </c>
      <c r="AL98" s="164">
        <v>-91.4</v>
      </c>
      <c r="AM98" s="162">
        <v>-94.8</v>
      </c>
      <c r="AN98" s="162">
        <v>-100.5</v>
      </c>
      <c r="AO98" s="163">
        <v>-92.1</v>
      </c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</row>
    <row r="99" spans="1:70" ht="19.5" customHeight="1" x14ac:dyDescent="0.3">
      <c r="A99" s="260" t="s">
        <v>65</v>
      </c>
      <c r="B99" s="158"/>
      <c r="C99" s="158"/>
      <c r="D99" s="158"/>
      <c r="E99" s="162"/>
      <c r="F99" s="162"/>
      <c r="G99" s="162">
        <v>0</v>
      </c>
      <c r="H99" s="162">
        <v>0</v>
      </c>
      <c r="I99" s="163">
        <v>0</v>
      </c>
      <c r="J99" s="164">
        <v>0</v>
      </c>
      <c r="K99" s="162">
        <v>0</v>
      </c>
      <c r="L99" s="162">
        <v>0</v>
      </c>
      <c r="M99" s="163">
        <v>0</v>
      </c>
      <c r="N99" s="164">
        <v>0</v>
      </c>
      <c r="O99" s="162">
        <v>0</v>
      </c>
      <c r="P99" s="162">
        <v>0</v>
      </c>
      <c r="Q99" s="163">
        <v>0</v>
      </c>
      <c r="R99" s="164">
        <v>0</v>
      </c>
      <c r="S99" s="162">
        <v>0</v>
      </c>
      <c r="T99" s="162">
        <v>0</v>
      </c>
      <c r="U99" s="163">
        <v>0</v>
      </c>
      <c r="V99" s="164">
        <v>0</v>
      </c>
      <c r="W99" s="162">
        <v>0</v>
      </c>
      <c r="X99" s="162">
        <v>0</v>
      </c>
      <c r="Y99" s="163">
        <v>0</v>
      </c>
      <c r="Z99" s="164">
        <v>0</v>
      </c>
      <c r="AA99" s="162">
        <v>0</v>
      </c>
      <c r="AB99" s="162">
        <v>0</v>
      </c>
      <c r="AC99" s="163">
        <v>0</v>
      </c>
      <c r="AD99" s="164">
        <v>0</v>
      </c>
      <c r="AE99" s="162">
        <v>0</v>
      </c>
      <c r="AF99" s="162">
        <v>0</v>
      </c>
      <c r="AG99" s="163">
        <v>0</v>
      </c>
      <c r="AH99" s="164">
        <v>0</v>
      </c>
      <c r="AI99" s="162">
        <v>0</v>
      </c>
      <c r="AJ99" s="162">
        <v>0</v>
      </c>
      <c r="AK99" s="163">
        <v>0</v>
      </c>
      <c r="AL99" s="164">
        <v>0</v>
      </c>
      <c r="AM99" s="162">
        <v>0</v>
      </c>
      <c r="AN99" s="162">
        <v>0</v>
      </c>
      <c r="AO99" s="163">
        <v>0</v>
      </c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</row>
    <row r="100" spans="1:70" ht="19.5" customHeight="1" x14ac:dyDescent="0.3">
      <c r="A100" s="261" t="s">
        <v>55</v>
      </c>
      <c r="B100" s="212"/>
      <c r="C100" s="212"/>
      <c r="D100" s="212"/>
      <c r="E100" s="159">
        <v>-238.4</v>
      </c>
      <c r="F100" s="159">
        <v>-250.5</v>
      </c>
      <c r="G100" s="159">
        <v>-281.79999999999995</v>
      </c>
      <c r="H100" s="159">
        <v>-265</v>
      </c>
      <c r="I100" s="160">
        <v>-257.5</v>
      </c>
      <c r="J100" s="161">
        <v>-275.3</v>
      </c>
      <c r="K100" s="159">
        <v>-272.90000000000003</v>
      </c>
      <c r="L100" s="159">
        <v>-243.7</v>
      </c>
      <c r="M100" s="160">
        <v>-224.10000000000002</v>
      </c>
      <c r="N100" s="161">
        <v>-237</v>
      </c>
      <c r="O100" s="159">
        <v>-242.6</v>
      </c>
      <c r="P100" s="159">
        <v>-226.89999999999998</v>
      </c>
      <c r="Q100" s="160">
        <v>-221.4</v>
      </c>
      <c r="R100" s="161">
        <v>-232</v>
      </c>
      <c r="S100" s="159">
        <v>-225.39999999999998</v>
      </c>
      <c r="T100" s="159">
        <v>-205.4</v>
      </c>
      <c r="U100" s="160">
        <v>-186.4</v>
      </c>
      <c r="V100" s="161">
        <v>-208.7</v>
      </c>
      <c r="W100" s="159">
        <v>-213.89999999999998</v>
      </c>
      <c r="X100" s="159">
        <v>-204.5</v>
      </c>
      <c r="Y100" s="160">
        <v>-200</v>
      </c>
      <c r="Z100" s="161">
        <v>-203.6</v>
      </c>
      <c r="AA100" s="159">
        <v>-196</v>
      </c>
      <c r="AB100" s="159">
        <v>-215</v>
      </c>
      <c r="AC100" s="160">
        <v>-183.8</v>
      </c>
      <c r="AD100" s="161">
        <v>-186.20000000000002</v>
      </c>
      <c r="AE100" s="159">
        <v>-178.3</v>
      </c>
      <c r="AF100" s="159">
        <v>-155.19999999999999</v>
      </c>
      <c r="AG100" s="160">
        <v>-149.69999999999999</v>
      </c>
      <c r="AH100" s="161">
        <v>-267.2</v>
      </c>
      <c r="AI100" s="159">
        <v>-286.10000000000002</v>
      </c>
      <c r="AJ100" s="159">
        <v>-297.7</v>
      </c>
      <c r="AK100" s="160">
        <v>-233.1</v>
      </c>
      <c r="AL100" s="161">
        <v>-237.3</v>
      </c>
      <c r="AM100" s="159">
        <v>-269.8</v>
      </c>
      <c r="AN100" s="159">
        <v>-203.1</v>
      </c>
      <c r="AO100" s="160">
        <v>-236.79999999999998</v>
      </c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</row>
    <row r="101" spans="1:70" ht="19.5" customHeight="1" x14ac:dyDescent="0.3">
      <c r="A101" s="260" t="s">
        <v>56</v>
      </c>
      <c r="B101" s="158"/>
      <c r="C101" s="158"/>
      <c r="D101" s="158"/>
      <c r="E101" s="162">
        <v>29.3</v>
      </c>
      <c r="F101" s="162">
        <v>38.1</v>
      </c>
      <c r="G101" s="162">
        <v>36.6</v>
      </c>
      <c r="H101" s="162">
        <v>35.799999999999997</v>
      </c>
      <c r="I101" s="163">
        <v>35.5</v>
      </c>
      <c r="J101" s="164">
        <v>38.700000000000003</v>
      </c>
      <c r="K101" s="162">
        <v>40.4</v>
      </c>
      <c r="L101" s="162">
        <v>38.799999999999997</v>
      </c>
      <c r="M101" s="163">
        <v>36.700000000000003</v>
      </c>
      <c r="N101" s="164">
        <v>36.700000000000003</v>
      </c>
      <c r="O101" s="162">
        <v>37.6</v>
      </c>
      <c r="P101" s="162">
        <v>34.299999999999997</v>
      </c>
      <c r="Q101" s="163">
        <v>32</v>
      </c>
      <c r="R101" s="164">
        <v>29.299999999999997</v>
      </c>
      <c r="S101" s="162">
        <v>28.3</v>
      </c>
      <c r="T101" s="162">
        <v>35.1</v>
      </c>
      <c r="U101" s="163">
        <v>33.099999999999994</v>
      </c>
      <c r="V101" s="164">
        <v>32.4</v>
      </c>
      <c r="W101" s="162">
        <v>30.3</v>
      </c>
      <c r="X101" s="162">
        <v>30</v>
      </c>
      <c r="Y101" s="163">
        <v>27.9</v>
      </c>
      <c r="Z101" s="164">
        <v>20.399999999999999</v>
      </c>
      <c r="AA101" s="162">
        <v>17.899999999999999</v>
      </c>
      <c r="AB101" s="162">
        <v>33.700000000000003</v>
      </c>
      <c r="AC101" s="163">
        <v>36.299999999999997</v>
      </c>
      <c r="AD101" s="164">
        <v>30.9</v>
      </c>
      <c r="AE101" s="162">
        <v>30.700000000000003</v>
      </c>
      <c r="AF101" s="162">
        <v>31.8</v>
      </c>
      <c r="AG101" s="163">
        <v>30.3</v>
      </c>
      <c r="AH101" s="164">
        <v>29.1</v>
      </c>
      <c r="AI101" s="162">
        <v>26.5</v>
      </c>
      <c r="AJ101" s="162">
        <v>22.3</v>
      </c>
      <c r="AK101" s="163">
        <v>22.1</v>
      </c>
      <c r="AL101" s="164">
        <v>32.299999999999997</v>
      </c>
      <c r="AM101" s="162">
        <v>28.8</v>
      </c>
      <c r="AN101" s="162">
        <v>27.1</v>
      </c>
      <c r="AO101" s="163">
        <v>27.1</v>
      </c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</row>
    <row r="102" spans="1:70" ht="19.5" customHeight="1" x14ac:dyDescent="0.3">
      <c r="A102" s="267" t="s">
        <v>58</v>
      </c>
      <c r="B102" s="158"/>
      <c r="C102" s="158"/>
      <c r="D102" s="158"/>
      <c r="E102" s="162">
        <v>11.3</v>
      </c>
      <c r="F102" s="162">
        <v>11.3</v>
      </c>
      <c r="G102" s="162">
        <v>11.5</v>
      </c>
      <c r="H102" s="162">
        <v>11.4</v>
      </c>
      <c r="I102" s="163">
        <v>11.6</v>
      </c>
      <c r="J102" s="164">
        <v>15.5</v>
      </c>
      <c r="K102" s="162">
        <v>16.399999999999999</v>
      </c>
      <c r="L102" s="162">
        <v>14.9</v>
      </c>
      <c r="M102" s="163">
        <v>13.1</v>
      </c>
      <c r="N102" s="164">
        <v>13.2</v>
      </c>
      <c r="O102" s="162">
        <v>13.3</v>
      </c>
      <c r="P102" s="162">
        <v>10.4</v>
      </c>
      <c r="Q102" s="163">
        <v>10.3</v>
      </c>
      <c r="R102" s="164">
        <v>11.1</v>
      </c>
      <c r="S102" s="162">
        <v>11.3</v>
      </c>
      <c r="T102" s="162">
        <v>17.600000000000001</v>
      </c>
      <c r="U102" s="163">
        <v>17.399999999999999</v>
      </c>
      <c r="V102" s="164">
        <v>16.5</v>
      </c>
      <c r="W102" s="162">
        <v>14.9</v>
      </c>
      <c r="X102" s="162">
        <v>15.1</v>
      </c>
      <c r="Y102" s="163">
        <v>14.6</v>
      </c>
      <c r="Z102" s="164">
        <v>8.5</v>
      </c>
      <c r="AA102" s="162">
        <v>7.8</v>
      </c>
      <c r="AB102" s="162">
        <v>16.600000000000001</v>
      </c>
      <c r="AC102" s="163">
        <v>15.6</v>
      </c>
      <c r="AD102" s="164">
        <v>12.5</v>
      </c>
      <c r="AE102" s="162">
        <v>12.1</v>
      </c>
      <c r="AF102" s="162">
        <v>12.7</v>
      </c>
      <c r="AG102" s="163">
        <v>12.7</v>
      </c>
      <c r="AH102" s="164">
        <v>9.1</v>
      </c>
      <c r="AI102" s="162">
        <v>9.5</v>
      </c>
      <c r="AJ102" s="162">
        <v>6.9</v>
      </c>
      <c r="AK102" s="163">
        <v>6.8</v>
      </c>
      <c r="AL102" s="164">
        <v>15.5</v>
      </c>
      <c r="AM102" s="162">
        <v>14.9</v>
      </c>
      <c r="AN102" s="162">
        <v>14.4</v>
      </c>
      <c r="AO102" s="163">
        <v>14.6</v>
      </c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</row>
    <row r="103" spans="1:70" ht="19.5" customHeight="1" x14ac:dyDescent="0.3">
      <c r="A103" s="267" t="s">
        <v>16</v>
      </c>
      <c r="B103" s="158"/>
      <c r="C103" s="158"/>
      <c r="D103" s="158"/>
      <c r="E103" s="162">
        <v>18</v>
      </c>
      <c r="F103" s="162">
        <v>26.8</v>
      </c>
      <c r="G103" s="162">
        <v>25.1</v>
      </c>
      <c r="H103" s="162">
        <v>24.4</v>
      </c>
      <c r="I103" s="163">
        <v>23.9</v>
      </c>
      <c r="J103" s="164">
        <v>23.2</v>
      </c>
      <c r="K103" s="162">
        <v>24</v>
      </c>
      <c r="L103" s="162">
        <v>23.9</v>
      </c>
      <c r="M103" s="163">
        <v>23.6</v>
      </c>
      <c r="N103" s="164">
        <v>23.5</v>
      </c>
      <c r="O103" s="162">
        <v>24.3</v>
      </c>
      <c r="P103" s="162">
        <v>23.9</v>
      </c>
      <c r="Q103" s="163">
        <v>21.7</v>
      </c>
      <c r="R103" s="164">
        <v>18.2</v>
      </c>
      <c r="S103" s="162">
        <v>17</v>
      </c>
      <c r="T103" s="162">
        <v>17.5</v>
      </c>
      <c r="U103" s="163">
        <v>15.7</v>
      </c>
      <c r="V103" s="164">
        <v>15.9</v>
      </c>
      <c r="W103" s="162">
        <v>15.4</v>
      </c>
      <c r="X103" s="162">
        <v>14.9</v>
      </c>
      <c r="Y103" s="163">
        <v>13.3</v>
      </c>
      <c r="Z103" s="164">
        <v>11.9</v>
      </c>
      <c r="AA103" s="162">
        <v>10.1</v>
      </c>
      <c r="AB103" s="162">
        <v>17.100000000000001</v>
      </c>
      <c r="AC103" s="163">
        <v>20.7</v>
      </c>
      <c r="AD103" s="164">
        <v>18.399999999999999</v>
      </c>
      <c r="AE103" s="162">
        <v>18.600000000000001</v>
      </c>
      <c r="AF103" s="162">
        <v>19.100000000000001</v>
      </c>
      <c r="AG103" s="163">
        <v>17.600000000000001</v>
      </c>
      <c r="AH103" s="164">
        <v>20</v>
      </c>
      <c r="AI103" s="162">
        <v>17</v>
      </c>
      <c r="AJ103" s="162">
        <v>15.4</v>
      </c>
      <c r="AK103" s="163">
        <v>15.3</v>
      </c>
      <c r="AL103" s="164">
        <v>16.8</v>
      </c>
      <c r="AM103" s="162">
        <v>13.9</v>
      </c>
      <c r="AN103" s="162">
        <v>12.7</v>
      </c>
      <c r="AO103" s="163">
        <v>12.5</v>
      </c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</row>
    <row r="104" spans="1:70" ht="19.5" customHeight="1" x14ac:dyDescent="0.3">
      <c r="A104" s="267" t="s">
        <v>57</v>
      </c>
      <c r="B104" s="158"/>
      <c r="C104" s="158"/>
      <c r="D104" s="158"/>
      <c r="E104" s="162">
        <v>267.7</v>
      </c>
      <c r="F104" s="162">
        <v>288.60000000000002</v>
      </c>
      <c r="G104" s="162">
        <v>318.39999999999998</v>
      </c>
      <c r="H104" s="162">
        <v>300.8</v>
      </c>
      <c r="I104" s="163">
        <v>293</v>
      </c>
      <c r="J104" s="164">
        <v>314</v>
      </c>
      <c r="K104" s="162">
        <v>313.3</v>
      </c>
      <c r="L104" s="162">
        <v>282.5</v>
      </c>
      <c r="M104" s="163">
        <v>260.8</v>
      </c>
      <c r="N104" s="164">
        <v>273.7</v>
      </c>
      <c r="O104" s="162">
        <v>280.2</v>
      </c>
      <c r="P104" s="162">
        <v>261.2</v>
      </c>
      <c r="Q104" s="163">
        <v>253.4</v>
      </c>
      <c r="R104" s="164">
        <v>261.3</v>
      </c>
      <c r="S104" s="162">
        <v>253.7</v>
      </c>
      <c r="T104" s="162">
        <v>240.5</v>
      </c>
      <c r="U104" s="163">
        <v>219.5</v>
      </c>
      <c r="V104" s="164">
        <v>241.1</v>
      </c>
      <c r="W104" s="162">
        <v>244.2</v>
      </c>
      <c r="X104" s="162">
        <v>234.5</v>
      </c>
      <c r="Y104" s="163">
        <v>227.9</v>
      </c>
      <c r="Z104" s="164">
        <v>224</v>
      </c>
      <c r="AA104" s="162">
        <v>213.9</v>
      </c>
      <c r="AB104" s="162">
        <v>248.7</v>
      </c>
      <c r="AC104" s="163">
        <v>220.1</v>
      </c>
      <c r="AD104" s="164">
        <v>217.10000000000002</v>
      </c>
      <c r="AE104" s="162">
        <v>209</v>
      </c>
      <c r="AF104" s="162">
        <v>187</v>
      </c>
      <c r="AG104" s="163">
        <v>180</v>
      </c>
      <c r="AH104" s="164">
        <v>296.3</v>
      </c>
      <c r="AI104" s="162">
        <v>312.60000000000002</v>
      </c>
      <c r="AJ104" s="162">
        <v>320</v>
      </c>
      <c r="AK104" s="163">
        <v>255.2</v>
      </c>
      <c r="AL104" s="164">
        <v>269.60000000000002</v>
      </c>
      <c r="AM104" s="162">
        <v>298.60000000000002</v>
      </c>
      <c r="AN104" s="162">
        <v>230.2</v>
      </c>
      <c r="AO104" s="163">
        <v>263.89999999999998</v>
      </c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</row>
    <row r="105" spans="1:70" ht="19.5" customHeight="1" x14ac:dyDescent="0.3">
      <c r="A105" s="267" t="s">
        <v>59</v>
      </c>
      <c r="B105" s="158"/>
      <c r="C105" s="158"/>
      <c r="D105" s="158"/>
      <c r="E105" s="162">
        <v>242.9</v>
      </c>
      <c r="F105" s="162">
        <v>261.60000000000002</v>
      </c>
      <c r="G105" s="162">
        <v>287.39999999999998</v>
      </c>
      <c r="H105" s="162">
        <v>273.3</v>
      </c>
      <c r="I105" s="163">
        <v>263.39999999999998</v>
      </c>
      <c r="J105" s="164">
        <v>281.7</v>
      </c>
      <c r="K105" s="162">
        <v>275.5</v>
      </c>
      <c r="L105" s="162">
        <v>253.8</v>
      </c>
      <c r="M105" s="163">
        <v>229.5</v>
      </c>
      <c r="N105" s="164">
        <v>241.5</v>
      </c>
      <c r="O105" s="162">
        <v>244.3</v>
      </c>
      <c r="P105" s="162">
        <v>229.1</v>
      </c>
      <c r="Q105" s="163">
        <v>219.5</v>
      </c>
      <c r="R105" s="164">
        <v>235.4</v>
      </c>
      <c r="S105" s="162">
        <v>224</v>
      </c>
      <c r="T105" s="162">
        <v>214.9</v>
      </c>
      <c r="U105" s="163">
        <v>195.4</v>
      </c>
      <c r="V105" s="164">
        <v>215.1</v>
      </c>
      <c r="W105" s="162">
        <v>218</v>
      </c>
      <c r="X105" s="162">
        <v>208.6</v>
      </c>
      <c r="Y105" s="163">
        <v>192.5</v>
      </c>
      <c r="Z105" s="164">
        <v>197.8</v>
      </c>
      <c r="AA105" s="162">
        <v>182.8</v>
      </c>
      <c r="AB105" s="162">
        <v>215.2</v>
      </c>
      <c r="AC105" s="163">
        <v>193.7</v>
      </c>
      <c r="AD105" s="164">
        <v>177.8</v>
      </c>
      <c r="AE105" s="162">
        <v>185.8</v>
      </c>
      <c r="AF105" s="162">
        <v>161.30000000000001</v>
      </c>
      <c r="AG105" s="163">
        <v>153.30000000000001</v>
      </c>
      <c r="AH105" s="164">
        <v>251.3</v>
      </c>
      <c r="AI105" s="162">
        <v>262</v>
      </c>
      <c r="AJ105" s="162">
        <v>269.39999999999998</v>
      </c>
      <c r="AK105" s="163">
        <v>208.2</v>
      </c>
      <c r="AL105" s="164">
        <v>222.4</v>
      </c>
      <c r="AM105" s="162">
        <v>249.3</v>
      </c>
      <c r="AN105" s="162">
        <v>188.5</v>
      </c>
      <c r="AO105" s="163">
        <v>229.4</v>
      </c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</row>
    <row r="106" spans="1:70" ht="19.5" hidden="1" customHeight="1" x14ac:dyDescent="0.3">
      <c r="A106" s="267" t="s">
        <v>16</v>
      </c>
      <c r="B106" s="158"/>
      <c r="C106" s="158"/>
      <c r="D106" s="158"/>
      <c r="E106" s="162">
        <v>24.8</v>
      </c>
      <c r="F106" s="162">
        <v>27</v>
      </c>
      <c r="G106" s="162">
        <v>31</v>
      </c>
      <c r="H106" s="162">
        <v>27.5</v>
      </c>
      <c r="I106" s="163">
        <v>29.6</v>
      </c>
      <c r="J106" s="164">
        <v>32.299999999999997</v>
      </c>
      <c r="K106" s="162">
        <v>37.799999999999997</v>
      </c>
      <c r="L106" s="162">
        <v>28.7</v>
      </c>
      <c r="M106" s="163">
        <v>31.3</v>
      </c>
      <c r="N106" s="164">
        <v>32.200000000000003</v>
      </c>
      <c r="O106" s="162">
        <v>35.9</v>
      </c>
      <c r="P106" s="162">
        <v>32.1</v>
      </c>
      <c r="Q106" s="163">
        <v>33.9</v>
      </c>
      <c r="R106" s="164">
        <v>25.9</v>
      </c>
      <c r="S106" s="162">
        <v>29.7</v>
      </c>
      <c r="T106" s="162">
        <v>25.6</v>
      </c>
      <c r="U106" s="163">
        <v>24.1</v>
      </c>
      <c r="V106" s="164">
        <v>26</v>
      </c>
      <c r="W106" s="162">
        <v>26.2</v>
      </c>
      <c r="X106" s="162">
        <v>25.9</v>
      </c>
      <c r="Y106" s="163">
        <v>35.4</v>
      </c>
      <c r="Z106" s="164">
        <v>26.2</v>
      </c>
      <c r="AA106" s="162">
        <v>31.1</v>
      </c>
      <c r="AB106" s="162">
        <v>33.5</v>
      </c>
      <c r="AC106" s="163">
        <v>26.4</v>
      </c>
      <c r="AD106" s="164">
        <v>39.299999999999997</v>
      </c>
      <c r="AE106" s="162">
        <v>23.2</v>
      </c>
      <c r="AF106" s="162">
        <v>25.7</v>
      </c>
      <c r="AG106" s="163">
        <v>26.7</v>
      </c>
      <c r="AH106" s="164">
        <v>45</v>
      </c>
      <c r="AI106" s="162">
        <v>50.6</v>
      </c>
      <c r="AJ106" s="162">
        <v>50.6</v>
      </c>
      <c r="AK106" s="163">
        <v>47</v>
      </c>
      <c r="AL106" s="164">
        <v>47.2</v>
      </c>
      <c r="AM106" s="162">
        <v>49.3</v>
      </c>
      <c r="AN106" s="162">
        <v>41.7</v>
      </c>
      <c r="AO106" s="163">
        <v>34.5</v>
      </c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</row>
    <row r="107" spans="1:70" ht="19.5" customHeight="1" x14ac:dyDescent="0.3">
      <c r="A107" s="265" t="s">
        <v>60</v>
      </c>
      <c r="B107" s="212"/>
      <c r="C107" s="212"/>
      <c r="D107" s="212"/>
      <c r="E107" s="159">
        <v>11.4</v>
      </c>
      <c r="F107" s="159">
        <v>-13.8</v>
      </c>
      <c r="G107" s="159">
        <v>11.1</v>
      </c>
      <c r="H107" s="159">
        <v>-1.5</v>
      </c>
      <c r="I107" s="160">
        <v>20.100000000000001</v>
      </c>
      <c r="J107" s="161">
        <v>14.4</v>
      </c>
      <c r="K107" s="159">
        <v>10.8</v>
      </c>
      <c r="L107" s="159">
        <v>7.8</v>
      </c>
      <c r="M107" s="160">
        <v>34.5</v>
      </c>
      <c r="N107" s="161">
        <v>23.1</v>
      </c>
      <c r="O107" s="159">
        <v>27.9</v>
      </c>
      <c r="P107" s="159">
        <v>-13.5</v>
      </c>
      <c r="Q107" s="160">
        <v>8.1</v>
      </c>
      <c r="R107" s="161">
        <v>19</v>
      </c>
      <c r="S107" s="159">
        <v>-14.5</v>
      </c>
      <c r="T107" s="159">
        <v>-12.2</v>
      </c>
      <c r="U107" s="160">
        <v>-29.2</v>
      </c>
      <c r="V107" s="161">
        <v>-16.7</v>
      </c>
      <c r="W107" s="159">
        <v>-13.5</v>
      </c>
      <c r="X107" s="159">
        <v>-21.5</v>
      </c>
      <c r="Y107" s="160">
        <v>17.3</v>
      </c>
      <c r="Z107" s="161">
        <v>-103</v>
      </c>
      <c r="AA107" s="159">
        <v>-123.8</v>
      </c>
      <c r="AB107" s="159">
        <v>30.4</v>
      </c>
      <c r="AC107" s="160">
        <v>28</v>
      </c>
      <c r="AD107" s="161">
        <v>-17.899999999999999</v>
      </c>
      <c r="AE107" s="159">
        <v>-15.8</v>
      </c>
      <c r="AF107" s="159">
        <v>-42.6</v>
      </c>
      <c r="AG107" s="160">
        <v>-29.3</v>
      </c>
      <c r="AH107" s="161">
        <v>-4.0999999999999996</v>
      </c>
      <c r="AI107" s="159">
        <v>-16.100000000000001</v>
      </c>
      <c r="AJ107" s="159">
        <v>-35.1</v>
      </c>
      <c r="AK107" s="160">
        <v>-46.5</v>
      </c>
      <c r="AL107" s="161">
        <v>-49.6</v>
      </c>
      <c r="AM107" s="159">
        <v>20.5</v>
      </c>
      <c r="AN107" s="159">
        <v>22.3</v>
      </c>
      <c r="AO107" s="160">
        <v>4.9000000000000004</v>
      </c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</row>
    <row r="108" spans="1:70" ht="19.5" customHeight="1" x14ac:dyDescent="0.3">
      <c r="A108" s="263" t="s">
        <v>61</v>
      </c>
      <c r="B108" s="212"/>
      <c r="C108" s="212"/>
      <c r="D108" s="212"/>
      <c r="E108" s="159">
        <f>E100+E107+E94+E90</f>
        <v>670.1</v>
      </c>
      <c r="F108" s="159">
        <f>F100+F107+F94+F90</f>
        <v>714</v>
      </c>
      <c r="G108" s="159">
        <v>695.20000000000016</v>
      </c>
      <c r="H108" s="159">
        <v>691.80000000000007</v>
      </c>
      <c r="I108" s="160">
        <v>718.4</v>
      </c>
      <c r="J108" s="161">
        <v>721.00000000000011</v>
      </c>
      <c r="K108" s="159">
        <v>698.2</v>
      </c>
      <c r="L108" s="159">
        <v>687.2</v>
      </c>
      <c r="M108" s="160">
        <v>712.5</v>
      </c>
      <c r="N108" s="161">
        <v>728.8</v>
      </c>
      <c r="O108" s="159">
        <v>729.5</v>
      </c>
      <c r="P108" s="159">
        <v>720.8</v>
      </c>
      <c r="Q108" s="160">
        <v>742.3</v>
      </c>
      <c r="R108" s="161">
        <v>809.69999999999993</v>
      </c>
      <c r="S108" s="159">
        <v>776.09999999999991</v>
      </c>
      <c r="T108" s="159">
        <v>775.40000000000009</v>
      </c>
      <c r="U108" s="160">
        <v>803.69999999999993</v>
      </c>
      <c r="V108" s="161">
        <v>759.2</v>
      </c>
      <c r="W108" s="159">
        <v>707.6</v>
      </c>
      <c r="X108" s="159">
        <v>732.09999999999991</v>
      </c>
      <c r="Y108" s="160">
        <v>701.2</v>
      </c>
      <c r="Z108" s="161">
        <v>665.9</v>
      </c>
      <c r="AA108" s="159">
        <v>520.9</v>
      </c>
      <c r="AB108" s="159">
        <v>834.59999999999991</v>
      </c>
      <c r="AC108" s="160">
        <v>839.3</v>
      </c>
      <c r="AD108" s="161">
        <v>828.6</v>
      </c>
      <c r="AE108" s="159">
        <v>839.90000000000009</v>
      </c>
      <c r="AF108" s="159">
        <v>853.99999999999989</v>
      </c>
      <c r="AG108" s="160">
        <v>798</v>
      </c>
      <c r="AH108" s="164">
        <v>748.00000000000011</v>
      </c>
      <c r="AI108" s="162">
        <v>789.09999999999991</v>
      </c>
      <c r="AJ108" s="162">
        <v>812.69999999999993</v>
      </c>
      <c r="AK108" s="163">
        <v>726.89999999999986</v>
      </c>
      <c r="AL108" s="164">
        <v>680.00000000000011</v>
      </c>
      <c r="AM108" s="162">
        <v>702.19999999999982</v>
      </c>
      <c r="AN108" s="162">
        <v>763.9</v>
      </c>
      <c r="AO108" s="163">
        <v>694.4</v>
      </c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</row>
    <row r="109" spans="1:70" ht="19.5" customHeight="1" thickBot="1" x14ac:dyDescent="0.35">
      <c r="A109" s="259" t="s">
        <v>76</v>
      </c>
      <c r="B109" s="119"/>
      <c r="F109" s="68"/>
      <c r="G109" s="119"/>
      <c r="O109" s="68"/>
      <c r="Q109" s="1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:70" ht="19.5" customHeight="1" x14ac:dyDescent="0.3">
      <c r="A110" s="272" t="s">
        <v>66</v>
      </c>
      <c r="B110" s="219">
        <v>2020</v>
      </c>
      <c r="C110" s="220"/>
      <c r="D110" s="220"/>
      <c r="E110" s="221"/>
      <c r="F110" s="219">
        <v>2019</v>
      </c>
      <c r="G110" s="220"/>
      <c r="H110" s="220"/>
      <c r="I110" s="221"/>
      <c r="J110" s="219">
        <v>2018</v>
      </c>
      <c r="K110" s="220"/>
      <c r="L110" s="220"/>
      <c r="M110" s="221"/>
      <c r="N110" s="219">
        <v>2017</v>
      </c>
      <c r="O110" s="220"/>
      <c r="P110" s="220"/>
      <c r="Q110" s="221"/>
      <c r="R110" s="219">
        <v>2016</v>
      </c>
      <c r="S110" s="220"/>
      <c r="T110" s="220"/>
      <c r="U110" s="221"/>
      <c r="V110" s="219">
        <v>2015</v>
      </c>
      <c r="W110" s="220"/>
      <c r="X110" s="220"/>
      <c r="Y110" s="221"/>
      <c r="Z110" s="219">
        <v>2014</v>
      </c>
      <c r="AA110" s="220"/>
      <c r="AB110" s="220"/>
      <c r="AC110" s="221"/>
      <c r="AD110" s="219">
        <v>2013</v>
      </c>
      <c r="AE110" s="220"/>
      <c r="AF110" s="220"/>
      <c r="AG110" s="221"/>
      <c r="AH110" s="219">
        <v>2012</v>
      </c>
      <c r="AI110" s="220"/>
      <c r="AJ110" s="220"/>
      <c r="AK110" s="221"/>
      <c r="AL110" s="219">
        <v>2011</v>
      </c>
      <c r="AM110" s="220"/>
      <c r="AN110" s="220"/>
      <c r="AO110" s="221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</row>
    <row r="111" spans="1:70" ht="19.5" customHeight="1" thickBot="1" x14ac:dyDescent="0.35">
      <c r="A111" s="273"/>
      <c r="B111" s="34" t="s">
        <v>5</v>
      </c>
      <c r="C111" s="35" t="s">
        <v>4</v>
      </c>
      <c r="D111" s="35" t="s">
        <v>3</v>
      </c>
      <c r="E111" s="36" t="s">
        <v>2</v>
      </c>
      <c r="F111" s="34" t="s">
        <v>5</v>
      </c>
      <c r="G111" s="35" t="s">
        <v>4</v>
      </c>
      <c r="H111" s="35" t="s">
        <v>3</v>
      </c>
      <c r="I111" s="36" t="s">
        <v>2</v>
      </c>
      <c r="J111" s="34" t="s">
        <v>5</v>
      </c>
      <c r="K111" s="35" t="s">
        <v>4</v>
      </c>
      <c r="L111" s="35" t="s">
        <v>3</v>
      </c>
      <c r="M111" s="36" t="s">
        <v>2</v>
      </c>
      <c r="N111" s="34" t="s">
        <v>5</v>
      </c>
      <c r="O111" s="35" t="s">
        <v>4</v>
      </c>
      <c r="P111" s="35" t="s">
        <v>3</v>
      </c>
      <c r="Q111" s="36" t="s">
        <v>2</v>
      </c>
      <c r="R111" s="34" t="s">
        <v>5</v>
      </c>
      <c r="S111" s="35" t="s">
        <v>4</v>
      </c>
      <c r="T111" s="35" t="s">
        <v>3</v>
      </c>
      <c r="U111" s="36" t="s">
        <v>2</v>
      </c>
      <c r="V111" s="34" t="s">
        <v>5</v>
      </c>
      <c r="W111" s="35" t="s">
        <v>4</v>
      </c>
      <c r="X111" s="35" t="s">
        <v>3</v>
      </c>
      <c r="Y111" s="36" t="s">
        <v>2</v>
      </c>
      <c r="Z111" s="34" t="s">
        <v>5</v>
      </c>
      <c r="AA111" s="35" t="s">
        <v>4</v>
      </c>
      <c r="AB111" s="35" t="s">
        <v>3</v>
      </c>
      <c r="AC111" s="36" t="s">
        <v>2</v>
      </c>
      <c r="AD111" s="34" t="s">
        <v>5</v>
      </c>
      <c r="AE111" s="35" t="s">
        <v>4</v>
      </c>
      <c r="AF111" s="35" t="s">
        <v>3</v>
      </c>
      <c r="AG111" s="36" t="s">
        <v>2</v>
      </c>
      <c r="AH111" s="34" t="s">
        <v>5</v>
      </c>
      <c r="AI111" s="35" t="s">
        <v>4</v>
      </c>
      <c r="AJ111" s="35" t="s">
        <v>3</v>
      </c>
      <c r="AK111" s="36" t="s">
        <v>2</v>
      </c>
      <c r="AL111" s="34" t="s">
        <v>5</v>
      </c>
      <c r="AM111" s="35" t="s">
        <v>4</v>
      </c>
      <c r="AN111" s="35" t="s">
        <v>3</v>
      </c>
      <c r="AO111" s="36" t="s">
        <v>2</v>
      </c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:70" ht="19.5" customHeight="1" x14ac:dyDescent="0.3">
      <c r="A112" s="262" t="s">
        <v>51</v>
      </c>
      <c r="B112" s="212"/>
      <c r="C112" s="212"/>
      <c r="D112" s="212"/>
      <c r="E112" s="191">
        <f t="shared" ref="E112:E130" si="114">E90/I90-1</f>
        <v>-4.2429972816451889E-2</v>
      </c>
      <c r="F112" s="191">
        <f t="shared" ref="F112:F130" si="115">F90/J90-1</f>
        <v>-1.2798731453165679E-2</v>
      </c>
      <c r="G112" s="191">
        <f t="shared" ref="G112:G130" si="116">G90/K90-1</f>
        <v>1.9843585852690193E-3</v>
      </c>
      <c r="H112" s="191">
        <f t="shared" ref="H112:H130" si="117">H90/L90-1</f>
        <v>2.7960927960927862E-2</v>
      </c>
      <c r="I112" s="191">
        <f t="shared" ref="I112:I130" si="118">I90/M90-1</f>
        <v>6.7768803634527863E-2</v>
      </c>
      <c r="J112" s="191">
        <f t="shared" ref="J112:J130" si="119">J90/N90-1</f>
        <v>9.2833271444485499E-2</v>
      </c>
      <c r="K112" s="191">
        <f t="shared" ref="K112:K130" si="120">K90/O90-1</f>
        <v>6.3827145163293242E-2</v>
      </c>
      <c r="L112" s="191">
        <f t="shared" ref="L112:L130" si="121">L90/P90-1</f>
        <v>-8.3545223392663681E-3</v>
      </c>
      <c r="M112" s="191">
        <f t="shared" ref="M112:M130" si="122">M90/Q90-1</f>
        <v>-1.4795474325500213E-2</v>
      </c>
      <c r="N112" s="191">
        <f t="shared" ref="N112:N130" si="123">N90/R90-1</f>
        <v>-4.8746026139173226E-2</v>
      </c>
      <c r="O112" s="191">
        <f t="shared" ref="O112:O130" si="124">O90/S90-1</f>
        <v>-4.5740016589643329E-2</v>
      </c>
      <c r="P112" s="191">
        <f t="shared" ref="P112:P130" si="125">P90/T90-1</f>
        <v>-5.8374187663892241E-2</v>
      </c>
      <c r="Q112" s="191">
        <f t="shared" ref="Q112:Q130" si="126">Q90/U90-1</f>
        <v>-6.2587412587412627E-2</v>
      </c>
      <c r="R112" s="191">
        <f t="shared" ref="R112:R130" si="127">R90/V90-1</f>
        <v>4.4777955468077169E-2</v>
      </c>
      <c r="S112" s="191">
        <f t="shared" ref="S112:S130" si="128">S90/W90-1</f>
        <v>4.2841842199212721E-3</v>
      </c>
      <c r="T112" s="191">
        <f t="shared" ref="T112:T130" si="129">T90/X90-1</f>
        <v>4.3545508625818075E-2</v>
      </c>
      <c r="U112" s="191">
        <f t="shared" ref="U112:U130" si="130">U90/Y90-1</f>
        <v>5.834464043419274E-2</v>
      </c>
      <c r="V112" s="191">
        <f t="shared" ref="V112:V130" si="131">V90/Z90-1</f>
        <v>-9.3251533742331305E-2</v>
      </c>
      <c r="W112" s="191">
        <f t="shared" ref="W112:W130" si="132">W90/AA90-1</f>
        <v>2.8644876973926037E-2</v>
      </c>
      <c r="X112" s="191">
        <f t="shared" ref="X112:X130" si="133">X90/AB90-1</f>
        <v>-8.6313729753234036E-2</v>
      </c>
      <c r="Y112" s="191">
        <f t="shared" ref="Y112:Y130" si="134">Y90/AC90-1</f>
        <v>-7.4120603015075504E-2</v>
      </c>
      <c r="Z112" s="191">
        <f t="shared" ref="Z112:Z130" si="135">Z90/AD90-1</f>
        <v>-2.5119617224880431E-2</v>
      </c>
      <c r="AA112" s="191">
        <f t="shared" ref="AA112:AA130" si="136">AA90/AE90-1</f>
        <v>-5.8437067773167373E-2</v>
      </c>
      <c r="AB112" s="191">
        <f t="shared" ref="AB112:AB130" si="137">AB90/AF90-1</f>
        <v>9.8781653129479174E-2</v>
      </c>
      <c r="AC112" s="191">
        <f t="shared" ref="AC112:AC130" si="138">AC90/AG90-1</f>
        <v>7.2250795983345828E-2</v>
      </c>
      <c r="AD112" s="191">
        <f t="shared" ref="AD112:AD130" si="139">AD90/AH90-1</f>
        <v>-9.6920094766315135E-3</v>
      </c>
      <c r="AE112" s="191">
        <f t="shared" ref="AE112:AE130" si="140">AE90/AI90-1</f>
        <v>-6.7798431288277672E-2</v>
      </c>
      <c r="AF112" s="191">
        <f t="shared" ref="AF112:AF130" si="141">AF90/AJ90-1</f>
        <v>-0.14970546414787733</v>
      </c>
      <c r="AG112" s="191">
        <f t="shared" ref="AG112:AG130" si="142">AG90/AK90-1</f>
        <v>-0.10184777826660807</v>
      </c>
      <c r="AH112" s="191">
        <f t="shared" ref="AH112:AH130" si="143">AH90/AL90-1</f>
        <v>7.8513356562136982E-2</v>
      </c>
      <c r="AI112" s="191">
        <f t="shared" ref="AI112:AI130" si="144">AI90/AM90-1</f>
        <v>6.7071772529236462E-2</v>
      </c>
      <c r="AJ112" s="191">
        <f t="shared" ref="AJ112:AJ130" si="145">AJ90/AN90-1</f>
        <v>0.13892423366107565</v>
      </c>
      <c r="AK112" s="191">
        <f t="shared" ref="AK112:AK130" si="146">AK90/AO90-1</f>
        <v>2.3067401822887357E-2</v>
      </c>
      <c r="AL112" s="191" t="e">
        <f t="shared" ref="AL112:AL130" si="147">AL90/AQ97-1</f>
        <v>#DIV/0!</v>
      </c>
      <c r="AM112" s="191" t="e">
        <f t="shared" ref="AM112:AM130" si="148">AM90/AR97-1</f>
        <v>#DIV/0!</v>
      </c>
      <c r="AN112" s="191" t="e">
        <f t="shared" ref="AN112:AN130" si="149">AN90/AS97-1</f>
        <v>#DIV/0!</v>
      </c>
      <c r="AO112" s="191" t="e">
        <f t="shared" ref="AO112:AO130" si="150">AO90/AT97-1</f>
        <v>#DIV/0!</v>
      </c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</row>
    <row r="113" spans="1:70" ht="19.5" customHeight="1" x14ac:dyDescent="0.3">
      <c r="A113" s="260" t="s">
        <v>49</v>
      </c>
      <c r="B113" s="158"/>
      <c r="C113" s="158"/>
      <c r="D113" s="158"/>
      <c r="E113" s="191">
        <f t="shared" si="114"/>
        <v>-2.1565630837153904E-2</v>
      </c>
      <c r="F113" s="191">
        <f t="shared" si="115"/>
        <v>1.0363574583758028E-2</v>
      </c>
      <c r="G113" s="191">
        <f t="shared" si="116"/>
        <v>2.9283597699145902E-2</v>
      </c>
      <c r="H113" s="191">
        <f t="shared" si="117"/>
        <v>5.4171180931744223E-2</v>
      </c>
      <c r="I113" s="191">
        <f t="shared" si="118"/>
        <v>0.11724530449630044</v>
      </c>
      <c r="J113" s="191">
        <f t="shared" si="119"/>
        <v>0.18645434388228188</v>
      </c>
      <c r="K113" s="191">
        <f t="shared" si="120"/>
        <v>4.4420171126889008E-2</v>
      </c>
      <c r="L113" s="191">
        <f t="shared" si="121"/>
        <v>3.5720965027117746E-2</v>
      </c>
      <c r="M113" s="191">
        <f t="shared" si="122"/>
        <v>-2.6592797783933531E-2</v>
      </c>
      <c r="N113" s="191">
        <f t="shared" si="123"/>
        <v>-2.5726630007855356E-2</v>
      </c>
      <c r="O113" s="191">
        <f t="shared" si="124"/>
        <v>2.4431182394628603E-2</v>
      </c>
      <c r="P113" s="191">
        <f t="shared" si="125"/>
        <v>-4.2614145031333872E-2</v>
      </c>
      <c r="Q113" s="191">
        <f t="shared" si="126"/>
        <v>-2.3268398268398216E-2</v>
      </c>
      <c r="R113" s="191">
        <f t="shared" si="127"/>
        <v>5.7528556593977154E-2</v>
      </c>
      <c r="S113" s="191">
        <f t="shared" si="128"/>
        <v>4.2987745574790903E-2</v>
      </c>
      <c r="T113" s="191">
        <f t="shared" si="129"/>
        <v>5.9973429493262564E-2</v>
      </c>
      <c r="U113" s="191">
        <f t="shared" si="130"/>
        <v>5.1194539249146853E-2</v>
      </c>
      <c r="V113" s="191">
        <f t="shared" si="131"/>
        <v>-0.15362981191773595</v>
      </c>
      <c r="W113" s="191">
        <f t="shared" si="132"/>
        <v>4.7900529963310179E-2</v>
      </c>
      <c r="X113" s="191">
        <f t="shared" si="133"/>
        <v>-0.16404886561954624</v>
      </c>
      <c r="Y113" s="191">
        <f t="shared" si="134"/>
        <v>-0.16179275270184368</v>
      </c>
      <c r="Z113" s="191">
        <f t="shared" si="135"/>
        <v>-0.10676715339927778</v>
      </c>
      <c r="AA113" s="191">
        <f t="shared" si="136"/>
        <v>-0.13550660792951541</v>
      </c>
      <c r="AB113" s="191">
        <f t="shared" si="137"/>
        <v>0.15060240963855431</v>
      </c>
      <c r="AC113" s="191">
        <f t="shared" si="138"/>
        <v>0.19551586547596456</v>
      </c>
      <c r="AD113" s="191">
        <f t="shared" si="139"/>
        <v>4.9777484753584789E-2</v>
      </c>
      <c r="AE113" s="191">
        <f t="shared" si="140"/>
        <v>-0.10994353826850689</v>
      </c>
      <c r="AF113" s="191">
        <f t="shared" si="141"/>
        <v>-0.18397139877848956</v>
      </c>
      <c r="AG113" s="191">
        <f t="shared" si="142"/>
        <v>-0.17378335949764523</v>
      </c>
      <c r="AH113" s="191">
        <f t="shared" si="143"/>
        <v>8.0113939825529723E-2</v>
      </c>
      <c r="AI113" s="191">
        <f t="shared" si="144"/>
        <v>9.8174302445745765E-2</v>
      </c>
      <c r="AJ113" s="191">
        <f t="shared" si="145"/>
        <v>0.16343154246100511</v>
      </c>
      <c r="AK113" s="191">
        <f t="shared" si="146"/>
        <v>7.0948217888366027E-2</v>
      </c>
      <c r="AL113" s="191" t="e">
        <f t="shared" si="147"/>
        <v>#DIV/0!</v>
      </c>
      <c r="AM113" s="191" t="e">
        <f t="shared" si="148"/>
        <v>#DIV/0!</v>
      </c>
      <c r="AN113" s="191" t="e">
        <f t="shared" si="149"/>
        <v>#DIV/0!</v>
      </c>
      <c r="AO113" s="191" t="e">
        <f t="shared" si="150"/>
        <v>#DIV/0!</v>
      </c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</row>
    <row r="114" spans="1:70" ht="19.5" customHeight="1" x14ac:dyDescent="0.3">
      <c r="A114" s="260" t="s">
        <v>50</v>
      </c>
      <c r="B114" s="158"/>
      <c r="C114" s="158"/>
      <c r="D114" s="158"/>
      <c r="E114" s="191">
        <f t="shared" si="114"/>
        <v>-0.10904255319148937</v>
      </c>
      <c r="F114" s="191">
        <f t="shared" si="115"/>
        <v>-8.9199825098382091E-2</v>
      </c>
      <c r="G114" s="191">
        <f t="shared" si="116"/>
        <v>-8.7927107061503418E-2</v>
      </c>
      <c r="H114" s="191">
        <f t="shared" si="117"/>
        <v>-5.5281342546890322E-2</v>
      </c>
      <c r="I114" s="191">
        <f t="shared" si="118"/>
        <v>-5.0984351337708178E-2</v>
      </c>
      <c r="J114" s="191">
        <f t="shared" si="119"/>
        <v>-7.0702966273872403E-2</v>
      </c>
      <c r="K114" s="191">
        <f t="shared" si="120"/>
        <v>0.13436692506459957</v>
      </c>
      <c r="L114" s="191">
        <f t="shared" si="121"/>
        <v>-0.11140350877192984</v>
      </c>
      <c r="M114" s="191">
        <f t="shared" si="122"/>
        <v>2.9625779625779503E-2</v>
      </c>
      <c r="N114" s="191">
        <f t="shared" si="123"/>
        <v>-8.4789884715507524E-2</v>
      </c>
      <c r="O114" s="191">
        <f t="shared" si="124"/>
        <v>-0.18833892617449666</v>
      </c>
      <c r="P114" s="191">
        <f t="shared" si="125"/>
        <v>-7.953169156237383E-2</v>
      </c>
      <c r="Q114" s="191">
        <f t="shared" si="126"/>
        <v>-0.16384180790960445</v>
      </c>
      <c r="R114" s="191">
        <f t="shared" si="127"/>
        <v>3.4230769230769065E-2</v>
      </c>
      <c r="S114" s="191">
        <f t="shared" si="128"/>
        <v>-6.8749999999999978E-2</v>
      </c>
      <c r="T114" s="191">
        <f t="shared" si="129"/>
        <v>-6.4179703168874003E-3</v>
      </c>
      <c r="U114" s="191">
        <f t="shared" si="130"/>
        <v>5.9392265193370264E-2</v>
      </c>
      <c r="V114" s="191">
        <f t="shared" si="131"/>
        <v>0.10262934690415593</v>
      </c>
      <c r="W114" s="191">
        <f t="shared" si="132"/>
        <v>-4.2990654205607437E-2</v>
      </c>
      <c r="X114" s="191">
        <f t="shared" si="133"/>
        <v>3.6159600997506258E-2</v>
      </c>
      <c r="Y114" s="191">
        <f t="shared" si="134"/>
        <v>6.7846607669616477E-2</v>
      </c>
      <c r="Z114" s="191">
        <f t="shared" si="135"/>
        <v>9.9300699300699291E-2</v>
      </c>
      <c r="AA114" s="191">
        <f t="shared" si="136"/>
        <v>0.12159329140461206</v>
      </c>
      <c r="AB114" s="191">
        <f t="shared" si="137"/>
        <v>3.3061399742378761E-2</v>
      </c>
      <c r="AC114" s="191">
        <f t="shared" si="138"/>
        <v>-0.15073068893528185</v>
      </c>
      <c r="AD114" s="191">
        <f t="shared" si="139"/>
        <v>-0.15816326530612246</v>
      </c>
      <c r="AE114" s="191">
        <f t="shared" si="140"/>
        <v>8.3927822073004421E-4</v>
      </c>
      <c r="AF114" s="191">
        <f t="shared" si="141"/>
        <v>-7.211155378486056E-2</v>
      </c>
      <c r="AG114" s="191">
        <f t="shared" si="142"/>
        <v>7.6888489208633004E-2</v>
      </c>
      <c r="AH114" s="191">
        <f t="shared" si="143"/>
        <v>0.19793135872120371</v>
      </c>
      <c r="AI114" s="191">
        <f t="shared" si="144"/>
        <v>0.12831439393939403</v>
      </c>
      <c r="AJ114" s="191">
        <f t="shared" si="145"/>
        <v>0.15455381784728606</v>
      </c>
      <c r="AK114" s="191">
        <f t="shared" si="146"/>
        <v>-2.2847100175746871E-2</v>
      </c>
      <c r="AL114" s="191" t="e">
        <f t="shared" si="147"/>
        <v>#DIV/0!</v>
      </c>
      <c r="AM114" s="191" t="e">
        <f t="shared" si="148"/>
        <v>#DIV/0!</v>
      </c>
      <c r="AN114" s="191" t="e">
        <f t="shared" si="149"/>
        <v>#DIV/0!</v>
      </c>
      <c r="AO114" s="191" t="e">
        <f t="shared" si="150"/>
        <v>#DIV/0!</v>
      </c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</row>
    <row r="115" spans="1:70" ht="19.5" customHeight="1" x14ac:dyDescent="0.3">
      <c r="A115" s="260" t="s">
        <v>64</v>
      </c>
      <c r="B115" s="158"/>
      <c r="C115" s="158"/>
      <c r="D115" s="158"/>
      <c r="E115" s="191">
        <f t="shared" si="114"/>
        <v>-3.9017341040462505E-2</v>
      </c>
      <c r="F115" s="191">
        <f t="shared" si="115"/>
        <v>4.57317073170731E-2</v>
      </c>
      <c r="G115" s="191">
        <f t="shared" si="116"/>
        <v>6.6141732283464538E-2</v>
      </c>
      <c r="H115" s="191">
        <f t="shared" si="117"/>
        <v>6.5495207667731759E-2</v>
      </c>
      <c r="I115" s="191">
        <f t="shared" si="118"/>
        <v>2.9761904761904656E-2</v>
      </c>
      <c r="J115" s="191">
        <f t="shared" si="119"/>
        <v>-1.5220700152208666E-3</v>
      </c>
      <c r="K115" s="191">
        <f t="shared" si="120"/>
        <v>1.6000000000000014E-2</v>
      </c>
      <c r="L115" s="191">
        <f t="shared" si="121"/>
        <v>-9.493670886076E-3</v>
      </c>
      <c r="M115" s="191">
        <f t="shared" si="122"/>
        <v>-4.5454545454545525E-2</v>
      </c>
      <c r="N115" s="191">
        <f t="shared" si="123"/>
        <v>-7.7247191011236005E-2</v>
      </c>
      <c r="O115" s="191">
        <f t="shared" si="124"/>
        <v>-9.8124098124098058E-2</v>
      </c>
      <c r="P115" s="191">
        <f t="shared" si="125"/>
        <v>-0.10860366713681247</v>
      </c>
      <c r="Q115" s="191">
        <f t="shared" si="126"/>
        <v>-4.2176870748299233E-2</v>
      </c>
      <c r="R115" s="191">
        <f t="shared" si="127"/>
        <v>-2.8011204481792618E-3</v>
      </c>
      <c r="S115" s="191">
        <f t="shared" si="128"/>
        <v>-1.2820512820512886E-2</v>
      </c>
      <c r="T115" s="191">
        <f t="shared" si="129"/>
        <v>0.10264385692068445</v>
      </c>
      <c r="U115" s="191">
        <f t="shared" si="130"/>
        <v>0.11195158850226949</v>
      </c>
      <c r="V115" s="191">
        <f t="shared" si="131"/>
        <v>-0.2222222222222221</v>
      </c>
      <c r="W115" s="191">
        <f t="shared" si="132"/>
        <v>0.19387755102040827</v>
      </c>
      <c r="X115" s="191">
        <f t="shared" si="133"/>
        <v>0.31224489795918364</v>
      </c>
      <c r="Y115" s="191">
        <f t="shared" si="134"/>
        <v>0.53720930232558128</v>
      </c>
      <c r="Z115" s="191">
        <f t="shared" si="135"/>
        <v>0.34604105571847499</v>
      </c>
      <c r="AA115" s="191">
        <f t="shared" si="136"/>
        <v>-4.5454545454545525E-2</v>
      </c>
      <c r="AB115" s="191">
        <f t="shared" si="137"/>
        <v>-0.13274336283185839</v>
      </c>
      <c r="AC115" s="191">
        <f t="shared" si="138"/>
        <v>-0.15354330708661412</v>
      </c>
      <c r="AD115" s="191">
        <f t="shared" si="139"/>
        <v>1.6393442622950838E-2</v>
      </c>
      <c r="AE115" s="191">
        <f t="shared" si="140"/>
        <v>0.12408759124087609</v>
      </c>
      <c r="AF115" s="191">
        <f t="shared" si="141"/>
        <v>-9.3097913322632397E-2</v>
      </c>
      <c r="AG115" s="191">
        <f t="shared" si="142"/>
        <v>2.008032128514059E-2</v>
      </c>
      <c r="AH115" s="191">
        <f t="shared" si="143"/>
        <v>-0.22517321016166281</v>
      </c>
      <c r="AI115" s="191">
        <f t="shared" si="144"/>
        <v>-0.31840796019900508</v>
      </c>
      <c r="AJ115" s="191">
        <f t="shared" si="145"/>
        <v>-0.11126961483594866</v>
      </c>
      <c r="AK115" s="191">
        <f t="shared" si="146"/>
        <v>-0.24886877828054299</v>
      </c>
      <c r="AL115" s="191" t="e">
        <f t="shared" si="147"/>
        <v>#DIV/0!</v>
      </c>
      <c r="AM115" s="191" t="e">
        <f t="shared" si="148"/>
        <v>#DIV/0!</v>
      </c>
      <c r="AN115" s="191" t="e">
        <f t="shared" si="149"/>
        <v>#DIV/0!</v>
      </c>
      <c r="AO115" s="191" t="e">
        <f t="shared" si="150"/>
        <v>#DIV/0!</v>
      </c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:70" ht="19.5" customHeight="1" x14ac:dyDescent="0.3">
      <c r="A116" s="261" t="s">
        <v>52</v>
      </c>
      <c r="B116" s="212"/>
      <c r="C116" s="212"/>
      <c r="D116" s="212"/>
      <c r="E116" s="191">
        <f t="shared" si="114"/>
        <v>-0.20783956244302626</v>
      </c>
      <c r="F116" s="191">
        <f t="shared" si="115"/>
        <v>7.7777777777777724E-2</v>
      </c>
      <c r="G116" s="191">
        <f t="shared" si="116"/>
        <v>3.7644787644787625E-2</v>
      </c>
      <c r="H116" s="191">
        <f t="shared" si="117"/>
        <v>0.11815561959654164</v>
      </c>
      <c r="I116" s="191">
        <f t="shared" si="118"/>
        <v>0</v>
      </c>
      <c r="J116" s="191">
        <f t="shared" si="119"/>
        <v>-0.26557863501483681</v>
      </c>
      <c r="K116" s="191">
        <f t="shared" si="120"/>
        <v>-0.25413966882649397</v>
      </c>
      <c r="L116" s="191">
        <f t="shared" si="121"/>
        <v>-0.23059866962305986</v>
      </c>
      <c r="M116" s="191">
        <f t="shared" si="122"/>
        <v>-0.27495042961004634</v>
      </c>
      <c r="N116" s="191">
        <f t="shared" si="123"/>
        <v>-0.22260668973471742</v>
      </c>
      <c r="O116" s="191">
        <f t="shared" si="124"/>
        <v>-0.19291109819872165</v>
      </c>
      <c r="P116" s="191">
        <f t="shared" si="125"/>
        <v>0.16738567730802423</v>
      </c>
      <c r="Q116" s="191">
        <f t="shared" si="126"/>
        <v>-6.1996280223186484E-2</v>
      </c>
      <c r="R116" s="191">
        <f t="shared" si="127"/>
        <v>9.9009900990099098E-3</v>
      </c>
      <c r="S116" s="191">
        <f t="shared" si="128"/>
        <v>0.81731784582893341</v>
      </c>
      <c r="T116" s="191">
        <f t="shared" si="129"/>
        <v>-1.4455782312925103E-2</v>
      </c>
      <c r="U116" s="191">
        <f t="shared" si="130"/>
        <v>1.2035519125683063</v>
      </c>
      <c r="V116" s="191">
        <f t="shared" si="131"/>
        <v>1.2592105263157891</v>
      </c>
      <c r="W116" s="191">
        <f t="shared" si="132"/>
        <v>2.978991596638656</v>
      </c>
      <c r="X116" s="191">
        <f t="shared" si="133"/>
        <v>0.18429003021148027</v>
      </c>
      <c r="Y116" s="191">
        <f t="shared" si="134"/>
        <v>-0.38744769874476992</v>
      </c>
      <c r="Z116" s="191">
        <f t="shared" si="135"/>
        <v>-0.32802829354553487</v>
      </c>
      <c r="AA116" s="191">
        <f t="shared" si="136"/>
        <v>-0.85697115384615385</v>
      </c>
      <c r="AB116" s="191">
        <f t="shared" si="137"/>
        <v>-0.53727865796831309</v>
      </c>
      <c r="AC116" s="191">
        <f t="shared" si="138"/>
        <v>-0.25498753117206996</v>
      </c>
      <c r="AD116" s="191">
        <f t="shared" si="139"/>
        <v>0.2469680264608598</v>
      </c>
      <c r="AE116" s="191">
        <f t="shared" si="140"/>
        <v>3.611457036114607E-2</v>
      </c>
      <c r="AF116" s="191">
        <f t="shared" si="141"/>
        <v>0.33374766935985067</v>
      </c>
      <c r="AG116" s="191">
        <f t="shared" si="142"/>
        <v>0.64850976361767754</v>
      </c>
      <c r="AH116" s="191">
        <f t="shared" si="143"/>
        <v>-0.14353163361661925</v>
      </c>
      <c r="AI116" s="191">
        <f t="shared" si="144"/>
        <v>1.0252206809583857</v>
      </c>
      <c r="AJ116" s="191">
        <f t="shared" si="145"/>
        <v>1.0062344139650876</v>
      </c>
      <c r="AK116" s="191">
        <f t="shared" si="146"/>
        <v>1.5877659574468086</v>
      </c>
      <c r="AL116" s="191" t="e">
        <f t="shared" si="147"/>
        <v>#DIV/0!</v>
      </c>
      <c r="AM116" s="191" t="e">
        <f t="shared" si="148"/>
        <v>#DIV/0!</v>
      </c>
      <c r="AN116" s="191" t="e">
        <f t="shared" si="149"/>
        <v>#DIV/0!</v>
      </c>
      <c r="AO116" s="191" t="e">
        <f t="shared" si="150"/>
        <v>#DIV/0!</v>
      </c>
    </row>
    <row r="117" spans="1:70" ht="19.5" customHeight="1" x14ac:dyDescent="0.3">
      <c r="A117" s="260" t="s">
        <v>53</v>
      </c>
      <c r="B117" s="158"/>
      <c r="C117" s="158"/>
      <c r="D117" s="158"/>
      <c r="E117" s="191">
        <f t="shared" si="114"/>
        <v>-0.212686567164179</v>
      </c>
      <c r="F117" s="191">
        <f t="shared" si="115"/>
        <v>7.7720207253886064E-2</v>
      </c>
      <c r="G117" s="191">
        <f t="shared" si="116"/>
        <v>3.3497536945812811E-2</v>
      </c>
      <c r="H117" s="191">
        <f t="shared" si="117"/>
        <v>0.12660731948565762</v>
      </c>
      <c r="I117" s="191">
        <f t="shared" si="118"/>
        <v>-6.4874884151994161E-3</v>
      </c>
      <c r="J117" s="191">
        <f t="shared" si="119"/>
        <v>-0.26053639846743293</v>
      </c>
      <c r="K117" s="191">
        <f t="shared" si="120"/>
        <v>-0.25586510263929618</v>
      </c>
      <c r="L117" s="191">
        <f t="shared" si="121"/>
        <v>-0.21809744779582363</v>
      </c>
      <c r="M117" s="191">
        <f t="shared" si="122"/>
        <v>-0.25790921595598348</v>
      </c>
      <c r="N117" s="191">
        <f t="shared" si="123"/>
        <v>-0.23144876325088348</v>
      </c>
      <c r="O117" s="191">
        <f t="shared" si="124"/>
        <v>-0.19050445103857561</v>
      </c>
      <c r="P117" s="191">
        <f t="shared" si="125"/>
        <v>0.15549597855227892</v>
      </c>
      <c r="Q117" s="191">
        <f t="shared" si="126"/>
        <v>-6.8545803971812869E-2</v>
      </c>
      <c r="R117" s="191">
        <f t="shared" si="127"/>
        <v>8.9126559714796105E-3</v>
      </c>
      <c r="S117" s="191">
        <f t="shared" si="128"/>
        <v>0.85368536853685351</v>
      </c>
      <c r="T117" s="191">
        <f t="shared" si="129"/>
        <v>-1.7559262510974394E-2</v>
      </c>
      <c r="U117" s="191">
        <f t="shared" si="130"/>
        <v>1.2590448625180897</v>
      </c>
      <c r="V117" s="191">
        <f t="shared" si="131"/>
        <v>1.1412213740458013</v>
      </c>
      <c r="W117" s="191">
        <f t="shared" si="132"/>
        <v>2.3791821561338296</v>
      </c>
      <c r="X117" s="191">
        <f t="shared" si="133"/>
        <v>0.12772277227722761</v>
      </c>
      <c r="Y117" s="191">
        <f t="shared" si="134"/>
        <v>-0.42986798679867988</v>
      </c>
      <c r="Z117" s="191">
        <f t="shared" si="135"/>
        <v>-0.36663980660757456</v>
      </c>
      <c r="AA117" s="191">
        <f t="shared" si="136"/>
        <v>-0.848536036036036</v>
      </c>
      <c r="AB117" s="191">
        <f t="shared" si="137"/>
        <v>-0.55329500221141092</v>
      </c>
      <c r="AC117" s="191">
        <f t="shared" si="138"/>
        <v>-0.29288214702450421</v>
      </c>
      <c r="AD117" s="191">
        <f t="shared" si="139"/>
        <v>-0.32918918918918927</v>
      </c>
      <c r="AE117" s="191">
        <f t="shared" si="140"/>
        <v>-0.32368621477532367</v>
      </c>
      <c r="AF117" s="191">
        <f t="shared" si="141"/>
        <v>-0.14517958412098297</v>
      </c>
      <c r="AG117" s="191">
        <f t="shared" si="142"/>
        <v>-9.6468107538218106E-2</v>
      </c>
      <c r="AH117" s="191">
        <f t="shared" si="143"/>
        <v>-6.2341611758742976E-2</v>
      </c>
      <c r="AI117" s="191">
        <f t="shared" si="144"/>
        <v>0.50832854681217676</v>
      </c>
      <c r="AJ117" s="191">
        <f t="shared" si="145"/>
        <v>0.46375207526286677</v>
      </c>
      <c r="AK117" s="191">
        <f t="shared" si="146"/>
        <v>0.46260601387818046</v>
      </c>
      <c r="AL117" s="191" t="e">
        <f t="shared" si="147"/>
        <v>#DIV/0!</v>
      </c>
      <c r="AM117" s="191" t="e">
        <f t="shared" si="148"/>
        <v>#DIV/0!</v>
      </c>
      <c r="AN117" s="191" t="e">
        <f t="shared" si="149"/>
        <v>#DIV/0!</v>
      </c>
      <c r="AO117" s="191" t="e">
        <f t="shared" si="150"/>
        <v>#DIV/0!</v>
      </c>
    </row>
    <row r="118" spans="1:70" ht="19.5" customHeight="1" x14ac:dyDescent="0.3">
      <c r="A118" s="260" t="s">
        <v>42</v>
      </c>
      <c r="B118" s="158"/>
      <c r="C118" s="158"/>
      <c r="D118" s="158"/>
      <c r="E118" s="191">
        <f t="shared" si="114"/>
        <v>-0.21968190854870773</v>
      </c>
      <c r="F118" s="191">
        <f t="shared" si="115"/>
        <v>8.8169642857143016E-2</v>
      </c>
      <c r="G118" s="191">
        <f t="shared" si="116"/>
        <v>3.688092729188619E-2</v>
      </c>
      <c r="H118" s="191">
        <f t="shared" si="117"/>
        <v>0.13305174234424499</v>
      </c>
      <c r="I118" s="191">
        <f t="shared" si="118"/>
        <v>-1.2757605495584023E-2</v>
      </c>
      <c r="J118" s="191">
        <f t="shared" si="119"/>
        <v>-0.27625201938610666</v>
      </c>
      <c r="K118" s="191">
        <f t="shared" si="120"/>
        <v>-0.26943802925327176</v>
      </c>
      <c r="L118" s="191">
        <f t="shared" si="121"/>
        <v>-0.2319545823195458</v>
      </c>
      <c r="M118" s="191">
        <f t="shared" si="122"/>
        <v>-0.26901004304160692</v>
      </c>
      <c r="N118" s="191">
        <f t="shared" si="123"/>
        <v>-0.24466137888956685</v>
      </c>
      <c r="O118" s="191">
        <f t="shared" si="124"/>
        <v>-0.20355610055180862</v>
      </c>
      <c r="P118" s="191">
        <f t="shared" si="125"/>
        <v>0.1687203791469194</v>
      </c>
      <c r="Q118" s="191">
        <f t="shared" si="126"/>
        <v>-7.3138297872340385E-2</v>
      </c>
      <c r="R118" s="191">
        <f t="shared" si="127"/>
        <v>7.3755377996314042E-3</v>
      </c>
      <c r="S118" s="191">
        <f t="shared" si="128"/>
        <v>0.90760233918128641</v>
      </c>
      <c r="T118" s="191">
        <f t="shared" si="129"/>
        <v>-2.4051803885291378E-2</v>
      </c>
      <c r="U118" s="191">
        <f t="shared" si="130"/>
        <v>1.35</v>
      </c>
      <c r="V118" s="191">
        <f t="shared" si="131"/>
        <v>1.1838926174496645</v>
      </c>
      <c r="W118" s="191">
        <f t="shared" si="132"/>
        <v>2.834080717488789</v>
      </c>
      <c r="X118" s="191">
        <f t="shared" si="133"/>
        <v>0.13669821240799163</v>
      </c>
      <c r="Y118" s="191">
        <f t="shared" si="134"/>
        <v>-0.451114922813036</v>
      </c>
      <c r="Z118" s="191">
        <f t="shared" si="135"/>
        <v>-0.37968359700249787</v>
      </c>
      <c r="AA118" s="191">
        <f t="shared" si="136"/>
        <v>-0.87102371312897631</v>
      </c>
      <c r="AB118" s="191">
        <f t="shared" si="137"/>
        <v>-0.56968325791855201</v>
      </c>
      <c r="AC118" s="191">
        <f t="shared" si="138"/>
        <v>-0.29801324503311255</v>
      </c>
      <c r="AD118" s="191">
        <f t="shared" si="139"/>
        <v>-0.3393839383938394</v>
      </c>
      <c r="AE118" s="191">
        <f t="shared" si="140"/>
        <v>-0.33294753086419748</v>
      </c>
      <c r="AF118" s="191">
        <f t="shared" si="141"/>
        <v>-0.15358100344695524</v>
      </c>
      <c r="AG118" s="191">
        <f t="shared" si="142"/>
        <v>-0.10938337801608577</v>
      </c>
      <c r="AH118" s="191">
        <f t="shared" si="143"/>
        <v>-5.6564608199273336E-2</v>
      </c>
      <c r="AI118" s="191">
        <f t="shared" si="144"/>
        <v>0.52920353982300883</v>
      </c>
      <c r="AJ118" s="191">
        <f t="shared" si="145"/>
        <v>0.48690205011389542</v>
      </c>
      <c r="AK118" s="191">
        <f t="shared" si="146"/>
        <v>0.50403225806451624</v>
      </c>
      <c r="AL118" s="191" t="e">
        <f t="shared" si="147"/>
        <v>#DIV/0!</v>
      </c>
      <c r="AM118" s="191" t="e">
        <f t="shared" si="148"/>
        <v>#DIV/0!</v>
      </c>
      <c r="AN118" s="191" t="e">
        <f t="shared" si="149"/>
        <v>#DIV/0!</v>
      </c>
      <c r="AO118" s="191" t="e">
        <f t="shared" si="150"/>
        <v>#DIV/0!</v>
      </c>
    </row>
    <row r="119" spans="1:70" ht="19.5" customHeight="1" x14ac:dyDescent="0.3">
      <c r="A119" s="260" t="s">
        <v>18</v>
      </c>
      <c r="B119" s="158"/>
      <c r="C119" s="158"/>
      <c r="D119" s="158"/>
      <c r="E119" s="191">
        <f t="shared" si="114"/>
        <v>-0.10606060606060597</v>
      </c>
      <c r="F119" s="191">
        <f t="shared" si="115"/>
        <v>-5.7971014492753659E-2</v>
      </c>
      <c r="G119" s="191">
        <f t="shared" si="116"/>
        <v>-1.5151515151515138E-2</v>
      </c>
      <c r="H119" s="191">
        <f t="shared" si="117"/>
        <v>3.1249999999999778E-2</v>
      </c>
      <c r="I119" s="191">
        <f t="shared" si="118"/>
        <v>9.9999999999999867E-2</v>
      </c>
      <c r="J119" s="191">
        <f t="shared" si="119"/>
        <v>2.9850746268656803E-2</v>
      </c>
      <c r="K119" s="191">
        <f t="shared" si="120"/>
        <v>1.538461538461533E-2</v>
      </c>
      <c r="L119" s="191">
        <f t="shared" si="121"/>
        <v>6.6666666666666652E-2</v>
      </c>
      <c r="M119" s="191">
        <f t="shared" si="122"/>
        <v>0</v>
      </c>
      <c r="N119" s="191">
        <f t="shared" si="123"/>
        <v>0.13559322033898291</v>
      </c>
      <c r="O119" s="191">
        <f t="shared" si="124"/>
        <v>0.20370370370370372</v>
      </c>
      <c r="P119" s="191">
        <f t="shared" si="125"/>
        <v>-6.25E-2</v>
      </c>
      <c r="Q119" s="191">
        <f t="shared" si="126"/>
        <v>5.2631578947368363E-2</v>
      </c>
      <c r="R119" s="191">
        <f t="shared" si="127"/>
        <v>5.3571428571428603E-2</v>
      </c>
      <c r="S119" s="191">
        <f t="shared" si="128"/>
        <v>0</v>
      </c>
      <c r="T119" s="191">
        <f t="shared" si="129"/>
        <v>0.10344827586206895</v>
      </c>
      <c r="U119" s="191">
        <f t="shared" si="130"/>
        <v>0.11764705882352944</v>
      </c>
      <c r="V119" s="191">
        <f t="shared" si="131"/>
        <v>0.36585365853658547</v>
      </c>
      <c r="W119" s="191">
        <f t="shared" si="132"/>
        <v>0.17391304347826098</v>
      </c>
      <c r="X119" s="191">
        <f t="shared" si="133"/>
        <v>-1.6949152542372947E-2</v>
      </c>
      <c r="Y119" s="191">
        <f t="shared" si="134"/>
        <v>0.10869565217391308</v>
      </c>
      <c r="Z119" s="191">
        <f t="shared" si="135"/>
        <v>2.4999999999999911E-2</v>
      </c>
      <c r="AA119" s="191">
        <f t="shared" si="136"/>
        <v>-2.1276595744680993E-2</v>
      </c>
      <c r="AB119" s="191">
        <f t="shared" si="137"/>
        <v>0.15686274509803932</v>
      </c>
      <c r="AC119" s="191">
        <f t="shared" si="138"/>
        <v>-0.13207547169811329</v>
      </c>
      <c r="AD119" s="191">
        <f t="shared" si="139"/>
        <v>0.25</v>
      </c>
      <c r="AE119" s="191">
        <f t="shared" si="140"/>
        <v>0.38235294117647078</v>
      </c>
      <c r="AF119" s="191">
        <f t="shared" si="141"/>
        <v>0.5</v>
      </c>
      <c r="AG119" s="191">
        <f t="shared" si="142"/>
        <v>0.65624999999999978</v>
      </c>
      <c r="AH119" s="191">
        <f t="shared" si="143"/>
        <v>-0.30434782608695643</v>
      </c>
      <c r="AI119" s="191">
        <f t="shared" si="144"/>
        <v>-0.26086956521739124</v>
      </c>
      <c r="AJ119" s="191">
        <f t="shared" si="145"/>
        <v>-0.33333333333333326</v>
      </c>
      <c r="AK119" s="191">
        <f t="shared" si="146"/>
        <v>-0.43859649122807021</v>
      </c>
      <c r="AL119" s="191" t="e">
        <f t="shared" si="147"/>
        <v>#DIV/0!</v>
      </c>
      <c r="AM119" s="191" t="e">
        <f t="shared" si="148"/>
        <v>#DIV/0!</v>
      </c>
      <c r="AN119" s="191" t="e">
        <f t="shared" si="149"/>
        <v>#DIV/0!</v>
      </c>
      <c r="AO119" s="191" t="e">
        <f t="shared" si="150"/>
        <v>#DIV/0!</v>
      </c>
    </row>
    <row r="120" spans="1:70" ht="19.5" customHeight="1" x14ac:dyDescent="0.3">
      <c r="A120" s="260" t="s">
        <v>54</v>
      </c>
      <c r="B120" s="158"/>
      <c r="C120" s="158"/>
      <c r="D120" s="158"/>
      <c r="E120" s="191">
        <f t="shared" si="114"/>
        <v>0</v>
      </c>
      <c r="F120" s="191">
        <f t="shared" si="115"/>
        <v>8.0000000000000071E-2</v>
      </c>
      <c r="G120" s="191">
        <f t="shared" si="116"/>
        <v>0.23809523809523814</v>
      </c>
      <c r="H120" s="191">
        <f t="shared" si="117"/>
        <v>-0.16666666666666663</v>
      </c>
      <c r="I120" s="191">
        <f t="shared" si="118"/>
        <v>0.38888888888888884</v>
      </c>
      <c r="J120" s="191">
        <f t="shared" si="119"/>
        <v>-0.41860465116279066</v>
      </c>
      <c r="K120" s="191">
        <f t="shared" si="120"/>
        <v>-0.15999999999999992</v>
      </c>
      <c r="L120" s="191">
        <f t="shared" si="121"/>
        <v>-0.5</v>
      </c>
      <c r="M120" s="191">
        <f t="shared" si="122"/>
        <v>-0.69491525423728817</v>
      </c>
      <c r="N120" s="191">
        <f t="shared" si="123"/>
        <v>0.19444444444444442</v>
      </c>
      <c r="O120" s="191">
        <f t="shared" si="124"/>
        <v>-0.30555555555555558</v>
      </c>
      <c r="P120" s="191">
        <f t="shared" si="125"/>
        <v>0.5</v>
      </c>
      <c r="Q120" s="191">
        <f t="shared" si="126"/>
        <v>0.13461538461538458</v>
      </c>
      <c r="R120" s="191">
        <f t="shared" si="127"/>
        <v>5.8823529411764719E-2</v>
      </c>
      <c r="S120" s="191">
        <f t="shared" si="128"/>
        <v>-5.2631578947368363E-2</v>
      </c>
      <c r="T120" s="191">
        <f t="shared" si="129"/>
        <v>8.1081081081080919E-2</v>
      </c>
      <c r="U120" s="191">
        <f t="shared" si="130"/>
        <v>0.26829268292682951</v>
      </c>
      <c r="V120" s="191">
        <f t="shared" si="131"/>
        <v>-2.3076923076923075</v>
      </c>
      <c r="W120" s="191">
        <f t="shared" si="132"/>
        <v>-2.225806451612903</v>
      </c>
      <c r="X120" s="191">
        <f t="shared" si="133"/>
        <v>-3.1764705882352944</v>
      </c>
      <c r="Y120" s="191">
        <f t="shared" si="134"/>
        <v>-3.4117647058823528</v>
      </c>
      <c r="Z120" s="191">
        <f t="shared" si="135"/>
        <v>-0.76363636363636367</v>
      </c>
      <c r="AA120" s="191">
        <f t="shared" si="136"/>
        <v>-0.7232142857142857</v>
      </c>
      <c r="AB120" s="191">
        <f t="shared" si="137"/>
        <v>-0.85217391304347823</v>
      </c>
      <c r="AC120" s="191">
        <f t="shared" si="138"/>
        <v>-0.84545454545454546</v>
      </c>
      <c r="AD120" s="191">
        <f t="shared" si="139"/>
        <v>-0.88335100742311767</v>
      </c>
      <c r="AE120" s="191">
        <f t="shared" si="140"/>
        <v>-0.8901960784313725</v>
      </c>
      <c r="AF120" s="191">
        <f t="shared" si="141"/>
        <v>-0.88899613899613894</v>
      </c>
      <c r="AG120" s="191">
        <f t="shared" si="142"/>
        <v>-0.88095238095238093</v>
      </c>
      <c r="AH120" s="191">
        <f t="shared" si="143"/>
        <v>3.1728665207877427E-2</v>
      </c>
      <c r="AI120" s="191">
        <f t="shared" si="144"/>
        <v>7.5949367088607556E-2</v>
      </c>
      <c r="AJ120" s="191">
        <f t="shared" si="145"/>
        <v>3.0845771144278444E-2</v>
      </c>
      <c r="AK120" s="191">
        <f t="shared" si="146"/>
        <v>3.2573289902282365E-3</v>
      </c>
      <c r="AL120" s="191" t="e">
        <f t="shared" si="147"/>
        <v>#DIV/0!</v>
      </c>
      <c r="AM120" s="191" t="e">
        <f t="shared" si="148"/>
        <v>#DIV/0!</v>
      </c>
      <c r="AN120" s="191" t="e">
        <f t="shared" si="149"/>
        <v>#DIV/0!</v>
      </c>
      <c r="AO120" s="191" t="e">
        <f t="shared" si="150"/>
        <v>#DIV/0!</v>
      </c>
    </row>
    <row r="121" spans="1:70" ht="19.5" customHeight="1" x14ac:dyDescent="0.3">
      <c r="A121" s="267" t="s">
        <v>65</v>
      </c>
      <c r="B121" s="158"/>
      <c r="C121" s="158"/>
      <c r="D121" s="158"/>
      <c r="E121" s="191" t="e">
        <f t="shared" si="114"/>
        <v>#DIV/0!</v>
      </c>
      <c r="F121" s="191" t="e">
        <f t="shared" si="115"/>
        <v>#DIV/0!</v>
      </c>
      <c r="G121" s="191" t="e">
        <f t="shared" si="116"/>
        <v>#DIV/0!</v>
      </c>
      <c r="H121" s="191" t="e">
        <f t="shared" si="117"/>
        <v>#DIV/0!</v>
      </c>
      <c r="I121" s="191" t="e">
        <f t="shared" si="118"/>
        <v>#DIV/0!</v>
      </c>
      <c r="J121" s="191" t="e">
        <f t="shared" si="119"/>
        <v>#DIV/0!</v>
      </c>
      <c r="K121" s="191" t="e">
        <f t="shared" si="120"/>
        <v>#DIV/0!</v>
      </c>
      <c r="L121" s="191" t="e">
        <f t="shared" si="121"/>
        <v>#DIV/0!</v>
      </c>
      <c r="M121" s="191" t="e">
        <f t="shared" si="122"/>
        <v>#DIV/0!</v>
      </c>
      <c r="N121" s="191" t="e">
        <f t="shared" si="123"/>
        <v>#DIV/0!</v>
      </c>
      <c r="O121" s="191" t="e">
        <f t="shared" si="124"/>
        <v>#DIV/0!</v>
      </c>
      <c r="P121" s="191" t="e">
        <f t="shared" si="125"/>
        <v>#DIV/0!</v>
      </c>
      <c r="Q121" s="191" t="e">
        <f t="shared" si="126"/>
        <v>#DIV/0!</v>
      </c>
      <c r="R121" s="191" t="e">
        <f t="shared" si="127"/>
        <v>#DIV/0!</v>
      </c>
      <c r="S121" s="191" t="e">
        <f t="shared" si="128"/>
        <v>#DIV/0!</v>
      </c>
      <c r="T121" s="191" t="e">
        <f t="shared" si="129"/>
        <v>#DIV/0!</v>
      </c>
      <c r="U121" s="191" t="e">
        <f t="shared" si="130"/>
        <v>#DIV/0!</v>
      </c>
      <c r="V121" s="191" t="e">
        <f t="shared" si="131"/>
        <v>#DIV/0!</v>
      </c>
      <c r="W121" s="191" t="e">
        <f t="shared" si="132"/>
        <v>#DIV/0!</v>
      </c>
      <c r="X121" s="191" t="e">
        <f t="shared" si="133"/>
        <v>#DIV/0!</v>
      </c>
      <c r="Y121" s="191" t="e">
        <f t="shared" si="134"/>
        <v>#DIV/0!</v>
      </c>
      <c r="Z121" s="191" t="e">
        <f t="shared" si="135"/>
        <v>#DIV/0!</v>
      </c>
      <c r="AA121" s="191" t="e">
        <f t="shared" si="136"/>
        <v>#DIV/0!</v>
      </c>
      <c r="AB121" s="191" t="e">
        <f t="shared" si="137"/>
        <v>#DIV/0!</v>
      </c>
      <c r="AC121" s="191" t="e">
        <f t="shared" si="138"/>
        <v>#DIV/0!</v>
      </c>
      <c r="AD121" s="191" t="e">
        <f t="shared" si="139"/>
        <v>#DIV/0!</v>
      </c>
      <c r="AE121" s="191" t="e">
        <f t="shared" si="140"/>
        <v>#DIV/0!</v>
      </c>
      <c r="AF121" s="191" t="e">
        <f t="shared" si="141"/>
        <v>#DIV/0!</v>
      </c>
      <c r="AG121" s="191" t="e">
        <f t="shared" si="142"/>
        <v>#DIV/0!</v>
      </c>
      <c r="AH121" s="191" t="e">
        <f t="shared" si="143"/>
        <v>#DIV/0!</v>
      </c>
      <c r="AI121" s="191" t="e">
        <f t="shared" si="144"/>
        <v>#DIV/0!</v>
      </c>
      <c r="AJ121" s="191" t="e">
        <f t="shared" si="145"/>
        <v>#DIV/0!</v>
      </c>
      <c r="AK121" s="191" t="e">
        <f t="shared" si="146"/>
        <v>#DIV/0!</v>
      </c>
      <c r="AL121" s="191" t="e">
        <f t="shared" si="147"/>
        <v>#DIV/0!</v>
      </c>
      <c r="AM121" s="191" t="e">
        <f t="shared" si="148"/>
        <v>#DIV/0!</v>
      </c>
      <c r="AN121" s="191" t="e">
        <f t="shared" si="149"/>
        <v>#DIV/0!</v>
      </c>
      <c r="AO121" s="191" t="e">
        <f t="shared" si="150"/>
        <v>#DIV/0!</v>
      </c>
    </row>
    <row r="122" spans="1:70" ht="19.5" customHeight="1" x14ac:dyDescent="0.3">
      <c r="A122" s="265" t="s">
        <v>55</v>
      </c>
      <c r="B122" s="212"/>
      <c r="C122" s="212"/>
      <c r="D122" s="212"/>
      <c r="E122" s="191">
        <f t="shared" si="114"/>
        <v>-7.4174757281553427E-2</v>
      </c>
      <c r="F122" s="191">
        <f t="shared" si="115"/>
        <v>-9.008354522339268E-2</v>
      </c>
      <c r="G122" s="191">
        <f t="shared" si="116"/>
        <v>3.2612678636863013E-2</v>
      </c>
      <c r="H122" s="191">
        <f t="shared" si="117"/>
        <v>8.7402544111612634E-2</v>
      </c>
      <c r="I122" s="191">
        <f t="shared" si="118"/>
        <v>0.1490406068719321</v>
      </c>
      <c r="J122" s="191">
        <f t="shared" si="119"/>
        <v>0.16160337552742621</v>
      </c>
      <c r="K122" s="191">
        <f t="shared" si="120"/>
        <v>0.12489694971145937</v>
      </c>
      <c r="L122" s="191">
        <f t="shared" si="121"/>
        <v>7.4041427941824667E-2</v>
      </c>
      <c r="M122" s="191">
        <f t="shared" si="122"/>
        <v>1.2195121951219523E-2</v>
      </c>
      <c r="N122" s="191">
        <f t="shared" si="123"/>
        <v>2.155172413793105E-2</v>
      </c>
      <c r="O122" s="191">
        <f t="shared" si="124"/>
        <v>7.6308784383318562E-2</v>
      </c>
      <c r="P122" s="191">
        <f t="shared" si="125"/>
        <v>0.10467380720545272</v>
      </c>
      <c r="Q122" s="191">
        <f t="shared" si="126"/>
        <v>0.1877682403433476</v>
      </c>
      <c r="R122" s="191">
        <f t="shared" si="127"/>
        <v>0.11164350742692863</v>
      </c>
      <c r="S122" s="191">
        <f t="shared" si="128"/>
        <v>5.3763440860215006E-2</v>
      </c>
      <c r="T122" s="191">
        <f t="shared" si="129"/>
        <v>4.400977995109967E-3</v>
      </c>
      <c r="U122" s="191">
        <f t="shared" si="130"/>
        <v>-6.7999999999999949E-2</v>
      </c>
      <c r="V122" s="191">
        <f t="shared" si="131"/>
        <v>2.5049115913555964E-2</v>
      </c>
      <c r="W122" s="191">
        <f t="shared" si="132"/>
        <v>9.1326530612244827E-2</v>
      </c>
      <c r="X122" s="191">
        <f t="shared" si="133"/>
        <v>-4.8837209302325602E-2</v>
      </c>
      <c r="Y122" s="191">
        <f t="shared" si="134"/>
        <v>8.8139281828073957E-2</v>
      </c>
      <c r="Z122" s="191">
        <f t="shared" si="135"/>
        <v>9.3447905477980431E-2</v>
      </c>
      <c r="AA122" s="191">
        <f t="shared" si="136"/>
        <v>9.9270891755468327E-2</v>
      </c>
      <c r="AB122" s="191">
        <f t="shared" si="137"/>
        <v>0.38530927835051565</v>
      </c>
      <c r="AC122" s="191">
        <f t="shared" si="138"/>
        <v>0.22778891115564481</v>
      </c>
      <c r="AD122" s="191">
        <f t="shared" si="139"/>
        <v>-0.30314371257485018</v>
      </c>
      <c r="AE122" s="191">
        <f t="shared" si="140"/>
        <v>-0.37679133170220203</v>
      </c>
      <c r="AF122" s="191">
        <f t="shared" si="141"/>
        <v>-0.47866980181390661</v>
      </c>
      <c r="AG122" s="191">
        <f t="shared" si="142"/>
        <v>-0.35778635778635781</v>
      </c>
      <c r="AH122" s="191">
        <f t="shared" si="143"/>
        <v>0.1260008428150019</v>
      </c>
      <c r="AI122" s="191">
        <f t="shared" si="144"/>
        <v>6.0415122312824421E-2</v>
      </c>
      <c r="AJ122" s="191">
        <f t="shared" si="145"/>
        <v>0.46578040374199903</v>
      </c>
      <c r="AK122" s="191">
        <f t="shared" si="146"/>
        <v>-1.5625E-2</v>
      </c>
      <c r="AL122" s="191" t="e">
        <f t="shared" si="147"/>
        <v>#DIV/0!</v>
      </c>
      <c r="AM122" s="191" t="e">
        <f t="shared" si="148"/>
        <v>#DIV/0!</v>
      </c>
      <c r="AN122" s="191" t="e">
        <f t="shared" si="149"/>
        <v>#DIV/0!</v>
      </c>
      <c r="AO122" s="191" t="e">
        <f t="shared" si="150"/>
        <v>#DIV/0!</v>
      </c>
    </row>
    <row r="123" spans="1:70" ht="19.5" customHeight="1" x14ac:dyDescent="0.3">
      <c r="A123" s="267" t="s">
        <v>56</v>
      </c>
      <c r="B123" s="158"/>
      <c r="C123" s="158"/>
      <c r="D123" s="158"/>
      <c r="E123" s="191">
        <f t="shared" si="114"/>
        <v>-0.17464788732394365</v>
      </c>
      <c r="F123" s="191">
        <f t="shared" si="115"/>
        <v>-1.5503875968992276E-2</v>
      </c>
      <c r="G123" s="191">
        <f t="shared" si="116"/>
        <v>-9.4059405940594032E-2</v>
      </c>
      <c r="H123" s="191">
        <f t="shared" si="117"/>
        <v>-7.7319587628866038E-2</v>
      </c>
      <c r="I123" s="191">
        <f t="shared" si="118"/>
        <v>-3.2697547683923744E-2</v>
      </c>
      <c r="J123" s="191">
        <f t="shared" si="119"/>
        <v>5.4495912806539426E-2</v>
      </c>
      <c r="K123" s="191">
        <f t="shared" si="120"/>
        <v>7.4468085106382809E-2</v>
      </c>
      <c r="L123" s="191">
        <f t="shared" si="121"/>
        <v>0.13119533527696792</v>
      </c>
      <c r="M123" s="191">
        <f t="shared" si="122"/>
        <v>0.14687500000000009</v>
      </c>
      <c r="N123" s="191">
        <f t="shared" si="123"/>
        <v>0.25255972696245754</v>
      </c>
      <c r="O123" s="191">
        <f t="shared" si="124"/>
        <v>0.3286219081272086</v>
      </c>
      <c r="P123" s="191">
        <f t="shared" si="125"/>
        <v>-2.2792022792022859E-2</v>
      </c>
      <c r="Q123" s="191">
        <f t="shared" si="126"/>
        <v>-3.3232628398791375E-2</v>
      </c>
      <c r="R123" s="191">
        <f t="shared" si="127"/>
        <v>-9.5679012345679104E-2</v>
      </c>
      <c r="S123" s="191">
        <f t="shared" si="128"/>
        <v>-6.6006600660066028E-2</v>
      </c>
      <c r="T123" s="191">
        <f t="shared" si="129"/>
        <v>0.17000000000000015</v>
      </c>
      <c r="U123" s="191">
        <f t="shared" si="130"/>
        <v>0.18637992831541195</v>
      </c>
      <c r="V123" s="191">
        <f t="shared" si="131"/>
        <v>0.58823529411764719</v>
      </c>
      <c r="W123" s="191">
        <f t="shared" si="132"/>
        <v>0.69273743016759792</v>
      </c>
      <c r="X123" s="191">
        <f t="shared" si="133"/>
        <v>-0.10979228486646897</v>
      </c>
      <c r="Y123" s="191">
        <f t="shared" si="134"/>
        <v>-0.23140495867768596</v>
      </c>
      <c r="Z123" s="191">
        <f t="shared" si="135"/>
        <v>-0.33980582524271852</v>
      </c>
      <c r="AA123" s="191">
        <f t="shared" si="136"/>
        <v>-0.41693811074918574</v>
      </c>
      <c r="AB123" s="191">
        <f t="shared" si="137"/>
        <v>5.9748427672956073E-2</v>
      </c>
      <c r="AC123" s="191">
        <f t="shared" si="138"/>
        <v>0.19801980198019797</v>
      </c>
      <c r="AD123" s="191">
        <f t="shared" si="139"/>
        <v>6.1855670103092786E-2</v>
      </c>
      <c r="AE123" s="191">
        <f t="shared" si="140"/>
        <v>0.15849056603773604</v>
      </c>
      <c r="AF123" s="191">
        <f t="shared" si="141"/>
        <v>0.42600896860986537</v>
      </c>
      <c r="AG123" s="191">
        <f t="shared" si="142"/>
        <v>0.37104072398190047</v>
      </c>
      <c r="AH123" s="191">
        <f t="shared" si="143"/>
        <v>-9.907120743034048E-2</v>
      </c>
      <c r="AI123" s="191">
        <f t="shared" si="144"/>
        <v>-7.986111111111116E-2</v>
      </c>
      <c r="AJ123" s="191">
        <f t="shared" si="145"/>
        <v>-0.17712177121771222</v>
      </c>
      <c r="AK123" s="191">
        <f t="shared" si="146"/>
        <v>-0.18450184501845013</v>
      </c>
      <c r="AL123" s="191" t="e">
        <f t="shared" si="147"/>
        <v>#DIV/0!</v>
      </c>
      <c r="AM123" s="191" t="e">
        <f t="shared" si="148"/>
        <v>#DIV/0!</v>
      </c>
      <c r="AN123" s="191" t="e">
        <f t="shared" si="149"/>
        <v>#DIV/0!</v>
      </c>
      <c r="AO123" s="191" t="e">
        <f t="shared" si="150"/>
        <v>#DIV/0!</v>
      </c>
    </row>
    <row r="124" spans="1:70" ht="19.5" customHeight="1" x14ac:dyDescent="0.3">
      <c r="A124" s="267" t="s">
        <v>58</v>
      </c>
      <c r="B124" s="158"/>
      <c r="C124" s="158"/>
      <c r="D124" s="158"/>
      <c r="E124" s="191">
        <f t="shared" si="114"/>
        <v>-2.5862068965517127E-2</v>
      </c>
      <c r="F124" s="191">
        <f t="shared" si="115"/>
        <v>-0.27096774193548379</v>
      </c>
      <c r="G124" s="191">
        <f t="shared" si="116"/>
        <v>-0.29878048780487798</v>
      </c>
      <c r="H124" s="191">
        <f t="shared" si="117"/>
        <v>-0.2348993288590604</v>
      </c>
      <c r="I124" s="191">
        <f t="shared" si="118"/>
        <v>-0.1145038167938931</v>
      </c>
      <c r="J124" s="191">
        <f t="shared" si="119"/>
        <v>0.17424242424242431</v>
      </c>
      <c r="K124" s="191">
        <f t="shared" si="120"/>
        <v>0.23308270676691722</v>
      </c>
      <c r="L124" s="191">
        <f t="shared" si="121"/>
        <v>0.43269230769230771</v>
      </c>
      <c r="M124" s="191">
        <f t="shared" si="122"/>
        <v>0.27184466019417464</v>
      </c>
      <c r="N124" s="191">
        <f t="shared" si="123"/>
        <v>0.18918918918918926</v>
      </c>
      <c r="O124" s="191">
        <f t="shared" si="124"/>
        <v>0.17699115044247793</v>
      </c>
      <c r="P124" s="191">
        <f t="shared" si="125"/>
        <v>-0.40909090909090917</v>
      </c>
      <c r="Q124" s="191">
        <f t="shared" si="126"/>
        <v>-0.40804597701149414</v>
      </c>
      <c r="R124" s="191">
        <f t="shared" si="127"/>
        <v>-0.32727272727272727</v>
      </c>
      <c r="S124" s="191">
        <f t="shared" si="128"/>
        <v>-0.24161073825503354</v>
      </c>
      <c r="T124" s="191">
        <f t="shared" si="129"/>
        <v>0.16556291390728495</v>
      </c>
      <c r="U124" s="191">
        <f t="shared" si="130"/>
        <v>0.1917808219178081</v>
      </c>
      <c r="V124" s="191">
        <f t="shared" si="131"/>
        <v>0.94117647058823528</v>
      </c>
      <c r="W124" s="191">
        <f t="shared" si="132"/>
        <v>0.91025641025641035</v>
      </c>
      <c r="X124" s="191">
        <f t="shared" si="133"/>
        <v>-9.0361445783132655E-2</v>
      </c>
      <c r="Y124" s="191">
        <f t="shared" si="134"/>
        <v>-6.4102564102564097E-2</v>
      </c>
      <c r="Z124" s="191">
        <f t="shared" si="135"/>
        <v>-0.31999999999999995</v>
      </c>
      <c r="AA124" s="191">
        <f t="shared" si="136"/>
        <v>-0.35537190082644632</v>
      </c>
      <c r="AB124" s="191">
        <f t="shared" si="137"/>
        <v>0.30708661417322847</v>
      </c>
      <c r="AC124" s="191">
        <f t="shared" si="138"/>
        <v>0.22834645669291342</v>
      </c>
      <c r="AD124" s="191">
        <f t="shared" si="139"/>
        <v>0.37362637362637363</v>
      </c>
      <c r="AE124" s="191">
        <f t="shared" si="140"/>
        <v>0.27368421052631575</v>
      </c>
      <c r="AF124" s="191">
        <f t="shared" si="141"/>
        <v>0.84057971014492727</v>
      </c>
      <c r="AG124" s="191">
        <f t="shared" si="142"/>
        <v>0.86764705882352944</v>
      </c>
      <c r="AH124" s="191">
        <f t="shared" si="143"/>
        <v>-0.41290322580645167</v>
      </c>
      <c r="AI124" s="191">
        <f t="shared" si="144"/>
        <v>-0.36241610738255037</v>
      </c>
      <c r="AJ124" s="191">
        <f t="shared" si="145"/>
        <v>-0.52083333333333326</v>
      </c>
      <c r="AK124" s="191">
        <f t="shared" si="146"/>
        <v>-0.53424657534246578</v>
      </c>
      <c r="AL124" s="191" t="e">
        <f t="shared" si="147"/>
        <v>#DIV/0!</v>
      </c>
      <c r="AM124" s="191" t="e">
        <f t="shared" si="148"/>
        <v>#DIV/0!</v>
      </c>
      <c r="AN124" s="191" t="e">
        <f t="shared" si="149"/>
        <v>#DIV/0!</v>
      </c>
      <c r="AO124" s="191" t="e">
        <f t="shared" si="150"/>
        <v>#DIV/0!</v>
      </c>
    </row>
    <row r="125" spans="1:70" ht="19.5" customHeight="1" x14ac:dyDescent="0.3">
      <c r="A125" s="267" t="s">
        <v>16</v>
      </c>
      <c r="B125" s="158"/>
      <c r="C125" s="158"/>
      <c r="D125" s="158"/>
      <c r="E125" s="191">
        <f t="shared" si="114"/>
        <v>-0.24686192468619239</v>
      </c>
      <c r="F125" s="191">
        <f t="shared" si="115"/>
        <v>0.15517241379310343</v>
      </c>
      <c r="G125" s="191">
        <f t="shared" si="116"/>
        <v>4.5833333333333393E-2</v>
      </c>
      <c r="H125" s="191">
        <f t="shared" si="117"/>
        <v>2.0920502092050208E-2</v>
      </c>
      <c r="I125" s="191">
        <f t="shared" si="118"/>
        <v>1.2711864406779627E-2</v>
      </c>
      <c r="J125" s="191">
        <f t="shared" si="119"/>
        <v>-1.2765957446808529E-2</v>
      </c>
      <c r="K125" s="191">
        <f t="shared" si="120"/>
        <v>-1.2345679012345734E-2</v>
      </c>
      <c r="L125" s="191">
        <f t="shared" si="121"/>
        <v>0</v>
      </c>
      <c r="M125" s="191">
        <f t="shared" si="122"/>
        <v>8.7557603686636121E-2</v>
      </c>
      <c r="N125" s="191">
        <f t="shared" si="123"/>
        <v>0.29120879120879128</v>
      </c>
      <c r="O125" s="191">
        <f t="shared" si="124"/>
        <v>0.42941176470588238</v>
      </c>
      <c r="P125" s="191">
        <f t="shared" si="125"/>
        <v>0.36571428571428566</v>
      </c>
      <c r="Q125" s="191">
        <f t="shared" si="126"/>
        <v>0.38216560509554132</v>
      </c>
      <c r="R125" s="191">
        <f t="shared" si="127"/>
        <v>0.14465408805031443</v>
      </c>
      <c r="S125" s="191">
        <f t="shared" si="128"/>
        <v>0.10389610389610393</v>
      </c>
      <c r="T125" s="191">
        <f t="shared" si="129"/>
        <v>0.17449664429530198</v>
      </c>
      <c r="U125" s="191">
        <f t="shared" si="130"/>
        <v>0.18045112781954886</v>
      </c>
      <c r="V125" s="191">
        <f t="shared" si="131"/>
        <v>0.33613445378151252</v>
      </c>
      <c r="W125" s="191">
        <f t="shared" si="132"/>
        <v>0.52475247524752477</v>
      </c>
      <c r="X125" s="191">
        <f t="shared" si="133"/>
        <v>-0.12865497076023402</v>
      </c>
      <c r="Y125" s="191">
        <f t="shared" si="134"/>
        <v>-0.35748792270531393</v>
      </c>
      <c r="Z125" s="191">
        <f t="shared" si="135"/>
        <v>-0.35326086956521729</v>
      </c>
      <c r="AA125" s="191">
        <f t="shared" si="136"/>
        <v>-0.456989247311828</v>
      </c>
      <c r="AB125" s="191">
        <f t="shared" si="137"/>
        <v>-0.10471204188481675</v>
      </c>
      <c r="AC125" s="191">
        <f t="shared" si="138"/>
        <v>0.17613636363636354</v>
      </c>
      <c r="AD125" s="191">
        <f t="shared" si="139"/>
        <v>-8.0000000000000071E-2</v>
      </c>
      <c r="AE125" s="191">
        <f t="shared" si="140"/>
        <v>9.4117647058823639E-2</v>
      </c>
      <c r="AF125" s="191">
        <f t="shared" si="141"/>
        <v>0.2402597402597404</v>
      </c>
      <c r="AG125" s="191">
        <f t="shared" si="142"/>
        <v>0.15032679738562105</v>
      </c>
      <c r="AH125" s="191">
        <f t="shared" si="143"/>
        <v>0.19047619047619047</v>
      </c>
      <c r="AI125" s="191">
        <f t="shared" si="144"/>
        <v>0.2230215827338129</v>
      </c>
      <c r="AJ125" s="191">
        <f t="shared" si="145"/>
        <v>0.21259842519685046</v>
      </c>
      <c r="AK125" s="191">
        <f t="shared" si="146"/>
        <v>0.22399999999999998</v>
      </c>
      <c r="AL125" s="191" t="e">
        <f t="shared" si="147"/>
        <v>#DIV/0!</v>
      </c>
      <c r="AM125" s="191" t="e">
        <f t="shared" si="148"/>
        <v>#DIV/0!</v>
      </c>
      <c r="AN125" s="191" t="e">
        <f t="shared" si="149"/>
        <v>#DIV/0!</v>
      </c>
      <c r="AO125" s="191" t="e">
        <f t="shared" si="150"/>
        <v>#DIV/0!</v>
      </c>
    </row>
    <row r="126" spans="1:70" ht="19.5" customHeight="1" x14ac:dyDescent="0.3">
      <c r="A126" s="267" t="s">
        <v>57</v>
      </c>
      <c r="B126" s="158"/>
      <c r="C126" s="158"/>
      <c r="D126" s="158"/>
      <c r="E126" s="191">
        <f t="shared" si="114"/>
        <v>-8.6348122866894195E-2</v>
      </c>
      <c r="F126" s="191">
        <f t="shared" si="115"/>
        <v>-8.0891719745222912E-2</v>
      </c>
      <c r="G126" s="191">
        <f t="shared" si="116"/>
        <v>1.6278327481646926E-2</v>
      </c>
      <c r="H126" s="191">
        <f t="shared" si="117"/>
        <v>6.4778761061947021E-2</v>
      </c>
      <c r="I126" s="191">
        <f t="shared" si="118"/>
        <v>0.12346625766871155</v>
      </c>
      <c r="J126" s="191">
        <f t="shared" si="119"/>
        <v>0.14724150529777136</v>
      </c>
      <c r="K126" s="191">
        <f t="shared" si="120"/>
        <v>0.11812990720913641</v>
      </c>
      <c r="L126" s="191">
        <f t="shared" si="121"/>
        <v>8.1546707503828531E-2</v>
      </c>
      <c r="M126" s="191">
        <f t="shared" si="122"/>
        <v>2.920284135753759E-2</v>
      </c>
      <c r="N126" s="191">
        <f t="shared" si="123"/>
        <v>4.7455032529659213E-2</v>
      </c>
      <c r="O126" s="191">
        <f t="shared" si="124"/>
        <v>0.10445407962160025</v>
      </c>
      <c r="P126" s="191">
        <f t="shared" si="125"/>
        <v>8.6070686070686131E-2</v>
      </c>
      <c r="Q126" s="191">
        <f t="shared" si="126"/>
        <v>0.15444191343963554</v>
      </c>
      <c r="R126" s="191">
        <f t="shared" si="127"/>
        <v>8.3782662795520713E-2</v>
      </c>
      <c r="S126" s="191">
        <f t="shared" si="128"/>
        <v>3.8902538902538808E-2</v>
      </c>
      <c r="T126" s="191">
        <f t="shared" si="129"/>
        <v>2.5586353944562878E-2</v>
      </c>
      <c r="U126" s="191">
        <f t="shared" si="130"/>
        <v>-3.6858271171566481E-2</v>
      </c>
      <c r="V126" s="191">
        <f t="shared" si="131"/>
        <v>7.6339285714285721E-2</v>
      </c>
      <c r="W126" s="191">
        <f t="shared" si="132"/>
        <v>0.14165497896213175</v>
      </c>
      <c r="X126" s="191">
        <f t="shared" si="133"/>
        <v>-5.7096903900281437E-2</v>
      </c>
      <c r="Y126" s="191">
        <f t="shared" si="134"/>
        <v>3.543843707405725E-2</v>
      </c>
      <c r="Z126" s="191">
        <f t="shared" si="135"/>
        <v>3.1782588668816114E-2</v>
      </c>
      <c r="AA126" s="191">
        <f t="shared" si="136"/>
        <v>2.3444976076555157E-2</v>
      </c>
      <c r="AB126" s="191">
        <f t="shared" si="137"/>
        <v>0.32994652406417102</v>
      </c>
      <c r="AC126" s="191">
        <f t="shared" si="138"/>
        <v>0.22277777777777774</v>
      </c>
      <c r="AD126" s="191">
        <f t="shared" si="139"/>
        <v>-0.26729665879176501</v>
      </c>
      <c r="AE126" s="191">
        <f t="shared" si="140"/>
        <v>-0.33141394753678832</v>
      </c>
      <c r="AF126" s="191">
        <f t="shared" si="141"/>
        <v>-0.41562500000000002</v>
      </c>
      <c r="AG126" s="191">
        <f t="shared" si="142"/>
        <v>-0.29467084639498431</v>
      </c>
      <c r="AH126" s="191">
        <f t="shared" si="143"/>
        <v>9.903560830860525E-2</v>
      </c>
      <c r="AI126" s="191">
        <f t="shared" si="144"/>
        <v>4.6885465505693169E-2</v>
      </c>
      <c r="AJ126" s="191">
        <f t="shared" si="145"/>
        <v>0.39009556907037357</v>
      </c>
      <c r="AK126" s="191">
        <f t="shared" si="146"/>
        <v>-3.2967032967032961E-2</v>
      </c>
      <c r="AL126" s="191" t="e">
        <f t="shared" si="147"/>
        <v>#DIV/0!</v>
      </c>
      <c r="AM126" s="191" t="e">
        <f t="shared" si="148"/>
        <v>#DIV/0!</v>
      </c>
      <c r="AN126" s="191" t="e">
        <f t="shared" si="149"/>
        <v>#DIV/0!</v>
      </c>
      <c r="AO126" s="191" t="e">
        <f t="shared" si="150"/>
        <v>#DIV/0!</v>
      </c>
    </row>
    <row r="127" spans="1:70" ht="19.5" customHeight="1" x14ac:dyDescent="0.3">
      <c r="A127" s="267" t="s">
        <v>59</v>
      </c>
      <c r="B127" s="158"/>
      <c r="C127" s="158"/>
      <c r="D127" s="158"/>
      <c r="E127" s="191">
        <f t="shared" si="114"/>
        <v>-7.7828397873955901E-2</v>
      </c>
      <c r="F127" s="191">
        <f t="shared" si="115"/>
        <v>-7.1352502662406669E-2</v>
      </c>
      <c r="G127" s="191">
        <f t="shared" si="116"/>
        <v>4.3194192377495444E-2</v>
      </c>
      <c r="H127" s="191">
        <f t="shared" si="117"/>
        <v>7.6832151300236351E-2</v>
      </c>
      <c r="I127" s="191">
        <f t="shared" si="118"/>
        <v>0.14771241830065351</v>
      </c>
      <c r="J127" s="191">
        <f t="shared" si="119"/>
        <v>0.16645962732919251</v>
      </c>
      <c r="K127" s="191">
        <f t="shared" si="120"/>
        <v>0.12771182971756034</v>
      </c>
      <c r="L127" s="191">
        <f t="shared" si="121"/>
        <v>0.10781318201658663</v>
      </c>
      <c r="M127" s="191">
        <f t="shared" si="122"/>
        <v>4.5558086560364419E-2</v>
      </c>
      <c r="N127" s="191">
        <f t="shared" si="123"/>
        <v>2.5913338997451074E-2</v>
      </c>
      <c r="O127" s="191">
        <f t="shared" si="124"/>
        <v>9.0624999999999956E-2</v>
      </c>
      <c r="P127" s="191">
        <f t="shared" si="125"/>
        <v>6.6077245230339532E-2</v>
      </c>
      <c r="Q127" s="191">
        <f t="shared" si="126"/>
        <v>0.12333674513817816</v>
      </c>
      <c r="R127" s="191">
        <f t="shared" si="127"/>
        <v>9.4374709437470949E-2</v>
      </c>
      <c r="S127" s="191">
        <f t="shared" si="128"/>
        <v>2.7522935779816571E-2</v>
      </c>
      <c r="T127" s="191">
        <f t="shared" si="129"/>
        <v>3.0201342281879207E-2</v>
      </c>
      <c r="U127" s="191">
        <f t="shared" si="130"/>
        <v>1.5064935064935003E-2</v>
      </c>
      <c r="V127" s="191">
        <f t="shared" si="131"/>
        <v>8.746208291203228E-2</v>
      </c>
      <c r="W127" s="191">
        <f t="shared" si="132"/>
        <v>0.19256017505470457</v>
      </c>
      <c r="X127" s="191">
        <f t="shared" si="133"/>
        <v>-3.0669144981412599E-2</v>
      </c>
      <c r="Y127" s="191">
        <f t="shared" si="134"/>
        <v>-6.1951471347443388E-3</v>
      </c>
      <c r="Z127" s="191">
        <f t="shared" si="135"/>
        <v>0.11248593925759276</v>
      </c>
      <c r="AA127" s="191">
        <f t="shared" si="136"/>
        <v>-1.6146393972012896E-2</v>
      </c>
      <c r="AB127" s="191">
        <f t="shared" si="137"/>
        <v>0.33415995040297575</v>
      </c>
      <c r="AC127" s="191">
        <f t="shared" si="138"/>
        <v>0.26353555120678385</v>
      </c>
      <c r="AD127" s="191">
        <f t="shared" si="139"/>
        <v>-0.29247910863509752</v>
      </c>
      <c r="AE127" s="191">
        <f t="shared" si="140"/>
        <v>-0.29083969465648851</v>
      </c>
      <c r="AF127" s="191">
        <f t="shared" si="141"/>
        <v>-0.40126206384558272</v>
      </c>
      <c r="AG127" s="191">
        <f t="shared" si="142"/>
        <v>-0.26368876080691628</v>
      </c>
      <c r="AH127" s="191">
        <f t="shared" si="143"/>
        <v>0.12994604316546754</v>
      </c>
      <c r="AI127" s="191">
        <f t="shared" si="144"/>
        <v>5.0942639390292754E-2</v>
      </c>
      <c r="AJ127" s="191">
        <f t="shared" si="145"/>
        <v>0.42917771883289113</v>
      </c>
      <c r="AK127" s="191">
        <f t="shared" si="146"/>
        <v>-9.2414995640802133E-2</v>
      </c>
      <c r="AL127" s="191" t="e">
        <f t="shared" si="147"/>
        <v>#DIV/0!</v>
      </c>
      <c r="AM127" s="191" t="e">
        <f t="shared" si="148"/>
        <v>#DIV/0!</v>
      </c>
      <c r="AN127" s="191" t="e">
        <f t="shared" si="149"/>
        <v>#DIV/0!</v>
      </c>
      <c r="AO127" s="191" t="e">
        <f t="shared" si="150"/>
        <v>#DIV/0!</v>
      </c>
    </row>
    <row r="128" spans="1:70" ht="19.5" customHeight="1" x14ac:dyDescent="0.3">
      <c r="A128" s="267" t="s">
        <v>16</v>
      </c>
      <c r="B128" s="158"/>
      <c r="C128" s="158"/>
      <c r="D128" s="158"/>
      <c r="E128" s="191">
        <f t="shared" si="114"/>
        <v>-0.16216216216216217</v>
      </c>
      <c r="F128" s="191">
        <f t="shared" si="115"/>
        <v>-0.16408668730650144</v>
      </c>
      <c r="G128" s="191">
        <f t="shared" si="116"/>
        <v>-0.17989417989417988</v>
      </c>
      <c r="H128" s="191">
        <f t="shared" si="117"/>
        <v>-4.181184668989546E-2</v>
      </c>
      <c r="I128" s="191">
        <f t="shared" si="118"/>
        <v>-5.4313099041533475E-2</v>
      </c>
      <c r="J128" s="191">
        <f t="shared" si="119"/>
        <v>3.1055900621115295E-3</v>
      </c>
      <c r="K128" s="191">
        <f t="shared" si="120"/>
        <v>5.2924791086350842E-2</v>
      </c>
      <c r="L128" s="191">
        <f t="shared" si="121"/>
        <v>-0.10591900311526481</v>
      </c>
      <c r="M128" s="191">
        <f t="shared" si="122"/>
        <v>-7.6696165191740384E-2</v>
      </c>
      <c r="N128" s="191">
        <f t="shared" si="123"/>
        <v>0.24324324324324342</v>
      </c>
      <c r="O128" s="191">
        <f t="shared" si="124"/>
        <v>0.20875420875420869</v>
      </c>
      <c r="P128" s="191">
        <f t="shared" si="125"/>
        <v>0.25390625</v>
      </c>
      <c r="Q128" s="191">
        <f t="shared" si="126"/>
        <v>0.40663900414937748</v>
      </c>
      <c r="R128" s="191">
        <f t="shared" si="127"/>
        <v>-3.8461538461539435E-3</v>
      </c>
      <c r="S128" s="191">
        <f t="shared" si="128"/>
        <v>0.13358778625954204</v>
      </c>
      <c r="T128" s="191">
        <f t="shared" si="129"/>
        <v>-1.1583011583011449E-2</v>
      </c>
      <c r="U128" s="191">
        <f t="shared" si="130"/>
        <v>-0.31920903954802249</v>
      </c>
      <c r="V128" s="191">
        <f t="shared" si="131"/>
        <v>-7.6335877862595547E-3</v>
      </c>
      <c r="W128" s="191">
        <f t="shared" si="132"/>
        <v>-0.15755627009646311</v>
      </c>
      <c r="X128" s="191">
        <f t="shared" si="133"/>
        <v>-0.22686567164179106</v>
      </c>
      <c r="Y128" s="191">
        <f t="shared" si="134"/>
        <v>0.34090909090909083</v>
      </c>
      <c r="Z128" s="191">
        <f t="shared" si="135"/>
        <v>-0.33333333333333326</v>
      </c>
      <c r="AA128" s="191">
        <f t="shared" si="136"/>
        <v>0.3405172413793105</v>
      </c>
      <c r="AB128" s="191">
        <f t="shared" si="137"/>
        <v>0.30350194552529186</v>
      </c>
      <c r="AC128" s="191">
        <f t="shared" si="138"/>
        <v>-1.1235955056179803E-2</v>
      </c>
      <c r="AD128" s="191">
        <f t="shared" si="139"/>
        <v>-0.12666666666666671</v>
      </c>
      <c r="AE128" s="191">
        <f t="shared" si="140"/>
        <v>-0.54150197628458496</v>
      </c>
      <c r="AF128" s="191">
        <f t="shared" si="141"/>
        <v>-0.4920948616600791</v>
      </c>
      <c r="AG128" s="191">
        <f t="shared" si="142"/>
        <v>-0.43191489361702129</v>
      </c>
      <c r="AH128" s="191">
        <f t="shared" si="143"/>
        <v>-4.6610169491525522E-2</v>
      </c>
      <c r="AI128" s="191">
        <f t="shared" si="144"/>
        <v>2.6369168356997985E-2</v>
      </c>
      <c r="AJ128" s="191">
        <f t="shared" si="145"/>
        <v>0.21342925659472423</v>
      </c>
      <c r="AK128" s="191">
        <f t="shared" si="146"/>
        <v>0.3623188405797102</v>
      </c>
      <c r="AL128" s="191" t="e">
        <f t="shared" si="147"/>
        <v>#DIV/0!</v>
      </c>
      <c r="AM128" s="191" t="e">
        <f t="shared" si="148"/>
        <v>#DIV/0!</v>
      </c>
      <c r="AN128" s="191" t="e">
        <f t="shared" si="149"/>
        <v>#DIV/0!</v>
      </c>
      <c r="AO128" s="191" t="e">
        <f t="shared" si="150"/>
        <v>#DIV/0!</v>
      </c>
    </row>
    <row r="129" spans="1:41" ht="19.5" customHeight="1" x14ac:dyDescent="0.3">
      <c r="A129" s="265" t="s">
        <v>60</v>
      </c>
      <c r="B129" s="212"/>
      <c r="C129" s="212"/>
      <c r="D129" s="212"/>
      <c r="E129" s="191">
        <f t="shared" si="114"/>
        <v>-0.43283582089552242</v>
      </c>
      <c r="F129" s="191">
        <f t="shared" si="115"/>
        <v>-1.9583333333333335</v>
      </c>
      <c r="G129" s="191">
        <f t="shared" si="116"/>
        <v>2.7777777777777679E-2</v>
      </c>
      <c r="H129" s="191">
        <f t="shared" si="117"/>
        <v>-1.1923076923076923</v>
      </c>
      <c r="I129" s="191">
        <f t="shared" si="118"/>
        <v>-0.41739130434782601</v>
      </c>
      <c r="J129" s="191">
        <f t="shared" si="119"/>
        <v>-0.37662337662337664</v>
      </c>
      <c r="K129" s="191">
        <f t="shared" si="120"/>
        <v>-0.61290322580645151</v>
      </c>
      <c r="L129" s="191">
        <f t="shared" si="121"/>
        <v>-1.5777777777777777</v>
      </c>
      <c r="M129" s="191">
        <f t="shared" si="122"/>
        <v>3.2592592592592595</v>
      </c>
      <c r="N129" s="191">
        <f t="shared" si="123"/>
        <v>0.21578947368421053</v>
      </c>
      <c r="O129" s="191">
        <f t="shared" si="124"/>
        <v>-2.9241379310344824</v>
      </c>
      <c r="P129" s="191">
        <f t="shared" si="125"/>
        <v>0.10655737704918034</v>
      </c>
      <c r="Q129" s="191">
        <f t="shared" si="126"/>
        <v>-1.2773972602739727</v>
      </c>
      <c r="R129" s="191">
        <f t="shared" si="127"/>
        <v>-2.1377245508982039</v>
      </c>
      <c r="S129" s="191">
        <f t="shared" si="128"/>
        <v>7.4074074074074181E-2</v>
      </c>
      <c r="T129" s="191">
        <f t="shared" si="129"/>
        <v>-0.43255813953488376</v>
      </c>
      <c r="U129" s="191">
        <f t="shared" si="130"/>
        <v>-2.6878612716763004</v>
      </c>
      <c r="V129" s="191">
        <f t="shared" si="131"/>
        <v>-0.8378640776699029</v>
      </c>
      <c r="W129" s="191">
        <f t="shared" si="132"/>
        <v>-0.89095315024232635</v>
      </c>
      <c r="X129" s="191">
        <f t="shared" si="133"/>
        <v>-1.7072368421052633</v>
      </c>
      <c r="Y129" s="191">
        <f t="shared" si="134"/>
        <v>-0.38214285714285712</v>
      </c>
      <c r="Z129" s="191">
        <f t="shared" si="135"/>
        <v>4.7541899441340787</v>
      </c>
      <c r="AA129" s="191">
        <f t="shared" si="136"/>
        <v>6.8354430379746827</v>
      </c>
      <c r="AB129" s="191">
        <f t="shared" si="137"/>
        <v>-1.7136150234741785</v>
      </c>
      <c r="AC129" s="191">
        <f t="shared" si="138"/>
        <v>-1.9556313993174061</v>
      </c>
      <c r="AD129" s="191">
        <f t="shared" si="139"/>
        <v>3.3658536585365857</v>
      </c>
      <c r="AE129" s="191">
        <f t="shared" si="140"/>
        <v>-1.8633540372670843E-2</v>
      </c>
      <c r="AF129" s="191">
        <f t="shared" si="141"/>
        <v>0.21367521367521358</v>
      </c>
      <c r="AG129" s="191">
        <f t="shared" si="142"/>
        <v>-0.36989247311827955</v>
      </c>
      <c r="AH129" s="191">
        <f t="shared" si="143"/>
        <v>-0.91733870967741937</v>
      </c>
      <c r="AI129" s="191">
        <f t="shared" si="144"/>
        <v>-1.7853658536585366</v>
      </c>
      <c r="AJ129" s="191">
        <f t="shared" si="145"/>
        <v>-2.5739910313901344</v>
      </c>
      <c r="AK129" s="191">
        <f t="shared" si="146"/>
        <v>-10.489795918367346</v>
      </c>
      <c r="AL129" s="191" t="e">
        <f t="shared" si="147"/>
        <v>#DIV/0!</v>
      </c>
      <c r="AM129" s="191" t="e">
        <f t="shared" si="148"/>
        <v>#DIV/0!</v>
      </c>
      <c r="AN129" s="191" t="e">
        <f t="shared" si="149"/>
        <v>#DIV/0!</v>
      </c>
      <c r="AO129" s="191" t="e">
        <f t="shared" si="150"/>
        <v>#DIV/0!</v>
      </c>
    </row>
    <row r="130" spans="1:41" ht="19.5" customHeight="1" x14ac:dyDescent="0.3">
      <c r="A130" s="263" t="s">
        <v>61</v>
      </c>
      <c r="B130" s="212"/>
      <c r="C130" s="212"/>
      <c r="D130" s="212"/>
      <c r="E130" s="191">
        <f t="shared" si="114"/>
        <v>-6.7232739420935328E-2</v>
      </c>
      <c r="F130" s="191">
        <f t="shared" si="115"/>
        <v>-9.7087378640777766E-3</v>
      </c>
      <c r="G130" s="191">
        <f t="shared" si="116"/>
        <v>-4.296763105127277E-3</v>
      </c>
      <c r="H130" s="191">
        <f t="shared" si="117"/>
        <v>6.6938300349244084E-3</v>
      </c>
      <c r="I130" s="191">
        <f t="shared" si="118"/>
        <v>8.2807017543859995E-3</v>
      </c>
      <c r="J130" s="191">
        <f t="shared" si="119"/>
        <v>-1.0702524698133709E-2</v>
      </c>
      <c r="K130" s="191">
        <f t="shared" si="120"/>
        <v>-4.290610006854001E-2</v>
      </c>
      <c r="L130" s="191">
        <f t="shared" si="121"/>
        <v>-4.6614872364039828E-2</v>
      </c>
      <c r="M130" s="191">
        <f t="shared" si="122"/>
        <v>-4.0145493735686322E-2</v>
      </c>
      <c r="N130" s="191">
        <f t="shared" si="123"/>
        <v>-9.991354822773868E-2</v>
      </c>
      <c r="O130" s="191">
        <f t="shared" si="124"/>
        <v>-6.0043808787527242E-2</v>
      </c>
      <c r="P130" s="191">
        <f t="shared" si="125"/>
        <v>-7.0415269538303016E-2</v>
      </c>
      <c r="Q130" s="191">
        <f t="shared" si="126"/>
        <v>-7.6396665422421295E-2</v>
      </c>
      <c r="R130" s="191">
        <f t="shared" si="127"/>
        <v>6.6517386722866112E-2</v>
      </c>
      <c r="S130" s="191">
        <f t="shared" si="128"/>
        <v>9.6806105144149113E-2</v>
      </c>
      <c r="T130" s="191">
        <f t="shared" si="129"/>
        <v>5.91449255566181E-2</v>
      </c>
      <c r="U130" s="191">
        <f t="shared" si="130"/>
        <v>0.14617798060467746</v>
      </c>
      <c r="V130" s="191">
        <f t="shared" si="131"/>
        <v>0.14011112779696666</v>
      </c>
      <c r="W130" s="191">
        <f t="shared" si="132"/>
        <v>0.35841812248032268</v>
      </c>
      <c r="X130" s="191">
        <f t="shared" si="133"/>
        <v>-0.12281332374790321</v>
      </c>
      <c r="Y130" s="191">
        <f t="shared" si="134"/>
        <v>-0.16454188013821036</v>
      </c>
      <c r="Z130" s="191">
        <f t="shared" si="135"/>
        <v>-0.19635529809316921</v>
      </c>
      <c r="AA130" s="191">
        <f t="shared" si="136"/>
        <v>-0.37980711989522575</v>
      </c>
      <c r="AB130" s="191">
        <f t="shared" si="137"/>
        <v>-2.2716627634660425E-2</v>
      </c>
      <c r="AC130" s="191">
        <f t="shared" si="138"/>
        <v>5.1754385964912331E-2</v>
      </c>
      <c r="AD130" s="191">
        <f t="shared" si="139"/>
        <v>0.10775401069518709</v>
      </c>
      <c r="AE130" s="191">
        <f t="shared" si="140"/>
        <v>6.437713851222937E-2</v>
      </c>
      <c r="AF130" s="191">
        <f t="shared" si="141"/>
        <v>5.0818260120585546E-2</v>
      </c>
      <c r="AG130" s="191">
        <f t="shared" si="142"/>
        <v>9.7812628972348437E-2</v>
      </c>
      <c r="AH130" s="191">
        <f t="shared" si="143"/>
        <v>0.10000000000000009</v>
      </c>
      <c r="AI130" s="191">
        <f t="shared" si="144"/>
        <v>0.12375391626317311</v>
      </c>
      <c r="AJ130" s="191">
        <f t="shared" si="145"/>
        <v>6.3882707160623164E-2</v>
      </c>
      <c r="AK130" s="191">
        <f t="shared" si="146"/>
        <v>4.6802995391704849E-2</v>
      </c>
      <c r="AL130" s="191" t="e">
        <f t="shared" si="147"/>
        <v>#DIV/0!</v>
      </c>
      <c r="AM130" s="191" t="e">
        <f t="shared" si="148"/>
        <v>#DIV/0!</v>
      </c>
      <c r="AN130" s="191" t="e">
        <f t="shared" si="149"/>
        <v>#DIV/0!</v>
      </c>
      <c r="AO130" s="191" t="e">
        <f t="shared" si="150"/>
        <v>#DIV/0!</v>
      </c>
    </row>
    <row r="131" spans="1:41" ht="19.5" hidden="1" customHeight="1" x14ac:dyDescent="0.3"/>
    <row r="141" spans="1:41" ht="19.5" customHeight="1" x14ac:dyDescent="0.3">
      <c r="A141"/>
      <c r="B141"/>
      <c r="C141" s="198"/>
      <c r="D141" s="198"/>
      <c r="E141" s="198"/>
      <c r="F141" s="198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AL141" s="86"/>
      <c r="AM141" s="86"/>
    </row>
    <row r="142" spans="1:41" ht="19.5" customHeight="1" x14ac:dyDescent="0.3">
      <c r="A142"/>
      <c r="B142"/>
      <c r="C142" s="198"/>
      <c r="D142" s="198"/>
      <c r="E142" s="198"/>
      <c r="F142" s="198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AL142" s="86"/>
      <c r="AM142" s="86"/>
    </row>
    <row r="143" spans="1:41" ht="19.5" customHeight="1" x14ac:dyDescent="0.3">
      <c r="A143"/>
      <c r="B143"/>
      <c r="C143" s="198"/>
      <c r="D143" s="198"/>
      <c r="E143" s="198"/>
      <c r="F143" s="198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AL143" s="86"/>
      <c r="AM143" s="86"/>
    </row>
    <row r="144" spans="1:41" ht="19.5" customHeight="1" x14ac:dyDescent="0.3">
      <c r="A144"/>
      <c r="B144"/>
      <c r="C144" s="198"/>
      <c r="D144" s="198"/>
      <c r="E144" s="198"/>
      <c r="F144" s="198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AL144" s="86"/>
      <c r="AM144" s="86"/>
    </row>
    <row r="145" spans="1:42" ht="19.5" customHeight="1" x14ac:dyDescent="0.3">
      <c r="A145"/>
      <c r="B145"/>
      <c r="C145" s="198"/>
      <c r="D145" s="198"/>
      <c r="E145" s="198"/>
      <c r="F145" s="198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AL145" s="86"/>
      <c r="AM145" s="86"/>
    </row>
    <row r="146" spans="1:42" ht="19.5" customHeight="1" x14ac:dyDescent="0.3">
      <c r="A146"/>
      <c r="B146"/>
      <c r="C146" s="198"/>
      <c r="D146" s="198"/>
      <c r="E146" s="198"/>
      <c r="F146" s="198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AL146" s="86"/>
      <c r="AM146" s="86"/>
    </row>
    <row r="147" spans="1:42" ht="19.5" customHeight="1" x14ac:dyDescent="0.3">
      <c r="A147"/>
      <c r="B147"/>
      <c r="C147" s="198"/>
      <c r="D147" s="198"/>
      <c r="E147" s="198"/>
      <c r="F147" s="198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AH147" s="86"/>
      <c r="AI147" s="86"/>
      <c r="AJ147" s="86"/>
      <c r="AK147" s="86"/>
      <c r="AL147" s="86"/>
      <c r="AM147" s="86"/>
      <c r="AN147" s="86"/>
      <c r="AO147" s="86"/>
      <c r="AP147" s="86"/>
    </row>
    <row r="148" spans="1:42" ht="19.5" customHeight="1" x14ac:dyDescent="0.3">
      <c r="A148"/>
      <c r="B148"/>
      <c r="C148" s="198"/>
      <c r="D148" s="198"/>
      <c r="E148" s="198"/>
      <c r="F148" s="19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AH148" s="86"/>
      <c r="AI148" s="86"/>
      <c r="AJ148" s="86"/>
      <c r="AK148" s="86"/>
      <c r="AL148" s="86"/>
      <c r="AM148" s="86"/>
      <c r="AN148" s="86"/>
      <c r="AO148" s="86"/>
      <c r="AP148" s="86"/>
    </row>
    <row r="149" spans="1:42" ht="19.5" customHeight="1" x14ac:dyDescent="0.3">
      <c r="A149"/>
      <c r="B149"/>
      <c r="C149" s="198"/>
      <c r="D149" s="198"/>
      <c r="E149" s="198"/>
      <c r="F149" s="198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AH149" s="86"/>
      <c r="AI149" s="86"/>
      <c r="AJ149" s="86"/>
      <c r="AK149" s="86"/>
      <c r="AL149" s="86"/>
      <c r="AM149" s="86"/>
      <c r="AN149" s="86"/>
      <c r="AO149" s="86"/>
      <c r="AP149" s="86"/>
    </row>
    <row r="150" spans="1:42" ht="19.5" customHeight="1" x14ac:dyDescent="0.3">
      <c r="A150"/>
      <c r="B150"/>
      <c r="C150" s="198"/>
      <c r="D150" s="198"/>
      <c r="E150" s="198"/>
      <c r="F150" s="198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AH150" s="86"/>
      <c r="AI150" s="86"/>
      <c r="AJ150" s="86"/>
      <c r="AK150" s="86"/>
      <c r="AL150" s="86"/>
      <c r="AM150" s="86"/>
      <c r="AN150" s="86"/>
      <c r="AO150" s="86"/>
      <c r="AP150" s="86"/>
    </row>
    <row r="151" spans="1:42" ht="19.5" customHeight="1" x14ac:dyDescent="0.3">
      <c r="A151"/>
      <c r="B151"/>
      <c r="C151" s="198"/>
      <c r="D151" s="198"/>
      <c r="E151" s="198"/>
      <c r="F151" s="198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AH151" s="86"/>
      <c r="AI151" s="86"/>
      <c r="AJ151" s="86"/>
      <c r="AK151" s="86"/>
      <c r="AL151" s="86"/>
      <c r="AM151" s="86"/>
      <c r="AN151" s="86"/>
      <c r="AO151" s="86"/>
      <c r="AP151" s="86"/>
    </row>
    <row r="152" spans="1:42" ht="19.5" customHeight="1" x14ac:dyDescent="0.3">
      <c r="A152"/>
      <c r="B152"/>
      <c r="C152" s="198"/>
      <c r="D152" s="198"/>
      <c r="E152" s="198"/>
      <c r="F152" s="198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AH152" s="86"/>
      <c r="AI152" s="86"/>
      <c r="AJ152" s="86"/>
      <c r="AK152" s="86"/>
      <c r="AL152" s="86"/>
      <c r="AM152" s="86"/>
      <c r="AN152" s="86"/>
      <c r="AO152" s="86"/>
      <c r="AP152" s="86"/>
    </row>
    <row r="153" spans="1:42" ht="19.5" customHeight="1" x14ac:dyDescent="0.3">
      <c r="A153"/>
      <c r="B153"/>
      <c r="C153" s="198"/>
      <c r="D153" s="198"/>
      <c r="E153" s="198"/>
      <c r="F153" s="198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AH153" s="86"/>
      <c r="AI153" s="86"/>
      <c r="AJ153" s="86"/>
      <c r="AK153" s="86"/>
      <c r="AL153" s="86"/>
      <c r="AM153" s="86"/>
      <c r="AN153" s="86"/>
      <c r="AO153" s="86"/>
      <c r="AP153" s="86"/>
    </row>
    <row r="154" spans="1:42" ht="19.5" customHeight="1" x14ac:dyDescent="0.3">
      <c r="A154"/>
      <c r="B154"/>
      <c r="C154" s="198"/>
      <c r="D154" s="198"/>
      <c r="E154" s="198"/>
      <c r="F154" s="198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AH154" s="86"/>
      <c r="AI154" s="86"/>
      <c r="AJ154" s="86"/>
      <c r="AK154" s="86"/>
      <c r="AL154" s="86"/>
      <c r="AM154" s="86"/>
      <c r="AN154" s="86"/>
      <c r="AO154" s="86"/>
      <c r="AP154" s="86"/>
    </row>
    <row r="155" spans="1:42" ht="19.5" customHeight="1" x14ac:dyDescent="0.3">
      <c r="A155"/>
      <c r="B155"/>
      <c r="C155" s="198"/>
      <c r="D155" s="198"/>
      <c r="E155" s="198"/>
      <c r="F155" s="198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AL155" s="86"/>
      <c r="AM155" s="86"/>
    </row>
    <row r="156" spans="1:42" ht="19.5" customHeight="1" x14ac:dyDescent="0.3">
      <c r="A156"/>
      <c r="B156"/>
      <c r="C156" s="198"/>
      <c r="D156" s="198"/>
      <c r="E156" s="198"/>
      <c r="F156" s="198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AL156" s="86"/>
      <c r="AM156" s="86"/>
    </row>
    <row r="157" spans="1:42" ht="19.5" customHeight="1" x14ac:dyDescent="0.3">
      <c r="A157"/>
      <c r="B157"/>
      <c r="C157" s="198"/>
      <c r="D157" s="198"/>
      <c r="E157" s="198"/>
      <c r="F157" s="198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AL157" s="86"/>
      <c r="AM157" s="86"/>
    </row>
    <row r="158" spans="1:42" ht="19.5" customHeight="1" x14ac:dyDescent="0.3">
      <c r="A158"/>
      <c r="B158"/>
      <c r="C158" s="198"/>
      <c r="D158" s="198"/>
      <c r="E158" s="198"/>
      <c r="F158" s="19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AL158" s="86"/>
      <c r="AM158" s="86"/>
    </row>
    <row r="159" spans="1:42" ht="19.5" customHeight="1" x14ac:dyDescent="0.3">
      <c r="A159"/>
      <c r="B159"/>
      <c r="C159" s="198"/>
      <c r="D159" s="198"/>
      <c r="E159" s="198"/>
      <c r="F159" s="198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AL159" s="86"/>
      <c r="AM159" s="86"/>
    </row>
    <row r="160" spans="1:42" ht="19.5" customHeight="1" x14ac:dyDescent="0.3">
      <c r="A160"/>
      <c r="B160"/>
      <c r="C160" s="198"/>
      <c r="D160" s="198"/>
      <c r="E160" s="198"/>
      <c r="F160" s="198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ht="19.5" customHeight="1" x14ac:dyDescent="0.3">
      <c r="A161"/>
      <c r="B161"/>
      <c r="C161" s="198"/>
      <c r="D161" s="198"/>
      <c r="E161" s="198"/>
      <c r="F161" s="198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ht="19.5" customHeight="1" x14ac:dyDescent="0.3">
      <c r="A162"/>
      <c r="B162"/>
      <c r="C162" s="198"/>
      <c r="D162" s="198"/>
      <c r="E162" s="198"/>
      <c r="F162" s="198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ht="19.5" customHeight="1" x14ac:dyDescent="0.3">
      <c r="A163"/>
      <c r="B163"/>
      <c r="C163" s="198"/>
      <c r="D163" s="198"/>
      <c r="E163" s="198"/>
      <c r="F163" s="198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ht="19.5" customHeight="1" x14ac:dyDescent="0.3">
      <c r="A164"/>
      <c r="B164"/>
      <c r="C164" s="198"/>
      <c r="D164" s="198"/>
      <c r="E164" s="198"/>
      <c r="F164" s="198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ht="19.5" customHeight="1" x14ac:dyDescent="0.3">
      <c r="A165"/>
      <c r="B165"/>
      <c r="C165" s="198"/>
      <c r="D165" s="198"/>
      <c r="E165" s="198"/>
      <c r="F165" s="198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ht="19.5" customHeight="1" x14ac:dyDescent="0.3">
      <c r="A166"/>
      <c r="B166"/>
      <c r="C166" s="198"/>
      <c r="D166" s="198"/>
      <c r="E166" s="198"/>
      <c r="F166" s="198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ht="19.5" customHeight="1" x14ac:dyDescent="0.3">
      <c r="A167"/>
      <c r="B167"/>
      <c r="C167" s="198"/>
      <c r="D167" s="198"/>
      <c r="E167" s="198"/>
      <c r="F167" s="198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ht="19.5" customHeight="1" x14ac:dyDescent="0.3">
      <c r="A168"/>
      <c r="B168"/>
      <c r="C168" s="198"/>
      <c r="D168" s="198"/>
      <c r="E168" s="198"/>
      <c r="F168" s="19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ht="19.5" customHeight="1" x14ac:dyDescent="0.3">
      <c r="A169"/>
      <c r="B169"/>
      <c r="C169" s="198"/>
      <c r="D169" s="198"/>
      <c r="E169" s="198"/>
      <c r="F169" s="198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ht="19.5" customHeight="1" x14ac:dyDescent="0.3">
      <c r="A170"/>
      <c r="B170"/>
      <c r="C170" s="198"/>
      <c r="D170" s="198"/>
      <c r="E170" s="198"/>
      <c r="F170" s="198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ht="19.5" customHeight="1" x14ac:dyDescent="0.3">
      <c r="A171"/>
      <c r="B171"/>
      <c r="C171" s="198"/>
      <c r="D171" s="198"/>
      <c r="E171" s="198"/>
      <c r="F171" s="198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ht="19.5" customHeight="1" x14ac:dyDescent="0.3">
      <c r="A172"/>
      <c r="B172"/>
      <c r="C172" s="198"/>
      <c r="D172" s="198"/>
      <c r="E172" s="198"/>
      <c r="F172" s="198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ht="19.5" customHeight="1" x14ac:dyDescent="0.3">
      <c r="A173"/>
      <c r="B173"/>
      <c r="C173" s="198"/>
      <c r="D173" s="198"/>
      <c r="E173" s="198"/>
      <c r="F173" s="198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ht="19.5" customHeight="1" x14ac:dyDescent="0.3">
      <c r="A174"/>
      <c r="B174"/>
      <c r="C174" s="198"/>
      <c r="D174" s="198"/>
      <c r="E174" s="198"/>
      <c r="F174" s="198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ht="19.5" customHeight="1" x14ac:dyDescent="0.3">
      <c r="A175"/>
      <c r="B175"/>
      <c r="C175" s="198"/>
      <c r="D175" s="198"/>
      <c r="E175" s="198"/>
      <c r="F175" s="198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ht="19.5" customHeight="1" x14ac:dyDescent="0.3">
      <c r="A176"/>
      <c r="B176"/>
      <c r="C176" s="198"/>
      <c r="D176" s="198"/>
      <c r="E176" s="198"/>
      <c r="F176" s="198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ht="19.5" customHeight="1" x14ac:dyDescent="0.3">
      <c r="A177"/>
      <c r="B177"/>
      <c r="C177" s="198"/>
      <c r="D177" s="198"/>
      <c r="E177" s="198"/>
      <c r="F177" s="198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ht="19.5" customHeight="1" x14ac:dyDescent="0.3">
      <c r="A178"/>
      <c r="B178"/>
      <c r="C178" s="198"/>
      <c r="D178" s="198"/>
      <c r="E178" s="198"/>
      <c r="F178" s="19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80" spans="1:21" ht="19.5" customHeight="1" x14ac:dyDescent="0.3">
      <c r="A180" s="70"/>
      <c r="B180" s="70"/>
      <c r="G180" s="70"/>
      <c r="P180" s="70"/>
      <c r="Q180" s="70"/>
      <c r="R180" s="70"/>
    </row>
    <row r="181" spans="1:21" ht="19.5" customHeight="1" x14ac:dyDescent="0.3">
      <c r="A181" s="70"/>
      <c r="B181" s="70"/>
    </row>
    <row r="182" spans="1:21" ht="19.5" customHeight="1" x14ac:dyDescent="0.3">
      <c r="A182" s="70"/>
      <c r="B182" s="113"/>
    </row>
    <row r="183" spans="1:21" ht="19.5" customHeight="1" x14ac:dyDescent="0.3">
      <c r="A183" s="70"/>
      <c r="B183" s="113"/>
    </row>
    <row r="184" spans="1:21" ht="19.5" customHeight="1" x14ac:dyDescent="0.3">
      <c r="A184" s="70"/>
      <c r="B184" s="87"/>
      <c r="C184" s="87"/>
      <c r="D184" s="87"/>
      <c r="E184" s="87"/>
      <c r="F184" s="87"/>
    </row>
    <row r="185" spans="1:21" ht="19.5" customHeight="1" x14ac:dyDescent="0.3">
      <c r="A185" s="70"/>
      <c r="B185" s="113"/>
    </row>
    <row r="186" spans="1:21" ht="19.5" customHeight="1" x14ac:dyDescent="0.3">
      <c r="A186" s="70"/>
      <c r="B186" s="113"/>
    </row>
    <row r="187" spans="1:21" ht="19.5" customHeight="1" x14ac:dyDescent="0.3">
      <c r="A187" s="70"/>
      <c r="B187" s="113"/>
    </row>
    <row r="188" spans="1:21" ht="19.5" customHeight="1" x14ac:dyDescent="0.3">
      <c r="B188" s="87"/>
      <c r="C188" s="87"/>
      <c r="D188" s="87"/>
      <c r="E188" s="87"/>
      <c r="F188" s="87"/>
    </row>
    <row r="189" spans="1:21" ht="19.5" customHeight="1" x14ac:dyDescent="0.3">
      <c r="B189" s="113"/>
    </row>
    <row r="190" spans="1:21" ht="19.5" customHeight="1" x14ac:dyDescent="0.3">
      <c r="B190" s="113"/>
    </row>
    <row r="191" spans="1:21" ht="19.5" customHeight="1" x14ac:dyDescent="0.3">
      <c r="B191" s="113"/>
    </row>
    <row r="192" spans="1:21" ht="19.5" customHeight="1" x14ac:dyDescent="0.3">
      <c r="B192" s="113"/>
    </row>
    <row r="193" spans="2:29" ht="19.5" customHeight="1" x14ac:dyDescent="0.3">
      <c r="B193" s="87"/>
      <c r="C193" s="87"/>
      <c r="D193" s="87"/>
      <c r="E193" s="87"/>
      <c r="F193" s="87"/>
    </row>
    <row r="194" spans="2:29" ht="19.5" customHeight="1" x14ac:dyDescent="0.3">
      <c r="B194" s="113"/>
    </row>
    <row r="195" spans="2:29" ht="19.5" customHeight="1" x14ac:dyDescent="0.3">
      <c r="B195" s="113"/>
    </row>
    <row r="196" spans="2:29" ht="19.5" customHeight="1" x14ac:dyDescent="0.3">
      <c r="B196" s="113"/>
    </row>
    <row r="197" spans="2:29" ht="19.5" customHeight="1" x14ac:dyDescent="0.3">
      <c r="B197" s="113"/>
    </row>
    <row r="198" spans="2:29" ht="19.5" customHeight="1" x14ac:dyDescent="0.3">
      <c r="B198" s="113"/>
    </row>
    <row r="199" spans="2:29" ht="19.5" customHeight="1" x14ac:dyDescent="0.3">
      <c r="B199" s="113"/>
    </row>
    <row r="200" spans="2:29" ht="19.5" customHeight="1" x14ac:dyDescent="0.3">
      <c r="B200" s="87"/>
      <c r="C200" s="87"/>
      <c r="D200" s="87"/>
      <c r="E200" s="87"/>
      <c r="F200" s="87"/>
    </row>
    <row r="201" spans="2:29" ht="19.5" customHeight="1" x14ac:dyDescent="0.3">
      <c r="B201" s="87"/>
      <c r="C201" s="87"/>
      <c r="D201" s="87"/>
      <c r="E201" s="87"/>
      <c r="F201" s="87"/>
    </row>
    <row r="202" spans="2:29" ht="19.5" customHeight="1" x14ac:dyDescent="0.3">
      <c r="B202" s="113"/>
    </row>
    <row r="203" spans="2:29" ht="19.5" customHeight="1" x14ac:dyDescent="0.3">
      <c r="B203" s="113"/>
      <c r="G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</row>
  </sheetData>
  <mergeCells count="7">
    <mergeCell ref="AQ95:AT95"/>
    <mergeCell ref="BO95:BR95"/>
    <mergeCell ref="AU95:AX95"/>
    <mergeCell ref="AY95:BB95"/>
    <mergeCell ref="BC95:BF95"/>
    <mergeCell ref="BG95:BJ95"/>
    <mergeCell ref="BK95:BN9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58"/>
  <sheetViews>
    <sheetView rightToLeft="1" topLeftCell="A62" zoomScale="80" zoomScaleNormal="80" workbookViewId="0">
      <selection activeCell="A126" sqref="A126"/>
    </sheetView>
  </sheetViews>
  <sheetFormatPr defaultRowHeight="14" x14ac:dyDescent="0.3"/>
  <cols>
    <col min="2" max="2" width="24.08203125" bestFit="1" customWidth="1"/>
    <col min="3" max="3" width="9.83203125" bestFit="1" customWidth="1"/>
    <col min="4" max="13" width="11.33203125" bestFit="1" customWidth="1"/>
    <col min="14" max="18" width="10.33203125" bestFit="1" customWidth="1"/>
  </cols>
  <sheetData>
    <row r="1" spans="1:17" ht="36.5" thickBot="1" x14ac:dyDescent="0.35">
      <c r="A1" s="234" t="s">
        <v>81</v>
      </c>
      <c r="B1" s="157">
        <v>2019</v>
      </c>
      <c r="C1" s="13">
        <v>2018</v>
      </c>
      <c r="D1" s="13">
        <v>2017</v>
      </c>
      <c r="E1" s="13">
        <v>2016</v>
      </c>
      <c r="F1" s="13">
        <v>2015</v>
      </c>
      <c r="G1" s="13">
        <v>2014</v>
      </c>
      <c r="H1" s="13">
        <v>2013</v>
      </c>
      <c r="I1" s="13">
        <v>2012</v>
      </c>
      <c r="J1" s="13">
        <v>2011</v>
      </c>
      <c r="K1" s="13">
        <v>2010</v>
      </c>
      <c r="L1" s="13">
        <v>2009</v>
      </c>
      <c r="M1" s="13">
        <v>2008</v>
      </c>
      <c r="N1" s="13">
        <v>2007</v>
      </c>
      <c r="O1" s="13">
        <v>2006</v>
      </c>
      <c r="P1" s="13">
        <v>2005</v>
      </c>
      <c r="Q1" s="156">
        <v>2004</v>
      </c>
    </row>
    <row r="2" spans="1:17" ht="16.5" x14ac:dyDescent="0.3">
      <c r="A2" s="91" t="s">
        <v>24</v>
      </c>
      <c r="B2" s="165">
        <f>SUM('הרכב רשפ רבעוניU'!F3:I3)</f>
        <v>1091.5</v>
      </c>
      <c r="C2" s="165">
        <v>1091.0999999999999</v>
      </c>
      <c r="D2" s="165">
        <v>1074.0999999999999</v>
      </c>
      <c r="E2" s="165">
        <v>1142.9000000000001</v>
      </c>
      <c r="F2" s="165">
        <v>1035.2</v>
      </c>
      <c r="G2" s="165">
        <v>1077.9000000000001</v>
      </c>
      <c r="H2" s="165">
        <v>1049.4000000000001</v>
      </c>
      <c r="I2" s="165">
        <v>1085.9000000000001</v>
      </c>
      <c r="J2" s="165">
        <v>1034</v>
      </c>
      <c r="K2" s="165">
        <v>985.4</v>
      </c>
      <c r="L2" s="165">
        <v>1089.5999999999999</v>
      </c>
      <c r="M2" s="165">
        <v>1009.7</v>
      </c>
      <c r="N2" s="165">
        <v>756.5</v>
      </c>
      <c r="O2" s="165">
        <v>929.6</v>
      </c>
      <c r="P2" s="165">
        <v>727.2</v>
      </c>
      <c r="Q2" s="178">
        <v>869.3</v>
      </c>
    </row>
    <row r="3" spans="1:17" ht="16.5" customHeight="1" x14ac:dyDescent="0.3">
      <c r="A3" s="92" t="s">
        <v>36</v>
      </c>
      <c r="B3" s="165">
        <f>SUM('הרכב רשפ רבעוניU'!F4:I4)</f>
        <v>2053.3000000000002</v>
      </c>
      <c r="C3" s="165">
        <v>2056.6</v>
      </c>
      <c r="D3" s="165">
        <v>2094.2000000000003</v>
      </c>
      <c r="E3" s="165">
        <v>1829.4</v>
      </c>
      <c r="F3" s="165">
        <v>1629.7</v>
      </c>
      <c r="G3" s="165">
        <v>1720.6999999999998</v>
      </c>
      <c r="H3" s="165">
        <v>1840.4000000000003</v>
      </c>
      <c r="I3" s="165">
        <v>1756.9</v>
      </c>
      <c r="J3" s="165">
        <v>1587.5</v>
      </c>
      <c r="K3" s="165">
        <v>1559</v>
      </c>
      <c r="L3" s="165">
        <v>1380.6000000000001</v>
      </c>
      <c r="M3" s="165">
        <v>1305.5</v>
      </c>
      <c r="N3" s="165">
        <v>951</v>
      </c>
      <c r="O3" s="165">
        <v>964.30000000000018</v>
      </c>
      <c r="P3" s="165">
        <v>1333.9</v>
      </c>
      <c r="Q3" s="178">
        <v>1102.9000000000001</v>
      </c>
    </row>
    <row r="4" spans="1:17" ht="16.5" customHeight="1" x14ac:dyDescent="0.3">
      <c r="A4" s="114" t="s">
        <v>37</v>
      </c>
      <c r="B4" s="165">
        <f>SUM('הרכב רשפ רבעוניU'!F5:I5)</f>
        <v>69.099999999999994</v>
      </c>
      <c r="C4" s="165">
        <v>66.7</v>
      </c>
      <c r="D4" s="165">
        <v>43</v>
      </c>
      <c r="E4" s="165">
        <v>46.4</v>
      </c>
      <c r="F4" s="165">
        <v>48.7</v>
      </c>
      <c r="G4" s="165">
        <v>59.300000000000004</v>
      </c>
      <c r="H4" s="165">
        <v>65.600000000000009</v>
      </c>
      <c r="I4" s="165">
        <v>35.4</v>
      </c>
      <c r="J4" s="165">
        <v>67.7</v>
      </c>
      <c r="K4" s="165">
        <v>33</v>
      </c>
      <c r="L4" s="165">
        <v>30.6</v>
      </c>
      <c r="M4" s="165">
        <v>29.1</v>
      </c>
      <c r="N4" s="165">
        <v>16.7</v>
      </c>
      <c r="O4" s="165">
        <v>24.9</v>
      </c>
      <c r="P4" s="165">
        <v>27</v>
      </c>
      <c r="Q4" s="178">
        <v>26.7</v>
      </c>
    </row>
    <row r="5" spans="1:17" ht="16.5" customHeight="1" x14ac:dyDescent="0.3">
      <c r="A5" s="114" t="s">
        <v>11</v>
      </c>
      <c r="B5" s="165">
        <f>SUM('הרכב רשפ רבעוניU'!F6:I6)</f>
        <v>1753.8000000000002</v>
      </c>
      <c r="C5" s="165">
        <v>1762.8</v>
      </c>
      <c r="D5" s="165">
        <v>1756.8</v>
      </c>
      <c r="E5" s="165">
        <v>1499.6</v>
      </c>
      <c r="F5" s="165">
        <v>1302.4000000000001</v>
      </c>
      <c r="G5" s="165">
        <v>1437.9</v>
      </c>
      <c r="H5" s="165">
        <v>1582.1000000000001</v>
      </c>
      <c r="I5" s="165">
        <v>1504.4</v>
      </c>
      <c r="J5" s="165">
        <v>1329.3</v>
      </c>
      <c r="K5" s="165">
        <v>1339</v>
      </c>
      <c r="L5" s="165">
        <v>1112</v>
      </c>
      <c r="M5" s="165">
        <v>1022</v>
      </c>
      <c r="N5" s="165">
        <v>702.8</v>
      </c>
      <c r="O5" s="165">
        <v>728.7</v>
      </c>
      <c r="P5" s="165">
        <v>1071.3</v>
      </c>
      <c r="Q5" s="178">
        <v>845.5</v>
      </c>
    </row>
    <row r="6" spans="1:17" ht="16.5" customHeight="1" x14ac:dyDescent="0.3">
      <c r="A6" s="114" t="s">
        <v>48</v>
      </c>
      <c r="B6" s="165">
        <f>SUM('הרכב רשפ רבעוניU'!F7:I7)</f>
        <v>167.9</v>
      </c>
      <c r="C6" s="165">
        <v>165.9</v>
      </c>
      <c r="D6" s="165">
        <v>171.2</v>
      </c>
      <c r="E6" s="165">
        <v>158.6</v>
      </c>
      <c r="F6" s="165">
        <v>158.19999999999999</v>
      </c>
      <c r="G6" s="165">
        <v>123.6</v>
      </c>
      <c r="H6" s="165">
        <v>89.600000000000009</v>
      </c>
      <c r="I6" s="165">
        <v>127.1</v>
      </c>
      <c r="J6" s="165">
        <v>120.9</v>
      </c>
      <c r="K6" s="165">
        <v>120.9</v>
      </c>
      <c r="L6" s="165">
        <v>145.9</v>
      </c>
      <c r="M6" s="165">
        <v>151.60000000000002</v>
      </c>
      <c r="N6" s="165">
        <v>127.4</v>
      </c>
      <c r="O6" s="165">
        <v>115.9</v>
      </c>
      <c r="P6" s="165">
        <v>152.19999999999999</v>
      </c>
      <c r="Q6" s="178">
        <v>156.30000000000001</v>
      </c>
    </row>
    <row r="7" spans="1:17" ht="16.5" customHeight="1" x14ac:dyDescent="0.3">
      <c r="A7" s="114" t="s">
        <v>38</v>
      </c>
      <c r="B7" s="165">
        <f>SUM('הרכב רשפ רבעוניU'!F8:I8)</f>
        <v>62.499999999999993</v>
      </c>
      <c r="C7" s="165">
        <v>61.2</v>
      </c>
      <c r="D7" s="165">
        <v>123.2</v>
      </c>
      <c r="E7" s="165">
        <v>124.80000000000001</v>
      </c>
      <c r="F7" s="165">
        <v>120.39999999999999</v>
      </c>
      <c r="G7" s="165">
        <v>99.9</v>
      </c>
      <c r="H7" s="165">
        <v>103.1</v>
      </c>
      <c r="I7" s="165">
        <v>90</v>
      </c>
      <c r="J7" s="165">
        <v>69.600000000000009</v>
      </c>
      <c r="K7" s="165">
        <v>66.099999999999994</v>
      </c>
      <c r="L7" s="165">
        <v>92.100000000000009</v>
      </c>
      <c r="M7" s="165">
        <v>102.8</v>
      </c>
      <c r="N7" s="165">
        <v>104.1</v>
      </c>
      <c r="O7" s="165">
        <v>94.8</v>
      </c>
      <c r="P7" s="165">
        <v>83.4</v>
      </c>
      <c r="Q7" s="178">
        <v>74.399999999999991</v>
      </c>
    </row>
    <row r="8" spans="1:17" ht="16.5" customHeight="1" x14ac:dyDescent="0.3">
      <c r="A8" s="92" t="s">
        <v>12</v>
      </c>
      <c r="B8" s="165">
        <f>SUM('הרכב רשפ רבעוניU'!F9:I9)</f>
        <v>898.1</v>
      </c>
      <c r="C8" s="165">
        <v>920.8</v>
      </c>
      <c r="D8" s="165">
        <v>818.8</v>
      </c>
      <c r="E8" s="165">
        <v>780.3</v>
      </c>
      <c r="F8" s="165">
        <v>665.3</v>
      </c>
      <c r="G8" s="165">
        <v>695.69999999999993</v>
      </c>
      <c r="H8" s="165">
        <v>1109.2</v>
      </c>
      <c r="I8" s="165">
        <v>921.80000000000007</v>
      </c>
      <c r="J8" s="165">
        <v>940</v>
      </c>
      <c r="K8" s="165">
        <v>691.9</v>
      </c>
      <c r="L8" s="165">
        <v>504.8</v>
      </c>
      <c r="M8" s="165">
        <v>257.39999999999998</v>
      </c>
      <c r="N8" s="165">
        <v>358.3</v>
      </c>
      <c r="O8" s="165">
        <v>360.6</v>
      </c>
      <c r="P8" s="165">
        <v>368.3</v>
      </c>
      <c r="Q8" s="178">
        <v>306.20000000000005</v>
      </c>
    </row>
    <row r="9" spans="1:17" ht="16.5" customHeight="1" x14ac:dyDescent="0.3">
      <c r="A9" s="92" t="s">
        <v>13</v>
      </c>
      <c r="B9" s="165">
        <f>SUM('הרכב רשפ רבעוניU'!F10:I10)</f>
        <v>3371.9999999999995</v>
      </c>
      <c r="C9" s="165">
        <v>3346.1</v>
      </c>
      <c r="D9" s="165">
        <v>3165.5</v>
      </c>
      <c r="E9" s="165">
        <v>2950.5</v>
      </c>
      <c r="F9" s="165">
        <v>2760</v>
      </c>
      <c r="G9" s="165">
        <v>2543.9</v>
      </c>
      <c r="H9" s="165">
        <v>2525.1</v>
      </c>
      <c r="I9" s="165">
        <v>2373.5</v>
      </c>
      <c r="J9" s="165">
        <v>2251.4</v>
      </c>
      <c r="K9" s="165">
        <v>1761</v>
      </c>
      <c r="L9" s="165">
        <v>1125.0999999999999</v>
      </c>
      <c r="M9" s="165">
        <v>867.1</v>
      </c>
      <c r="N9" s="165">
        <v>1020.2</v>
      </c>
      <c r="O9" s="165">
        <v>806.09999999999991</v>
      </c>
      <c r="P9" s="165">
        <v>859.9</v>
      </c>
      <c r="Q9" s="178">
        <v>815.3</v>
      </c>
    </row>
    <row r="10" spans="1:17" ht="16.5" customHeight="1" x14ac:dyDescent="0.3">
      <c r="A10" s="92" t="s">
        <v>14</v>
      </c>
      <c r="B10" s="165">
        <f>SUM('הרכב רשפ רבעוניU'!F11:I11)</f>
        <v>255.50000000000003</v>
      </c>
      <c r="C10" s="165">
        <v>278</v>
      </c>
      <c r="D10" s="165">
        <v>275.60000000000002</v>
      </c>
      <c r="E10" s="165">
        <v>274.60000000000002</v>
      </c>
      <c r="F10" s="165">
        <v>257.40000000000003</v>
      </c>
      <c r="G10" s="165">
        <v>196.5</v>
      </c>
      <c r="H10" s="165">
        <v>190.2</v>
      </c>
      <c r="I10" s="165">
        <v>162.30000000000001</v>
      </c>
      <c r="J10" s="165">
        <v>151.1</v>
      </c>
      <c r="K10" s="165">
        <v>145.1</v>
      </c>
      <c r="L10" s="165">
        <v>169.10000000000002</v>
      </c>
      <c r="M10" s="165">
        <v>113</v>
      </c>
      <c r="N10" s="165">
        <v>148.4</v>
      </c>
      <c r="O10" s="165">
        <v>163.80000000000001</v>
      </c>
      <c r="P10" s="165">
        <v>234.4</v>
      </c>
      <c r="Q10" s="178">
        <v>182.9</v>
      </c>
    </row>
    <row r="11" spans="1:17" ht="16.5" customHeight="1" x14ac:dyDescent="0.3">
      <c r="A11" s="92" t="s">
        <v>27</v>
      </c>
      <c r="B11" s="165">
        <f>SUM('הרכב רשפ רבעוניU'!F12:I12)</f>
        <v>627.20000000000005</v>
      </c>
      <c r="C11" s="165">
        <v>626.1</v>
      </c>
      <c r="D11" s="165">
        <v>551.79999999999995</v>
      </c>
      <c r="E11" s="165">
        <v>535</v>
      </c>
      <c r="F11" s="165">
        <v>422.59999999999997</v>
      </c>
      <c r="G11" s="165">
        <v>399.5</v>
      </c>
      <c r="H11" s="165">
        <v>374.4</v>
      </c>
      <c r="I11" s="165">
        <v>363.8</v>
      </c>
      <c r="J11" s="165">
        <v>306.10000000000002</v>
      </c>
      <c r="K11" s="165">
        <v>295.20000000000005</v>
      </c>
      <c r="L11" s="165">
        <v>393.5</v>
      </c>
      <c r="M11" s="165">
        <v>409.4</v>
      </c>
      <c r="N11" s="165">
        <v>393.4</v>
      </c>
      <c r="O11" s="165">
        <v>334.4</v>
      </c>
      <c r="P11" s="165">
        <v>353.8</v>
      </c>
      <c r="Q11" s="178">
        <v>234.7</v>
      </c>
    </row>
    <row r="12" spans="1:17" ht="16.5" customHeight="1" x14ac:dyDescent="0.3">
      <c r="A12" s="92" t="s">
        <v>26</v>
      </c>
      <c r="B12" s="165">
        <f>SUM('הרכב רשפ רבעוניU'!F13:I13)</f>
        <v>492.7</v>
      </c>
      <c r="C12" s="165">
        <v>497</v>
      </c>
      <c r="D12" s="165">
        <v>486.3</v>
      </c>
      <c r="E12" s="165">
        <v>523.6</v>
      </c>
      <c r="F12" s="165">
        <v>549.79999999999995</v>
      </c>
      <c r="G12" s="165">
        <v>548.29999999999995</v>
      </c>
      <c r="H12" s="165">
        <v>526.4</v>
      </c>
      <c r="I12" s="165">
        <v>546.20000000000005</v>
      </c>
      <c r="J12" s="165">
        <v>513.5</v>
      </c>
      <c r="K12" s="165">
        <v>475.59999999999997</v>
      </c>
      <c r="L12" s="165">
        <v>442.9</v>
      </c>
      <c r="M12" s="165">
        <v>337.29999999999995</v>
      </c>
      <c r="N12" s="165">
        <v>306.8</v>
      </c>
      <c r="O12" s="165">
        <v>278.3</v>
      </c>
      <c r="P12" s="165">
        <v>129.5</v>
      </c>
      <c r="Q12" s="178">
        <v>214.1</v>
      </c>
    </row>
    <row r="13" spans="1:17" ht="16.5" customHeight="1" x14ac:dyDescent="0.3">
      <c r="A13" s="93" t="s">
        <v>16</v>
      </c>
      <c r="B13" s="165">
        <f>SUM('הרכב רשפ רבעוניU'!F14:I14)</f>
        <v>3028.9</v>
      </c>
      <c r="C13" s="165">
        <v>2995</v>
      </c>
      <c r="D13" s="165">
        <v>2846.0000000000005</v>
      </c>
      <c r="E13" s="165">
        <v>2978.2000000000003</v>
      </c>
      <c r="F13" s="165">
        <v>2681.1</v>
      </c>
      <c r="G13" s="165">
        <v>2613</v>
      </c>
      <c r="H13" s="165">
        <v>2507.3000000000002</v>
      </c>
      <c r="I13" s="165">
        <v>2359.5</v>
      </c>
      <c r="J13" s="165">
        <v>2054.6000000000004</v>
      </c>
      <c r="K13" s="165">
        <v>1857.5</v>
      </c>
      <c r="L13" s="165">
        <v>1961.2999999999997</v>
      </c>
      <c r="M13" s="165">
        <v>1929.6</v>
      </c>
      <c r="N13" s="165">
        <v>1660.1</v>
      </c>
      <c r="O13" s="165">
        <v>1574.9</v>
      </c>
      <c r="P13" s="165">
        <v>1906.1</v>
      </c>
      <c r="Q13" s="178">
        <v>1775.4</v>
      </c>
    </row>
    <row r="14" spans="1:17" ht="16.5" customHeight="1" x14ac:dyDescent="0.3">
      <c r="A14" s="115" t="s">
        <v>40</v>
      </c>
      <c r="B14" s="165">
        <f>SUM('הרכב רשפ רבעוניU'!F15:I15)</f>
        <v>232.6</v>
      </c>
      <c r="C14" s="165">
        <v>257.89999999999998</v>
      </c>
      <c r="D14" s="165">
        <v>258.39999999999998</v>
      </c>
      <c r="E14" s="165">
        <v>218.5</v>
      </c>
      <c r="F14" s="165">
        <v>175.6</v>
      </c>
      <c r="G14" s="165">
        <v>152.89999999999998</v>
      </c>
      <c r="H14" s="165">
        <v>191.2</v>
      </c>
      <c r="I14" s="165">
        <v>155.80000000000001</v>
      </c>
      <c r="J14" s="165">
        <v>109.5</v>
      </c>
      <c r="K14" s="165">
        <v>201.39999999999998</v>
      </c>
      <c r="L14" s="165">
        <v>84</v>
      </c>
      <c r="M14" s="165">
        <v>101.7</v>
      </c>
      <c r="N14" s="165">
        <v>79.8</v>
      </c>
      <c r="O14" s="165">
        <v>107.80000000000001</v>
      </c>
      <c r="P14" s="165">
        <v>92.899999999999991</v>
      </c>
      <c r="Q14" s="178">
        <v>66.099999999999994</v>
      </c>
    </row>
    <row r="15" spans="1:17" ht="16.5" customHeight="1" x14ac:dyDescent="0.3">
      <c r="A15" s="115" t="s">
        <v>42</v>
      </c>
      <c r="B15" s="165">
        <f>SUM('הרכב רשפ רבעוניU'!F16:I16)</f>
        <v>695.9</v>
      </c>
      <c r="C15" s="165">
        <v>708.6</v>
      </c>
      <c r="D15" s="165">
        <v>719.5</v>
      </c>
      <c r="E15" s="165">
        <v>716.2</v>
      </c>
      <c r="F15" s="165">
        <v>679.5</v>
      </c>
      <c r="G15" s="165">
        <v>617.79999999999995</v>
      </c>
      <c r="H15" s="165">
        <v>504.3</v>
      </c>
      <c r="I15" s="165">
        <v>455.8</v>
      </c>
      <c r="J15" s="165">
        <v>400.4</v>
      </c>
      <c r="K15" s="165">
        <v>458</v>
      </c>
      <c r="L15" s="165">
        <v>617.40000000000009</v>
      </c>
      <c r="M15" s="165">
        <v>577.29999999999995</v>
      </c>
      <c r="N15" s="165">
        <v>503.09999999999997</v>
      </c>
      <c r="O15" s="165">
        <v>447</v>
      </c>
      <c r="P15" s="165">
        <v>683.90000000000009</v>
      </c>
      <c r="Q15" s="178">
        <v>657.2</v>
      </c>
    </row>
    <row r="16" spans="1:17" ht="16.5" customHeight="1" x14ac:dyDescent="0.3">
      <c r="A16" s="116" t="s">
        <v>41</v>
      </c>
      <c r="B16" s="165">
        <f>SUM('הרכב רשפ רבעוניU'!F17:I17)</f>
        <v>190</v>
      </c>
      <c r="C16" s="165">
        <v>174.1</v>
      </c>
      <c r="D16" s="165">
        <v>169.3</v>
      </c>
      <c r="E16" s="165">
        <v>194.7</v>
      </c>
      <c r="F16" s="165">
        <v>151.39999999999998</v>
      </c>
      <c r="G16" s="165">
        <v>146.80000000000001</v>
      </c>
      <c r="H16" s="165">
        <v>145.9</v>
      </c>
      <c r="I16" s="165">
        <v>138.70000000000002</v>
      </c>
      <c r="J16" s="165">
        <v>144.80000000000001</v>
      </c>
      <c r="K16" s="165">
        <v>105.60000000000001</v>
      </c>
      <c r="L16" s="165">
        <v>100.7</v>
      </c>
      <c r="M16" s="165">
        <v>114.8</v>
      </c>
      <c r="N16" s="165">
        <v>51.6</v>
      </c>
      <c r="O16" s="165">
        <v>45.900000000000006</v>
      </c>
      <c r="P16" s="165">
        <v>77</v>
      </c>
      <c r="Q16" s="178">
        <v>53.1</v>
      </c>
    </row>
    <row r="17" spans="1:18" ht="15.75" customHeight="1" x14ac:dyDescent="0.3">
      <c r="A17" s="115" t="s">
        <v>43</v>
      </c>
      <c r="B17" s="165">
        <f>SUM('הרכב רשפ רבעוניU'!F18:I18)</f>
        <v>110.5</v>
      </c>
      <c r="C17" s="165">
        <v>106.1</v>
      </c>
      <c r="D17" s="165">
        <v>85.8</v>
      </c>
      <c r="E17" s="165">
        <v>71</v>
      </c>
      <c r="F17" s="165">
        <v>73.199999999999989</v>
      </c>
      <c r="G17" s="165">
        <v>72.5</v>
      </c>
      <c r="H17" s="165">
        <v>80.7</v>
      </c>
      <c r="I17" s="165">
        <v>79.7</v>
      </c>
      <c r="J17" s="165">
        <v>103</v>
      </c>
      <c r="K17" s="165">
        <v>38.800000000000004</v>
      </c>
      <c r="L17" s="165">
        <v>45.7</v>
      </c>
      <c r="M17" s="165">
        <v>47.8</v>
      </c>
      <c r="N17" s="165">
        <v>35.4</v>
      </c>
      <c r="O17" s="165">
        <v>13.9</v>
      </c>
      <c r="P17" s="165">
        <v>37.200000000000003</v>
      </c>
      <c r="Q17" s="178">
        <v>43.4</v>
      </c>
    </row>
    <row r="18" spans="1:18" ht="16.5" customHeight="1" x14ac:dyDescent="0.3">
      <c r="A18" s="115" t="s">
        <v>44</v>
      </c>
      <c r="B18" s="165">
        <f>SUM('הרכב רשפ רבעוניU'!F19:I19)</f>
        <v>915</v>
      </c>
      <c r="C18" s="165">
        <v>895.3</v>
      </c>
      <c r="D18" s="165">
        <v>957.1</v>
      </c>
      <c r="E18" s="165">
        <v>1044.5</v>
      </c>
      <c r="F18" s="165">
        <v>983</v>
      </c>
      <c r="G18" s="165">
        <v>1017.9</v>
      </c>
      <c r="H18" s="165">
        <v>968.7</v>
      </c>
      <c r="I18" s="165">
        <v>925.2</v>
      </c>
      <c r="J18" s="165">
        <v>757.4</v>
      </c>
      <c r="K18" s="165">
        <v>639.90000000000009</v>
      </c>
      <c r="L18" s="165">
        <v>777.7</v>
      </c>
      <c r="M18" s="165">
        <v>696.8</v>
      </c>
      <c r="N18" s="165">
        <v>638.20000000000005</v>
      </c>
      <c r="O18" s="165">
        <v>641.29999999999995</v>
      </c>
      <c r="P18" s="165">
        <v>648.70000000000005</v>
      </c>
      <c r="Q18" s="178">
        <v>611.1</v>
      </c>
    </row>
    <row r="19" spans="1:18" ht="16.5" customHeight="1" x14ac:dyDescent="0.3">
      <c r="A19" s="115" t="s">
        <v>45</v>
      </c>
      <c r="B19" s="165">
        <f>SUM('הרכב רשפ רבעוניU'!F20:I20)</f>
        <v>532.5</v>
      </c>
      <c r="C19" s="165">
        <v>509.4</v>
      </c>
      <c r="D19" s="165">
        <v>456.5</v>
      </c>
      <c r="E19" s="165">
        <v>437.29999999999995</v>
      </c>
      <c r="F19" s="165">
        <v>383.70000000000005</v>
      </c>
      <c r="G19" s="165">
        <v>384.5</v>
      </c>
      <c r="H19" s="165">
        <v>397.70000000000005</v>
      </c>
      <c r="I19" s="165">
        <v>378.70000000000005</v>
      </c>
      <c r="J19" s="165">
        <v>335.3</v>
      </c>
      <c r="K19" s="165">
        <v>240.8</v>
      </c>
      <c r="L19" s="165">
        <v>260.10000000000002</v>
      </c>
      <c r="M19" s="165">
        <v>222.89999999999998</v>
      </c>
      <c r="N19" s="165">
        <v>224.5</v>
      </c>
      <c r="O19" s="165">
        <v>251.9</v>
      </c>
      <c r="P19" s="165">
        <v>243</v>
      </c>
      <c r="Q19" s="178">
        <v>255.29999999999998</v>
      </c>
    </row>
    <row r="20" spans="1:18" ht="16.5" customHeight="1" x14ac:dyDescent="0.3">
      <c r="A20" s="115" t="s">
        <v>46</v>
      </c>
      <c r="B20" s="165">
        <f>SUM('הרכב רשפ רבעוניU'!F21:I21)</f>
        <v>81.5</v>
      </c>
      <c r="C20" s="165">
        <v>84.899999999999991</v>
      </c>
      <c r="D20" s="165">
        <v>64.3</v>
      </c>
      <c r="E20" s="165">
        <v>61.9</v>
      </c>
      <c r="F20" s="165">
        <v>41.6</v>
      </c>
      <c r="G20" s="165">
        <v>41.9</v>
      </c>
      <c r="H20" s="165">
        <v>42.2</v>
      </c>
      <c r="I20" s="165">
        <v>45.5</v>
      </c>
      <c r="J20" s="165">
        <v>42.099999999999994</v>
      </c>
      <c r="K20" s="165">
        <v>28.099999999999998</v>
      </c>
      <c r="L20" s="165">
        <v>12.600000000000001</v>
      </c>
      <c r="M20" s="165">
        <v>22.6</v>
      </c>
      <c r="N20" s="165">
        <v>20</v>
      </c>
      <c r="O20" s="165">
        <v>9.1</v>
      </c>
      <c r="P20" s="165">
        <v>13.899999999999999</v>
      </c>
      <c r="Q20" s="178">
        <v>8.9</v>
      </c>
    </row>
    <row r="21" spans="1:18" ht="16.5" customHeight="1" x14ac:dyDescent="0.3">
      <c r="A21" s="115" t="s">
        <v>47</v>
      </c>
      <c r="B21" s="165">
        <f>SUM('הרכב רשפ רבעוניU'!F22:I22)</f>
        <v>271.89999999999998</v>
      </c>
      <c r="C21" s="165">
        <v>258.7</v>
      </c>
      <c r="D21" s="165">
        <v>135.1</v>
      </c>
      <c r="E21" s="165">
        <v>234.10000000000002</v>
      </c>
      <c r="F21" s="165">
        <v>193.1</v>
      </c>
      <c r="G21" s="165">
        <v>178.7</v>
      </c>
      <c r="H21" s="165">
        <v>176.6</v>
      </c>
      <c r="I21" s="165">
        <v>180.10000000000002</v>
      </c>
      <c r="J21" s="165">
        <v>162.10000000000002</v>
      </c>
      <c r="K21" s="165">
        <v>144.89999999999998</v>
      </c>
      <c r="L21" s="165">
        <v>63.099999999999994</v>
      </c>
      <c r="M21" s="165">
        <v>145.70000000000002</v>
      </c>
      <c r="N21" s="165">
        <v>107.5</v>
      </c>
      <c r="O21" s="165">
        <v>58</v>
      </c>
      <c r="P21" s="165">
        <v>109.5</v>
      </c>
      <c r="Q21" s="178">
        <v>80.3</v>
      </c>
    </row>
    <row r="22" spans="1:18" ht="16.5" customHeight="1" x14ac:dyDescent="0.3">
      <c r="A22" s="94" t="s">
        <v>17</v>
      </c>
      <c r="B22" s="165">
        <f>SUM('הרכב רשפ רבעוניU'!F23:I23)</f>
        <v>1604.6</v>
      </c>
      <c r="C22" s="168">
        <v>1501.5</v>
      </c>
      <c r="D22" s="168">
        <v>1753.3</v>
      </c>
      <c r="E22" s="168">
        <v>2025.5</v>
      </c>
      <c r="F22" s="168">
        <v>1940.8</v>
      </c>
      <c r="G22" s="168">
        <v>1907.6999999999998</v>
      </c>
      <c r="H22" s="168">
        <v>1850.7</v>
      </c>
      <c r="I22" s="168">
        <v>1808.4</v>
      </c>
      <c r="J22" s="168">
        <v>1858.6000000000001</v>
      </c>
      <c r="K22" s="168">
        <v>1686.5</v>
      </c>
      <c r="L22" s="168">
        <v>1749.8000000000002</v>
      </c>
      <c r="M22" s="168">
        <v>1819.1</v>
      </c>
      <c r="N22" s="168">
        <v>2049.8000000000002</v>
      </c>
      <c r="O22" s="168">
        <v>2090.6</v>
      </c>
      <c r="P22" s="168">
        <v>1667.7</v>
      </c>
      <c r="Q22" s="179">
        <v>1368.4</v>
      </c>
    </row>
    <row r="23" spans="1:18" ht="16.5" customHeight="1" x14ac:dyDescent="0.3">
      <c r="A23" s="95" t="s">
        <v>19</v>
      </c>
      <c r="B23" s="165">
        <f>SUM('הרכב רשפ רבעוניU'!F24:I24)</f>
        <v>5.6000000000000005</v>
      </c>
      <c r="C23" s="171">
        <v>5.3</v>
      </c>
      <c r="D23" s="171">
        <v>7.2</v>
      </c>
      <c r="E23" s="171">
        <v>7.1000000000000005</v>
      </c>
      <c r="F23" s="171">
        <v>6.9</v>
      </c>
      <c r="G23" s="171">
        <v>7.3</v>
      </c>
      <c r="H23" s="171">
        <v>7.1000000000000005</v>
      </c>
      <c r="I23" s="171">
        <v>6.7</v>
      </c>
      <c r="J23" s="171">
        <v>6.2</v>
      </c>
      <c r="K23" s="171">
        <v>6.3</v>
      </c>
      <c r="L23" s="171">
        <v>7.6999999999999993</v>
      </c>
      <c r="M23" s="171">
        <v>6.4</v>
      </c>
      <c r="N23" s="171">
        <v>5.9</v>
      </c>
      <c r="O23" s="171">
        <v>5</v>
      </c>
      <c r="P23" s="171">
        <v>2.9</v>
      </c>
      <c r="Q23" s="180">
        <v>6.3</v>
      </c>
    </row>
    <row r="24" spans="1:18" ht="15.75" customHeight="1" x14ac:dyDescent="0.3">
      <c r="A24" s="95" t="s">
        <v>20</v>
      </c>
      <c r="B24" s="165">
        <f>SUM('הרכב רשפ רבעוניU'!F25:I25)</f>
        <v>0</v>
      </c>
      <c r="C24" s="171">
        <v>0</v>
      </c>
      <c r="D24" s="171">
        <v>0</v>
      </c>
      <c r="E24" s="171">
        <v>0</v>
      </c>
      <c r="F24" s="171">
        <v>0</v>
      </c>
      <c r="G24" s="171">
        <v>0</v>
      </c>
      <c r="H24" s="171">
        <v>0</v>
      </c>
      <c r="I24" s="171">
        <v>0</v>
      </c>
      <c r="J24" s="171">
        <v>0</v>
      </c>
      <c r="K24" s="171">
        <v>0</v>
      </c>
      <c r="L24" s="171">
        <v>0</v>
      </c>
      <c r="M24" s="171">
        <v>0</v>
      </c>
      <c r="N24" s="171">
        <v>0</v>
      </c>
      <c r="O24" s="171">
        <v>0</v>
      </c>
      <c r="P24" s="171">
        <v>0</v>
      </c>
      <c r="Q24" s="180">
        <v>0</v>
      </c>
    </row>
    <row r="25" spans="1:18" ht="15.75" customHeight="1" x14ac:dyDescent="0.3">
      <c r="A25" s="95" t="s">
        <v>21</v>
      </c>
      <c r="B25" s="165">
        <f>SUM('הרכב רשפ רבעוניU'!F26:I26)</f>
        <v>1111.5</v>
      </c>
      <c r="C25" s="171">
        <v>1102.4000000000001</v>
      </c>
      <c r="D25" s="171">
        <v>1079.9000000000001</v>
      </c>
      <c r="E25" s="171">
        <v>854.2</v>
      </c>
      <c r="F25" s="171">
        <v>780.4</v>
      </c>
      <c r="G25" s="171">
        <v>694</v>
      </c>
      <c r="H25" s="171">
        <v>626.70000000000005</v>
      </c>
      <c r="I25" s="171">
        <v>600.20000000000005</v>
      </c>
      <c r="J25" s="171">
        <v>582.69999999999993</v>
      </c>
      <c r="K25" s="171">
        <v>629.70000000000005</v>
      </c>
      <c r="L25" s="171">
        <v>572.9</v>
      </c>
      <c r="M25" s="171">
        <v>549.6</v>
      </c>
      <c r="N25" s="171">
        <v>475</v>
      </c>
      <c r="O25" s="171">
        <v>478.7</v>
      </c>
      <c r="P25" s="171">
        <v>447.7</v>
      </c>
      <c r="Q25" s="180">
        <v>349.4</v>
      </c>
    </row>
    <row r="26" spans="1:18" ht="15.75" customHeight="1" x14ac:dyDescent="0.3">
      <c r="A26" s="96" t="s">
        <v>22</v>
      </c>
      <c r="B26" s="165">
        <f>SUM('הרכב רשפ רבעוניU'!F27:I27)</f>
        <v>1223.5</v>
      </c>
      <c r="C26" s="174">
        <v>1196.3</v>
      </c>
      <c r="D26" s="174">
        <v>1274.2</v>
      </c>
      <c r="E26" s="174">
        <v>1309.6999999999998</v>
      </c>
      <c r="F26" s="174">
        <v>1243.2</v>
      </c>
      <c r="G26" s="174">
        <v>1066.5999999999999</v>
      </c>
      <c r="H26" s="174">
        <v>885.5</v>
      </c>
      <c r="I26" s="174">
        <v>901.7</v>
      </c>
      <c r="J26" s="174">
        <v>860.7</v>
      </c>
      <c r="K26" s="174">
        <v>989.2</v>
      </c>
      <c r="L26" s="174">
        <v>1079.8</v>
      </c>
      <c r="M26" s="174">
        <v>1043.8999999999999</v>
      </c>
      <c r="N26" s="174">
        <v>855.4</v>
      </c>
      <c r="O26" s="174">
        <v>666.7</v>
      </c>
      <c r="P26" s="174">
        <v>708.7</v>
      </c>
      <c r="Q26" s="181">
        <v>628.5</v>
      </c>
    </row>
    <row r="27" spans="1:18" ht="15.75" customHeight="1" thickBot="1" x14ac:dyDescent="0.35">
      <c r="A27" s="97" t="s">
        <v>23</v>
      </c>
      <c r="B27" s="177">
        <f>SUM('הרכב רשפ רבעוניU'!F28:I28)</f>
        <v>15764.400000000001</v>
      </c>
      <c r="C27" s="177">
        <v>15616.199999999999</v>
      </c>
      <c r="D27" s="177">
        <v>15426.900000000001</v>
      </c>
      <c r="E27" s="177">
        <v>15211</v>
      </c>
      <c r="F27" s="177">
        <v>13972.400000000001</v>
      </c>
      <c r="G27" s="177">
        <v>13471.100000000002</v>
      </c>
      <c r="H27" s="177">
        <v>13492.4</v>
      </c>
      <c r="I27" s="177">
        <v>12886.900000000001</v>
      </c>
      <c r="J27" s="177">
        <v>12146.400000000001</v>
      </c>
      <c r="K27" s="177">
        <v>11082.400000000001</v>
      </c>
      <c r="L27" s="177">
        <v>10477.100000000002</v>
      </c>
      <c r="M27" s="177">
        <v>9648</v>
      </c>
      <c r="N27" s="177">
        <v>8980.8000000000011</v>
      </c>
      <c r="O27" s="177">
        <v>8653</v>
      </c>
      <c r="P27" s="177">
        <v>8740.1</v>
      </c>
      <c r="Q27" s="182">
        <v>7853.4000000000005</v>
      </c>
    </row>
    <row r="28" spans="1:18" ht="14.5" thickBot="1" x14ac:dyDescent="0.35">
      <c r="A28" s="259" t="s">
        <v>76</v>
      </c>
    </row>
    <row r="29" spans="1:18" ht="36.5" thickBot="1" x14ac:dyDescent="0.35">
      <c r="A29" s="234" t="s">
        <v>80</v>
      </c>
      <c r="B29" s="157">
        <v>2019</v>
      </c>
      <c r="C29" s="13">
        <v>2018</v>
      </c>
      <c r="D29" s="13">
        <v>2017</v>
      </c>
      <c r="E29" s="13">
        <v>2016</v>
      </c>
      <c r="F29" s="13">
        <v>2015</v>
      </c>
      <c r="G29" s="13">
        <v>2014</v>
      </c>
      <c r="H29" s="13">
        <v>2013</v>
      </c>
      <c r="I29" s="13">
        <v>2012</v>
      </c>
      <c r="J29" s="13">
        <v>2011</v>
      </c>
      <c r="K29" s="13">
        <v>2010</v>
      </c>
      <c r="L29" s="13">
        <v>2009</v>
      </c>
      <c r="M29" s="13">
        <v>2008</v>
      </c>
      <c r="N29" s="13">
        <v>2007</v>
      </c>
      <c r="O29" s="13">
        <v>2006</v>
      </c>
      <c r="P29" s="13">
        <v>2005</v>
      </c>
      <c r="R29" s="156"/>
    </row>
    <row r="30" spans="1:18" ht="16.5" x14ac:dyDescent="0.3">
      <c r="A30" s="91" t="s">
        <v>24</v>
      </c>
      <c r="B30" s="37">
        <f t="shared" ref="B30:P30" si="0">+B2/C2-1</f>
        <v>3.6660251122722087E-4</v>
      </c>
      <c r="C30" s="37">
        <f t="shared" si="0"/>
        <v>1.5827204170933751E-2</v>
      </c>
      <c r="D30" s="37">
        <f t="shared" si="0"/>
        <v>-6.0197742584653269E-2</v>
      </c>
      <c r="E30" s="37">
        <f t="shared" si="0"/>
        <v>0.10403786707882534</v>
      </c>
      <c r="F30" s="37">
        <f t="shared" si="0"/>
        <v>-3.9614064384451253E-2</v>
      </c>
      <c r="G30" s="37">
        <f t="shared" si="0"/>
        <v>2.7158376214980073E-2</v>
      </c>
      <c r="H30" s="37">
        <f t="shared" si="0"/>
        <v>-3.361267151671421E-2</v>
      </c>
      <c r="I30" s="37">
        <f t="shared" si="0"/>
        <v>5.0193423597679088E-2</v>
      </c>
      <c r="J30" s="37">
        <f t="shared" si="0"/>
        <v>4.9320073066774883E-2</v>
      </c>
      <c r="K30" s="37">
        <f t="shared" si="0"/>
        <v>-9.5631424375917762E-2</v>
      </c>
      <c r="L30" s="37">
        <f t="shared" si="0"/>
        <v>7.9132415568980763E-2</v>
      </c>
      <c r="M30" s="37">
        <f t="shared" si="0"/>
        <v>0.33469927296761415</v>
      </c>
      <c r="N30" s="37">
        <f t="shared" si="0"/>
        <v>-0.18620912220309815</v>
      </c>
      <c r="O30" s="37">
        <f t="shared" si="0"/>
        <v>0.27832783278327833</v>
      </c>
      <c r="P30" s="37">
        <f t="shared" si="0"/>
        <v>-0.16346485678131817</v>
      </c>
      <c r="R30" s="37"/>
    </row>
    <row r="31" spans="1:18" ht="16.5" x14ac:dyDescent="0.3">
      <c r="A31" s="92" t="s">
        <v>36</v>
      </c>
      <c r="B31" s="37">
        <f t="shared" ref="B31:P31" si="1">+B3/C3-1</f>
        <v>-1.6045901001652263E-3</v>
      </c>
      <c r="C31" s="37">
        <f t="shared" si="1"/>
        <v>-1.7954350109827266E-2</v>
      </c>
      <c r="D31" s="37">
        <f t="shared" si="1"/>
        <v>0.14474691155570141</v>
      </c>
      <c r="E31" s="37">
        <f t="shared" si="1"/>
        <v>0.12253789040927776</v>
      </c>
      <c r="F31" s="37">
        <f t="shared" si="1"/>
        <v>-5.288545359446728E-2</v>
      </c>
      <c r="G31" s="37">
        <f t="shared" si="1"/>
        <v>-6.5040208650293696E-2</v>
      </c>
      <c r="H31" s="37">
        <f t="shared" si="1"/>
        <v>4.7526893960954109E-2</v>
      </c>
      <c r="I31" s="37">
        <f t="shared" si="1"/>
        <v>0.10670866141732294</v>
      </c>
      <c r="J31" s="37">
        <f t="shared" si="1"/>
        <v>1.8280949326491269E-2</v>
      </c>
      <c r="K31" s="37">
        <f t="shared" si="1"/>
        <v>0.12921918006663757</v>
      </c>
      <c r="L31" s="37">
        <f t="shared" si="1"/>
        <v>5.752585216392192E-2</v>
      </c>
      <c r="M31" s="37">
        <f t="shared" si="1"/>
        <v>0.37276550998948466</v>
      </c>
      <c r="N31" s="37">
        <f t="shared" si="1"/>
        <v>-1.379238826091489E-2</v>
      </c>
      <c r="O31" s="37">
        <f t="shared" si="1"/>
        <v>-0.27708224004797954</v>
      </c>
      <c r="P31" s="37">
        <f t="shared" si="1"/>
        <v>0.20944781938525714</v>
      </c>
      <c r="R31" s="37"/>
    </row>
    <row r="32" spans="1:18" ht="16.5" x14ac:dyDescent="0.3">
      <c r="A32" s="114" t="s">
        <v>37</v>
      </c>
      <c r="B32" s="37">
        <f t="shared" ref="B32:P32" si="2">+B4/C4-1</f>
        <v>3.5982008995502079E-2</v>
      </c>
      <c r="C32" s="37">
        <f t="shared" si="2"/>
        <v>0.55116279069767438</v>
      </c>
      <c r="D32" s="37">
        <f t="shared" si="2"/>
        <v>-7.3275862068965525E-2</v>
      </c>
      <c r="E32" s="37">
        <f t="shared" si="2"/>
        <v>-4.7227926078028837E-2</v>
      </c>
      <c r="F32" s="37">
        <f t="shared" si="2"/>
        <v>-0.17875210792580098</v>
      </c>
      <c r="G32" s="37">
        <f t="shared" si="2"/>
        <v>-9.6036585365853688E-2</v>
      </c>
      <c r="H32" s="37">
        <f t="shared" si="2"/>
        <v>0.8531073446327686</v>
      </c>
      <c r="I32" s="37">
        <f t="shared" si="2"/>
        <v>-0.47710487444608574</v>
      </c>
      <c r="J32" s="37">
        <f t="shared" si="2"/>
        <v>1.0515151515151517</v>
      </c>
      <c r="K32" s="37">
        <f t="shared" si="2"/>
        <v>7.8431372549019551E-2</v>
      </c>
      <c r="L32" s="37">
        <f t="shared" si="2"/>
        <v>5.1546391752577359E-2</v>
      </c>
      <c r="M32" s="37">
        <f t="shared" si="2"/>
        <v>0.74251497005988032</v>
      </c>
      <c r="N32" s="37">
        <f t="shared" si="2"/>
        <v>-0.32931726907630521</v>
      </c>
      <c r="O32" s="37">
        <f t="shared" si="2"/>
        <v>-7.7777777777777835E-2</v>
      </c>
      <c r="P32" s="37">
        <f t="shared" si="2"/>
        <v>1.1235955056179803E-2</v>
      </c>
      <c r="R32" s="37"/>
    </row>
    <row r="33" spans="1:18" ht="16.5" x14ac:dyDescent="0.3">
      <c r="A33" s="114" t="s">
        <v>11</v>
      </c>
      <c r="B33" s="37">
        <f t="shared" ref="B33:P33" si="3">+B5/C5-1</f>
        <v>-5.1055139550713058E-3</v>
      </c>
      <c r="C33" s="37">
        <f t="shared" si="3"/>
        <v>3.415300546448119E-3</v>
      </c>
      <c r="D33" s="37">
        <f t="shared" si="3"/>
        <v>0.1715124033075488</v>
      </c>
      <c r="E33" s="37">
        <f t="shared" si="3"/>
        <v>0.15141277641277617</v>
      </c>
      <c r="F33" s="37">
        <f t="shared" si="3"/>
        <v>-9.4234647750191192E-2</v>
      </c>
      <c r="G33" s="37">
        <f t="shared" si="3"/>
        <v>-9.114468112003038E-2</v>
      </c>
      <c r="H33" s="37">
        <f t="shared" si="3"/>
        <v>5.1648497739962718E-2</v>
      </c>
      <c r="I33" s="37">
        <f t="shared" si="3"/>
        <v>0.13172346347701813</v>
      </c>
      <c r="J33" s="37">
        <f t="shared" si="3"/>
        <v>-7.2442120985810599E-3</v>
      </c>
      <c r="K33" s="37">
        <f t="shared" si="3"/>
        <v>0.20413669064748197</v>
      </c>
      <c r="L33" s="37">
        <f t="shared" si="3"/>
        <v>8.8062622309197591E-2</v>
      </c>
      <c r="M33" s="37">
        <f t="shared" si="3"/>
        <v>0.45418326693227096</v>
      </c>
      <c r="N33" s="37">
        <f t="shared" si="3"/>
        <v>-3.5542747358309423E-2</v>
      </c>
      <c r="O33" s="37">
        <f t="shared" si="3"/>
        <v>-0.31979837580509651</v>
      </c>
      <c r="P33" s="37">
        <f t="shared" si="3"/>
        <v>0.26706091070372562</v>
      </c>
      <c r="R33" s="37"/>
    </row>
    <row r="34" spans="1:18" ht="15" customHeight="1" x14ac:dyDescent="0.3">
      <c r="A34" s="114" t="s">
        <v>48</v>
      </c>
      <c r="B34" s="37">
        <f t="shared" ref="B34:P34" si="4">+B6/C6-1</f>
        <v>1.2055455093429757E-2</v>
      </c>
      <c r="C34" s="37">
        <f t="shared" si="4"/>
        <v>-3.0957943925233544E-2</v>
      </c>
      <c r="D34" s="37">
        <f t="shared" si="4"/>
        <v>7.9445145018915531E-2</v>
      </c>
      <c r="E34" s="37">
        <f t="shared" si="4"/>
        <v>2.5284450063212116E-3</v>
      </c>
      <c r="F34" s="37">
        <f t="shared" si="4"/>
        <v>0.2799352750809061</v>
      </c>
      <c r="G34" s="37">
        <f t="shared" si="4"/>
        <v>0.37946428571428559</v>
      </c>
      <c r="H34" s="37">
        <f t="shared" si="4"/>
        <v>-0.29504327301337518</v>
      </c>
      <c r="I34" s="37">
        <f t="shared" si="4"/>
        <v>5.12820512820511E-2</v>
      </c>
      <c r="J34" s="37">
        <f t="shared" si="4"/>
        <v>0</v>
      </c>
      <c r="K34" s="37">
        <f t="shared" si="4"/>
        <v>-0.17135023989033582</v>
      </c>
      <c r="L34" s="37">
        <f t="shared" si="4"/>
        <v>-3.7598944591029082E-2</v>
      </c>
      <c r="M34" s="37">
        <f t="shared" si="4"/>
        <v>0.18995290423861855</v>
      </c>
      <c r="N34" s="37">
        <f t="shared" si="4"/>
        <v>9.9223468507333878E-2</v>
      </c>
      <c r="O34" s="37">
        <f t="shared" si="4"/>
        <v>-0.23850197109067006</v>
      </c>
      <c r="P34" s="37">
        <f t="shared" si="4"/>
        <v>-2.6231605886116616E-2</v>
      </c>
      <c r="R34" s="37"/>
    </row>
    <row r="35" spans="1:18" ht="16.5" x14ac:dyDescent="0.3">
      <c r="A35" s="114" t="s">
        <v>38</v>
      </c>
      <c r="B35" s="37">
        <f t="shared" ref="B35:P35" si="5">+B7/C7-1</f>
        <v>2.1241830065359402E-2</v>
      </c>
      <c r="C35" s="37">
        <f t="shared" si="5"/>
        <v>-0.50324675324675328</v>
      </c>
      <c r="D35" s="37">
        <f t="shared" si="5"/>
        <v>-1.2820512820512886E-2</v>
      </c>
      <c r="E35" s="37">
        <f t="shared" si="5"/>
        <v>3.6544850498338999E-2</v>
      </c>
      <c r="F35" s="37">
        <f t="shared" si="5"/>
        <v>0.20520520520520513</v>
      </c>
      <c r="G35" s="37">
        <f t="shared" si="5"/>
        <v>-3.1037827352085268E-2</v>
      </c>
      <c r="H35" s="37">
        <f t="shared" si="5"/>
        <v>0.14555555555555544</v>
      </c>
      <c r="I35" s="37">
        <f t="shared" si="5"/>
        <v>0.29310344827586188</v>
      </c>
      <c r="J35" s="37">
        <f t="shared" si="5"/>
        <v>5.29500756429655E-2</v>
      </c>
      <c r="K35" s="37">
        <f t="shared" si="5"/>
        <v>-0.28230184581976125</v>
      </c>
      <c r="L35" s="37">
        <f t="shared" si="5"/>
        <v>-0.10408560311284032</v>
      </c>
      <c r="M35" s="37">
        <f t="shared" si="5"/>
        <v>-1.2487992315081575E-2</v>
      </c>
      <c r="N35" s="37">
        <f t="shared" si="5"/>
        <v>9.8101265822784889E-2</v>
      </c>
      <c r="O35" s="37">
        <f t="shared" si="5"/>
        <v>0.1366906474820142</v>
      </c>
      <c r="P35" s="37">
        <f t="shared" si="5"/>
        <v>0.12096774193548399</v>
      </c>
      <c r="R35" s="37"/>
    </row>
    <row r="36" spans="1:18" ht="16.5" customHeight="1" x14ac:dyDescent="0.3">
      <c r="A36" s="92" t="s">
        <v>12</v>
      </c>
      <c r="B36" s="37">
        <f t="shared" ref="B36:P36" si="6">+B8/C8-1</f>
        <v>-2.4652476107732357E-2</v>
      </c>
      <c r="C36" s="37">
        <f t="shared" si="6"/>
        <v>0.12457254518808014</v>
      </c>
      <c r="D36" s="37">
        <f t="shared" si="6"/>
        <v>4.9339997436883332E-2</v>
      </c>
      <c r="E36" s="37">
        <f t="shared" si="6"/>
        <v>0.17285435142041194</v>
      </c>
      <c r="F36" s="37">
        <f t="shared" si="6"/>
        <v>-4.3696995831536523E-2</v>
      </c>
      <c r="G36" s="37">
        <f t="shared" si="6"/>
        <v>-0.37279120086548878</v>
      </c>
      <c r="H36" s="37">
        <f t="shared" si="6"/>
        <v>0.20329789542200039</v>
      </c>
      <c r="I36" s="37">
        <f t="shared" si="6"/>
        <v>-1.936170212765953E-2</v>
      </c>
      <c r="J36" s="37">
        <f t="shared" si="6"/>
        <v>0.3585778291660644</v>
      </c>
      <c r="K36" s="37">
        <f t="shared" si="6"/>
        <v>0.37064183835182241</v>
      </c>
      <c r="L36" s="37">
        <f t="shared" si="6"/>
        <v>0.96114996114996143</v>
      </c>
      <c r="M36" s="37">
        <f t="shared" si="6"/>
        <v>-0.28160759140385161</v>
      </c>
      <c r="N36" s="37">
        <f t="shared" si="6"/>
        <v>-6.378258458125341E-3</v>
      </c>
      <c r="O36" s="37">
        <f t="shared" si="6"/>
        <v>-2.0906869399945682E-2</v>
      </c>
      <c r="P36" s="37">
        <f t="shared" si="6"/>
        <v>0.2028086218158065</v>
      </c>
      <c r="R36" s="37"/>
    </row>
    <row r="37" spans="1:18" ht="16.5" customHeight="1" x14ac:dyDescent="0.3">
      <c r="A37" s="92" t="s">
        <v>13</v>
      </c>
      <c r="B37" s="37">
        <f t="shared" ref="B37:P37" si="7">+B9/C9-1</f>
        <v>7.74035444248522E-3</v>
      </c>
      <c r="C37" s="37">
        <f t="shared" si="7"/>
        <v>5.7052598325698867E-2</v>
      </c>
      <c r="D37" s="37">
        <f t="shared" si="7"/>
        <v>7.2869005253346941E-2</v>
      </c>
      <c r="E37" s="37">
        <f t="shared" si="7"/>
        <v>6.9021739130434856E-2</v>
      </c>
      <c r="F37" s="37">
        <f t="shared" si="7"/>
        <v>8.4948307716498306E-2</v>
      </c>
      <c r="G37" s="37">
        <f t="shared" si="7"/>
        <v>7.4452496930814682E-3</v>
      </c>
      <c r="H37" s="37">
        <f t="shared" si="7"/>
        <v>6.3871919106804231E-2</v>
      </c>
      <c r="I37" s="37">
        <f t="shared" si="7"/>
        <v>5.4232921737585427E-2</v>
      </c>
      <c r="J37" s="37">
        <f t="shared" si="7"/>
        <v>0.2784781374219194</v>
      </c>
      <c r="K37" s="37">
        <f t="shared" si="7"/>
        <v>0.5651942049595593</v>
      </c>
      <c r="L37" s="37">
        <f t="shared" si="7"/>
        <v>0.29754353592434546</v>
      </c>
      <c r="M37" s="37">
        <f t="shared" si="7"/>
        <v>-0.15006861399725546</v>
      </c>
      <c r="N37" s="37">
        <f t="shared" si="7"/>
        <v>0.26559980151345997</v>
      </c>
      <c r="O37" s="37">
        <f t="shared" si="7"/>
        <v>-6.2565414583091172E-2</v>
      </c>
      <c r="P37" s="37">
        <f t="shared" si="7"/>
        <v>5.4703790015945053E-2</v>
      </c>
      <c r="R37" s="37"/>
    </row>
    <row r="38" spans="1:18" ht="16.5" customHeight="1" x14ac:dyDescent="0.3">
      <c r="A38" s="92" t="s">
        <v>14</v>
      </c>
      <c r="B38" s="37">
        <f t="shared" ref="B38:P38" si="8">+B10/C10-1</f>
        <v>-8.0935251798561092E-2</v>
      </c>
      <c r="C38" s="37">
        <f t="shared" si="8"/>
        <v>8.7082728592162706E-3</v>
      </c>
      <c r="D38" s="37">
        <f t="shared" si="8"/>
        <v>3.6416605972322547E-3</v>
      </c>
      <c r="E38" s="37">
        <f t="shared" si="8"/>
        <v>6.6822066822066706E-2</v>
      </c>
      <c r="F38" s="37">
        <f t="shared" si="8"/>
        <v>0.30992366412213768</v>
      </c>
      <c r="G38" s="37">
        <f t="shared" si="8"/>
        <v>3.3123028391167209E-2</v>
      </c>
      <c r="H38" s="37">
        <f t="shared" si="8"/>
        <v>0.17190388170055448</v>
      </c>
      <c r="I38" s="37">
        <f t="shared" si="8"/>
        <v>7.4123097286565409E-2</v>
      </c>
      <c r="J38" s="37">
        <f t="shared" si="8"/>
        <v>4.1350792556857252E-2</v>
      </c>
      <c r="K38" s="37">
        <f t="shared" si="8"/>
        <v>-0.14192785334121838</v>
      </c>
      <c r="L38" s="37">
        <f t="shared" si="8"/>
        <v>0.49646017699115075</v>
      </c>
      <c r="M38" s="37">
        <f t="shared" si="8"/>
        <v>-0.23854447439353099</v>
      </c>
      <c r="N38" s="37">
        <f t="shared" si="8"/>
        <v>-9.4017094017094016E-2</v>
      </c>
      <c r="O38" s="37">
        <f t="shared" si="8"/>
        <v>-0.30119453924914674</v>
      </c>
      <c r="P38" s="37">
        <f t="shared" si="8"/>
        <v>0.28157463094587198</v>
      </c>
      <c r="R38" s="37"/>
    </row>
    <row r="39" spans="1:18" ht="16.5" customHeight="1" x14ac:dyDescent="0.3">
      <c r="A39" s="92" t="s">
        <v>27</v>
      </c>
      <c r="B39" s="37">
        <f t="shared" ref="B39:P39" si="9">+B11/C11-1</f>
        <v>1.7569078421977302E-3</v>
      </c>
      <c r="C39" s="37">
        <f t="shared" si="9"/>
        <v>0.13465023559260625</v>
      </c>
      <c r="D39" s="37">
        <f t="shared" si="9"/>
        <v>3.1401869158878437E-2</v>
      </c>
      <c r="E39" s="37">
        <f t="shared" si="9"/>
        <v>0.26597255087553262</v>
      </c>
      <c r="F39" s="37">
        <f t="shared" si="9"/>
        <v>5.7822277847308978E-2</v>
      </c>
      <c r="G39" s="37">
        <f t="shared" si="9"/>
        <v>6.7040598290598385E-2</v>
      </c>
      <c r="H39" s="37">
        <f t="shared" si="9"/>
        <v>2.9136888400219885E-2</v>
      </c>
      <c r="I39" s="37">
        <f t="shared" si="9"/>
        <v>0.18850049003593594</v>
      </c>
      <c r="J39" s="37">
        <f t="shared" si="9"/>
        <v>3.6924119241192432E-2</v>
      </c>
      <c r="K39" s="37">
        <f t="shared" si="9"/>
        <v>-0.24980940279542552</v>
      </c>
      <c r="L39" s="37">
        <f t="shared" si="9"/>
        <v>-3.8837322911577821E-2</v>
      </c>
      <c r="M39" s="37">
        <f t="shared" si="9"/>
        <v>4.067107269954251E-2</v>
      </c>
      <c r="N39" s="37">
        <f t="shared" si="9"/>
        <v>0.1764354066985645</v>
      </c>
      <c r="O39" s="37">
        <f t="shared" si="9"/>
        <v>-5.4833239118145971E-2</v>
      </c>
      <c r="P39" s="37">
        <f t="shared" si="9"/>
        <v>0.50745632722624645</v>
      </c>
      <c r="R39" s="37"/>
    </row>
    <row r="40" spans="1:18" ht="16.5" customHeight="1" x14ac:dyDescent="0.3">
      <c r="A40" s="92" t="s">
        <v>26</v>
      </c>
      <c r="B40" s="37">
        <f t="shared" ref="B40:P40" si="10">+B12/C12-1</f>
        <v>-8.651911468812945E-3</v>
      </c>
      <c r="C40" s="37">
        <f t="shared" si="10"/>
        <v>2.2002878881348886E-2</v>
      </c>
      <c r="D40" s="37">
        <f t="shared" si="10"/>
        <v>-7.1237585943468296E-2</v>
      </c>
      <c r="E40" s="37">
        <f t="shared" si="10"/>
        <v>-4.7653692251727775E-2</v>
      </c>
      <c r="F40" s="37">
        <f t="shared" si="10"/>
        <v>2.7357286157212446E-3</v>
      </c>
      <c r="G40" s="37">
        <f t="shared" si="10"/>
        <v>4.1603343465045572E-2</v>
      </c>
      <c r="H40" s="37">
        <f t="shared" si="10"/>
        <v>-3.6250457707799444E-2</v>
      </c>
      <c r="I40" s="37">
        <f t="shared" si="10"/>
        <v>6.3680623174294126E-2</v>
      </c>
      <c r="J40" s="37">
        <f t="shared" si="10"/>
        <v>7.9688814129520669E-2</v>
      </c>
      <c r="K40" s="37">
        <f t="shared" si="10"/>
        <v>7.3831564687288243E-2</v>
      </c>
      <c r="L40" s="37">
        <f t="shared" si="10"/>
        <v>0.3130744144678328</v>
      </c>
      <c r="M40" s="37">
        <f t="shared" si="10"/>
        <v>9.9413298565840691E-2</v>
      </c>
      <c r="N40" s="37">
        <f t="shared" si="10"/>
        <v>0.10240747394897598</v>
      </c>
      <c r="O40" s="37">
        <f t="shared" si="10"/>
        <v>1.1490347490347492</v>
      </c>
      <c r="P40" s="37">
        <f t="shared" si="10"/>
        <v>-0.39514245679588977</v>
      </c>
      <c r="R40" s="37"/>
    </row>
    <row r="41" spans="1:18" ht="16.5" customHeight="1" x14ac:dyDescent="0.3">
      <c r="A41" s="93" t="s">
        <v>16</v>
      </c>
      <c r="B41" s="37">
        <f t="shared" ref="B41:P41" si="11">+B13/C13-1</f>
        <v>1.1318864774624515E-2</v>
      </c>
      <c r="C41" s="37">
        <f t="shared" si="11"/>
        <v>5.2354181307097569E-2</v>
      </c>
      <c r="D41" s="37">
        <f t="shared" si="11"/>
        <v>-4.4389228392988977E-2</v>
      </c>
      <c r="E41" s="37">
        <f t="shared" si="11"/>
        <v>0.11081272611987636</v>
      </c>
      <c r="F41" s="37">
        <f t="shared" si="11"/>
        <v>2.6061997703788808E-2</v>
      </c>
      <c r="G41" s="37">
        <f t="shared" si="11"/>
        <v>4.2156901846607919E-2</v>
      </c>
      <c r="H41" s="37">
        <f t="shared" si="11"/>
        <v>6.2640389913117156E-2</v>
      </c>
      <c r="I41" s="37">
        <f t="shared" si="11"/>
        <v>0.14839871507836055</v>
      </c>
      <c r="J41" s="37">
        <f t="shared" si="11"/>
        <v>0.10611036339165558</v>
      </c>
      <c r="K41" s="37">
        <f t="shared" si="11"/>
        <v>-5.2924080966705644E-2</v>
      </c>
      <c r="L41" s="37">
        <f t="shared" si="11"/>
        <v>1.6428275290215399E-2</v>
      </c>
      <c r="M41" s="37">
        <f t="shared" si="11"/>
        <v>0.1623396180952954</v>
      </c>
      <c r="N41" s="37">
        <f t="shared" si="11"/>
        <v>5.4098672931614633E-2</v>
      </c>
      <c r="O41" s="37">
        <f t="shared" si="11"/>
        <v>-0.17375793505062687</v>
      </c>
      <c r="P41" s="37">
        <f t="shared" si="11"/>
        <v>7.3617213022417305E-2</v>
      </c>
      <c r="R41" s="37"/>
    </row>
    <row r="42" spans="1:18" ht="16.5" customHeight="1" x14ac:dyDescent="0.3">
      <c r="A42" s="115" t="s">
        <v>40</v>
      </c>
      <c r="B42" s="37">
        <f t="shared" ref="B42:P42" si="12">+B14/C14-1</f>
        <v>-9.8100038774718845E-2</v>
      </c>
      <c r="C42" s="37">
        <f t="shared" si="12"/>
        <v>-1.9349845201238614E-3</v>
      </c>
      <c r="D42" s="37">
        <f t="shared" si="12"/>
        <v>0.18260869565217375</v>
      </c>
      <c r="E42" s="37">
        <f t="shared" si="12"/>
        <v>0.2443052391799545</v>
      </c>
      <c r="F42" s="37">
        <f t="shared" si="12"/>
        <v>0.14846304774362351</v>
      </c>
      <c r="G42" s="37">
        <f t="shared" si="12"/>
        <v>-0.20031380753138084</v>
      </c>
      <c r="H42" s="37">
        <f t="shared" si="12"/>
        <v>0.22721437740693173</v>
      </c>
      <c r="I42" s="37">
        <f t="shared" si="12"/>
        <v>0.42283105022831058</v>
      </c>
      <c r="J42" s="37">
        <f t="shared" si="12"/>
        <v>-0.45630585898709031</v>
      </c>
      <c r="K42" s="37">
        <f t="shared" si="12"/>
        <v>1.3976190476190475</v>
      </c>
      <c r="L42" s="37">
        <f t="shared" si="12"/>
        <v>-0.17404129793510326</v>
      </c>
      <c r="M42" s="37">
        <f t="shared" si="12"/>
        <v>0.27443609022556403</v>
      </c>
      <c r="N42" s="37">
        <f t="shared" si="12"/>
        <v>-0.25974025974025983</v>
      </c>
      <c r="O42" s="37">
        <f t="shared" si="12"/>
        <v>0.16038751345532853</v>
      </c>
      <c r="P42" s="37">
        <f t="shared" si="12"/>
        <v>0.40544629349470496</v>
      </c>
      <c r="R42" s="37"/>
    </row>
    <row r="43" spans="1:18" ht="16.5" customHeight="1" x14ac:dyDescent="0.3">
      <c r="A43" s="115" t="s">
        <v>42</v>
      </c>
      <c r="B43" s="37">
        <f t="shared" ref="B43:P43" si="13">+B15/C15-1</f>
        <v>-1.7922664408693278E-2</v>
      </c>
      <c r="C43" s="37">
        <f t="shared" si="13"/>
        <v>-1.5149409312022244E-2</v>
      </c>
      <c r="D43" s="37">
        <f t="shared" si="13"/>
        <v>4.6076514939961122E-3</v>
      </c>
      <c r="E43" s="37">
        <f t="shared" si="13"/>
        <v>5.4010301692420937E-2</v>
      </c>
      <c r="F43" s="37">
        <f t="shared" si="13"/>
        <v>9.98705082550988E-2</v>
      </c>
      <c r="G43" s="37">
        <f t="shared" si="13"/>
        <v>0.22506444576640883</v>
      </c>
      <c r="H43" s="37">
        <f t="shared" si="13"/>
        <v>0.10640631856077221</v>
      </c>
      <c r="I43" s="37">
        <f t="shared" si="13"/>
        <v>0.13836163836163839</v>
      </c>
      <c r="J43" s="37">
        <f t="shared" si="13"/>
        <v>-0.125764192139738</v>
      </c>
      <c r="K43" s="37">
        <f t="shared" si="13"/>
        <v>-0.25817946226109501</v>
      </c>
      <c r="L43" s="37">
        <f t="shared" si="13"/>
        <v>6.946128529360851E-2</v>
      </c>
      <c r="M43" s="37">
        <f t="shared" si="13"/>
        <v>0.14748558934605449</v>
      </c>
      <c r="N43" s="37">
        <f t="shared" si="13"/>
        <v>0.12550335570469784</v>
      </c>
      <c r="O43" s="37">
        <f t="shared" si="13"/>
        <v>-0.34639567188185416</v>
      </c>
      <c r="P43" s="37">
        <f t="shared" si="13"/>
        <v>4.0626902008521038E-2</v>
      </c>
      <c r="R43" s="37"/>
    </row>
    <row r="44" spans="1:18" ht="16.5" customHeight="1" x14ac:dyDescent="0.3">
      <c r="A44" s="116" t="s">
        <v>41</v>
      </c>
      <c r="B44" s="37">
        <f t="shared" ref="B44:P44" si="14">+B16/C16-1</f>
        <v>9.1326823664560575E-2</v>
      </c>
      <c r="C44" s="37">
        <f t="shared" si="14"/>
        <v>2.835203780271689E-2</v>
      </c>
      <c r="D44" s="37">
        <f t="shared" si="14"/>
        <v>-0.13045711350796085</v>
      </c>
      <c r="E44" s="37">
        <f t="shared" si="14"/>
        <v>0.28599735799207404</v>
      </c>
      <c r="F44" s="37">
        <f t="shared" si="14"/>
        <v>3.1335149863759959E-2</v>
      </c>
      <c r="G44" s="37">
        <f t="shared" si="14"/>
        <v>6.1686086360521752E-3</v>
      </c>
      <c r="H44" s="37">
        <f t="shared" si="14"/>
        <v>5.1910598413842823E-2</v>
      </c>
      <c r="I44" s="37">
        <f t="shared" si="14"/>
        <v>-4.2127071823204409E-2</v>
      </c>
      <c r="J44" s="37">
        <f t="shared" si="14"/>
        <v>0.3712121212121211</v>
      </c>
      <c r="K44" s="37">
        <f t="shared" si="14"/>
        <v>4.8659384309831299E-2</v>
      </c>
      <c r="L44" s="37">
        <f t="shared" si="14"/>
        <v>-0.12282229965156788</v>
      </c>
      <c r="M44" s="37">
        <f t="shared" si="14"/>
        <v>1.2248062015503876</v>
      </c>
      <c r="N44" s="37">
        <f t="shared" si="14"/>
        <v>0.12418300653594749</v>
      </c>
      <c r="O44" s="37">
        <f t="shared" si="14"/>
        <v>-0.40389610389610386</v>
      </c>
      <c r="P44" s="37">
        <f t="shared" si="14"/>
        <v>0.45009416195856877</v>
      </c>
      <c r="R44" s="37"/>
    </row>
    <row r="45" spans="1:18" ht="16.5" customHeight="1" x14ac:dyDescent="0.3">
      <c r="A45" s="115" t="s">
        <v>43</v>
      </c>
      <c r="B45" s="37">
        <f t="shared" ref="B45:P45" si="15">+B17/C17-1</f>
        <v>4.1470311027332674E-2</v>
      </c>
      <c r="C45" s="37">
        <f t="shared" si="15"/>
        <v>0.23659673659673652</v>
      </c>
      <c r="D45" s="37">
        <f t="shared" si="15"/>
        <v>0.20845070422535206</v>
      </c>
      <c r="E45" s="37">
        <f t="shared" si="15"/>
        <v>-3.0054644808742981E-2</v>
      </c>
      <c r="F45" s="37">
        <f t="shared" si="15"/>
        <v>9.6551724137929895E-3</v>
      </c>
      <c r="G45" s="37">
        <f t="shared" si="15"/>
        <v>-0.10161090458488231</v>
      </c>
      <c r="H45" s="37">
        <f t="shared" si="15"/>
        <v>1.2547051442910906E-2</v>
      </c>
      <c r="I45" s="37">
        <f t="shared" si="15"/>
        <v>-0.22621359223300963</v>
      </c>
      <c r="J45" s="37">
        <f t="shared" si="15"/>
        <v>1.6546391752577319</v>
      </c>
      <c r="K45" s="37">
        <f t="shared" si="15"/>
        <v>-0.15098468271334786</v>
      </c>
      <c r="L45" s="37">
        <f t="shared" si="15"/>
        <v>-4.3933054393305304E-2</v>
      </c>
      <c r="M45" s="37">
        <f t="shared" si="15"/>
        <v>0.3502824858757061</v>
      </c>
      <c r="N45" s="37">
        <f t="shared" si="15"/>
        <v>1.5467625899280573</v>
      </c>
      <c r="O45" s="37">
        <f t="shared" si="15"/>
        <v>-0.62634408602150538</v>
      </c>
      <c r="P45" s="37">
        <f t="shared" si="15"/>
        <v>-0.14285714285714279</v>
      </c>
      <c r="R45" s="37"/>
    </row>
    <row r="46" spans="1:18" ht="16.5" customHeight="1" x14ac:dyDescent="0.3">
      <c r="A46" s="115" t="s">
        <v>44</v>
      </c>
      <c r="B46" s="37">
        <f t="shared" ref="B46:P46" si="16">+B18/C18-1</f>
        <v>2.2003797609739806E-2</v>
      </c>
      <c r="C46" s="37">
        <f t="shared" si="16"/>
        <v>-6.4570055375613888E-2</v>
      </c>
      <c r="D46" s="37">
        <f t="shared" si="16"/>
        <v>-8.367640019147915E-2</v>
      </c>
      <c r="E46" s="37">
        <f t="shared" si="16"/>
        <v>6.2563580874872793E-2</v>
      </c>
      <c r="F46" s="37">
        <f t="shared" si="16"/>
        <v>-3.4286275665585952E-2</v>
      </c>
      <c r="G46" s="37">
        <f t="shared" si="16"/>
        <v>5.0789718179002685E-2</v>
      </c>
      <c r="H46" s="37">
        <f t="shared" si="16"/>
        <v>4.7016861219195905E-2</v>
      </c>
      <c r="I46" s="37">
        <f t="shared" si="16"/>
        <v>0.22154739899656728</v>
      </c>
      <c r="J46" s="37">
        <f t="shared" si="16"/>
        <v>0.18362244100640712</v>
      </c>
      <c r="K46" s="37">
        <f t="shared" si="16"/>
        <v>-0.17718914748617709</v>
      </c>
      <c r="L46" s="37">
        <f t="shared" si="16"/>
        <v>0.11610218140068906</v>
      </c>
      <c r="M46" s="37">
        <f t="shared" si="16"/>
        <v>9.1820745847696505E-2</v>
      </c>
      <c r="N46" s="37">
        <f t="shared" si="16"/>
        <v>-4.8339310774987432E-3</v>
      </c>
      <c r="O46" s="37">
        <f t="shared" si="16"/>
        <v>-1.140743024510571E-2</v>
      </c>
      <c r="P46" s="37">
        <f t="shared" si="16"/>
        <v>6.1528391425298645E-2</v>
      </c>
      <c r="R46" s="37"/>
    </row>
    <row r="47" spans="1:18" ht="16.5" customHeight="1" x14ac:dyDescent="0.3">
      <c r="A47" s="115" t="s">
        <v>45</v>
      </c>
      <c r="B47" s="37">
        <f t="shared" ref="B47:P47" si="17">+B19/C19-1</f>
        <v>4.5347467608951808E-2</v>
      </c>
      <c r="C47" s="37">
        <f t="shared" si="17"/>
        <v>0.11588170865279301</v>
      </c>
      <c r="D47" s="37">
        <f t="shared" si="17"/>
        <v>4.3905785501943795E-2</v>
      </c>
      <c r="E47" s="37">
        <f t="shared" si="17"/>
        <v>0.13969246807401592</v>
      </c>
      <c r="F47" s="37">
        <f t="shared" si="17"/>
        <v>-2.0806241872560749E-3</v>
      </c>
      <c r="G47" s="37">
        <f t="shared" si="17"/>
        <v>-3.3190847372391308E-2</v>
      </c>
      <c r="H47" s="37">
        <f t="shared" si="17"/>
        <v>5.0171639820438374E-2</v>
      </c>
      <c r="I47" s="37">
        <f t="shared" si="17"/>
        <v>0.12943632567849694</v>
      </c>
      <c r="J47" s="37">
        <f t="shared" si="17"/>
        <v>0.39244186046511631</v>
      </c>
      <c r="K47" s="37">
        <f t="shared" si="17"/>
        <v>-7.4202229911572548E-2</v>
      </c>
      <c r="L47" s="37">
        <f t="shared" si="17"/>
        <v>0.16689098250336487</v>
      </c>
      <c r="M47" s="37">
        <f t="shared" si="17"/>
        <v>-7.1269487750558191E-3</v>
      </c>
      <c r="N47" s="37">
        <f t="shared" si="17"/>
        <v>-0.10877332274712193</v>
      </c>
      <c r="O47" s="37">
        <f t="shared" si="17"/>
        <v>3.6625514403292314E-2</v>
      </c>
      <c r="P47" s="37">
        <f t="shared" si="17"/>
        <v>-4.8178613396004599E-2</v>
      </c>
      <c r="R47" s="37"/>
    </row>
    <row r="48" spans="1:18" ht="16.5" customHeight="1" x14ac:dyDescent="0.3">
      <c r="A48" s="115" t="s">
        <v>46</v>
      </c>
      <c r="B48" s="37">
        <f t="shared" ref="B48:P48" si="18">+B20/C20-1</f>
        <v>-4.00471142520612E-2</v>
      </c>
      <c r="C48" s="37">
        <f t="shared" si="18"/>
        <v>0.32037325038880238</v>
      </c>
      <c r="D48" s="37">
        <f t="shared" si="18"/>
        <v>3.8772213247172838E-2</v>
      </c>
      <c r="E48" s="37">
        <f t="shared" si="18"/>
        <v>0.48798076923076916</v>
      </c>
      <c r="F48" s="37">
        <f t="shared" si="18"/>
        <v>-7.1599045346061319E-3</v>
      </c>
      <c r="G48" s="37">
        <f t="shared" si="18"/>
        <v>-7.1090047393366218E-3</v>
      </c>
      <c r="H48" s="37">
        <f t="shared" si="18"/>
        <v>-7.2527472527472492E-2</v>
      </c>
      <c r="I48" s="37">
        <f t="shared" si="18"/>
        <v>8.0760095011876532E-2</v>
      </c>
      <c r="J48" s="37">
        <f t="shared" si="18"/>
        <v>0.49822064056939497</v>
      </c>
      <c r="K48" s="37">
        <f t="shared" si="18"/>
        <v>1.2301587301587298</v>
      </c>
      <c r="L48" s="37">
        <f t="shared" si="18"/>
        <v>-0.44247787610619471</v>
      </c>
      <c r="M48" s="37">
        <f t="shared" si="18"/>
        <v>0.13000000000000012</v>
      </c>
      <c r="N48" s="37">
        <f t="shared" si="18"/>
        <v>1.197802197802198</v>
      </c>
      <c r="O48" s="37">
        <f t="shared" si="18"/>
        <v>-0.34532374100719421</v>
      </c>
      <c r="P48" s="37">
        <f t="shared" si="18"/>
        <v>0.56179775280898858</v>
      </c>
      <c r="R48" s="37"/>
    </row>
    <row r="49" spans="1:18" ht="16.5" customHeight="1" x14ac:dyDescent="0.3">
      <c r="A49" s="115" t="s">
        <v>47</v>
      </c>
      <c r="B49" s="37">
        <f t="shared" ref="B49:P49" si="19">+B21/C21-1</f>
        <v>5.1024352531890083E-2</v>
      </c>
      <c r="C49" s="37">
        <f t="shared" si="19"/>
        <v>0.91487786824574391</v>
      </c>
      <c r="D49" s="37">
        <f t="shared" si="19"/>
        <v>-0.42289619820589497</v>
      </c>
      <c r="E49" s="37">
        <f t="shared" si="19"/>
        <v>0.21232522009321619</v>
      </c>
      <c r="F49" s="37">
        <f t="shared" si="19"/>
        <v>8.0581980973698952E-2</v>
      </c>
      <c r="G49" s="37">
        <f t="shared" si="19"/>
        <v>1.1891279728199367E-2</v>
      </c>
      <c r="H49" s="37">
        <f t="shared" si="19"/>
        <v>-1.9433647973348345E-2</v>
      </c>
      <c r="I49" s="37">
        <f t="shared" si="19"/>
        <v>0.1110425663170882</v>
      </c>
      <c r="J49" s="37">
        <f t="shared" si="19"/>
        <v>0.11870255348516245</v>
      </c>
      <c r="K49" s="37">
        <f t="shared" si="19"/>
        <v>1.2963549920760697</v>
      </c>
      <c r="L49" s="37">
        <f t="shared" si="19"/>
        <v>-0.56691832532601238</v>
      </c>
      <c r="M49" s="37">
        <f t="shared" si="19"/>
        <v>0.35534883720930255</v>
      </c>
      <c r="N49" s="37">
        <f t="shared" si="19"/>
        <v>0.85344827586206895</v>
      </c>
      <c r="O49" s="37">
        <f t="shared" si="19"/>
        <v>-0.47031963470319638</v>
      </c>
      <c r="P49" s="37">
        <f t="shared" si="19"/>
        <v>0.36363636363636376</v>
      </c>
      <c r="R49" s="37"/>
    </row>
    <row r="50" spans="1:18" ht="15.75" customHeight="1" x14ac:dyDescent="0.3">
      <c r="A50" s="94" t="s">
        <v>17</v>
      </c>
      <c r="B50" s="37">
        <f t="shared" ref="B50:P50" si="20">+B22/C22-1</f>
        <v>6.8664668664668582E-2</v>
      </c>
      <c r="C50" s="37">
        <f t="shared" si="20"/>
        <v>-0.14361489762162771</v>
      </c>
      <c r="D50" s="37">
        <f t="shared" si="20"/>
        <v>-0.1343865712169835</v>
      </c>
      <c r="E50" s="37">
        <f t="shared" si="20"/>
        <v>4.3641797197032206E-2</v>
      </c>
      <c r="F50" s="37">
        <f t="shared" si="20"/>
        <v>1.735073648896579E-2</v>
      </c>
      <c r="G50" s="37">
        <f t="shared" si="20"/>
        <v>3.0799157075700911E-2</v>
      </c>
      <c r="H50" s="37">
        <f t="shared" si="20"/>
        <v>2.3390842733908457E-2</v>
      </c>
      <c r="I50" s="37">
        <f t="shared" si="20"/>
        <v>-2.7009577101043791E-2</v>
      </c>
      <c r="J50" s="37">
        <f t="shared" si="20"/>
        <v>0.1020456566854433</v>
      </c>
      <c r="K50" s="37">
        <f t="shared" si="20"/>
        <v>-3.6175562921476834E-2</v>
      </c>
      <c r="L50" s="37">
        <f t="shared" si="20"/>
        <v>-3.8095761640371428E-2</v>
      </c>
      <c r="M50" s="37">
        <f t="shared" si="20"/>
        <v>-0.11254756561615775</v>
      </c>
      <c r="N50" s="37">
        <f t="shared" si="20"/>
        <v>-1.9515928441595554E-2</v>
      </c>
      <c r="O50" s="37">
        <f t="shared" si="20"/>
        <v>0.25358277867722001</v>
      </c>
      <c r="P50" s="37">
        <f t="shared" si="20"/>
        <v>0.21872259573224206</v>
      </c>
      <c r="R50" s="37"/>
    </row>
    <row r="51" spans="1:18" ht="16.5" customHeight="1" x14ac:dyDescent="0.3">
      <c r="A51" s="95" t="s">
        <v>19</v>
      </c>
      <c r="B51" s="37">
        <f t="shared" ref="B51:P51" si="21">+B23/C23-1</f>
        <v>5.660377358490587E-2</v>
      </c>
      <c r="C51" s="37">
        <f t="shared" si="21"/>
        <v>-0.26388888888888895</v>
      </c>
      <c r="D51" s="37">
        <f t="shared" si="21"/>
        <v>1.4084507042253502E-2</v>
      </c>
      <c r="E51" s="37">
        <f t="shared" si="21"/>
        <v>2.898550724637694E-2</v>
      </c>
      <c r="F51" s="37">
        <f t="shared" si="21"/>
        <v>-5.4794520547945091E-2</v>
      </c>
      <c r="G51" s="37">
        <f t="shared" si="21"/>
        <v>2.8169014084507005E-2</v>
      </c>
      <c r="H51" s="37">
        <f t="shared" si="21"/>
        <v>5.9701492537313383E-2</v>
      </c>
      <c r="I51" s="37">
        <f t="shared" si="21"/>
        <v>8.0645161290322509E-2</v>
      </c>
      <c r="J51" s="37">
        <f t="shared" si="21"/>
        <v>-1.5873015873015817E-2</v>
      </c>
      <c r="K51" s="37">
        <f t="shared" si="21"/>
        <v>-0.18181818181818177</v>
      </c>
      <c r="L51" s="37">
        <f t="shared" si="21"/>
        <v>0.20312499999999978</v>
      </c>
      <c r="M51" s="37">
        <f t="shared" si="21"/>
        <v>8.4745762711864403E-2</v>
      </c>
      <c r="N51" s="37">
        <f t="shared" si="21"/>
        <v>0.18000000000000016</v>
      </c>
      <c r="O51" s="37">
        <f t="shared" si="21"/>
        <v>0.72413793103448287</v>
      </c>
      <c r="P51" s="37">
        <f t="shared" si="21"/>
        <v>-0.53968253968253976</v>
      </c>
      <c r="R51" s="37"/>
    </row>
    <row r="52" spans="1:18" ht="16.5" customHeight="1" x14ac:dyDescent="0.3">
      <c r="A52" s="95" t="s">
        <v>20</v>
      </c>
      <c r="B52" s="37" t="e">
        <f t="shared" ref="B52:P52" si="22">+B24/C24-1</f>
        <v>#DIV/0!</v>
      </c>
      <c r="C52" s="37" t="e">
        <f t="shared" si="22"/>
        <v>#DIV/0!</v>
      </c>
      <c r="D52" s="37" t="e">
        <f t="shared" si="22"/>
        <v>#DIV/0!</v>
      </c>
      <c r="E52" s="37" t="e">
        <f t="shared" si="22"/>
        <v>#DIV/0!</v>
      </c>
      <c r="F52" s="37" t="e">
        <f t="shared" si="22"/>
        <v>#DIV/0!</v>
      </c>
      <c r="G52" s="37" t="e">
        <f t="shared" si="22"/>
        <v>#DIV/0!</v>
      </c>
      <c r="H52" s="37" t="e">
        <f t="shared" si="22"/>
        <v>#DIV/0!</v>
      </c>
      <c r="I52" s="37" t="e">
        <f t="shared" si="22"/>
        <v>#DIV/0!</v>
      </c>
      <c r="J52" s="37" t="e">
        <f t="shared" si="22"/>
        <v>#DIV/0!</v>
      </c>
      <c r="K52" s="37" t="e">
        <f t="shared" si="22"/>
        <v>#DIV/0!</v>
      </c>
      <c r="L52" s="37" t="e">
        <f t="shared" si="22"/>
        <v>#DIV/0!</v>
      </c>
      <c r="M52" s="37" t="e">
        <f t="shared" si="22"/>
        <v>#DIV/0!</v>
      </c>
      <c r="N52" s="37" t="e">
        <f t="shared" si="22"/>
        <v>#DIV/0!</v>
      </c>
      <c r="O52" s="37" t="e">
        <f t="shared" si="22"/>
        <v>#DIV/0!</v>
      </c>
      <c r="P52" s="37" t="e">
        <f t="shared" si="22"/>
        <v>#DIV/0!</v>
      </c>
      <c r="R52" s="37"/>
    </row>
    <row r="53" spans="1:18" ht="16.5" customHeight="1" x14ac:dyDescent="0.3">
      <c r="A53" s="95" t="s">
        <v>21</v>
      </c>
      <c r="B53" s="37">
        <f t="shared" ref="B53:P53" si="23">+B25/C25-1</f>
        <v>8.2547169811320042E-3</v>
      </c>
      <c r="C53" s="37">
        <f t="shared" si="23"/>
        <v>2.0835262524307785E-2</v>
      </c>
      <c r="D53" s="37">
        <f t="shared" si="23"/>
        <v>0.26422383516740822</v>
      </c>
      <c r="E53" s="37">
        <f t="shared" si="23"/>
        <v>9.4566888774987312E-2</v>
      </c>
      <c r="F53" s="37">
        <f t="shared" si="23"/>
        <v>0.12449567723342936</v>
      </c>
      <c r="G53" s="37">
        <f t="shared" si="23"/>
        <v>0.10738790489867545</v>
      </c>
      <c r="H53" s="37">
        <f t="shared" si="23"/>
        <v>4.4151949350216491E-2</v>
      </c>
      <c r="I53" s="37">
        <f t="shared" si="23"/>
        <v>3.0032606830272979E-2</v>
      </c>
      <c r="J53" s="37">
        <f t="shared" si="23"/>
        <v>-7.4638716849293463E-2</v>
      </c>
      <c r="K53" s="37">
        <f t="shared" si="23"/>
        <v>9.9144702391342321E-2</v>
      </c>
      <c r="L53" s="37">
        <f t="shared" si="23"/>
        <v>4.2394468704512356E-2</v>
      </c>
      <c r="M53" s="37">
        <f t="shared" si="23"/>
        <v>0.15705263157894733</v>
      </c>
      <c r="N53" s="37">
        <f t="shared" si="23"/>
        <v>-7.7292667641528645E-3</v>
      </c>
      <c r="O53" s="37">
        <f t="shared" si="23"/>
        <v>6.9242796515523786E-2</v>
      </c>
      <c r="P53" s="37">
        <f t="shared" si="23"/>
        <v>0.28133943903835146</v>
      </c>
      <c r="R53" s="37"/>
    </row>
    <row r="54" spans="1:18" ht="16.5" customHeight="1" x14ac:dyDescent="0.3">
      <c r="A54" s="96" t="s">
        <v>22</v>
      </c>
      <c r="B54" s="37">
        <f t="shared" ref="B54:P54" si="24">+B26/C26-1</f>
        <v>2.2736771712781101E-2</v>
      </c>
      <c r="C54" s="37">
        <f t="shared" si="24"/>
        <v>-6.1136399309370648E-2</v>
      </c>
      <c r="D54" s="37">
        <f t="shared" si="24"/>
        <v>-2.7105443994807854E-2</v>
      </c>
      <c r="E54" s="37">
        <f t="shared" si="24"/>
        <v>5.3490990990990861E-2</v>
      </c>
      <c r="F54" s="37">
        <f t="shared" si="24"/>
        <v>0.16557284830301899</v>
      </c>
      <c r="G54" s="37">
        <f t="shared" si="24"/>
        <v>0.20451722190852606</v>
      </c>
      <c r="H54" s="37">
        <f t="shared" si="24"/>
        <v>-1.7966064101142321E-2</v>
      </c>
      <c r="I54" s="37">
        <f t="shared" si="24"/>
        <v>4.7635645404902949E-2</v>
      </c>
      <c r="J54" s="37">
        <f t="shared" si="24"/>
        <v>-0.12990295188030732</v>
      </c>
      <c r="K54" s="37">
        <f t="shared" si="24"/>
        <v>-8.3904426745693539E-2</v>
      </c>
      <c r="L54" s="37">
        <f t="shared" si="24"/>
        <v>3.4390267266979579E-2</v>
      </c>
      <c r="M54" s="37">
        <f t="shared" si="24"/>
        <v>0.22036474164133724</v>
      </c>
      <c r="N54" s="37">
        <f t="shared" si="24"/>
        <v>0.28303584820758942</v>
      </c>
      <c r="O54" s="37">
        <f t="shared" si="24"/>
        <v>-5.9263440101594456E-2</v>
      </c>
      <c r="P54" s="37">
        <f t="shared" si="24"/>
        <v>0.12760540970564849</v>
      </c>
      <c r="R54" s="37"/>
    </row>
    <row r="55" spans="1:18" ht="16.5" customHeight="1" thickBot="1" x14ac:dyDescent="0.35">
      <c r="A55" s="97" t="s">
        <v>23</v>
      </c>
      <c r="B55" s="37">
        <f t="shared" ref="B55:P55" si="25">+B27/C27-1</f>
        <v>9.4901448495794405E-3</v>
      </c>
      <c r="C55" s="37">
        <f t="shared" si="25"/>
        <v>1.227077377827035E-2</v>
      </c>
      <c r="D55" s="37">
        <f t="shared" si="25"/>
        <v>1.4193675629478708E-2</v>
      </c>
      <c r="E55" s="37">
        <f t="shared" si="25"/>
        <v>8.8646188199593468E-2</v>
      </c>
      <c r="F55" s="37">
        <f t="shared" si="25"/>
        <v>3.7212996711478485E-2</v>
      </c>
      <c r="G55" s="37">
        <f t="shared" si="25"/>
        <v>-1.5786665085527618E-3</v>
      </c>
      <c r="H55" s="37">
        <f t="shared" si="25"/>
        <v>4.6985698655223285E-2</v>
      </c>
      <c r="I55" s="37">
        <f t="shared" si="25"/>
        <v>6.0964565632615431E-2</v>
      </c>
      <c r="J55" s="37">
        <f t="shared" si="25"/>
        <v>9.6008084891359369E-2</v>
      </c>
      <c r="K55" s="37">
        <f t="shared" si="25"/>
        <v>5.7773620562941996E-2</v>
      </c>
      <c r="L55" s="37">
        <f t="shared" si="25"/>
        <v>8.5934908789386588E-2</v>
      </c>
      <c r="M55" s="37">
        <f t="shared" si="25"/>
        <v>7.4291822554783504E-2</v>
      </c>
      <c r="N55" s="37">
        <f t="shared" si="25"/>
        <v>3.7882815208598375E-2</v>
      </c>
      <c r="O55" s="37">
        <f t="shared" si="25"/>
        <v>-9.9655610347708645E-3</v>
      </c>
      <c r="P55" s="37">
        <f t="shared" si="25"/>
        <v>0.11290651182927136</v>
      </c>
      <c r="R55" s="37"/>
    </row>
    <row r="56" spans="1:18" ht="16.5" customHeight="1" thickBot="1" x14ac:dyDescent="0.35">
      <c r="A56" s="259" t="s">
        <v>76</v>
      </c>
    </row>
    <row r="57" spans="1:18" ht="15.75" customHeight="1" thickBot="1" x14ac:dyDescent="0.35">
      <c r="A57" s="234" t="s">
        <v>72</v>
      </c>
      <c r="B57" s="157">
        <v>2019</v>
      </c>
      <c r="C57" s="13">
        <v>2018</v>
      </c>
      <c r="D57" s="13">
        <v>2017</v>
      </c>
      <c r="E57" s="13">
        <v>2016</v>
      </c>
      <c r="F57" s="13">
        <v>2015</v>
      </c>
      <c r="G57" s="13">
        <v>2014</v>
      </c>
      <c r="H57" s="13">
        <v>2013</v>
      </c>
      <c r="I57" s="13">
        <v>2012</v>
      </c>
      <c r="J57" s="13">
        <v>2011</v>
      </c>
      <c r="K57" s="13">
        <v>2010</v>
      </c>
      <c r="L57" s="13">
        <v>2009</v>
      </c>
      <c r="M57" s="13">
        <v>2008</v>
      </c>
      <c r="N57" s="13">
        <v>2007</v>
      </c>
      <c r="O57" s="13">
        <v>2006</v>
      </c>
      <c r="P57" s="13">
        <v>2005</v>
      </c>
      <c r="Q57" s="156">
        <v>2004</v>
      </c>
    </row>
    <row r="58" spans="1:18" ht="15.75" customHeight="1" x14ac:dyDescent="0.3">
      <c r="A58" s="91" t="s">
        <v>24</v>
      </c>
      <c r="B58" s="37">
        <f t="shared" ref="B58:Q58" si="26">B2/B$27</f>
        <v>6.9238283727893216E-2</v>
      </c>
      <c r="C58" s="37">
        <f t="shared" si="26"/>
        <v>6.9869750643562448E-2</v>
      </c>
      <c r="D58" s="37">
        <f t="shared" si="26"/>
        <v>6.9625135315585104E-2</v>
      </c>
      <c r="E58" s="37">
        <f t="shared" si="26"/>
        <v>7.5136414436920651E-2</v>
      </c>
      <c r="F58" s="37">
        <f t="shared" si="26"/>
        <v>7.4088918152930061E-2</v>
      </c>
      <c r="G58" s="37">
        <f t="shared" si="26"/>
        <v>8.0015737393382871E-2</v>
      </c>
      <c r="H58" s="37">
        <f t="shared" si="26"/>
        <v>7.7777118970679793E-2</v>
      </c>
      <c r="I58" s="37">
        <f t="shared" si="26"/>
        <v>8.4263864855007795E-2</v>
      </c>
      <c r="J58" s="37">
        <f t="shared" si="26"/>
        <v>8.5128103800302959E-2</v>
      </c>
      <c r="K58" s="37">
        <f t="shared" si="26"/>
        <v>8.8915758319497565E-2</v>
      </c>
      <c r="L58" s="37">
        <f t="shared" si="26"/>
        <v>0.10399824378883467</v>
      </c>
      <c r="M58" s="37">
        <f t="shared" si="26"/>
        <v>0.10465381426202322</v>
      </c>
      <c r="N58" s="37">
        <f t="shared" si="26"/>
        <v>8.4235257438090141E-2</v>
      </c>
      <c r="O58" s="37">
        <f t="shared" si="26"/>
        <v>0.10743094880388306</v>
      </c>
      <c r="P58" s="37">
        <f t="shared" si="26"/>
        <v>8.3202709351151594E-2</v>
      </c>
      <c r="Q58" s="37">
        <f t="shared" si="26"/>
        <v>0.11069091094303103</v>
      </c>
    </row>
    <row r="59" spans="1:18" ht="15.75" customHeight="1" x14ac:dyDescent="0.3">
      <c r="A59" s="92" t="s">
        <v>36</v>
      </c>
      <c r="B59" s="37">
        <f t="shared" ref="B59:Q59" si="27">B3/B$27</f>
        <v>0.13024916901372713</v>
      </c>
      <c r="C59" s="37">
        <f t="shared" si="27"/>
        <v>0.13169657150907391</v>
      </c>
      <c r="D59" s="37">
        <f t="shared" si="27"/>
        <v>0.13574989142342272</v>
      </c>
      <c r="E59" s="37">
        <f t="shared" si="27"/>
        <v>0.12026822694102952</v>
      </c>
      <c r="F59" s="37">
        <f t="shared" si="27"/>
        <v>0.11663708453808937</v>
      </c>
      <c r="G59" s="37">
        <f t="shared" si="27"/>
        <v>0.12773270185805163</v>
      </c>
      <c r="H59" s="37">
        <f t="shared" si="27"/>
        <v>0.13640271560285794</v>
      </c>
      <c r="I59" s="37">
        <f t="shared" si="27"/>
        <v>0.13633224437219191</v>
      </c>
      <c r="J59" s="37">
        <f t="shared" si="27"/>
        <v>0.13069716129882103</v>
      </c>
      <c r="K59" s="37">
        <f t="shared" si="27"/>
        <v>0.14067350032483936</v>
      </c>
      <c r="L59" s="37">
        <f t="shared" si="27"/>
        <v>0.1317731051531435</v>
      </c>
      <c r="M59" s="37">
        <f t="shared" si="27"/>
        <v>0.13531301824212272</v>
      </c>
      <c r="N59" s="37">
        <f t="shared" si="27"/>
        <v>0.1058925708177445</v>
      </c>
      <c r="O59" s="37">
        <f t="shared" si="27"/>
        <v>0.11144111868716054</v>
      </c>
      <c r="P59" s="37">
        <f t="shared" si="27"/>
        <v>0.15261839109392342</v>
      </c>
      <c r="Q59" s="37">
        <f t="shared" si="27"/>
        <v>0.14043598950772915</v>
      </c>
    </row>
    <row r="60" spans="1:18" ht="15.75" customHeight="1" x14ac:dyDescent="0.3">
      <c r="A60" s="114" t="s">
        <v>37</v>
      </c>
      <c r="B60" s="37">
        <f t="shared" ref="B60:Q60" si="28">B4/B$27</f>
        <v>4.3832940042120216E-3</v>
      </c>
      <c r="C60" s="37">
        <f t="shared" si="28"/>
        <v>4.2712055429617963E-3</v>
      </c>
      <c r="D60" s="37">
        <f t="shared" si="28"/>
        <v>2.7873389987619025E-3</v>
      </c>
      <c r="E60" s="37">
        <f t="shared" si="28"/>
        <v>3.0504240352376569E-3</v>
      </c>
      <c r="F60" s="37">
        <f t="shared" si="28"/>
        <v>3.4854427299533365E-3</v>
      </c>
      <c r="G60" s="37">
        <f t="shared" si="28"/>
        <v>4.402016167944711E-3</v>
      </c>
      <c r="H60" s="37">
        <f t="shared" si="28"/>
        <v>4.8619963831490328E-3</v>
      </c>
      <c r="I60" s="37">
        <f t="shared" si="28"/>
        <v>2.7469756108916801E-3</v>
      </c>
      <c r="J60" s="37">
        <f t="shared" si="28"/>
        <v>5.5736679180662576E-3</v>
      </c>
      <c r="K60" s="37">
        <f t="shared" si="28"/>
        <v>2.9776943622320073E-3</v>
      </c>
      <c r="L60" s="37">
        <f t="shared" si="28"/>
        <v>2.9206555249067009E-3</v>
      </c>
      <c r="M60" s="37">
        <f t="shared" si="28"/>
        <v>3.0161691542288558E-3</v>
      </c>
      <c r="N60" s="37">
        <f t="shared" si="28"/>
        <v>1.8595225369677532E-3</v>
      </c>
      <c r="O60" s="37">
        <f t="shared" si="28"/>
        <v>2.87761470010401E-3</v>
      </c>
      <c r="P60" s="37">
        <f t="shared" si="28"/>
        <v>3.0892095056120638E-3</v>
      </c>
      <c r="Q60" s="37">
        <f t="shared" si="28"/>
        <v>3.3998013599205435E-3</v>
      </c>
    </row>
    <row r="61" spans="1:18" ht="16.5" x14ac:dyDescent="0.3">
      <c r="A61" s="114" t="s">
        <v>11</v>
      </c>
      <c r="B61" s="37">
        <f t="shared" ref="B61:Q61" si="29">B5/B$27</f>
        <v>0.11125066605769963</v>
      </c>
      <c r="C61" s="37">
        <f t="shared" si="29"/>
        <v>0.11288277557920622</v>
      </c>
      <c r="D61" s="37">
        <f t="shared" si="29"/>
        <v>0.11387900355871884</v>
      </c>
      <c r="E61" s="37">
        <f t="shared" si="29"/>
        <v>9.8586549207810126E-2</v>
      </c>
      <c r="F61" s="37">
        <f t="shared" si="29"/>
        <v>9.3212332884830093E-2</v>
      </c>
      <c r="G61" s="37">
        <f t="shared" si="29"/>
        <v>0.10673961294920235</v>
      </c>
      <c r="H61" s="37">
        <f t="shared" si="29"/>
        <v>0.11725860484420861</v>
      </c>
      <c r="I61" s="37">
        <f t="shared" si="29"/>
        <v>0.11673870364478656</v>
      </c>
      <c r="J61" s="37">
        <f t="shared" si="29"/>
        <v>0.10943983402489625</v>
      </c>
      <c r="K61" s="37">
        <f t="shared" si="29"/>
        <v>0.12082220457662599</v>
      </c>
      <c r="L61" s="37">
        <f t="shared" si="29"/>
        <v>0.10613623999007357</v>
      </c>
      <c r="M61" s="37">
        <f t="shared" si="29"/>
        <v>0.10592868988391377</v>
      </c>
      <c r="N61" s="37">
        <f t="shared" si="29"/>
        <v>7.8255834669517174E-2</v>
      </c>
      <c r="O61" s="37">
        <f t="shared" si="29"/>
        <v>8.4213567548827001E-2</v>
      </c>
      <c r="P61" s="37">
        <f t="shared" si="29"/>
        <v>0.12257296827267422</v>
      </c>
      <c r="Q61" s="37">
        <f t="shared" si="29"/>
        <v>0.10766037639748388</v>
      </c>
    </row>
    <row r="62" spans="1:18" ht="16.5" x14ac:dyDescent="0.3">
      <c r="A62" s="114" t="s">
        <v>48</v>
      </c>
      <c r="B62" s="37">
        <f t="shared" ref="B62:Q62" si="30">B6/B$27</f>
        <v>1.0650579787369009E-2</v>
      </c>
      <c r="C62" s="37">
        <f t="shared" si="30"/>
        <v>1.0623583202059401E-2</v>
      </c>
      <c r="D62" s="37">
        <f t="shared" si="30"/>
        <v>1.1097498525303203E-2</v>
      </c>
      <c r="E62" s="37">
        <f t="shared" si="30"/>
        <v>1.0426664913549405E-2</v>
      </c>
      <c r="F62" s="37">
        <f t="shared" si="30"/>
        <v>1.1322321147404881E-2</v>
      </c>
      <c r="G62" s="37">
        <f t="shared" si="30"/>
        <v>9.1751972741646922E-3</v>
      </c>
      <c r="H62" s="37">
        <f t="shared" si="30"/>
        <v>6.6407755477157519E-3</v>
      </c>
      <c r="I62" s="37">
        <f t="shared" si="30"/>
        <v>9.8627288176365135E-3</v>
      </c>
      <c r="J62" s="37">
        <f t="shared" si="30"/>
        <v>9.9535664888361977E-3</v>
      </c>
      <c r="K62" s="37">
        <f t="shared" si="30"/>
        <v>1.0909189345268171E-2</v>
      </c>
      <c r="L62" s="37">
        <f t="shared" si="30"/>
        <v>1.3925609185747962E-2</v>
      </c>
      <c r="M62" s="37">
        <f t="shared" si="30"/>
        <v>1.5713101160862358E-2</v>
      </c>
      <c r="N62" s="37">
        <f t="shared" si="30"/>
        <v>1.4185818635310885E-2</v>
      </c>
      <c r="O62" s="37">
        <f t="shared" si="30"/>
        <v>1.3394198543857622E-2</v>
      </c>
      <c r="P62" s="37">
        <f t="shared" si="30"/>
        <v>1.7413988398302077E-2</v>
      </c>
      <c r="Q62" s="37">
        <f t="shared" si="30"/>
        <v>1.9902207960883184E-2</v>
      </c>
    </row>
    <row r="63" spans="1:18" ht="16.5" x14ac:dyDescent="0.3">
      <c r="A63" s="114" t="s">
        <v>38</v>
      </c>
      <c r="B63" s="37">
        <f t="shared" ref="B63:Q63" si="31">B7/B$27</f>
        <v>3.9646291644464737E-3</v>
      </c>
      <c r="C63" s="37">
        <f t="shared" si="31"/>
        <v>3.9190071848465057E-3</v>
      </c>
      <c r="D63" s="37">
        <f t="shared" si="31"/>
        <v>7.9860503406387531E-3</v>
      </c>
      <c r="E63" s="37">
        <f t="shared" si="31"/>
        <v>8.20458878443232E-3</v>
      </c>
      <c r="F63" s="37">
        <f t="shared" si="31"/>
        <v>8.61698777590106E-3</v>
      </c>
      <c r="G63" s="37">
        <f t="shared" si="31"/>
        <v>7.4158754667399095E-3</v>
      </c>
      <c r="H63" s="37">
        <f t="shared" si="31"/>
        <v>7.6413388277845303E-3</v>
      </c>
      <c r="I63" s="37">
        <f t="shared" si="31"/>
        <v>6.9838362988771533E-3</v>
      </c>
      <c r="J63" s="37">
        <f t="shared" si="31"/>
        <v>5.7300928670223272E-3</v>
      </c>
      <c r="K63" s="37">
        <f t="shared" si="31"/>
        <v>5.9644120407132016E-3</v>
      </c>
      <c r="L63" s="37">
        <f t="shared" si="31"/>
        <v>8.7906004524152658E-3</v>
      </c>
      <c r="M63" s="37">
        <f t="shared" si="31"/>
        <v>1.0655058043117744E-2</v>
      </c>
      <c r="N63" s="37">
        <f t="shared" si="31"/>
        <v>1.1591394975948688E-2</v>
      </c>
      <c r="O63" s="37">
        <f t="shared" si="31"/>
        <v>1.0955737894371894E-2</v>
      </c>
      <c r="P63" s="37">
        <f t="shared" si="31"/>
        <v>9.5422249173350415E-3</v>
      </c>
      <c r="Q63" s="37">
        <f t="shared" si="31"/>
        <v>9.4736037894415145E-3</v>
      </c>
    </row>
    <row r="64" spans="1:18" ht="15" customHeight="1" x14ac:dyDescent="0.3">
      <c r="A64" s="92" t="s">
        <v>12</v>
      </c>
      <c r="B64" s="37">
        <f t="shared" ref="B64:Q64" si="32">B8/B$27</f>
        <v>5.6970135241430055E-2</v>
      </c>
      <c r="C64" s="37">
        <f t="shared" si="32"/>
        <v>5.8964408755010821E-2</v>
      </c>
      <c r="D64" s="37">
        <f t="shared" si="32"/>
        <v>5.3076120283401064E-2</v>
      </c>
      <c r="E64" s="37">
        <f t="shared" si="32"/>
        <v>5.1298402471895335E-2</v>
      </c>
      <c r="F64" s="37">
        <f t="shared" si="32"/>
        <v>4.7615298731785514E-2</v>
      </c>
      <c r="G64" s="37">
        <f t="shared" si="32"/>
        <v>5.164388951162116E-2</v>
      </c>
      <c r="H64" s="37">
        <f t="shared" si="32"/>
        <v>8.220924372239187E-2</v>
      </c>
      <c r="I64" s="37">
        <f t="shared" si="32"/>
        <v>7.1530003336721784E-2</v>
      </c>
      <c r="J64" s="37">
        <f t="shared" si="32"/>
        <v>7.7389185273002689E-2</v>
      </c>
      <c r="K64" s="37">
        <f t="shared" si="32"/>
        <v>6.2432325128131079E-2</v>
      </c>
      <c r="L64" s="37">
        <f t="shared" si="32"/>
        <v>4.8181271535062173E-2</v>
      </c>
      <c r="M64" s="37">
        <f t="shared" si="32"/>
        <v>2.6679104477611938E-2</v>
      </c>
      <c r="N64" s="37">
        <f t="shared" si="32"/>
        <v>3.9896223053625508E-2</v>
      </c>
      <c r="O64" s="37">
        <f t="shared" si="32"/>
        <v>4.1673408066566511E-2</v>
      </c>
      <c r="P64" s="37">
        <f t="shared" si="32"/>
        <v>4.2139105959886042E-2</v>
      </c>
      <c r="Q64" s="37">
        <f t="shared" si="32"/>
        <v>3.8989482262459574E-2</v>
      </c>
    </row>
    <row r="65" spans="1:17" ht="16.5" x14ac:dyDescent="0.3">
      <c r="A65" s="92" t="s">
        <v>13</v>
      </c>
      <c r="B65" s="37">
        <f t="shared" ref="B65:Q65" si="33">B9/B$27</f>
        <v>0.21389967268021615</v>
      </c>
      <c r="C65" s="37">
        <f t="shared" si="33"/>
        <v>0.21427107747083157</v>
      </c>
      <c r="D65" s="37">
        <f t="shared" si="33"/>
        <v>0.20519352559490239</v>
      </c>
      <c r="E65" s="37">
        <f t="shared" si="33"/>
        <v>0.19397146801656695</v>
      </c>
      <c r="F65" s="37">
        <f t="shared" si="33"/>
        <v>0.19753227791932665</v>
      </c>
      <c r="G65" s="37">
        <f t="shared" si="33"/>
        <v>0.18884129729569224</v>
      </c>
      <c r="H65" s="37">
        <f t="shared" si="33"/>
        <v>0.18714980285197594</v>
      </c>
      <c r="I65" s="37">
        <f t="shared" si="33"/>
        <v>0.18417928283761026</v>
      </c>
      <c r="J65" s="37">
        <f t="shared" si="33"/>
        <v>0.18535533162089177</v>
      </c>
      <c r="K65" s="37">
        <f t="shared" si="33"/>
        <v>0.15890059914819893</v>
      </c>
      <c r="L65" s="37">
        <f t="shared" si="33"/>
        <v>0.10738658598276238</v>
      </c>
      <c r="M65" s="37">
        <f t="shared" si="33"/>
        <v>8.9873548922056387E-2</v>
      </c>
      <c r="N65" s="37">
        <f t="shared" si="33"/>
        <v>0.11359789773739533</v>
      </c>
      <c r="O65" s="37">
        <f t="shared" si="33"/>
        <v>9.3158442158788851E-2</v>
      </c>
      <c r="P65" s="37">
        <f t="shared" si="33"/>
        <v>9.8385601995400501E-2</v>
      </c>
      <c r="Q65" s="37">
        <f t="shared" si="33"/>
        <v>0.10381490819262994</v>
      </c>
    </row>
    <row r="66" spans="1:17" ht="16.5" customHeight="1" x14ac:dyDescent="0.3">
      <c r="A66" s="92" t="s">
        <v>14</v>
      </c>
      <c r="B66" s="37">
        <f t="shared" ref="B66:Q66" si="34">B10/B$27</f>
        <v>1.6207404024257188E-2</v>
      </c>
      <c r="C66" s="37">
        <f t="shared" si="34"/>
        <v>1.7802026101100141E-2</v>
      </c>
      <c r="D66" s="37">
        <f t="shared" si="34"/>
        <v>1.7864898326948382E-2</v>
      </c>
      <c r="E66" s="37">
        <f t="shared" si="34"/>
        <v>1.8052725001643549E-2</v>
      </c>
      <c r="F66" s="37">
        <f t="shared" si="34"/>
        <v>1.8422032005954596E-2</v>
      </c>
      <c r="G66" s="37">
        <f t="shared" si="34"/>
        <v>1.4586782074218138E-2</v>
      </c>
      <c r="H66" s="37">
        <f t="shared" si="34"/>
        <v>1.4096824879191248E-2</v>
      </c>
      <c r="I66" s="37">
        <f t="shared" si="34"/>
        <v>1.2594184792308468E-2</v>
      </c>
      <c r="J66" s="37">
        <f t="shared" si="34"/>
        <v>1.2439899888032666E-2</v>
      </c>
      <c r="K66" s="37">
        <f t="shared" si="34"/>
        <v>1.3092831877571643E-2</v>
      </c>
      <c r="L66" s="37">
        <f t="shared" si="34"/>
        <v>1.6139962394173958E-2</v>
      </c>
      <c r="M66" s="37">
        <f t="shared" si="34"/>
        <v>1.1712271973466004E-2</v>
      </c>
      <c r="N66" s="37">
        <f t="shared" si="34"/>
        <v>1.6524140388384106E-2</v>
      </c>
      <c r="O66" s="37">
        <f t="shared" si="34"/>
        <v>1.8929850918756503E-2</v>
      </c>
      <c r="P66" s="37">
        <f t="shared" si="34"/>
        <v>2.6818915115387695E-2</v>
      </c>
      <c r="Q66" s="37">
        <f t="shared" si="34"/>
        <v>2.328927598237706E-2</v>
      </c>
    </row>
    <row r="67" spans="1:17" ht="16.5" customHeight="1" x14ac:dyDescent="0.3">
      <c r="A67" s="92" t="s">
        <v>27</v>
      </c>
      <c r="B67" s="37">
        <f t="shared" ref="B67:Q67" si="35">B11/B$27</f>
        <v>3.9785846591053262E-2</v>
      </c>
      <c r="C67" s="37">
        <f t="shared" si="35"/>
        <v>4.0092980366542443E-2</v>
      </c>
      <c r="D67" s="37">
        <f t="shared" si="35"/>
        <v>3.5768689756205063E-2</v>
      </c>
      <c r="E67" s="37">
        <f t="shared" si="35"/>
        <v>3.5171915061468675E-2</v>
      </c>
      <c r="F67" s="37">
        <f t="shared" si="35"/>
        <v>3.0245340814749073E-2</v>
      </c>
      <c r="G67" s="37">
        <f t="shared" si="35"/>
        <v>2.965607856819413E-2</v>
      </c>
      <c r="H67" s="37">
        <f t="shared" si="35"/>
        <v>2.7748954967240815E-2</v>
      </c>
      <c r="I67" s="37">
        <f t="shared" si="35"/>
        <v>2.8230218283683429E-2</v>
      </c>
      <c r="J67" s="37">
        <f t="shared" si="35"/>
        <v>2.5200882566027791E-2</v>
      </c>
      <c r="K67" s="37">
        <f t="shared" si="35"/>
        <v>2.6636829567602684E-2</v>
      </c>
      <c r="L67" s="37">
        <f t="shared" si="35"/>
        <v>3.7558102910156425E-2</v>
      </c>
      <c r="M67" s="37">
        <f t="shared" si="35"/>
        <v>4.243366500829187E-2</v>
      </c>
      <c r="N67" s="37">
        <f t="shared" si="35"/>
        <v>4.3804560840905032E-2</v>
      </c>
      <c r="O67" s="37">
        <f t="shared" si="35"/>
        <v>3.8645556454408876E-2</v>
      </c>
      <c r="P67" s="37">
        <f t="shared" si="35"/>
        <v>4.048008604020549E-2</v>
      </c>
      <c r="Q67" s="37">
        <f t="shared" si="35"/>
        <v>2.9885145287391446E-2</v>
      </c>
    </row>
    <row r="68" spans="1:17" ht="16.5" customHeight="1" x14ac:dyDescent="0.3">
      <c r="A68" s="92" t="s">
        <v>26</v>
      </c>
      <c r="B68" s="37">
        <f t="shared" ref="B68:Q68" si="36">B12/B$27</f>
        <v>3.1253964629164445E-2</v>
      </c>
      <c r="C68" s="37">
        <f t="shared" si="36"/>
        <v>3.1825924360599889E-2</v>
      </c>
      <c r="D68" s="37">
        <f t="shared" si="36"/>
        <v>3.1522859420881705E-2</v>
      </c>
      <c r="E68" s="37">
        <f t="shared" si="36"/>
        <v>3.4422457432121495E-2</v>
      </c>
      <c r="F68" s="37">
        <f t="shared" si="36"/>
        <v>3.9349002318857171E-2</v>
      </c>
      <c r="G68" s="37">
        <f t="shared" si="36"/>
        <v>4.0701947131266181E-2</v>
      </c>
      <c r="H68" s="37">
        <f t="shared" si="36"/>
        <v>3.9014556342830034E-2</v>
      </c>
      <c r="I68" s="37">
        <f t="shared" si="36"/>
        <v>4.2384126516074462E-2</v>
      </c>
      <c r="J68" s="37">
        <f t="shared" si="36"/>
        <v>4.22759006783903E-2</v>
      </c>
      <c r="K68" s="37">
        <f t="shared" si="36"/>
        <v>4.2914892081137648E-2</v>
      </c>
      <c r="L68" s="37">
        <f t="shared" si="36"/>
        <v>4.2273148103960052E-2</v>
      </c>
      <c r="M68" s="37">
        <f t="shared" si="36"/>
        <v>3.4960613598673293E-2</v>
      </c>
      <c r="N68" s="37">
        <f t="shared" si="36"/>
        <v>3.4161767325850703E-2</v>
      </c>
      <c r="O68" s="37">
        <f t="shared" si="36"/>
        <v>3.2162255865017912E-2</v>
      </c>
      <c r="P68" s="37">
        <f t="shared" si="36"/>
        <v>1.4816764110250454E-2</v>
      </c>
      <c r="Q68" s="37">
        <f t="shared" si="36"/>
        <v>2.7262077571497692E-2</v>
      </c>
    </row>
    <row r="69" spans="1:17" ht="16.5" customHeight="1" x14ac:dyDescent="0.3">
      <c r="A69" s="93" t="s">
        <v>16</v>
      </c>
      <c r="B69" s="37">
        <f t="shared" ref="B69:Q69" si="37">B13/B$27</f>
        <v>0.19213544441907079</v>
      </c>
      <c r="C69" s="37">
        <f t="shared" si="37"/>
        <v>0.19178801501005369</v>
      </c>
      <c r="D69" s="37">
        <f t="shared" si="37"/>
        <v>0.18448294861572967</v>
      </c>
      <c r="E69" s="37">
        <f t="shared" si="37"/>
        <v>0.19579251857208602</v>
      </c>
      <c r="F69" s="37">
        <f t="shared" si="37"/>
        <v>0.19188543127880675</v>
      </c>
      <c r="G69" s="37">
        <f t="shared" si="37"/>
        <v>0.19397079674265646</v>
      </c>
      <c r="H69" s="37">
        <f t="shared" si="37"/>
        <v>0.18583054163825563</v>
      </c>
      <c r="I69" s="37">
        <f t="shared" si="37"/>
        <v>0.18309290830222938</v>
      </c>
      <c r="J69" s="37">
        <f t="shared" si="37"/>
        <v>0.16915300006586315</v>
      </c>
      <c r="K69" s="37">
        <f t="shared" si="37"/>
        <v>0.16760809932866524</v>
      </c>
      <c r="L69" s="37">
        <f t="shared" si="37"/>
        <v>0.18719874774508208</v>
      </c>
      <c r="M69" s="37">
        <f t="shared" si="37"/>
        <v>0.19999999999999998</v>
      </c>
      <c r="N69" s="37">
        <f t="shared" si="37"/>
        <v>0.18484990201318366</v>
      </c>
      <c r="O69" s="37">
        <f t="shared" si="37"/>
        <v>0.18200624061019302</v>
      </c>
      <c r="P69" s="37">
        <f t="shared" si="37"/>
        <v>0.21808674957952423</v>
      </c>
      <c r="Q69" s="37">
        <f t="shared" si="37"/>
        <v>0.22606769042707617</v>
      </c>
    </row>
    <row r="70" spans="1:17" ht="16.5" customHeight="1" x14ac:dyDescent="0.3">
      <c r="A70" s="115" t="s">
        <v>40</v>
      </c>
      <c r="B70" s="37">
        <f t="shared" ref="B70:Q70" si="38">B14/B$27</f>
        <v>1.4754763898403998E-2</v>
      </c>
      <c r="C70" s="37">
        <f t="shared" si="38"/>
        <v>1.6514901192351533E-2</v>
      </c>
      <c r="D70" s="37">
        <f t="shared" si="38"/>
        <v>1.6749962727443619E-2</v>
      </c>
      <c r="E70" s="37">
        <f t="shared" si="38"/>
        <v>1.4364604562487674E-2</v>
      </c>
      <c r="F70" s="37">
        <f t="shared" si="38"/>
        <v>1.2567633334287594E-2</v>
      </c>
      <c r="G70" s="37">
        <f t="shared" si="38"/>
        <v>1.1350223812457776E-2</v>
      </c>
      <c r="H70" s="37">
        <f t="shared" si="38"/>
        <v>1.4170940677714862E-2</v>
      </c>
      <c r="I70" s="37">
        <f t="shared" si="38"/>
        <v>1.2089796615167341E-2</v>
      </c>
      <c r="J70" s="37">
        <f t="shared" si="38"/>
        <v>9.0150167950997818E-3</v>
      </c>
      <c r="K70" s="37">
        <f t="shared" si="38"/>
        <v>1.817295892586443E-2</v>
      </c>
      <c r="L70" s="37">
        <f t="shared" si="38"/>
        <v>8.0174857546458454E-3</v>
      </c>
      <c r="M70" s="37">
        <f t="shared" si="38"/>
        <v>1.0541044776119403E-2</v>
      </c>
      <c r="N70" s="37">
        <f t="shared" si="38"/>
        <v>8.8856226616782462E-3</v>
      </c>
      <c r="O70" s="37">
        <f t="shared" si="38"/>
        <v>1.2458107014908126E-2</v>
      </c>
      <c r="P70" s="37">
        <f t="shared" si="38"/>
        <v>1.0629169002642989E-2</v>
      </c>
      <c r="Q70" s="37">
        <f t="shared" si="38"/>
        <v>8.4167367000280123E-3</v>
      </c>
    </row>
    <row r="71" spans="1:17" ht="16.5" customHeight="1" x14ac:dyDescent="0.3">
      <c r="A71" s="115" t="s">
        <v>42</v>
      </c>
      <c r="B71" s="37">
        <f t="shared" ref="B71:Q71" si="39">B15/B$27</f>
        <v>4.4143766968612816E-2</v>
      </c>
      <c r="C71" s="37">
        <f t="shared" si="39"/>
        <v>4.53759557382718E-2</v>
      </c>
      <c r="D71" s="37">
        <f t="shared" si="39"/>
        <v>4.6639311851376486E-2</v>
      </c>
      <c r="E71" s="37">
        <f t="shared" si="39"/>
        <v>4.7084346854250218E-2</v>
      </c>
      <c r="F71" s="37">
        <f t="shared" si="39"/>
        <v>4.863158798774727E-2</v>
      </c>
      <c r="G71" s="37">
        <f t="shared" si="39"/>
        <v>4.5861139773292446E-2</v>
      </c>
      <c r="H71" s="37">
        <f t="shared" si="39"/>
        <v>3.7376597195458189E-2</v>
      </c>
      <c r="I71" s="37">
        <f t="shared" si="39"/>
        <v>3.5369250944757853E-2</v>
      </c>
      <c r="J71" s="37">
        <f t="shared" si="39"/>
        <v>3.2964499769479016E-2</v>
      </c>
      <c r="K71" s="37">
        <f t="shared" si="39"/>
        <v>4.1326788421280583E-2</v>
      </c>
      <c r="L71" s="37">
        <f t="shared" si="39"/>
        <v>5.8928520296646969E-2</v>
      </c>
      <c r="M71" s="37">
        <f t="shared" si="39"/>
        <v>5.9836235489220561E-2</v>
      </c>
      <c r="N71" s="37">
        <f t="shared" si="39"/>
        <v>5.6019508284339915E-2</v>
      </c>
      <c r="O71" s="37">
        <f t="shared" si="39"/>
        <v>5.1658384375361147E-2</v>
      </c>
      <c r="P71" s="37">
        <f t="shared" si="39"/>
        <v>7.824853262548484E-2</v>
      </c>
      <c r="Q71" s="37">
        <f t="shared" si="39"/>
        <v>8.3683500140066716E-2</v>
      </c>
    </row>
    <row r="72" spans="1:17" ht="16.5" customHeight="1" x14ac:dyDescent="0.3">
      <c r="A72" s="116" t="s">
        <v>41</v>
      </c>
      <c r="B72" s="37">
        <f t="shared" ref="B72:Q72" si="40">B16/B$27</f>
        <v>1.205247265991728E-2</v>
      </c>
      <c r="C72" s="37">
        <f t="shared" si="40"/>
        <v>1.1148678935976743E-2</v>
      </c>
      <c r="D72" s="37">
        <f t="shared" si="40"/>
        <v>1.0974337034660235E-2</v>
      </c>
      <c r="E72" s="37">
        <f t="shared" si="40"/>
        <v>1.2799947406482151E-2</v>
      </c>
      <c r="F72" s="37">
        <f t="shared" si="40"/>
        <v>1.0835647419197845E-2</v>
      </c>
      <c r="G72" s="37">
        <f t="shared" si="40"/>
        <v>1.0897402587761949E-2</v>
      </c>
      <c r="H72" s="37">
        <f t="shared" si="40"/>
        <v>1.0813495004595179E-2</v>
      </c>
      <c r="I72" s="37">
        <f t="shared" si="40"/>
        <v>1.0762867718380682E-2</v>
      </c>
      <c r="J72" s="37">
        <f t="shared" si="40"/>
        <v>1.1921227688862543E-2</v>
      </c>
      <c r="K72" s="37">
        <f t="shared" si="40"/>
        <v>9.5286219591424227E-3</v>
      </c>
      <c r="L72" s="37">
        <f t="shared" si="40"/>
        <v>9.6114382796766255E-3</v>
      </c>
      <c r="M72" s="37">
        <f t="shared" si="40"/>
        <v>1.1898839137645107E-2</v>
      </c>
      <c r="N72" s="37">
        <f t="shared" si="40"/>
        <v>5.7455905932656329E-3</v>
      </c>
      <c r="O72" s="37">
        <f t="shared" si="40"/>
        <v>5.3045186640471517E-3</v>
      </c>
      <c r="P72" s="37">
        <f t="shared" si="40"/>
        <v>8.8099678493381087E-3</v>
      </c>
      <c r="Q72" s="37">
        <f t="shared" si="40"/>
        <v>6.7614027045610819E-3</v>
      </c>
    </row>
    <row r="73" spans="1:17" ht="16.5" customHeight="1" x14ac:dyDescent="0.3">
      <c r="A73" s="115" t="s">
        <v>43</v>
      </c>
      <c r="B73" s="37">
        <f t="shared" ref="B73:Q73" si="41">B17/B$27</f>
        <v>7.0094643627413656E-3</v>
      </c>
      <c r="C73" s="37">
        <f t="shared" si="41"/>
        <v>6.7942265083695136E-3</v>
      </c>
      <c r="D73" s="37">
        <f t="shared" si="41"/>
        <v>5.5617136300877036E-3</v>
      </c>
      <c r="E73" s="37">
        <f t="shared" si="41"/>
        <v>4.6676747090921046E-3</v>
      </c>
      <c r="F73" s="37">
        <f t="shared" si="41"/>
        <v>5.2388995448169233E-3</v>
      </c>
      <c r="G73" s="37">
        <f t="shared" si="41"/>
        <v>5.3818916049914256E-3</v>
      </c>
      <c r="H73" s="37">
        <f t="shared" si="41"/>
        <v>5.981144940855593E-3</v>
      </c>
      <c r="I73" s="37">
        <f t="shared" si="41"/>
        <v>6.1845750335612132E-3</v>
      </c>
      <c r="J73" s="37">
        <f t="shared" si="41"/>
        <v>8.4798788118290187E-3</v>
      </c>
      <c r="K73" s="37">
        <f t="shared" si="41"/>
        <v>3.5010467046849058E-3</v>
      </c>
      <c r="L73" s="37">
        <f t="shared" si="41"/>
        <v>4.3618940355632753E-3</v>
      </c>
      <c r="M73" s="37">
        <f t="shared" si="41"/>
        <v>4.9543946932006627E-3</v>
      </c>
      <c r="N73" s="37">
        <f t="shared" si="41"/>
        <v>3.9417423837520039E-3</v>
      </c>
      <c r="O73" s="37">
        <f t="shared" si="41"/>
        <v>1.6063792904195077E-3</v>
      </c>
      <c r="P73" s="37">
        <f t="shared" si="41"/>
        <v>4.2562442077321771E-3</v>
      </c>
      <c r="Q73" s="37">
        <f t="shared" si="41"/>
        <v>5.5262688771742169E-3</v>
      </c>
    </row>
    <row r="74" spans="1:17" ht="16.5" customHeight="1" x14ac:dyDescent="0.3">
      <c r="A74" s="115" t="s">
        <v>44</v>
      </c>
      <c r="B74" s="37">
        <f t="shared" ref="B74:Q74" si="42">B18/B$27</f>
        <v>5.8042170967496379E-2</v>
      </c>
      <c r="C74" s="37">
        <f t="shared" si="42"/>
        <v>5.7331489094658114E-2</v>
      </c>
      <c r="D74" s="37">
        <f t="shared" si="42"/>
        <v>6.2040980365465515E-2</v>
      </c>
      <c r="E74" s="37">
        <f t="shared" si="42"/>
        <v>6.8667411741502857E-2</v>
      </c>
      <c r="F74" s="37">
        <f t="shared" si="42"/>
        <v>7.0352981592281927E-2</v>
      </c>
      <c r="G74" s="37">
        <f t="shared" si="42"/>
        <v>7.5561758134079615E-2</v>
      </c>
      <c r="H74" s="37">
        <f t="shared" si="42"/>
        <v>7.1795974029824197E-2</v>
      </c>
      <c r="I74" s="37">
        <f t="shared" si="42"/>
        <v>7.1793837152457143E-2</v>
      </c>
      <c r="J74" s="37">
        <f t="shared" si="42"/>
        <v>6.2355924389119403E-2</v>
      </c>
      <c r="K74" s="37">
        <f t="shared" si="42"/>
        <v>5.7740200678553386E-2</v>
      </c>
      <c r="L74" s="37">
        <f t="shared" si="42"/>
        <v>7.4228555611762781E-2</v>
      </c>
      <c r="M74" s="37">
        <f t="shared" si="42"/>
        <v>7.2222222222222215E-2</v>
      </c>
      <c r="N74" s="37">
        <f t="shared" si="42"/>
        <v>7.1062711562444328E-2</v>
      </c>
      <c r="O74" s="37">
        <f t="shared" si="42"/>
        <v>7.4113024384606485E-2</v>
      </c>
      <c r="P74" s="37">
        <f t="shared" si="42"/>
        <v>7.4221118751501697E-2</v>
      </c>
      <c r="Q74" s="37">
        <f t="shared" si="42"/>
        <v>7.7813431125372451E-2</v>
      </c>
    </row>
    <row r="75" spans="1:17" ht="16.5" customHeight="1" x14ac:dyDescent="0.3">
      <c r="A75" s="115" t="s">
        <v>45</v>
      </c>
      <c r="B75" s="37">
        <f t="shared" ref="B75:Q75" si="43">B19/B$27</f>
        <v>3.3778640481083956E-2</v>
      </c>
      <c r="C75" s="37">
        <f t="shared" si="43"/>
        <v>3.2619971567987092E-2</v>
      </c>
      <c r="D75" s="37">
        <f t="shared" si="43"/>
        <v>2.9591168672902523E-2</v>
      </c>
      <c r="E75" s="37">
        <f t="shared" si="43"/>
        <v>2.874893169416869E-2</v>
      </c>
      <c r="F75" s="37">
        <f t="shared" si="43"/>
        <v>2.7461280810741177E-2</v>
      </c>
      <c r="G75" s="37">
        <f t="shared" si="43"/>
        <v>2.8542583753368315E-2</v>
      </c>
      <c r="H75" s="37">
        <f t="shared" si="43"/>
        <v>2.9475853072841011E-2</v>
      </c>
      <c r="I75" s="37">
        <f t="shared" si="43"/>
        <v>2.9386431182053092E-2</v>
      </c>
      <c r="J75" s="37">
        <f t="shared" si="43"/>
        <v>2.7604887044721069E-2</v>
      </c>
      <c r="K75" s="37">
        <f t="shared" si="43"/>
        <v>2.1728145528044467E-2</v>
      </c>
      <c r="L75" s="37">
        <f t="shared" si="43"/>
        <v>2.4825571961706958E-2</v>
      </c>
      <c r="M75" s="37">
        <f t="shared" si="43"/>
        <v>2.3103233830845768E-2</v>
      </c>
      <c r="N75" s="37">
        <f t="shared" si="43"/>
        <v>2.4997773026901832E-2</v>
      </c>
      <c r="O75" s="37">
        <f t="shared" si="43"/>
        <v>2.9111290881775109E-2</v>
      </c>
      <c r="P75" s="37">
        <f t="shared" si="43"/>
        <v>2.7802885550508576E-2</v>
      </c>
      <c r="Q75" s="37">
        <f t="shared" si="43"/>
        <v>3.25082130032852E-2</v>
      </c>
    </row>
    <row r="76" spans="1:17" ht="16.5" customHeight="1" x14ac:dyDescent="0.3">
      <c r="A76" s="115" t="s">
        <v>46</v>
      </c>
      <c r="B76" s="37">
        <f t="shared" ref="B76:Q76" si="44">B20/B$27</f>
        <v>5.1698764304382019E-3</v>
      </c>
      <c r="C76" s="37">
        <f t="shared" si="44"/>
        <v>5.4366619279978485E-3</v>
      </c>
      <c r="D76" s="37">
        <f t="shared" si="44"/>
        <v>4.1680441307067519E-3</v>
      </c>
      <c r="E76" s="37">
        <f t="shared" si="44"/>
        <v>4.0694234435605815E-3</v>
      </c>
      <c r="F76" s="37">
        <f t="shared" si="44"/>
        <v>2.9772981019724597E-3</v>
      </c>
      <c r="G76" s="37">
        <f t="shared" si="44"/>
        <v>3.1103621827467684E-3</v>
      </c>
      <c r="H76" s="37">
        <f t="shared" si="44"/>
        <v>3.1276866976964811E-3</v>
      </c>
      <c r="I76" s="37">
        <f t="shared" si="44"/>
        <v>3.5307172399878942E-3</v>
      </c>
      <c r="J76" s="37">
        <f t="shared" si="44"/>
        <v>3.4660475531844816E-3</v>
      </c>
      <c r="K76" s="37">
        <f t="shared" si="44"/>
        <v>2.5355518660217999E-3</v>
      </c>
      <c r="L76" s="37">
        <f t="shared" si="44"/>
        <v>1.2026228631968768E-3</v>
      </c>
      <c r="M76" s="37">
        <f t="shared" si="44"/>
        <v>2.3424543946932008E-3</v>
      </c>
      <c r="N76" s="37">
        <f t="shared" si="44"/>
        <v>2.2269730981649737E-3</v>
      </c>
      <c r="O76" s="37">
        <f t="shared" si="44"/>
        <v>1.0516583843753612E-3</v>
      </c>
      <c r="P76" s="37">
        <f t="shared" si="44"/>
        <v>1.5903708195558401E-3</v>
      </c>
      <c r="Q76" s="37">
        <f t="shared" si="44"/>
        <v>1.1332671199735147E-3</v>
      </c>
    </row>
    <row r="77" spans="1:17" ht="16.5" customHeight="1" x14ac:dyDescent="0.3">
      <c r="A77" s="115" t="s">
        <v>47</v>
      </c>
      <c r="B77" s="37">
        <f t="shared" ref="B77:Q77" si="45">B21/B$27</f>
        <v>1.7247722717007939E-2</v>
      </c>
      <c r="C77" s="37">
        <f t="shared" si="45"/>
        <v>1.6566130044441029E-2</v>
      </c>
      <c r="D77" s="37">
        <f t="shared" si="45"/>
        <v>8.7574302030868148E-3</v>
      </c>
      <c r="E77" s="37">
        <f t="shared" si="45"/>
        <v>1.5390178160541714E-2</v>
      </c>
      <c r="F77" s="37">
        <f t="shared" si="45"/>
        <v>1.3820102487761585E-2</v>
      </c>
      <c r="G77" s="37">
        <f t="shared" si="45"/>
        <v>1.3265434893958174E-2</v>
      </c>
      <c r="H77" s="37">
        <f t="shared" si="45"/>
        <v>1.3088850019270107E-2</v>
      </c>
      <c r="I77" s="37">
        <f t="shared" si="45"/>
        <v>1.3975432415864172E-2</v>
      </c>
      <c r="J77" s="37">
        <f t="shared" si="45"/>
        <v>1.3345518013567806E-2</v>
      </c>
      <c r="K77" s="37">
        <f t="shared" si="45"/>
        <v>1.3074785245073266E-2</v>
      </c>
      <c r="L77" s="37">
        <f t="shared" si="45"/>
        <v>6.0226589418827707E-3</v>
      </c>
      <c r="M77" s="37">
        <f t="shared" si="45"/>
        <v>1.5101575456053069E-2</v>
      </c>
      <c r="N77" s="37">
        <f t="shared" si="45"/>
        <v>1.1969980402636735E-2</v>
      </c>
      <c r="O77" s="37">
        <f t="shared" si="45"/>
        <v>6.7028776147001036E-3</v>
      </c>
      <c r="P77" s="37">
        <f t="shared" si="45"/>
        <v>1.2528460772760036E-2</v>
      </c>
      <c r="Q77" s="37">
        <f t="shared" si="45"/>
        <v>1.0224870756614969E-2</v>
      </c>
    </row>
    <row r="78" spans="1:17" ht="16.5" customHeight="1" x14ac:dyDescent="0.3">
      <c r="A78" s="94" t="s">
        <v>17</v>
      </c>
      <c r="B78" s="37">
        <f t="shared" ref="B78:Q78" si="46">B22/B$27</f>
        <v>0.10178630331633298</v>
      </c>
      <c r="C78" s="37">
        <f t="shared" si="46"/>
        <v>9.6150151765474326E-2</v>
      </c>
      <c r="D78" s="37">
        <f t="shared" si="46"/>
        <v>0.11365212712858706</v>
      </c>
      <c r="E78" s="37">
        <f t="shared" si="46"/>
        <v>0.13316021300374728</v>
      </c>
      <c r="F78" s="37">
        <f t="shared" si="46"/>
        <v>0.13890240760356129</v>
      </c>
      <c r="G78" s="37">
        <f t="shared" si="46"/>
        <v>0.14161427054954678</v>
      </c>
      <c r="H78" s="37">
        <f t="shared" si="46"/>
        <v>0.13716610832765114</v>
      </c>
      <c r="I78" s="37">
        <f t="shared" si="46"/>
        <v>0.14032855069877162</v>
      </c>
      <c r="J78" s="37">
        <f t="shared" si="46"/>
        <v>0.15301653164723703</v>
      </c>
      <c r="K78" s="37">
        <f t="shared" si="46"/>
        <v>0.15217822854255394</v>
      </c>
      <c r="L78" s="37">
        <f t="shared" si="46"/>
        <v>0.16701186396999168</v>
      </c>
      <c r="M78" s="37">
        <f t="shared" si="46"/>
        <v>0.18854684908789385</v>
      </c>
      <c r="N78" s="37">
        <f t="shared" si="46"/>
        <v>0.22824247283092819</v>
      </c>
      <c r="O78" s="37">
        <f t="shared" si="46"/>
        <v>0.24160406795331099</v>
      </c>
      <c r="P78" s="37">
        <f t="shared" si="46"/>
        <v>0.19081017379663848</v>
      </c>
      <c r="Q78" s="37">
        <f t="shared" si="46"/>
        <v>0.17424300303053455</v>
      </c>
    </row>
    <row r="79" spans="1:17" ht="16.5" customHeight="1" x14ac:dyDescent="0.3">
      <c r="A79" s="95" t="s">
        <v>19</v>
      </c>
      <c r="B79" s="37">
        <f t="shared" ref="B79:Q79" si="47">B23/B$27</f>
        <v>3.552307731344041E-4</v>
      </c>
      <c r="C79" s="37">
        <f t="shared" si="47"/>
        <v>3.3939114509291634E-4</v>
      </c>
      <c r="D79" s="37">
        <f t="shared" si="47"/>
        <v>4.6671722769966745E-4</v>
      </c>
      <c r="E79" s="37">
        <f t="shared" si="47"/>
        <v>4.6676747090921048E-4</v>
      </c>
      <c r="F79" s="37">
        <f t="shared" si="47"/>
        <v>4.9383069479831665E-4</v>
      </c>
      <c r="G79" s="37">
        <f t="shared" si="47"/>
        <v>5.4190080988189516E-4</v>
      </c>
      <c r="H79" s="37">
        <f t="shared" si="47"/>
        <v>5.2622216951765449E-4</v>
      </c>
      <c r="I79" s="37">
        <f t="shared" si="47"/>
        <v>5.199078133608548E-4</v>
      </c>
      <c r="J79" s="37">
        <f t="shared" si="47"/>
        <v>5.1043930711980497E-4</v>
      </c>
      <c r="K79" s="37">
        <f t="shared" si="47"/>
        <v>5.6846892369883772E-4</v>
      </c>
      <c r="L79" s="37">
        <f t="shared" si="47"/>
        <v>7.3493619417586901E-4</v>
      </c>
      <c r="M79" s="37">
        <f t="shared" si="47"/>
        <v>6.6334991708126036E-4</v>
      </c>
      <c r="N79" s="37">
        <f t="shared" si="47"/>
        <v>6.5695706395866736E-4</v>
      </c>
      <c r="O79" s="37">
        <f t="shared" si="47"/>
        <v>5.7783427712931933E-4</v>
      </c>
      <c r="P79" s="37">
        <f t="shared" si="47"/>
        <v>3.3180398393611052E-4</v>
      </c>
      <c r="Q79" s="37">
        <f t="shared" si="47"/>
        <v>8.0220032088012822E-4</v>
      </c>
    </row>
    <row r="80" spans="1:17" ht="15.75" customHeight="1" x14ac:dyDescent="0.3">
      <c r="A80" s="95" t="s">
        <v>20</v>
      </c>
      <c r="B80" s="37">
        <f t="shared" ref="B80:Q80" si="48">B24/B$27</f>
        <v>0</v>
      </c>
      <c r="C80" s="37">
        <f t="shared" si="48"/>
        <v>0</v>
      </c>
      <c r="D80" s="37">
        <f t="shared" si="48"/>
        <v>0</v>
      </c>
      <c r="E80" s="37">
        <f t="shared" si="48"/>
        <v>0</v>
      </c>
      <c r="F80" s="37">
        <f t="shared" si="48"/>
        <v>0</v>
      </c>
      <c r="G80" s="37">
        <f t="shared" si="48"/>
        <v>0</v>
      </c>
      <c r="H80" s="37">
        <f t="shared" si="48"/>
        <v>0</v>
      </c>
      <c r="I80" s="37">
        <f t="shared" si="48"/>
        <v>0</v>
      </c>
      <c r="J80" s="37">
        <f t="shared" si="48"/>
        <v>0</v>
      </c>
      <c r="K80" s="37">
        <f t="shared" si="48"/>
        <v>0</v>
      </c>
      <c r="L80" s="37">
        <f t="shared" si="48"/>
        <v>0</v>
      </c>
      <c r="M80" s="37">
        <f t="shared" si="48"/>
        <v>0</v>
      </c>
      <c r="N80" s="37">
        <f t="shared" si="48"/>
        <v>0</v>
      </c>
      <c r="O80" s="37">
        <f t="shared" si="48"/>
        <v>0</v>
      </c>
      <c r="P80" s="37">
        <f t="shared" si="48"/>
        <v>0</v>
      </c>
      <c r="Q80" s="37">
        <f t="shared" si="48"/>
        <v>0</v>
      </c>
    </row>
    <row r="81" spans="1:17" ht="16.5" customHeight="1" x14ac:dyDescent="0.3">
      <c r="A81" s="95" t="s">
        <v>21</v>
      </c>
      <c r="B81" s="37">
        <f t="shared" ref="B81:Q81" si="49">B25/B$27</f>
        <v>7.0506965060516097E-2</v>
      </c>
      <c r="C81" s="37">
        <f t="shared" si="49"/>
        <v>7.0593358179326604E-2</v>
      </c>
      <c r="D81" s="37">
        <f t="shared" si="49"/>
        <v>7.0001101971232063E-2</v>
      </c>
      <c r="E81" s="37">
        <f t="shared" si="49"/>
        <v>5.6156728683189799E-2</v>
      </c>
      <c r="F81" s="37">
        <f t="shared" si="49"/>
        <v>5.5852967278348736E-2</v>
      </c>
      <c r="G81" s="37">
        <f t="shared" si="49"/>
        <v>5.1517693432607571E-2</v>
      </c>
      <c r="H81" s="37">
        <f t="shared" si="49"/>
        <v>4.6448370934748455E-2</v>
      </c>
      <c r="I81" s="37">
        <f t="shared" si="49"/>
        <v>4.6574428295400754E-2</v>
      </c>
      <c r="J81" s="37">
        <f t="shared" si="49"/>
        <v>4.7973061977211344E-2</v>
      </c>
      <c r="K81" s="37">
        <f t="shared" si="49"/>
        <v>5.6819822421136215E-2</v>
      </c>
      <c r="L81" s="37">
        <f t="shared" si="49"/>
        <v>5.4681161771864335E-2</v>
      </c>
      <c r="M81" s="37">
        <f t="shared" si="49"/>
        <v>5.6965174129353237E-2</v>
      </c>
      <c r="N81" s="37">
        <f t="shared" si="49"/>
        <v>5.2890611081418133E-2</v>
      </c>
      <c r="O81" s="37">
        <f t="shared" si="49"/>
        <v>5.5321853692361027E-2</v>
      </c>
      <c r="P81" s="37">
        <f t="shared" si="49"/>
        <v>5.1223670209722995E-2</v>
      </c>
      <c r="Q81" s="37">
        <f t="shared" si="49"/>
        <v>4.4490284462780444E-2</v>
      </c>
    </row>
    <row r="82" spans="1:17" ht="16.5" customHeight="1" x14ac:dyDescent="0.3">
      <c r="A82" s="96" t="s">
        <v>22</v>
      </c>
      <c r="B82" s="37">
        <f t="shared" ref="B82:Q82" si="50">B26/B$27</f>
        <v>7.7611580523204174E-2</v>
      </c>
      <c r="C82" s="37">
        <f t="shared" si="50"/>
        <v>7.6606344693331288E-2</v>
      </c>
      <c r="D82" s="37">
        <f t="shared" si="50"/>
        <v>8.2595984935405029E-2</v>
      </c>
      <c r="E82" s="37">
        <f t="shared" si="50"/>
        <v>8.6102162908421528E-2</v>
      </c>
      <c r="F82" s="37">
        <f t="shared" si="50"/>
        <v>8.8975408662792355E-2</v>
      </c>
      <c r="G82" s="37">
        <f t="shared" si="50"/>
        <v>7.917690463288074E-2</v>
      </c>
      <c r="H82" s="37">
        <f t="shared" si="50"/>
        <v>6.5629539592659575E-2</v>
      </c>
      <c r="I82" s="37">
        <f t="shared" si="50"/>
        <v>6.9970279896639218E-2</v>
      </c>
      <c r="J82" s="37">
        <f t="shared" si="50"/>
        <v>7.0860501877099386E-2</v>
      </c>
      <c r="K82" s="37">
        <f t="shared" si="50"/>
        <v>8.9258644336966717E-2</v>
      </c>
      <c r="L82" s="37">
        <f t="shared" si="50"/>
        <v>0.10306287045079265</v>
      </c>
      <c r="M82" s="37">
        <f t="shared" si="50"/>
        <v>0.10819859038142619</v>
      </c>
      <c r="N82" s="37">
        <f t="shared" si="50"/>
        <v>9.5247639408515924E-2</v>
      </c>
      <c r="O82" s="37">
        <f t="shared" si="50"/>
        <v>7.7048422512423442E-2</v>
      </c>
      <c r="P82" s="37">
        <f t="shared" si="50"/>
        <v>8.1086028763972959E-2</v>
      </c>
      <c r="Q82" s="37">
        <f t="shared" si="50"/>
        <v>8.0029032011612794E-2</v>
      </c>
    </row>
    <row r="83" spans="1:17" ht="16.5" customHeight="1" thickBot="1" x14ac:dyDescent="0.35">
      <c r="A83" s="97" t="s">
        <v>23</v>
      </c>
      <c r="B83" s="37">
        <f t="shared" ref="B83:Q83" si="51">B27/B$27</f>
        <v>1</v>
      </c>
      <c r="C83" s="37">
        <f t="shared" si="51"/>
        <v>1</v>
      </c>
      <c r="D83" s="37">
        <f t="shared" si="51"/>
        <v>1</v>
      </c>
      <c r="E83" s="37">
        <f t="shared" si="51"/>
        <v>1</v>
      </c>
      <c r="F83" s="37">
        <f t="shared" si="51"/>
        <v>1</v>
      </c>
      <c r="G83" s="37">
        <f t="shared" si="51"/>
        <v>1</v>
      </c>
      <c r="H83" s="37">
        <f t="shared" si="51"/>
        <v>1</v>
      </c>
      <c r="I83" s="37">
        <f t="shared" si="51"/>
        <v>1</v>
      </c>
      <c r="J83" s="37">
        <f t="shared" si="51"/>
        <v>1</v>
      </c>
      <c r="K83" s="37">
        <f t="shared" si="51"/>
        <v>1</v>
      </c>
      <c r="L83" s="37">
        <f t="shared" si="51"/>
        <v>1</v>
      </c>
      <c r="M83" s="37">
        <f t="shared" si="51"/>
        <v>1</v>
      </c>
      <c r="N83" s="37">
        <f t="shared" si="51"/>
        <v>1</v>
      </c>
      <c r="O83" s="37">
        <f t="shared" si="51"/>
        <v>1</v>
      </c>
      <c r="P83" s="37">
        <f t="shared" si="51"/>
        <v>1</v>
      </c>
      <c r="Q83" s="37">
        <f t="shared" si="51"/>
        <v>1</v>
      </c>
    </row>
    <row r="84" spans="1:17" ht="16.5" customHeight="1" thickBot="1" x14ac:dyDescent="0.35">
      <c r="A84" s="259" t="s">
        <v>76</v>
      </c>
    </row>
    <row r="85" spans="1:17" ht="16.5" customHeight="1" x14ac:dyDescent="0.3">
      <c r="A85" s="235" t="s">
        <v>66</v>
      </c>
      <c r="B85" s="157">
        <v>2019</v>
      </c>
      <c r="C85" s="13">
        <v>2018</v>
      </c>
      <c r="D85" s="13">
        <v>2017</v>
      </c>
      <c r="E85" s="13">
        <v>2016</v>
      </c>
      <c r="F85" s="13">
        <v>2015</v>
      </c>
      <c r="G85" s="13">
        <v>2014</v>
      </c>
      <c r="H85" s="13">
        <v>2013</v>
      </c>
      <c r="I85" s="13">
        <v>2012</v>
      </c>
      <c r="J85" s="156">
        <v>2011</v>
      </c>
    </row>
    <row r="86" spans="1:17" ht="15.5" x14ac:dyDescent="0.3">
      <c r="A86" s="233" t="s">
        <v>51</v>
      </c>
      <c r="B86" s="160">
        <f>SUM('הרכב רשפ רבעוניU'!F90:I90)</f>
        <v>17250.699999999997</v>
      </c>
      <c r="C86" s="160">
        <v>16889</v>
      </c>
      <c r="D86" s="160">
        <v>16513.900000000001</v>
      </c>
      <c r="E86" s="160">
        <v>17153.7</v>
      </c>
      <c r="F86" s="160">
        <v>15842.8</v>
      </c>
      <c r="G86" s="160">
        <v>15212.099999999999</v>
      </c>
      <c r="H86" s="160">
        <v>14861.3</v>
      </c>
      <c r="I86" s="160">
        <v>15117.4</v>
      </c>
      <c r="J86" s="160">
        <v>13988.199999999999</v>
      </c>
    </row>
    <row r="87" spans="1:17" ht="15.75" customHeight="1" x14ac:dyDescent="0.3">
      <c r="A87" s="231" t="s">
        <v>49</v>
      </c>
      <c r="B87" s="160">
        <f>SUM('הרכב רשפ רבעוניU'!F91:I91)</f>
        <v>13623.900000000001</v>
      </c>
      <c r="C87" s="163">
        <v>13087.8</v>
      </c>
      <c r="D87" s="163">
        <v>12924</v>
      </c>
      <c r="E87" s="163">
        <v>13041.900000000001</v>
      </c>
      <c r="F87" s="163">
        <v>11827</v>
      </c>
      <c r="G87" s="163">
        <v>11419.4</v>
      </c>
      <c r="H87" s="163">
        <v>11204.6</v>
      </c>
      <c r="I87" s="163">
        <v>11448.4</v>
      </c>
      <c r="J87" s="163">
        <v>10382.700000000001</v>
      </c>
    </row>
    <row r="88" spans="1:17" ht="15.75" customHeight="1" x14ac:dyDescent="0.3">
      <c r="A88" s="231" t="s">
        <v>50</v>
      </c>
      <c r="B88" s="160">
        <f>SUM('הרכב רשפ רבעוניU'!F92:I92)</f>
        <v>3115.2999999999997</v>
      </c>
      <c r="C88" s="163">
        <v>3318.9</v>
      </c>
      <c r="D88" s="163">
        <v>3093.6</v>
      </c>
      <c r="E88" s="163">
        <v>3584.7</v>
      </c>
      <c r="F88" s="163">
        <v>3494.5</v>
      </c>
      <c r="G88" s="163">
        <v>3285.2</v>
      </c>
      <c r="H88" s="163">
        <v>3129.8</v>
      </c>
      <c r="I88" s="163">
        <v>3182.8</v>
      </c>
      <c r="J88" s="163">
        <v>3104.8</v>
      </c>
    </row>
    <row r="89" spans="1:17" ht="15.75" customHeight="1" x14ac:dyDescent="0.3">
      <c r="A89" s="231" t="s">
        <v>64</v>
      </c>
      <c r="B89" s="160">
        <f>SUM('הרכב רשפ רבעוניU'!F93:I93)</f>
        <v>511.5</v>
      </c>
      <c r="C89" s="163">
        <v>482.29999999999995</v>
      </c>
      <c r="D89" s="163">
        <v>496.3</v>
      </c>
      <c r="E89" s="163">
        <v>527.09999999999991</v>
      </c>
      <c r="F89" s="163">
        <v>521.29999999999995</v>
      </c>
      <c r="G89" s="163">
        <v>507.5</v>
      </c>
      <c r="H89" s="163">
        <v>526.9</v>
      </c>
      <c r="I89" s="163">
        <v>486.2</v>
      </c>
      <c r="J89" s="163">
        <v>500.7</v>
      </c>
    </row>
    <row r="90" spans="1:17" ht="15.75" customHeight="1" x14ac:dyDescent="0.3">
      <c r="A90" s="232" t="s">
        <v>52</v>
      </c>
      <c r="B90" s="160">
        <f>SUM('הרכב רשפ רבעוניU'!F94:I94)</f>
        <v>4198.7</v>
      </c>
      <c r="C90" s="160">
        <v>4260.2999999999993</v>
      </c>
      <c r="D90" s="160">
        <v>4166.9000000000005</v>
      </c>
      <c r="E90" s="160">
        <v>3873.7999999999997</v>
      </c>
      <c r="F90" s="160">
        <v>3505.4</v>
      </c>
      <c r="G90" s="160">
        <v>3084.3999999999996</v>
      </c>
      <c r="H90" s="160">
        <v>3193.5</v>
      </c>
      <c r="I90" s="160">
        <v>2790.3999999999996</v>
      </c>
      <c r="J90" s="160">
        <v>2182.1</v>
      </c>
    </row>
    <row r="91" spans="1:17" ht="15.75" customHeight="1" x14ac:dyDescent="0.3">
      <c r="A91" s="231" t="s">
        <v>53</v>
      </c>
      <c r="B91" s="160">
        <f>SUM('הרכב רשפ רבעוניU'!F95:I95)</f>
        <v>3938.8999999999996</v>
      </c>
      <c r="C91" s="163">
        <v>4015.8999999999996</v>
      </c>
      <c r="D91" s="163">
        <v>3918.2000000000003</v>
      </c>
      <c r="E91" s="163">
        <v>3666.3</v>
      </c>
      <c r="F91" s="163">
        <v>3304.6</v>
      </c>
      <c r="G91" s="163">
        <v>2892.2999999999997</v>
      </c>
      <c r="H91" s="163">
        <v>3053.5</v>
      </c>
      <c r="I91" s="163">
        <v>2998</v>
      </c>
      <c r="J91" s="163">
        <v>2491.6999999999998</v>
      </c>
    </row>
    <row r="92" spans="1:17" ht="15.75" customHeight="1" x14ac:dyDescent="0.3">
      <c r="A92" s="231" t="s">
        <v>42</v>
      </c>
      <c r="B92" s="160">
        <f>SUM('הרכב רשפ רבעוניU'!F96:I96)</f>
        <v>2547.5</v>
      </c>
      <c r="C92" s="163">
        <v>2634.7999999999997</v>
      </c>
      <c r="D92" s="163">
        <v>2583.8000000000002</v>
      </c>
      <c r="E92" s="163">
        <v>2520.1</v>
      </c>
      <c r="F92" s="163">
        <v>2341.5</v>
      </c>
      <c r="G92" s="163">
        <v>2048.1999999999998</v>
      </c>
      <c r="H92" s="163">
        <v>2411.4</v>
      </c>
      <c r="I92" s="163">
        <v>2468</v>
      </c>
      <c r="J92" s="163">
        <v>1971.3</v>
      </c>
    </row>
    <row r="93" spans="1:17" ht="15.5" x14ac:dyDescent="0.3">
      <c r="A93" s="231" t="s">
        <v>18</v>
      </c>
      <c r="B93" s="160">
        <f>SUM('הרכב רשפ רבעוניU'!F97:I97)</f>
        <v>1391.4</v>
      </c>
      <c r="C93" s="163">
        <v>1381.1000000000001</v>
      </c>
      <c r="D93" s="163">
        <v>1334.4</v>
      </c>
      <c r="E93" s="163">
        <v>1146.2</v>
      </c>
      <c r="F93" s="163">
        <v>963.1</v>
      </c>
      <c r="G93" s="163">
        <v>844.1</v>
      </c>
      <c r="H93" s="163">
        <v>642.1</v>
      </c>
      <c r="I93" s="163">
        <v>530</v>
      </c>
      <c r="J93" s="163">
        <v>520.4</v>
      </c>
    </row>
    <row r="94" spans="1:17" ht="31" x14ac:dyDescent="0.3">
      <c r="A94" s="231" t="s">
        <v>54</v>
      </c>
      <c r="B94" s="160">
        <f>SUM('הרכב רשפ רבעוניU'!F98:I98)</f>
        <v>259.79999999999995</v>
      </c>
      <c r="C94" s="163">
        <v>244.4</v>
      </c>
      <c r="D94" s="163">
        <v>248.7</v>
      </c>
      <c r="E94" s="163">
        <v>207.5</v>
      </c>
      <c r="F94" s="163">
        <v>200.8</v>
      </c>
      <c r="G94" s="163">
        <v>192.1</v>
      </c>
      <c r="H94" s="163">
        <v>140</v>
      </c>
      <c r="I94" s="163">
        <v>-207.60000000000002</v>
      </c>
      <c r="J94" s="163">
        <v>-309.60000000000002</v>
      </c>
    </row>
    <row r="95" spans="1:17" ht="62" x14ac:dyDescent="0.3">
      <c r="A95" s="232" t="s">
        <v>55</v>
      </c>
      <c r="B95" s="160">
        <f>SUM('הרכב רשפ רבעוניU'!F100:I100)</f>
        <v>-5744.6</v>
      </c>
      <c r="C95" s="160">
        <v>-5678.1</v>
      </c>
      <c r="D95" s="160">
        <v>-5385.9</v>
      </c>
      <c r="E95" s="160">
        <v>-5588</v>
      </c>
      <c r="F95" s="160">
        <v>-5401.2</v>
      </c>
      <c r="G95" s="160">
        <v>-4609.7999999999993</v>
      </c>
      <c r="H95" s="160">
        <v>-4543.5000000000009</v>
      </c>
      <c r="I95" s="160">
        <v>-5029.7999999999993</v>
      </c>
      <c r="J95" s="160">
        <v>-4151.2999999999993</v>
      </c>
    </row>
    <row r="96" spans="1:17" ht="15.75" customHeight="1" x14ac:dyDescent="0.3">
      <c r="A96" s="231" t="s">
        <v>56</v>
      </c>
      <c r="B96" s="160">
        <f>SUM('הרכב רשפ רבעוניU'!F101:I101)</f>
        <v>2623.7999999999997</v>
      </c>
      <c r="C96" s="163">
        <v>2578.6999999999998</v>
      </c>
      <c r="D96" s="163">
        <v>2515.6</v>
      </c>
      <c r="E96" s="163">
        <v>2208.3000000000002</v>
      </c>
      <c r="F96" s="163">
        <v>2244.2999999999997</v>
      </c>
      <c r="G96" s="163">
        <v>2319.6000000000004</v>
      </c>
      <c r="H96" s="163">
        <v>2117.2999999999997</v>
      </c>
      <c r="I96" s="163">
        <v>2027.8</v>
      </c>
      <c r="J96" s="163">
        <v>2017.1</v>
      </c>
    </row>
    <row r="97" spans="1:11" ht="15.5" x14ac:dyDescent="0.3">
      <c r="A97" s="231" t="s">
        <v>58</v>
      </c>
      <c r="B97" s="160">
        <f>SUM('הרכב רשפ רבעוניU'!F102:I102)</f>
        <v>2201.5</v>
      </c>
      <c r="C97" s="163">
        <v>2218.4</v>
      </c>
      <c r="D97" s="163">
        <v>2162.1</v>
      </c>
      <c r="E97" s="163">
        <v>1899.3000000000002</v>
      </c>
      <c r="F97" s="163">
        <v>1914.3</v>
      </c>
      <c r="G97" s="163">
        <v>2007.5</v>
      </c>
      <c r="H97" s="163">
        <v>1788.6</v>
      </c>
      <c r="I97" s="163">
        <v>1665.1</v>
      </c>
      <c r="J97" s="163">
        <v>1686.5</v>
      </c>
    </row>
    <row r="98" spans="1:11" ht="15.5" x14ac:dyDescent="0.3">
      <c r="A98" s="231" t="s">
        <v>16</v>
      </c>
      <c r="B98" s="160">
        <f>SUM('הרכב רשפ רבעוניU'!F103:I103)</f>
        <v>422.3</v>
      </c>
      <c r="C98" s="163">
        <v>360.3</v>
      </c>
      <c r="D98" s="163">
        <v>353.5</v>
      </c>
      <c r="E98" s="163">
        <v>309</v>
      </c>
      <c r="F98" s="163">
        <v>330</v>
      </c>
      <c r="G98" s="163">
        <v>312.10000000000002</v>
      </c>
      <c r="H98" s="163">
        <v>328.7</v>
      </c>
      <c r="I98" s="163">
        <v>362.7</v>
      </c>
      <c r="J98" s="163">
        <v>330.59999999999997</v>
      </c>
    </row>
    <row r="99" spans="1:11" ht="15.5" x14ac:dyDescent="0.3">
      <c r="A99" s="231" t="s">
        <v>57</v>
      </c>
      <c r="B99" s="160">
        <f>SUM('הרכב רשפ רבעוניU'!F104:I104)</f>
        <v>8368.4000000000015</v>
      </c>
      <c r="C99" s="163">
        <v>8256.8000000000011</v>
      </c>
      <c r="D99" s="163">
        <v>7901.5</v>
      </c>
      <c r="E99" s="163">
        <v>7796.3</v>
      </c>
      <c r="F99" s="163">
        <v>7645.4999999999991</v>
      </c>
      <c r="G99" s="163">
        <v>6929.4</v>
      </c>
      <c r="H99" s="163">
        <v>6660.8000000000011</v>
      </c>
      <c r="I99" s="163">
        <v>7057.6</v>
      </c>
      <c r="J99" s="163">
        <v>6168.4</v>
      </c>
    </row>
    <row r="100" spans="1:11" ht="15.5" x14ac:dyDescent="0.3">
      <c r="A100" s="231" t="s">
        <v>59</v>
      </c>
      <c r="B100" s="160">
        <f>SUM('הרכב רשפ רבעוניU'!F105:I105)</f>
        <v>7646</v>
      </c>
      <c r="C100" s="163">
        <v>7550.6</v>
      </c>
      <c r="D100" s="163">
        <v>7182.4</v>
      </c>
      <c r="E100" s="163">
        <v>7150.3</v>
      </c>
      <c r="F100" s="163">
        <v>6965.5999999999995</v>
      </c>
      <c r="G100" s="163">
        <v>6284.2</v>
      </c>
      <c r="H100" s="163">
        <v>5967.8</v>
      </c>
      <c r="I100" s="163">
        <v>6248.2</v>
      </c>
      <c r="J100" s="163">
        <v>5423.3</v>
      </c>
    </row>
    <row r="101" spans="1:11" ht="15.5" x14ac:dyDescent="0.3">
      <c r="A101" s="231" t="s">
        <v>16</v>
      </c>
      <c r="B101" s="160">
        <f>SUM('הרכב רשפ רבעוניU'!F106:I106)</f>
        <v>722.4</v>
      </c>
      <c r="C101" s="163">
        <v>706.2</v>
      </c>
      <c r="D101" s="163">
        <v>719.1</v>
      </c>
      <c r="E101" s="163">
        <v>646</v>
      </c>
      <c r="F101" s="163">
        <v>679.9</v>
      </c>
      <c r="G101" s="163">
        <v>645.20000000000005</v>
      </c>
      <c r="H101" s="163">
        <v>693</v>
      </c>
      <c r="I101" s="163">
        <v>809.40000000000009</v>
      </c>
      <c r="J101" s="163">
        <v>745.09999999999991</v>
      </c>
    </row>
    <row r="102" spans="1:11" ht="31" x14ac:dyDescent="0.3">
      <c r="A102" s="232" t="s">
        <v>60</v>
      </c>
      <c r="B102" s="160">
        <f>SUM('הרכב רשפ רבעוניU'!F107:I107)</f>
        <v>59.600000000000009</v>
      </c>
      <c r="C102" s="160">
        <v>145</v>
      </c>
      <c r="D102" s="160">
        <v>132</v>
      </c>
      <c r="E102" s="160">
        <v>-228.5</v>
      </c>
      <c r="F102" s="160">
        <v>25.4</v>
      </c>
      <c r="G102" s="160">
        <v>-215.60000000000002</v>
      </c>
      <c r="H102" s="160">
        <v>-18.899999999999991</v>
      </c>
      <c r="I102" s="160">
        <v>8.9000000000000057</v>
      </c>
      <c r="J102" s="160">
        <v>127.4</v>
      </c>
    </row>
    <row r="103" spans="1:11" ht="15.75" customHeight="1" x14ac:dyDescent="0.3">
      <c r="A103" s="263" t="s">
        <v>61</v>
      </c>
      <c r="B103" s="160">
        <f>SUM('הרכב רשפ רבעוניU'!F108:I108)</f>
        <v>15764.400000000001</v>
      </c>
      <c r="C103" s="160">
        <v>15616.199999999999</v>
      </c>
      <c r="D103" s="160">
        <v>15426.900000000001</v>
      </c>
      <c r="E103" s="160">
        <v>15211</v>
      </c>
      <c r="F103" s="160">
        <v>13972.400000000001</v>
      </c>
      <c r="G103" s="160">
        <v>13471.099999999999</v>
      </c>
      <c r="H103" s="160">
        <v>13492.399999999998</v>
      </c>
      <c r="I103" s="160">
        <v>12886.899999999998</v>
      </c>
      <c r="J103" s="160">
        <v>12146.4</v>
      </c>
    </row>
    <row r="104" spans="1:11" ht="15.75" customHeight="1" thickBot="1" x14ac:dyDescent="0.35">
      <c r="A104" s="259" t="s">
        <v>76</v>
      </c>
    </row>
    <row r="105" spans="1:11" ht="18" x14ac:dyDescent="0.3">
      <c r="A105" s="264" t="s">
        <v>82</v>
      </c>
      <c r="B105" s="157">
        <v>2019</v>
      </c>
      <c r="C105" s="13">
        <v>2018</v>
      </c>
      <c r="D105" s="13">
        <v>2017</v>
      </c>
      <c r="E105" s="13">
        <v>2016</v>
      </c>
      <c r="F105" s="13">
        <v>2015</v>
      </c>
      <c r="G105" s="13">
        <v>2014</v>
      </c>
      <c r="H105" s="13">
        <v>2013</v>
      </c>
      <c r="I105" s="13">
        <v>2012</v>
      </c>
      <c r="K105" s="156"/>
    </row>
    <row r="106" spans="1:11" ht="15.5" x14ac:dyDescent="0.3">
      <c r="A106" s="266" t="s">
        <v>51</v>
      </c>
      <c r="B106" s="190">
        <f t="shared" ref="B106:I114" si="52">(B86/C86)-1</f>
        <v>2.1416306471667701E-2</v>
      </c>
      <c r="C106" s="190">
        <f t="shared" si="52"/>
        <v>2.2714198342002723E-2</v>
      </c>
      <c r="D106" s="190">
        <f t="shared" si="52"/>
        <v>-3.7298075633828254E-2</v>
      </c>
      <c r="E106" s="190">
        <f t="shared" si="52"/>
        <v>8.2744211881738083E-2</v>
      </c>
      <c r="F106" s="190">
        <f t="shared" si="52"/>
        <v>4.1460416379066611E-2</v>
      </c>
      <c r="G106" s="190">
        <f t="shared" si="52"/>
        <v>2.3604933619535196E-2</v>
      </c>
      <c r="H106" s="190">
        <f t="shared" si="52"/>
        <v>-1.6940743778692147E-2</v>
      </c>
      <c r="I106" s="190">
        <f t="shared" si="52"/>
        <v>8.0725182653951233E-2</v>
      </c>
      <c r="K106" s="190"/>
    </row>
    <row r="107" spans="1:11" ht="15.75" customHeight="1" x14ac:dyDescent="0.3">
      <c r="A107" s="267" t="s">
        <v>49</v>
      </c>
      <c r="B107" s="190">
        <f t="shared" si="52"/>
        <v>4.0961811763627454E-2</v>
      </c>
      <c r="C107" s="190">
        <f t="shared" si="52"/>
        <v>1.2674094707520789E-2</v>
      </c>
      <c r="D107" s="190">
        <f t="shared" si="52"/>
        <v>-9.040093851356179E-3</v>
      </c>
      <c r="E107" s="190">
        <f t="shared" si="52"/>
        <v>0.10272258391815359</v>
      </c>
      <c r="F107" s="190">
        <f t="shared" si="52"/>
        <v>3.5693644149429993E-2</v>
      </c>
      <c r="G107" s="190">
        <f t="shared" si="52"/>
        <v>1.9170697749138599E-2</v>
      </c>
      <c r="H107" s="190">
        <f t="shared" si="52"/>
        <v>-2.1295552216903602E-2</v>
      </c>
      <c r="I107" s="190">
        <f t="shared" si="52"/>
        <v>0.10264189469020568</v>
      </c>
      <c r="K107" s="190"/>
    </row>
    <row r="108" spans="1:11" ht="15.75" hidden="1" customHeight="1" x14ac:dyDescent="0.3">
      <c r="A108" s="267" t="s">
        <v>50</v>
      </c>
      <c r="B108" s="190">
        <f t="shared" si="52"/>
        <v>-6.1345626563018008E-2</v>
      </c>
      <c r="C108" s="190">
        <f t="shared" si="52"/>
        <v>7.2827773467804668E-2</v>
      </c>
      <c r="D108" s="190">
        <f t="shared" si="52"/>
        <v>-0.13699891204284875</v>
      </c>
      <c r="E108" s="190">
        <f t="shared" si="52"/>
        <v>2.5811990270424801E-2</v>
      </c>
      <c r="F108" s="190">
        <f t="shared" si="52"/>
        <v>6.3709971995616677E-2</v>
      </c>
      <c r="G108" s="190">
        <f t="shared" si="52"/>
        <v>4.9651734935139524E-2</v>
      </c>
      <c r="H108" s="190">
        <f t="shared" si="52"/>
        <v>-1.6652004524318254E-2</v>
      </c>
      <c r="I108" s="190">
        <f t="shared" si="52"/>
        <v>2.5122391136304989E-2</v>
      </c>
      <c r="K108" s="190"/>
    </row>
    <row r="109" spans="1:11" ht="15.75" customHeight="1" x14ac:dyDescent="0.3">
      <c r="A109" s="267" t="s">
        <v>64</v>
      </c>
      <c r="B109" s="190">
        <f t="shared" si="52"/>
        <v>6.0543230354551225E-2</v>
      </c>
      <c r="C109" s="190">
        <f t="shared" si="52"/>
        <v>-2.8208744710860434E-2</v>
      </c>
      <c r="D109" s="190">
        <f t="shared" si="52"/>
        <v>-5.8432934926958668E-2</v>
      </c>
      <c r="E109" s="190">
        <f t="shared" si="52"/>
        <v>1.1126031076155618E-2</v>
      </c>
      <c r="F109" s="190">
        <f t="shared" si="52"/>
        <v>2.7192118226600837E-2</v>
      </c>
      <c r="G109" s="190">
        <f t="shared" si="52"/>
        <v>-3.6819130764850994E-2</v>
      </c>
      <c r="H109" s="190">
        <f t="shared" si="52"/>
        <v>8.3710407239818929E-2</v>
      </c>
      <c r="I109" s="190">
        <f t="shared" si="52"/>
        <v>-2.895945676053524E-2</v>
      </c>
      <c r="K109" s="190"/>
    </row>
    <row r="110" spans="1:11" ht="15.75" customHeight="1" x14ac:dyDescent="0.3">
      <c r="A110" s="265" t="s">
        <v>52</v>
      </c>
      <c r="B110" s="190">
        <f t="shared" si="52"/>
        <v>-1.445907565194926E-2</v>
      </c>
      <c r="C110" s="190">
        <f t="shared" si="52"/>
        <v>2.2414744774292394E-2</v>
      </c>
      <c r="D110" s="190">
        <f t="shared" si="52"/>
        <v>7.5662140533842903E-2</v>
      </c>
      <c r="E110" s="190">
        <f t="shared" si="52"/>
        <v>0.10509499629143604</v>
      </c>
      <c r="F110" s="190">
        <f t="shared" si="52"/>
        <v>0.1364933212294126</v>
      </c>
      <c r="G110" s="190">
        <f t="shared" si="52"/>
        <v>-3.4163143886018599E-2</v>
      </c>
      <c r="H110" s="190">
        <f t="shared" si="52"/>
        <v>0.14445957568807355</v>
      </c>
      <c r="I110" s="190">
        <f t="shared" si="52"/>
        <v>0.27876815911278108</v>
      </c>
      <c r="K110" s="190"/>
    </row>
    <row r="111" spans="1:11" ht="15.75" customHeight="1" x14ac:dyDescent="0.3">
      <c r="A111" s="267" t="s">
        <v>53</v>
      </c>
      <c r="B111" s="190">
        <f t="shared" si="52"/>
        <v>-1.9173784207774047E-2</v>
      </c>
      <c r="C111" s="190">
        <f t="shared" si="52"/>
        <v>2.4934919095502828E-2</v>
      </c>
      <c r="D111" s="190">
        <f t="shared" si="52"/>
        <v>6.8706870687068822E-2</v>
      </c>
      <c r="E111" s="190">
        <f t="shared" si="52"/>
        <v>0.10945348907583385</v>
      </c>
      <c r="F111" s="190">
        <f t="shared" si="52"/>
        <v>0.142550911039657</v>
      </c>
      <c r="G111" s="190">
        <f t="shared" si="52"/>
        <v>-5.2791878172588902E-2</v>
      </c>
      <c r="H111" s="190">
        <f t="shared" si="52"/>
        <v>1.8512341561040646E-2</v>
      </c>
      <c r="I111" s="190">
        <f t="shared" si="52"/>
        <v>0.20319460609222628</v>
      </c>
      <c r="K111" s="190"/>
    </row>
    <row r="112" spans="1:11" ht="15.75" hidden="1" customHeight="1" x14ac:dyDescent="0.3">
      <c r="A112" s="267" t="s">
        <v>42</v>
      </c>
      <c r="B112" s="190">
        <f t="shared" si="52"/>
        <v>-3.3133444663731471E-2</v>
      </c>
      <c r="C112" s="190">
        <f t="shared" si="52"/>
        <v>1.973836984286681E-2</v>
      </c>
      <c r="D112" s="190">
        <f t="shared" si="52"/>
        <v>2.5276774731161522E-2</v>
      </c>
      <c r="E112" s="190">
        <f t="shared" si="52"/>
        <v>7.6275891522528338E-2</v>
      </c>
      <c r="F112" s="190">
        <f t="shared" si="52"/>
        <v>0.1431989063568011</v>
      </c>
      <c r="G112" s="190">
        <f t="shared" si="52"/>
        <v>-0.15061789831633088</v>
      </c>
      <c r="H112" s="190">
        <f t="shared" si="52"/>
        <v>-2.2933549432739064E-2</v>
      </c>
      <c r="I112" s="190">
        <f t="shared" si="52"/>
        <v>0.25196570790848671</v>
      </c>
      <c r="K112" s="190"/>
    </row>
    <row r="113" spans="1:11" ht="15.5" x14ac:dyDescent="0.3">
      <c r="A113" s="267" t="s">
        <v>18</v>
      </c>
      <c r="B113" s="190">
        <f t="shared" si="52"/>
        <v>7.4578234740423355E-3</v>
      </c>
      <c r="C113" s="190">
        <f t="shared" si="52"/>
        <v>3.4997002398081456E-2</v>
      </c>
      <c r="D113" s="190">
        <f t="shared" si="52"/>
        <v>0.16419473041354049</v>
      </c>
      <c r="E113" s="190">
        <f t="shared" si="52"/>
        <v>0.190115252829405</v>
      </c>
      <c r="F113" s="190">
        <f t="shared" si="52"/>
        <v>0.14097855704300444</v>
      </c>
      <c r="G113" s="190">
        <f t="shared" si="52"/>
        <v>0.31459274256346359</v>
      </c>
      <c r="H113" s="190">
        <f t="shared" si="52"/>
        <v>0.21150943396226429</v>
      </c>
      <c r="I113" s="190">
        <f t="shared" si="52"/>
        <v>1.844734819369731E-2</v>
      </c>
      <c r="K113" s="190"/>
    </row>
    <row r="114" spans="1:11" ht="15.75" customHeight="1" x14ac:dyDescent="0.3">
      <c r="A114" s="267" t="s">
        <v>54</v>
      </c>
      <c r="B114" s="190">
        <f t="shared" si="52"/>
        <v>6.3011456628477625E-2</v>
      </c>
      <c r="C114" s="190">
        <f t="shared" si="52"/>
        <v>-1.7289907519099201E-2</v>
      </c>
      <c r="D114" s="190">
        <f t="shared" si="52"/>
        <v>0.19855421686746988</v>
      </c>
      <c r="E114" s="190">
        <f t="shared" si="52"/>
        <v>3.3366533864541692E-2</v>
      </c>
      <c r="F114" s="190">
        <f t="shared" si="52"/>
        <v>4.5288912024987082E-2</v>
      </c>
      <c r="G114" s="190">
        <f t="shared" si="52"/>
        <v>0.37214285714285711</v>
      </c>
      <c r="H114" s="190">
        <f t="shared" si="52"/>
        <v>-1.6743737957610789</v>
      </c>
      <c r="I114" s="190">
        <f t="shared" si="52"/>
        <v>-0.3294573643410853</v>
      </c>
      <c r="K114" s="190"/>
    </row>
    <row r="115" spans="1:11" ht="31" x14ac:dyDescent="0.3">
      <c r="A115" s="155" t="s">
        <v>65</v>
      </c>
      <c r="B115" s="190">
        <v>0</v>
      </c>
      <c r="C115" s="190">
        <v>0</v>
      </c>
      <c r="D115" s="190">
        <v>0</v>
      </c>
      <c r="E115" s="190">
        <v>0</v>
      </c>
      <c r="F115" s="190">
        <v>0</v>
      </c>
      <c r="G115" s="190">
        <v>0</v>
      </c>
      <c r="H115" s="190">
        <v>0</v>
      </c>
      <c r="I115" s="190">
        <v>0</v>
      </c>
      <c r="K115" s="190"/>
    </row>
    <row r="116" spans="1:11" ht="15.75" customHeight="1" x14ac:dyDescent="0.3">
      <c r="A116" s="265" t="s">
        <v>55</v>
      </c>
      <c r="B116" s="190">
        <f t="shared" ref="B116:I124" si="53">(B95/C95)-1</f>
        <v>1.1711664112995512E-2</v>
      </c>
      <c r="C116" s="190">
        <f t="shared" si="53"/>
        <v>5.425277112460325E-2</v>
      </c>
      <c r="D116" s="190">
        <f t="shared" si="53"/>
        <v>-3.6166785969935611E-2</v>
      </c>
      <c r="E116" s="190">
        <f t="shared" si="53"/>
        <v>3.4584907057690906E-2</v>
      </c>
      <c r="F116" s="190">
        <f t="shared" si="53"/>
        <v>0.17167773005336473</v>
      </c>
      <c r="G116" s="190">
        <f t="shared" si="53"/>
        <v>1.4592274678111306E-2</v>
      </c>
      <c r="H116" s="190">
        <f t="shared" si="53"/>
        <v>-9.668376476201801E-2</v>
      </c>
      <c r="I116" s="190">
        <f t="shared" si="53"/>
        <v>0.21162045624262293</v>
      </c>
      <c r="K116" s="190"/>
    </row>
    <row r="117" spans="1:11" ht="15.5" x14ac:dyDescent="0.3">
      <c r="A117" s="267" t="s">
        <v>56</v>
      </c>
      <c r="B117" s="190">
        <f t="shared" si="53"/>
        <v>1.7489432659867354E-2</v>
      </c>
      <c r="C117" s="190">
        <f t="shared" si="53"/>
        <v>2.508347909047548E-2</v>
      </c>
      <c r="D117" s="190">
        <f t="shared" si="53"/>
        <v>0.13915681746139552</v>
      </c>
      <c r="E117" s="190">
        <f t="shared" si="53"/>
        <v>-1.6040636278572218E-2</v>
      </c>
      <c r="F117" s="190">
        <f t="shared" si="53"/>
        <v>-3.2462493533368053E-2</v>
      </c>
      <c r="G117" s="190">
        <f t="shared" si="53"/>
        <v>9.554621451849088E-2</v>
      </c>
      <c r="H117" s="190">
        <f t="shared" si="53"/>
        <v>4.413650261366997E-2</v>
      </c>
      <c r="I117" s="190">
        <f t="shared" si="53"/>
        <v>5.3046452828318102E-3</v>
      </c>
      <c r="K117" s="190"/>
    </row>
    <row r="118" spans="1:11" ht="15.5" x14ac:dyDescent="0.3">
      <c r="A118" s="267" t="s">
        <v>58</v>
      </c>
      <c r="B118" s="190">
        <f t="shared" si="53"/>
        <v>-7.6181031373964148E-3</v>
      </c>
      <c r="C118" s="190">
        <f t="shared" si="53"/>
        <v>2.6039498635585856E-2</v>
      </c>
      <c r="D118" s="190">
        <f t="shared" si="53"/>
        <v>0.13836676670352221</v>
      </c>
      <c r="E118" s="190">
        <f t="shared" si="53"/>
        <v>-7.835762419683312E-3</v>
      </c>
      <c r="F118" s="190">
        <f t="shared" si="53"/>
        <v>-4.6425902864259072E-2</v>
      </c>
      <c r="G118" s="190">
        <f t="shared" si="53"/>
        <v>0.12238622386223863</v>
      </c>
      <c r="H118" s="190">
        <f t="shared" si="53"/>
        <v>7.4169719536364198E-2</v>
      </c>
      <c r="I118" s="190">
        <f t="shared" si="53"/>
        <v>-1.2689000889416047E-2</v>
      </c>
      <c r="K118" s="190"/>
    </row>
    <row r="119" spans="1:11" ht="15.5" x14ac:dyDescent="0.3">
      <c r="A119" s="267" t="s">
        <v>16</v>
      </c>
      <c r="B119" s="190">
        <f t="shared" si="53"/>
        <v>0.17207882320288648</v>
      </c>
      <c r="C119" s="190">
        <f t="shared" si="53"/>
        <v>1.923620933521919E-2</v>
      </c>
      <c r="D119" s="190">
        <f t="shared" si="53"/>
        <v>0.14401294498381878</v>
      </c>
      <c r="E119" s="190">
        <f t="shared" si="53"/>
        <v>-6.3636363636363602E-2</v>
      </c>
      <c r="F119" s="190">
        <f t="shared" si="53"/>
        <v>5.7353412367830758E-2</v>
      </c>
      <c r="G119" s="190">
        <f t="shared" si="53"/>
        <v>-5.0501977487070193E-2</v>
      </c>
      <c r="H119" s="190">
        <f t="shared" si="53"/>
        <v>-9.3741384063964706E-2</v>
      </c>
      <c r="I119" s="190">
        <f t="shared" si="53"/>
        <v>9.7096188747731516E-2</v>
      </c>
      <c r="K119" s="190"/>
    </row>
    <row r="120" spans="1:11" ht="15.5" x14ac:dyDescent="0.3">
      <c r="A120" s="267" t="s">
        <v>57</v>
      </c>
      <c r="B120" s="190">
        <f t="shared" si="53"/>
        <v>1.3516132157736616E-2</v>
      </c>
      <c r="C120" s="190">
        <f t="shared" si="53"/>
        <v>4.4966145668544177E-2</v>
      </c>
      <c r="D120" s="190">
        <f t="shared" si="53"/>
        <v>1.3493580288085338E-2</v>
      </c>
      <c r="E120" s="190">
        <f t="shared" si="53"/>
        <v>1.9724020665751185E-2</v>
      </c>
      <c r="F120" s="190">
        <f t="shared" si="53"/>
        <v>0.10334228071694507</v>
      </c>
      <c r="G120" s="190">
        <f t="shared" si="53"/>
        <v>4.0325486428056445E-2</v>
      </c>
      <c r="H120" s="190">
        <f t="shared" si="53"/>
        <v>-5.6223078666968851E-2</v>
      </c>
      <c r="I120" s="190">
        <f t="shared" si="53"/>
        <v>0.14415407561117966</v>
      </c>
      <c r="K120" s="190"/>
    </row>
    <row r="121" spans="1:11" ht="15.5" x14ac:dyDescent="0.3">
      <c r="A121" s="267" t="s">
        <v>59</v>
      </c>
      <c r="B121" s="190">
        <f t="shared" si="53"/>
        <v>1.2634757502715033E-2</v>
      </c>
      <c r="C121" s="190">
        <f t="shared" si="53"/>
        <v>5.1264201381153951E-2</v>
      </c>
      <c r="D121" s="190">
        <f t="shared" si="53"/>
        <v>4.4893221263442307E-3</v>
      </c>
      <c r="E121" s="190">
        <f t="shared" si="53"/>
        <v>2.6516021591822758E-2</v>
      </c>
      <c r="F121" s="190">
        <f t="shared" si="53"/>
        <v>0.10843066738805263</v>
      </c>
      <c r="G121" s="190">
        <f t="shared" si="53"/>
        <v>5.3017862528905058E-2</v>
      </c>
      <c r="H121" s="190">
        <f t="shared" si="53"/>
        <v>-4.4876924554271613E-2</v>
      </c>
      <c r="I121" s="190">
        <f t="shared" si="53"/>
        <v>0.1521029631405233</v>
      </c>
      <c r="K121" s="190"/>
    </row>
    <row r="122" spans="1:11" ht="15.5" x14ac:dyDescent="0.3">
      <c r="A122" s="267" t="s">
        <v>16</v>
      </c>
      <c r="B122" s="190">
        <f t="shared" si="53"/>
        <v>2.2939677145284554E-2</v>
      </c>
      <c r="C122" s="190">
        <f t="shared" si="53"/>
        <v>-1.7939090529828894E-2</v>
      </c>
      <c r="D122" s="190">
        <f t="shared" si="53"/>
        <v>0.11315789473684212</v>
      </c>
      <c r="E122" s="190">
        <f t="shared" si="53"/>
        <v>-4.986027356964251E-2</v>
      </c>
      <c r="F122" s="190">
        <f t="shared" si="53"/>
        <v>5.3781773093614316E-2</v>
      </c>
      <c r="G122" s="190">
        <f t="shared" si="53"/>
        <v>-6.8975468975468912E-2</v>
      </c>
      <c r="H122" s="190">
        <f t="shared" si="53"/>
        <v>-0.14381022979985181</v>
      </c>
      <c r="I122" s="190">
        <f t="shared" si="53"/>
        <v>8.6297141323312454E-2</v>
      </c>
      <c r="K122" s="190"/>
    </row>
    <row r="123" spans="1:11" ht="15.75" customHeight="1" x14ac:dyDescent="0.3">
      <c r="A123" s="265" t="s">
        <v>60</v>
      </c>
      <c r="B123" s="190">
        <f t="shared" si="53"/>
        <v>-0.58896551724137924</v>
      </c>
      <c r="C123" s="190">
        <f t="shared" si="53"/>
        <v>9.8484848484848397E-2</v>
      </c>
      <c r="D123" s="190">
        <f t="shared" si="53"/>
        <v>-1.5776805251641139</v>
      </c>
      <c r="E123" s="190">
        <f t="shared" si="53"/>
        <v>-9.9960629921259851</v>
      </c>
      <c r="F123" s="190">
        <f t="shared" si="53"/>
        <v>-1.1178107606679035</v>
      </c>
      <c r="G123" s="190">
        <f t="shared" si="53"/>
        <v>10.407407407407414</v>
      </c>
      <c r="H123" s="190">
        <f t="shared" si="53"/>
        <v>-3.1235955056179754</v>
      </c>
      <c r="I123" s="190">
        <f t="shared" si="53"/>
        <v>-0.93014128728414436</v>
      </c>
      <c r="K123" s="190"/>
    </row>
    <row r="124" spans="1:11" ht="15.5" x14ac:dyDescent="0.3">
      <c r="A124" s="263" t="s">
        <v>61</v>
      </c>
      <c r="B124" s="190">
        <f t="shared" si="53"/>
        <v>9.4901448495794405E-3</v>
      </c>
      <c r="C124" s="190">
        <f t="shared" si="53"/>
        <v>1.227077377827035E-2</v>
      </c>
      <c r="D124" s="190">
        <f t="shared" si="53"/>
        <v>1.4193675629478708E-2</v>
      </c>
      <c r="E124" s="190">
        <f t="shared" si="53"/>
        <v>8.8646188199593468E-2</v>
      </c>
      <c r="F124" s="190">
        <f t="shared" si="53"/>
        <v>3.721299671147893E-2</v>
      </c>
      <c r="G124" s="190">
        <f t="shared" si="53"/>
        <v>-1.5786665085528728E-3</v>
      </c>
      <c r="H124" s="190">
        <f t="shared" si="53"/>
        <v>4.6985698655223507E-2</v>
      </c>
      <c r="I124" s="190">
        <f t="shared" si="53"/>
        <v>6.0964565632615209E-2</v>
      </c>
      <c r="K124" s="190"/>
    </row>
    <row r="125" spans="1:11" ht="14.5" thickBot="1" x14ac:dyDescent="0.35">
      <c r="A125" s="259" t="s">
        <v>76</v>
      </c>
    </row>
    <row r="126" spans="1:11" ht="18" x14ac:dyDescent="0.3">
      <c r="A126" s="264" t="s">
        <v>73</v>
      </c>
      <c r="B126" s="157">
        <v>2019</v>
      </c>
      <c r="C126" s="13">
        <v>2018</v>
      </c>
      <c r="D126" s="13">
        <v>2017</v>
      </c>
      <c r="E126" s="13">
        <v>2016</v>
      </c>
      <c r="F126" s="13">
        <v>2015</v>
      </c>
      <c r="G126" s="13">
        <v>2014</v>
      </c>
      <c r="H126" s="13">
        <v>2013</v>
      </c>
      <c r="I126" s="13">
        <v>2012</v>
      </c>
      <c r="J126" s="156">
        <v>2011</v>
      </c>
    </row>
    <row r="127" spans="1:11" ht="15.5" x14ac:dyDescent="0.3">
      <c r="A127" s="266" t="s">
        <v>51</v>
      </c>
      <c r="B127" s="190">
        <f t="shared" ref="B127:J127" si="54">B86/B$103</f>
        <v>1.0942820532338684</v>
      </c>
      <c r="C127" s="190">
        <f t="shared" si="54"/>
        <v>1.0815051036743895</v>
      </c>
      <c r="D127" s="190">
        <f t="shared" si="54"/>
        <v>1.0704613370152136</v>
      </c>
      <c r="E127" s="190">
        <f t="shared" si="54"/>
        <v>1.1277167839063835</v>
      </c>
      <c r="F127" s="190">
        <f t="shared" si="54"/>
        <v>1.1338639031233</v>
      </c>
      <c r="G127" s="190">
        <f t="shared" si="54"/>
        <v>1.1292396315074493</v>
      </c>
      <c r="H127" s="190">
        <f t="shared" si="54"/>
        <v>1.1014571165989744</v>
      </c>
      <c r="I127" s="190">
        <f t="shared" si="54"/>
        <v>1.1730827429405057</v>
      </c>
      <c r="J127" s="190">
        <f t="shared" si="54"/>
        <v>1.1516334057827833</v>
      </c>
    </row>
    <row r="128" spans="1:11" ht="15.75" customHeight="1" x14ac:dyDescent="0.3">
      <c r="A128" s="267" t="s">
        <v>49</v>
      </c>
      <c r="B128" s="190">
        <f t="shared" ref="B128:J128" si="55">B87/B$103</f>
        <v>0.86421938037603718</v>
      </c>
      <c r="C128" s="190">
        <f t="shared" si="55"/>
        <v>0.83809121297114542</v>
      </c>
      <c r="D128" s="190">
        <f t="shared" si="55"/>
        <v>0.83775742372090301</v>
      </c>
      <c r="E128" s="190">
        <f t="shared" si="55"/>
        <v>0.85739925054237076</v>
      </c>
      <c r="F128" s="190">
        <f t="shared" si="55"/>
        <v>0.84645443875067983</v>
      </c>
      <c r="G128" s="190">
        <f t="shared" si="55"/>
        <v>0.84769617922812546</v>
      </c>
      <c r="H128" s="190">
        <f t="shared" si="55"/>
        <v>0.83043787613767772</v>
      </c>
      <c r="I128" s="190">
        <f t="shared" si="55"/>
        <v>0.88837501648961359</v>
      </c>
      <c r="J128" s="190">
        <f t="shared" si="55"/>
        <v>0.85479648290851618</v>
      </c>
    </row>
    <row r="129" spans="1:10" ht="15.75" customHeight="1" x14ac:dyDescent="0.3">
      <c r="A129" s="267" t="s">
        <v>50</v>
      </c>
      <c r="B129" s="190">
        <f t="shared" ref="B129:J129" si="56">B88/B$103</f>
        <v>0.19761614777600159</v>
      </c>
      <c r="C129" s="190">
        <f t="shared" si="56"/>
        <v>0.21252929649978869</v>
      </c>
      <c r="D129" s="190">
        <f t="shared" si="56"/>
        <v>0.20053283550162376</v>
      </c>
      <c r="E129" s="190">
        <f t="shared" si="56"/>
        <v>0.23566497929130234</v>
      </c>
      <c r="F129" s="190">
        <f t="shared" si="56"/>
        <v>0.25010019753227791</v>
      </c>
      <c r="G129" s="190">
        <f t="shared" si="56"/>
        <v>0.24387021104438392</v>
      </c>
      <c r="H129" s="190">
        <f t="shared" si="56"/>
        <v>0.23196762621920494</v>
      </c>
      <c r="I129" s="190">
        <f t="shared" si="56"/>
        <v>0.2469794908007357</v>
      </c>
      <c r="J129" s="190">
        <f t="shared" si="56"/>
        <v>0.25561483237831789</v>
      </c>
    </row>
    <row r="130" spans="1:10" ht="15.75" customHeight="1" x14ac:dyDescent="0.3">
      <c r="A130" s="267" t="s">
        <v>64</v>
      </c>
      <c r="B130" s="190">
        <f t="shared" ref="B130:J130" si="57">B89/B$103</f>
        <v>3.2446525081829942E-2</v>
      </c>
      <c r="C130" s="190">
        <f t="shared" si="57"/>
        <v>3.0884594203455386E-2</v>
      </c>
      <c r="D130" s="190">
        <f t="shared" si="57"/>
        <v>3.2171077792686797E-2</v>
      </c>
      <c r="E130" s="190">
        <f t="shared" si="57"/>
        <v>3.4652554072710534E-2</v>
      </c>
      <c r="F130" s="190">
        <f t="shared" si="57"/>
        <v>3.730926684034238E-2</v>
      </c>
      <c r="G130" s="190">
        <f t="shared" si="57"/>
        <v>3.7673241234939987E-2</v>
      </c>
      <c r="H130" s="190">
        <f t="shared" si="57"/>
        <v>3.9051614242091852E-2</v>
      </c>
      <c r="I130" s="190">
        <f t="shared" si="57"/>
        <v>3.7728235650156365E-2</v>
      </c>
      <c r="J130" s="190">
        <f t="shared" si="57"/>
        <v>4.1222090495949416E-2</v>
      </c>
    </row>
    <row r="131" spans="1:10" ht="15.75" customHeight="1" x14ac:dyDescent="0.3">
      <c r="A131" s="265" t="s">
        <v>52</v>
      </c>
      <c r="B131" s="190">
        <f t="shared" ref="B131:J131" si="58">B90/B$103</f>
        <v>0.26634061556418254</v>
      </c>
      <c r="C131" s="190">
        <f t="shared" si="58"/>
        <v>0.27281284819610402</v>
      </c>
      <c r="D131" s="190">
        <f t="shared" si="58"/>
        <v>0.27010611334746448</v>
      </c>
      <c r="E131" s="190">
        <f t="shared" si="58"/>
        <v>0.25467096180395765</v>
      </c>
      <c r="F131" s="190">
        <f t="shared" si="58"/>
        <v>0.25088030689072743</v>
      </c>
      <c r="G131" s="190">
        <f t="shared" si="58"/>
        <v>0.22896422712324901</v>
      </c>
      <c r="H131" s="190">
        <f t="shared" si="58"/>
        <v>0.23668880258515909</v>
      </c>
      <c r="I131" s="190">
        <f t="shared" si="58"/>
        <v>0.21652996453763124</v>
      </c>
      <c r="J131" s="190">
        <f t="shared" si="58"/>
        <v>0.17964993743002042</v>
      </c>
    </row>
    <row r="132" spans="1:10" ht="15.75" customHeight="1" x14ac:dyDescent="0.3">
      <c r="A132" s="267" t="s">
        <v>53</v>
      </c>
      <c r="B132" s="190">
        <f t="shared" ref="B132:J132" si="59">B91/B$103</f>
        <v>0.24986044505341143</v>
      </c>
      <c r="C132" s="190">
        <f t="shared" si="59"/>
        <v>0.25716243388276278</v>
      </c>
      <c r="D132" s="190">
        <f t="shared" si="59"/>
        <v>0.25398492244067183</v>
      </c>
      <c r="E132" s="190">
        <f t="shared" si="59"/>
        <v>0.24102951811189272</v>
      </c>
      <c r="F132" s="190">
        <f t="shared" si="59"/>
        <v>0.23650911797543725</v>
      </c>
      <c r="G132" s="190">
        <f t="shared" si="59"/>
        <v>0.21470407019471313</v>
      </c>
      <c r="H132" s="190">
        <f t="shared" si="59"/>
        <v>0.22631259079185323</v>
      </c>
      <c r="I132" s="190">
        <f t="shared" si="59"/>
        <v>0.23263934693370791</v>
      </c>
      <c r="J132" s="190">
        <f t="shared" si="59"/>
        <v>0.20513897121780938</v>
      </c>
    </row>
    <row r="133" spans="1:10" ht="15.5" x14ac:dyDescent="0.3">
      <c r="A133" s="267" t="s">
        <v>42</v>
      </c>
      <c r="B133" s="190">
        <f t="shared" ref="B133:J133" si="60">B92/B$103</f>
        <v>0.16159828474283827</v>
      </c>
      <c r="C133" s="190">
        <f t="shared" si="60"/>
        <v>0.16872222435675771</v>
      </c>
      <c r="D133" s="190">
        <f t="shared" si="60"/>
        <v>0.16748666290700009</v>
      </c>
      <c r="E133" s="190">
        <f t="shared" si="60"/>
        <v>0.16567615541384523</v>
      </c>
      <c r="F133" s="190">
        <f t="shared" si="60"/>
        <v>0.16758037273482004</v>
      </c>
      <c r="G133" s="190">
        <f t="shared" si="60"/>
        <v>0.15204400531508191</v>
      </c>
      <c r="H133" s="190">
        <f t="shared" si="60"/>
        <v>0.17872283655984114</v>
      </c>
      <c r="I133" s="190">
        <f t="shared" si="60"/>
        <v>0.19151231095143134</v>
      </c>
      <c r="J133" s="190">
        <f t="shared" si="60"/>
        <v>0.16229500098794705</v>
      </c>
    </row>
    <row r="134" spans="1:10" ht="15.5" x14ac:dyDescent="0.3">
      <c r="A134" s="267" t="s">
        <v>18</v>
      </c>
      <c r="B134" s="190">
        <f t="shared" ref="B134:J134" si="61">B93/B$103</f>
        <v>8.8262160310573184E-2</v>
      </c>
      <c r="C134" s="190">
        <f t="shared" si="61"/>
        <v>8.8440209526005065E-2</v>
      </c>
      <c r="D134" s="190">
        <f t="shared" si="61"/>
        <v>8.6498259533671698E-2</v>
      </c>
      <c r="E134" s="190">
        <f t="shared" si="61"/>
        <v>7.5353362698047474E-2</v>
      </c>
      <c r="F134" s="190">
        <f t="shared" si="61"/>
        <v>6.8928745240617206E-2</v>
      </c>
      <c r="G134" s="190">
        <f t="shared" si="61"/>
        <v>6.2660064879631217E-2</v>
      </c>
      <c r="H134" s="190">
        <f t="shared" si="61"/>
        <v>4.7589754232012102E-2</v>
      </c>
      <c r="I134" s="190">
        <f t="shared" si="61"/>
        <v>4.1127035982276586E-2</v>
      </c>
      <c r="J134" s="190">
        <f t="shared" si="61"/>
        <v>4.2843970229862346E-2</v>
      </c>
    </row>
    <row r="135" spans="1:10" ht="15.75" customHeight="1" x14ac:dyDescent="0.3">
      <c r="A135" s="267" t="s">
        <v>54</v>
      </c>
      <c r="B135" s="190">
        <f t="shared" ref="B135:J135" si="62">B94/B$103</f>
        <v>1.6480170510771101E-2</v>
      </c>
      <c r="C135" s="190">
        <f t="shared" si="62"/>
        <v>1.5650414313341274E-2</v>
      </c>
      <c r="D135" s="190">
        <f t="shared" si="62"/>
        <v>1.612119090679268E-2</v>
      </c>
      <c r="E135" s="190">
        <f t="shared" si="62"/>
        <v>1.3641443692064954E-2</v>
      </c>
      <c r="F135" s="190">
        <f t="shared" si="62"/>
        <v>1.4371188915290142E-2</v>
      </c>
      <c r="G135" s="190">
        <f t="shared" si="62"/>
        <v>1.4260156928535904E-2</v>
      </c>
      <c r="H135" s="190">
        <f t="shared" si="62"/>
        <v>1.0376211793305863E-2</v>
      </c>
      <c r="I135" s="190">
        <f t="shared" si="62"/>
        <v>-1.6109382396076642E-2</v>
      </c>
      <c r="J135" s="190">
        <f t="shared" si="62"/>
        <v>-2.5489033787788978E-2</v>
      </c>
    </row>
    <row r="136" spans="1:10" ht="31.5" hidden="1" customHeight="1" x14ac:dyDescent="0.3">
      <c r="A136" s="155" t="s">
        <v>65</v>
      </c>
      <c r="B136" s="190" t="e">
        <f>#REF!/B$103</f>
        <v>#REF!</v>
      </c>
      <c r="C136" s="190" t="e">
        <f>#REF!/C$103</f>
        <v>#REF!</v>
      </c>
      <c r="D136" s="190" t="e">
        <f>#REF!/D$103</f>
        <v>#REF!</v>
      </c>
      <c r="E136" s="190" t="e">
        <f>#REF!/E$103</f>
        <v>#REF!</v>
      </c>
      <c r="F136" s="190" t="e">
        <f>#REF!/F$103</f>
        <v>#REF!</v>
      </c>
      <c r="G136" s="190" t="e">
        <f>#REF!/G$103</f>
        <v>#REF!</v>
      </c>
      <c r="H136" s="190" t="e">
        <f>#REF!/H$103</f>
        <v>#REF!</v>
      </c>
      <c r="I136" s="190" t="e">
        <f>#REF!/I$103</f>
        <v>#REF!</v>
      </c>
      <c r="J136" s="190" t="e">
        <f>#REF!/J$103</f>
        <v>#REF!</v>
      </c>
    </row>
    <row r="137" spans="1:10" ht="62" x14ac:dyDescent="0.3">
      <c r="A137" s="265" t="s">
        <v>55</v>
      </c>
      <c r="B137" s="190">
        <f t="shared" ref="B137:J137" si="63">B95/B$103</f>
        <v>-0.36440333916926743</v>
      </c>
      <c r="C137" s="190">
        <f t="shared" si="63"/>
        <v>-0.36360318131171482</v>
      </c>
      <c r="D137" s="190">
        <f t="shared" si="63"/>
        <v>-0.34912393287050536</v>
      </c>
      <c r="E137" s="190">
        <f t="shared" si="63"/>
        <v>-0.36736572217474195</v>
      </c>
      <c r="F137" s="190">
        <f t="shared" si="63"/>
        <v>-0.3865620795282127</v>
      </c>
      <c r="G137" s="190">
        <f t="shared" si="63"/>
        <v>-0.34219922649226864</v>
      </c>
      <c r="H137" s="190">
        <f t="shared" si="63"/>
        <v>-0.33674513059203715</v>
      </c>
      <c r="I137" s="190">
        <f t="shared" si="63"/>
        <v>-0.39030333128991457</v>
      </c>
      <c r="J137" s="190">
        <f t="shared" si="63"/>
        <v>-0.34177204768491071</v>
      </c>
    </row>
    <row r="138" spans="1:10" ht="15.5" x14ac:dyDescent="0.3">
      <c r="A138" s="267" t="s">
        <v>56</v>
      </c>
      <c r="B138" s="190">
        <f t="shared" ref="B138:J138" si="64">B96/B$103</f>
        <v>0.16643830402679452</v>
      </c>
      <c r="C138" s="190">
        <f t="shared" si="64"/>
        <v>0.16512980110398176</v>
      </c>
      <c r="D138" s="190">
        <f t="shared" si="64"/>
        <v>0.16306581361128936</v>
      </c>
      <c r="E138" s="190">
        <f t="shared" si="64"/>
        <v>0.14517783183222668</v>
      </c>
      <c r="F138" s="190">
        <f t="shared" si="64"/>
        <v>0.16062380120809591</v>
      </c>
      <c r="G138" s="190">
        <f t="shared" si="64"/>
        <v>0.17219083816466366</v>
      </c>
      <c r="H138" s="190">
        <f t="shared" si="64"/>
        <v>0.15692538021404642</v>
      </c>
      <c r="I138" s="190">
        <f t="shared" si="64"/>
        <v>0.15735359163181217</v>
      </c>
      <c r="J138" s="190">
        <f t="shared" si="64"/>
        <v>0.16606566554699334</v>
      </c>
    </row>
    <row r="139" spans="1:10" ht="15.5" x14ac:dyDescent="0.3">
      <c r="A139" s="267" t="s">
        <v>58</v>
      </c>
      <c r="B139" s="190">
        <f t="shared" ref="B139:J139" si="65">B97/B$103</f>
        <v>0.13965009768846259</v>
      </c>
      <c r="C139" s="190">
        <f t="shared" si="65"/>
        <v>0.14205760684417465</v>
      </c>
      <c r="D139" s="190">
        <f t="shared" si="65"/>
        <v>0.14015129416797928</v>
      </c>
      <c r="E139" s="190">
        <f t="shared" si="65"/>
        <v>0.12486358556307936</v>
      </c>
      <c r="F139" s="190">
        <f t="shared" si="65"/>
        <v>0.1370058114568721</v>
      </c>
      <c r="G139" s="190">
        <f t="shared" si="65"/>
        <v>0.14902272271752123</v>
      </c>
      <c r="H139" s="190">
        <f t="shared" si="65"/>
        <v>0.13256351723933474</v>
      </c>
      <c r="I139" s="190">
        <f t="shared" si="65"/>
        <v>0.12920873134733724</v>
      </c>
      <c r="J139" s="190">
        <f t="shared" si="65"/>
        <v>0.1388477244286373</v>
      </c>
    </row>
    <row r="140" spans="1:10" ht="15.5" x14ac:dyDescent="0.3">
      <c r="A140" s="267" t="s">
        <v>16</v>
      </c>
      <c r="B140" s="190">
        <f t="shared" ref="B140:J140" si="66">B98/B$103</f>
        <v>2.6788206338331937E-2</v>
      </c>
      <c r="C140" s="190">
        <f t="shared" si="66"/>
        <v>2.3072194259807124E-2</v>
      </c>
      <c r="D140" s="190">
        <f t="shared" si="66"/>
        <v>2.291451944331006E-2</v>
      </c>
      <c r="E140" s="190">
        <f t="shared" si="66"/>
        <v>2.0314246269147327E-2</v>
      </c>
      <c r="F140" s="190">
        <f t="shared" si="66"/>
        <v>2.3617989751223839E-2</v>
      </c>
      <c r="G140" s="190">
        <f t="shared" si="66"/>
        <v>2.3168115447142406E-2</v>
      </c>
      <c r="H140" s="190">
        <f t="shared" si="66"/>
        <v>2.4361862974711691E-2</v>
      </c>
      <c r="I140" s="190">
        <f t="shared" si="66"/>
        <v>2.8144860284474937E-2</v>
      </c>
      <c r="J140" s="190">
        <f t="shared" si="66"/>
        <v>2.7217941118356053E-2</v>
      </c>
    </row>
    <row r="141" spans="1:10" ht="15.5" x14ac:dyDescent="0.3">
      <c r="A141" s="267" t="s">
        <v>57</v>
      </c>
      <c r="B141" s="190">
        <f t="shared" ref="B141:J141" si="67">B99/B$103</f>
        <v>0.53084164319606209</v>
      </c>
      <c r="C141" s="190">
        <f t="shared" si="67"/>
        <v>0.52873298241569666</v>
      </c>
      <c r="D141" s="190">
        <f t="shared" si="67"/>
        <v>0.51218974648179472</v>
      </c>
      <c r="E141" s="190">
        <f t="shared" si="67"/>
        <v>0.5125435540069686</v>
      </c>
      <c r="F141" s="190">
        <f t="shared" si="67"/>
        <v>0.54718588073630858</v>
      </c>
      <c r="G141" s="190">
        <f t="shared" si="67"/>
        <v>0.51439006465693227</v>
      </c>
      <c r="H141" s="190">
        <f t="shared" si="67"/>
        <v>0.4936705108060836</v>
      </c>
      <c r="I141" s="190">
        <f t="shared" si="67"/>
        <v>0.54765692292172685</v>
      </c>
      <c r="J141" s="190">
        <f t="shared" si="67"/>
        <v>0.50783771323190408</v>
      </c>
    </row>
    <row r="142" spans="1:10" ht="15.5" x14ac:dyDescent="0.3">
      <c r="A142" s="267" t="s">
        <v>59</v>
      </c>
      <c r="B142" s="190">
        <f t="shared" ref="B142:J142" si="68">B100/B$103</f>
        <v>0.48501687346172384</v>
      </c>
      <c r="C142" s="190">
        <f t="shared" si="68"/>
        <v>0.48351071323369327</v>
      </c>
      <c r="D142" s="190">
        <f t="shared" si="68"/>
        <v>0.46557636336529046</v>
      </c>
      <c r="E142" s="190">
        <f t="shared" si="68"/>
        <v>0.47007428834396164</v>
      </c>
      <c r="F142" s="190">
        <f t="shared" si="68"/>
        <v>0.49852566488219624</v>
      </c>
      <c r="G142" s="190">
        <f t="shared" si="68"/>
        <v>0.46649494102189132</v>
      </c>
      <c r="H142" s="190">
        <f t="shared" si="68"/>
        <v>0.4423082624292195</v>
      </c>
      <c r="I142" s="190">
        <f t="shared" si="68"/>
        <v>0.48484895514049159</v>
      </c>
      <c r="J142" s="190">
        <f t="shared" si="68"/>
        <v>0.44649443456497401</v>
      </c>
    </row>
    <row r="143" spans="1:10" ht="15.5" x14ac:dyDescent="0.3">
      <c r="A143" s="267" t="s">
        <v>16</v>
      </c>
      <c r="B143" s="190">
        <f t="shared" ref="B143:J143" si="69">B101/B$103</f>
        <v>4.5824769734338126E-2</v>
      </c>
      <c r="C143" s="190">
        <f t="shared" si="69"/>
        <v>4.5222269182003311E-2</v>
      </c>
      <c r="D143" s="190">
        <f t="shared" si="69"/>
        <v>4.6613383116504287E-2</v>
      </c>
      <c r="E143" s="190">
        <f t="shared" si="69"/>
        <v>4.2469265663007037E-2</v>
      </c>
      <c r="F143" s="190">
        <f t="shared" si="69"/>
        <v>4.8660215854112385E-2</v>
      </c>
      <c r="G143" s="190">
        <f t="shared" si="69"/>
        <v>4.7895123635040948E-2</v>
      </c>
      <c r="H143" s="190">
        <f t="shared" si="69"/>
        <v>5.1362248376864018E-2</v>
      </c>
      <c r="I143" s="190">
        <f t="shared" si="69"/>
        <v>6.2807967781235222E-2</v>
      </c>
      <c r="J143" s="190">
        <f t="shared" si="69"/>
        <v>6.1343278666930116E-2</v>
      </c>
    </row>
    <row r="144" spans="1:10" ht="15.75" customHeight="1" x14ac:dyDescent="0.3">
      <c r="A144" s="265" t="s">
        <v>60</v>
      </c>
      <c r="B144" s="190">
        <f t="shared" ref="B144:J144" si="70">B102/B$103</f>
        <v>3.7806703712161579E-3</v>
      </c>
      <c r="C144" s="190">
        <f t="shared" si="70"/>
        <v>9.2852294412212964E-3</v>
      </c>
      <c r="D144" s="190">
        <f t="shared" si="70"/>
        <v>8.5564825078272358E-3</v>
      </c>
      <c r="E144" s="190">
        <f t="shared" si="70"/>
        <v>-1.5022023535599238E-2</v>
      </c>
      <c r="F144" s="190">
        <f t="shared" si="70"/>
        <v>1.8178695141851074E-3</v>
      </c>
      <c r="G144" s="190">
        <f t="shared" si="70"/>
        <v>-1.6004632138429679E-2</v>
      </c>
      <c r="H144" s="190">
        <f t="shared" si="70"/>
        <v>-1.4007885920962909E-3</v>
      </c>
      <c r="I144" s="190">
        <f t="shared" si="70"/>
        <v>6.9062381177785253E-4</v>
      </c>
      <c r="J144" s="190">
        <f t="shared" si="70"/>
        <v>1.0488704472106963E-2</v>
      </c>
    </row>
    <row r="145" spans="1:10" ht="15.5" x14ac:dyDescent="0.3">
      <c r="A145" s="263" t="s">
        <v>61</v>
      </c>
      <c r="B145" s="190">
        <f t="shared" ref="B145:J145" si="71">B103/B$103</f>
        <v>1</v>
      </c>
      <c r="C145" s="190">
        <f t="shared" si="71"/>
        <v>1</v>
      </c>
      <c r="D145" s="190">
        <f t="shared" si="71"/>
        <v>1</v>
      </c>
      <c r="E145" s="190">
        <f t="shared" si="71"/>
        <v>1</v>
      </c>
      <c r="F145" s="190">
        <f t="shared" si="71"/>
        <v>1</v>
      </c>
      <c r="G145" s="190">
        <f t="shared" si="71"/>
        <v>1</v>
      </c>
      <c r="H145" s="190">
        <f t="shared" si="71"/>
        <v>1</v>
      </c>
      <c r="I145" s="190">
        <f t="shared" si="71"/>
        <v>1</v>
      </c>
      <c r="J145" s="190">
        <f t="shared" si="71"/>
        <v>1</v>
      </c>
    </row>
    <row r="158" spans="1:10" hidden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83"/>
  <sheetViews>
    <sheetView rightToLeft="1" zoomScale="90" zoomScaleNormal="90" workbookViewId="0"/>
  </sheetViews>
  <sheetFormatPr defaultRowHeight="14" x14ac:dyDescent="0.3"/>
  <cols>
    <col min="2" max="2" width="24.08203125" bestFit="1" customWidth="1"/>
    <col min="3" max="3" width="10.08203125" bestFit="1" customWidth="1"/>
    <col min="4" max="9" width="10.58203125" bestFit="1" customWidth="1"/>
    <col min="10" max="18" width="9.58203125" bestFit="1" customWidth="1"/>
  </cols>
  <sheetData>
    <row r="1" spans="1:17" ht="15" customHeight="1" thickBot="1" x14ac:dyDescent="0.35">
      <c r="A1" s="234" t="s">
        <v>25</v>
      </c>
      <c r="B1" s="157">
        <v>2019</v>
      </c>
      <c r="C1" s="13">
        <v>2018</v>
      </c>
      <c r="D1" s="13">
        <v>2017</v>
      </c>
      <c r="E1" s="13">
        <v>2016</v>
      </c>
      <c r="F1" s="13">
        <v>2015</v>
      </c>
      <c r="G1" s="13">
        <v>2014</v>
      </c>
      <c r="H1" s="13">
        <v>2013</v>
      </c>
      <c r="I1" s="13">
        <v>2012</v>
      </c>
      <c r="J1" s="13">
        <v>2011</v>
      </c>
      <c r="K1" s="13">
        <v>2010</v>
      </c>
      <c r="L1" s="13">
        <v>2009</v>
      </c>
      <c r="M1" s="13">
        <v>2008</v>
      </c>
      <c r="N1" s="13">
        <v>2007</v>
      </c>
      <c r="O1" s="13">
        <v>2006</v>
      </c>
      <c r="P1" s="13">
        <v>2005</v>
      </c>
      <c r="Q1" s="156">
        <v>2004</v>
      </c>
    </row>
    <row r="2" spans="1:17" ht="16.5" x14ac:dyDescent="0.3">
      <c r="A2" s="91" t="s">
        <v>24</v>
      </c>
      <c r="B2" s="165">
        <f>SUM('הרכב איוש רבעוניU'!F3:I3)</f>
        <v>767.59999999999991</v>
      </c>
      <c r="C2" s="165">
        <v>756.3</v>
      </c>
      <c r="D2" s="165">
        <v>745.2</v>
      </c>
      <c r="E2" s="165">
        <v>749.7</v>
      </c>
      <c r="F2" s="165">
        <v>720</v>
      </c>
      <c r="G2" s="165">
        <v>759.2</v>
      </c>
      <c r="H2" s="165">
        <v>755.3</v>
      </c>
      <c r="I2" s="165">
        <v>775.1</v>
      </c>
      <c r="J2" s="165">
        <v>726.9</v>
      </c>
      <c r="K2" s="165">
        <v>686</v>
      </c>
      <c r="L2" s="165">
        <v>738.5</v>
      </c>
      <c r="M2" s="165">
        <v>693.6</v>
      </c>
      <c r="N2" s="165">
        <v>534.6</v>
      </c>
      <c r="O2" s="165">
        <v>690.6</v>
      </c>
      <c r="P2" s="165">
        <v>528.20000000000005</v>
      </c>
      <c r="Q2" s="178">
        <v>605.5</v>
      </c>
    </row>
    <row r="3" spans="1:17" ht="16.5" customHeight="1" x14ac:dyDescent="0.3">
      <c r="A3" s="92" t="s">
        <v>68</v>
      </c>
      <c r="B3" s="165">
        <f>SUM('הרכב איוש רבעוניU'!F4:I4)</f>
        <v>1820</v>
      </c>
      <c r="C3" s="165">
        <v>1790.9</v>
      </c>
      <c r="D3" s="165">
        <v>1738.1000000000001</v>
      </c>
      <c r="E3" s="165">
        <v>1480.5</v>
      </c>
      <c r="F3" s="165">
        <v>1281</v>
      </c>
      <c r="G3" s="165">
        <v>1427.3999999999999</v>
      </c>
      <c r="H3" s="165">
        <v>1461.2000000000003</v>
      </c>
      <c r="I3" s="165">
        <v>1345.6000000000001</v>
      </c>
      <c r="J3" s="165">
        <v>1142.6000000000001</v>
      </c>
      <c r="K3" s="165">
        <v>1148.7</v>
      </c>
      <c r="L3" s="165">
        <v>1194.1000000000001</v>
      </c>
      <c r="M3" s="165">
        <v>1116.0999999999999</v>
      </c>
      <c r="N3" s="165">
        <v>807.3</v>
      </c>
      <c r="O3" s="165">
        <v>652.90000000000009</v>
      </c>
      <c r="P3" s="165">
        <v>796.19999999999993</v>
      </c>
      <c r="Q3" s="178">
        <v>665.2</v>
      </c>
    </row>
    <row r="4" spans="1:17" ht="16.5" customHeight="1" x14ac:dyDescent="0.3">
      <c r="A4" s="114" t="s">
        <v>37</v>
      </c>
      <c r="B4" s="165">
        <f>SUM('הרכב איוש רבעוניU'!F5:I5)</f>
        <v>68.699999999999989</v>
      </c>
      <c r="C4" s="165">
        <v>66.400000000000006</v>
      </c>
      <c r="D4" s="165">
        <v>42.2</v>
      </c>
      <c r="E4" s="165">
        <v>42</v>
      </c>
      <c r="F4" s="165">
        <v>44.5</v>
      </c>
      <c r="G4" s="165">
        <v>56.1</v>
      </c>
      <c r="H4" s="165">
        <v>64.900000000000006</v>
      </c>
      <c r="I4" s="165">
        <v>33.4</v>
      </c>
      <c r="J4" s="165">
        <v>67.7</v>
      </c>
      <c r="K4" s="165">
        <v>33</v>
      </c>
      <c r="L4" s="165">
        <v>30.6</v>
      </c>
      <c r="M4" s="165">
        <v>29.1</v>
      </c>
      <c r="N4" s="165">
        <v>16.7</v>
      </c>
      <c r="O4" s="165">
        <v>24.9</v>
      </c>
      <c r="P4" s="165">
        <v>27</v>
      </c>
      <c r="Q4" s="178">
        <v>26.7</v>
      </c>
    </row>
    <row r="5" spans="1:17" ht="16.5" customHeight="1" x14ac:dyDescent="0.3">
      <c r="A5" s="114" t="s">
        <v>11</v>
      </c>
      <c r="B5" s="165">
        <f>SUM('הרכב איוש רבעוניU'!F6:I6)</f>
        <v>1607.7</v>
      </c>
      <c r="C5" s="165">
        <v>1580.5</v>
      </c>
      <c r="D5" s="165">
        <v>1483.5</v>
      </c>
      <c r="E5" s="165">
        <v>1223.8</v>
      </c>
      <c r="F5" s="165">
        <v>1018.2</v>
      </c>
      <c r="G5" s="165">
        <v>1166.5</v>
      </c>
      <c r="H5" s="165">
        <v>1243.9000000000001</v>
      </c>
      <c r="I5" s="165">
        <v>1181.7</v>
      </c>
      <c r="J5" s="165">
        <v>958</v>
      </c>
      <c r="K5" s="165">
        <v>1001.9</v>
      </c>
      <c r="L5" s="165">
        <v>1015.6</v>
      </c>
      <c r="M5" s="165">
        <v>947.8</v>
      </c>
      <c r="N5" s="165">
        <v>656.9</v>
      </c>
      <c r="O5" s="165">
        <v>506.7</v>
      </c>
      <c r="P5" s="165">
        <v>655</v>
      </c>
      <c r="Q5" s="178">
        <v>533.70000000000005</v>
      </c>
    </row>
    <row r="6" spans="1:17" ht="16.5" customHeight="1" x14ac:dyDescent="0.3">
      <c r="A6" s="114" t="s">
        <v>48</v>
      </c>
      <c r="B6" s="165">
        <f>SUM('הרכב איוש רבעוניU'!F7:I7)</f>
        <v>88.5</v>
      </c>
      <c r="C6" s="165">
        <v>89</v>
      </c>
      <c r="D6" s="165">
        <v>97</v>
      </c>
      <c r="E6" s="165">
        <v>96.8</v>
      </c>
      <c r="F6" s="165">
        <v>104.5</v>
      </c>
      <c r="G6" s="165">
        <v>111.6</v>
      </c>
      <c r="H6" s="165">
        <v>68.900000000000006</v>
      </c>
      <c r="I6" s="165">
        <v>60.1</v>
      </c>
      <c r="J6" s="165">
        <v>57.7</v>
      </c>
      <c r="K6" s="165">
        <v>53</v>
      </c>
      <c r="L6" s="165">
        <v>66</v>
      </c>
      <c r="M6" s="165">
        <v>50.7</v>
      </c>
      <c r="N6" s="165">
        <v>41.9</v>
      </c>
      <c r="O6" s="165">
        <v>34.1</v>
      </c>
      <c r="P6" s="165">
        <v>45.8</v>
      </c>
      <c r="Q6" s="178">
        <v>44</v>
      </c>
    </row>
    <row r="7" spans="1:17" ht="16.5" customHeight="1" x14ac:dyDescent="0.3">
      <c r="A7" s="114" t="s">
        <v>38</v>
      </c>
      <c r="B7" s="165">
        <f>SUM('הרכב איוש רבעוניU'!F8:I8)</f>
        <v>55.1</v>
      </c>
      <c r="C7" s="165">
        <v>55</v>
      </c>
      <c r="D7" s="165">
        <v>115.4</v>
      </c>
      <c r="E7" s="165">
        <v>117.9</v>
      </c>
      <c r="F7" s="165">
        <v>113.8</v>
      </c>
      <c r="G7" s="165">
        <v>93.2</v>
      </c>
      <c r="H7" s="165">
        <v>83.5</v>
      </c>
      <c r="I7" s="165">
        <v>70.400000000000006</v>
      </c>
      <c r="J7" s="165">
        <v>59.2</v>
      </c>
      <c r="K7" s="165">
        <v>60.8</v>
      </c>
      <c r="L7" s="165">
        <v>81.900000000000006</v>
      </c>
      <c r="M7" s="165">
        <v>88.5</v>
      </c>
      <c r="N7" s="165">
        <v>91.8</v>
      </c>
      <c r="O7" s="165">
        <v>87.2</v>
      </c>
      <c r="P7" s="165">
        <v>68.400000000000006</v>
      </c>
      <c r="Q7" s="178">
        <v>60.8</v>
      </c>
    </row>
    <row r="8" spans="1:17" ht="16.5" customHeight="1" x14ac:dyDescent="0.3">
      <c r="A8" s="92" t="s">
        <v>12</v>
      </c>
      <c r="B8" s="165">
        <f>SUM('הרכב איוש רבעוניU'!F9:I9)</f>
        <v>720.09999999999991</v>
      </c>
      <c r="C8" s="165">
        <v>752.8</v>
      </c>
      <c r="D8" s="165">
        <v>664.9</v>
      </c>
      <c r="E8" s="165">
        <v>606.1</v>
      </c>
      <c r="F8" s="165">
        <v>570.29999999999995</v>
      </c>
      <c r="G8" s="165">
        <v>628.79999999999995</v>
      </c>
      <c r="H8" s="165">
        <v>653.20000000000005</v>
      </c>
      <c r="I8" s="165">
        <v>553.20000000000005</v>
      </c>
      <c r="J8" s="165">
        <v>588.70000000000005</v>
      </c>
      <c r="K8" s="165">
        <v>540.79999999999995</v>
      </c>
      <c r="L8" s="165">
        <v>453.2</v>
      </c>
      <c r="M8" s="165">
        <v>206.6</v>
      </c>
      <c r="N8" s="165">
        <v>271.3</v>
      </c>
      <c r="O8" s="165">
        <v>271.8</v>
      </c>
      <c r="P8" s="165">
        <v>224.5</v>
      </c>
      <c r="Q8" s="178">
        <v>199.3</v>
      </c>
    </row>
    <row r="9" spans="1:17" ht="16.5" customHeight="1" x14ac:dyDescent="0.3">
      <c r="A9" s="92" t="s">
        <v>13</v>
      </c>
      <c r="B9" s="165">
        <f>SUM('הרכב איוש רבעוניU'!F10:I10)</f>
        <v>2825.2</v>
      </c>
      <c r="C9" s="165">
        <v>2791.6</v>
      </c>
      <c r="D9" s="165">
        <v>2638.6</v>
      </c>
      <c r="E9" s="165">
        <v>2331.3000000000002</v>
      </c>
      <c r="F9" s="165">
        <v>2149.8000000000002</v>
      </c>
      <c r="G9" s="165">
        <v>1927.3</v>
      </c>
      <c r="H9" s="165">
        <v>1866.6</v>
      </c>
      <c r="I9" s="165">
        <v>1851.8</v>
      </c>
      <c r="J9" s="165">
        <v>1811.7</v>
      </c>
      <c r="K9" s="165">
        <v>1359.9</v>
      </c>
      <c r="L9" s="165">
        <v>905.5</v>
      </c>
      <c r="M9" s="165">
        <v>748.4</v>
      </c>
      <c r="N9" s="165">
        <v>780.7</v>
      </c>
      <c r="O9" s="165">
        <v>500.2</v>
      </c>
      <c r="P9" s="165">
        <v>460.4</v>
      </c>
      <c r="Q9" s="178">
        <v>526.79999999999995</v>
      </c>
    </row>
    <row r="10" spans="1:17" ht="16.5" customHeight="1" x14ac:dyDescent="0.3">
      <c r="A10" s="92" t="s">
        <v>14</v>
      </c>
      <c r="B10" s="165">
        <f>SUM('הרכב איוש רבעוניU'!F11:I11)</f>
        <v>213.20000000000002</v>
      </c>
      <c r="C10" s="165">
        <v>237.8</v>
      </c>
      <c r="D10" s="165">
        <v>236.5</v>
      </c>
      <c r="E10" s="165">
        <v>240.9</v>
      </c>
      <c r="F10" s="165">
        <v>225.3</v>
      </c>
      <c r="G10" s="165">
        <v>159</v>
      </c>
      <c r="H10" s="165">
        <v>145.9</v>
      </c>
      <c r="I10" s="165">
        <v>126.7</v>
      </c>
      <c r="J10" s="165">
        <v>129.6</v>
      </c>
      <c r="K10" s="165">
        <v>125.9</v>
      </c>
      <c r="L10" s="165">
        <v>151.80000000000001</v>
      </c>
      <c r="M10" s="165">
        <v>102.8</v>
      </c>
      <c r="N10" s="165">
        <v>129.6</v>
      </c>
      <c r="O10" s="165">
        <v>128.30000000000001</v>
      </c>
      <c r="P10" s="165">
        <v>156.80000000000001</v>
      </c>
      <c r="Q10" s="178">
        <v>153.30000000000001</v>
      </c>
    </row>
    <row r="11" spans="1:17" ht="16.5" customHeight="1" x14ac:dyDescent="0.3">
      <c r="A11" s="92" t="s">
        <v>27</v>
      </c>
      <c r="B11" s="165">
        <f>SUM('הרכב איוש רבעוניU'!F12:I12)</f>
        <v>559.70000000000005</v>
      </c>
      <c r="C11" s="165">
        <v>559.70000000000005</v>
      </c>
      <c r="D11" s="165">
        <v>493.8</v>
      </c>
      <c r="E11" s="165">
        <v>472.9</v>
      </c>
      <c r="F11" s="165">
        <v>371.7</v>
      </c>
      <c r="G11" s="165">
        <v>353.1</v>
      </c>
      <c r="H11" s="165">
        <v>330</v>
      </c>
      <c r="I11" s="165">
        <v>321</v>
      </c>
      <c r="J11" s="165">
        <v>272.10000000000002</v>
      </c>
      <c r="K11" s="165">
        <v>262.60000000000002</v>
      </c>
      <c r="L11" s="165">
        <v>332.5</v>
      </c>
      <c r="M11" s="165">
        <v>346</v>
      </c>
      <c r="N11" s="165">
        <v>323.89999999999998</v>
      </c>
      <c r="O11" s="165">
        <v>252</v>
      </c>
      <c r="P11" s="165">
        <v>252.8</v>
      </c>
      <c r="Q11" s="178">
        <v>180</v>
      </c>
    </row>
    <row r="12" spans="1:17" ht="16.5" customHeight="1" x14ac:dyDescent="0.3">
      <c r="A12" s="92" t="s">
        <v>26</v>
      </c>
      <c r="B12" s="165">
        <f>SUM('הרכב איוש רבעוניU'!F13:I13)</f>
        <v>475.4</v>
      </c>
      <c r="C12" s="165">
        <v>479.7</v>
      </c>
      <c r="D12" s="165">
        <v>471.3</v>
      </c>
      <c r="E12" s="165">
        <v>509.1</v>
      </c>
      <c r="F12" s="165">
        <v>535.29999999999995</v>
      </c>
      <c r="G12" s="165">
        <v>535.29999999999995</v>
      </c>
      <c r="H12" s="165">
        <v>513</v>
      </c>
      <c r="I12" s="165">
        <v>533.5</v>
      </c>
      <c r="J12" s="165">
        <v>505.3</v>
      </c>
      <c r="K12" s="165">
        <v>468.9</v>
      </c>
      <c r="L12" s="165">
        <v>434.7</v>
      </c>
      <c r="M12" s="165">
        <v>332.4</v>
      </c>
      <c r="N12" s="165">
        <v>300.5</v>
      </c>
      <c r="O12" s="165">
        <v>269.8</v>
      </c>
      <c r="P12" s="165">
        <v>116.3</v>
      </c>
      <c r="Q12" s="178">
        <v>206</v>
      </c>
    </row>
    <row r="13" spans="1:17" ht="16.5" customHeight="1" x14ac:dyDescent="0.3">
      <c r="A13" s="93" t="s">
        <v>16</v>
      </c>
      <c r="B13" s="165">
        <f>SUM('הרכב איוש רבעוניU'!F14:I14)</f>
        <v>2295.9</v>
      </c>
      <c r="C13" s="165">
        <v>2270.4</v>
      </c>
      <c r="D13" s="165">
        <v>2140.1000000000004</v>
      </c>
      <c r="E13" s="165">
        <v>2140.8000000000002</v>
      </c>
      <c r="F13" s="165">
        <v>1917.8</v>
      </c>
      <c r="G13" s="165">
        <v>1829.3999999999999</v>
      </c>
      <c r="H13" s="165">
        <v>1696.7</v>
      </c>
      <c r="I13" s="165">
        <v>1586.2</v>
      </c>
      <c r="J13" s="165">
        <v>1375.1000000000001</v>
      </c>
      <c r="K13" s="165">
        <v>1197</v>
      </c>
      <c r="L13" s="165">
        <v>1194.0999999999999</v>
      </c>
      <c r="M13" s="165">
        <v>1266.2</v>
      </c>
      <c r="N13" s="165">
        <v>983.8</v>
      </c>
      <c r="O13" s="165">
        <v>906.2</v>
      </c>
      <c r="P13" s="165">
        <v>1133.3999999999999</v>
      </c>
      <c r="Q13" s="178">
        <v>1050.4000000000001</v>
      </c>
    </row>
    <row r="14" spans="1:17" ht="16.5" customHeight="1" x14ac:dyDescent="0.3">
      <c r="A14" s="115" t="s">
        <v>40</v>
      </c>
      <c r="B14" s="165">
        <f>SUM('הרכב איוש רבעוניU'!F15:I15)</f>
        <v>176.20000000000002</v>
      </c>
      <c r="C14" s="165">
        <v>205</v>
      </c>
      <c r="D14" s="165">
        <v>202.2</v>
      </c>
      <c r="E14" s="165">
        <v>176.5</v>
      </c>
      <c r="F14" s="165">
        <v>140.5</v>
      </c>
      <c r="G14" s="165">
        <v>118.6</v>
      </c>
      <c r="H14" s="165">
        <v>151</v>
      </c>
      <c r="I14" s="165">
        <v>120.3</v>
      </c>
      <c r="J14" s="165">
        <v>100</v>
      </c>
      <c r="K14" s="165">
        <v>165.6</v>
      </c>
      <c r="L14" s="165">
        <v>58.7</v>
      </c>
      <c r="M14" s="165">
        <v>90.8</v>
      </c>
      <c r="N14" s="165">
        <v>63.4</v>
      </c>
      <c r="O14" s="165">
        <v>88.2</v>
      </c>
      <c r="P14" s="165">
        <v>78.8</v>
      </c>
      <c r="Q14" s="178">
        <v>53.6</v>
      </c>
    </row>
    <row r="15" spans="1:17" ht="16.5" customHeight="1" x14ac:dyDescent="0.3">
      <c r="A15" s="115" t="s">
        <v>42</v>
      </c>
      <c r="B15" s="165">
        <f>SUM('הרכב איוש רבעוניU'!F16:I16)</f>
        <v>507.20000000000005</v>
      </c>
      <c r="C15" s="165">
        <v>530.20000000000005</v>
      </c>
      <c r="D15" s="165">
        <v>527.70000000000005</v>
      </c>
      <c r="E15" s="165">
        <v>506.1</v>
      </c>
      <c r="F15" s="165">
        <v>480.9</v>
      </c>
      <c r="G15" s="165">
        <v>422.9</v>
      </c>
      <c r="H15" s="165">
        <v>316.3</v>
      </c>
      <c r="I15" s="165">
        <v>313</v>
      </c>
      <c r="J15" s="165">
        <v>266</v>
      </c>
      <c r="K15" s="165">
        <v>276.89999999999998</v>
      </c>
      <c r="L15" s="165">
        <v>366.1</v>
      </c>
      <c r="M15" s="165">
        <v>362.8</v>
      </c>
      <c r="N15" s="165">
        <v>313.39999999999998</v>
      </c>
      <c r="O15" s="165">
        <v>256.60000000000002</v>
      </c>
      <c r="P15" s="165">
        <v>372.8</v>
      </c>
      <c r="Q15" s="178">
        <v>362</v>
      </c>
    </row>
    <row r="16" spans="1:17" ht="16.5" customHeight="1" x14ac:dyDescent="0.3">
      <c r="A16" s="116" t="s">
        <v>41</v>
      </c>
      <c r="B16" s="165">
        <f>SUM('הרכב איוש רבעוניU'!F17:I17)</f>
        <v>176.4</v>
      </c>
      <c r="C16" s="165">
        <v>158.6</v>
      </c>
      <c r="D16" s="165">
        <v>153.9</v>
      </c>
      <c r="E16" s="165">
        <v>178.6</v>
      </c>
      <c r="F16" s="165">
        <v>135.19999999999999</v>
      </c>
      <c r="G16" s="165">
        <v>130.80000000000001</v>
      </c>
      <c r="H16" s="165">
        <v>118.6</v>
      </c>
      <c r="I16" s="165">
        <v>108.4</v>
      </c>
      <c r="J16" s="165">
        <v>68.099999999999994</v>
      </c>
      <c r="K16" s="165">
        <v>81.900000000000006</v>
      </c>
      <c r="L16" s="165">
        <v>72.5</v>
      </c>
      <c r="M16" s="165">
        <v>107.7</v>
      </c>
      <c r="N16" s="165">
        <v>40.1</v>
      </c>
      <c r="O16" s="165">
        <v>33.1</v>
      </c>
      <c r="P16" s="165">
        <v>50.6</v>
      </c>
      <c r="Q16" s="178">
        <v>31.8</v>
      </c>
    </row>
    <row r="17" spans="1:18" ht="15.75" customHeight="1" x14ac:dyDescent="0.35">
      <c r="A17" s="115" t="s">
        <v>43</v>
      </c>
      <c r="B17" s="165">
        <f>SUM('הרכב איוש רבעוניU'!F18:I18)</f>
        <v>95.8</v>
      </c>
      <c r="C17" s="165">
        <v>91.6</v>
      </c>
      <c r="D17" s="165">
        <v>77.3</v>
      </c>
      <c r="E17" s="165">
        <v>62.9</v>
      </c>
      <c r="F17" s="165">
        <v>65.099999999999994</v>
      </c>
      <c r="G17" s="165">
        <v>64.5</v>
      </c>
      <c r="H17" s="165">
        <v>74.8</v>
      </c>
      <c r="I17" s="165">
        <v>71.900000000000006</v>
      </c>
      <c r="J17" s="165">
        <v>95</v>
      </c>
      <c r="K17" s="165">
        <v>34.6</v>
      </c>
      <c r="L17" s="165">
        <v>43.7</v>
      </c>
      <c r="M17" s="165">
        <v>45.8</v>
      </c>
      <c r="N17" s="165">
        <v>32.299999999999997</v>
      </c>
      <c r="O17" s="165">
        <v>12.6</v>
      </c>
      <c r="P17" s="165">
        <v>34.200000000000003</v>
      </c>
      <c r="Q17" s="178">
        <v>38</v>
      </c>
      <c r="R17" s="269"/>
    </row>
    <row r="18" spans="1:18" ht="16.5" customHeight="1" x14ac:dyDescent="0.3">
      <c r="A18" s="115" t="s">
        <v>44</v>
      </c>
      <c r="B18" s="165">
        <f>SUM('הרכב איוש רבעוניU'!F19:I19)</f>
        <v>707</v>
      </c>
      <c r="C18" s="165">
        <v>689</v>
      </c>
      <c r="D18" s="165">
        <v>719.2</v>
      </c>
      <c r="E18" s="165">
        <v>712.3</v>
      </c>
      <c r="F18" s="165">
        <v>676.8</v>
      </c>
      <c r="G18" s="165">
        <v>698.4</v>
      </c>
      <c r="H18" s="165">
        <v>648.70000000000005</v>
      </c>
      <c r="I18" s="165">
        <v>586</v>
      </c>
      <c r="J18" s="165">
        <v>493.9</v>
      </c>
      <c r="K18" s="165">
        <v>356.1</v>
      </c>
      <c r="L18" s="165">
        <v>418.8</v>
      </c>
      <c r="M18" s="165">
        <v>370</v>
      </c>
      <c r="N18" s="165">
        <v>320.89999999999998</v>
      </c>
      <c r="O18" s="165">
        <v>335.4</v>
      </c>
      <c r="P18" s="165">
        <v>357.8</v>
      </c>
      <c r="Q18" s="178">
        <v>337.3</v>
      </c>
    </row>
    <row r="19" spans="1:18" ht="16.5" customHeight="1" x14ac:dyDescent="0.3">
      <c r="A19" s="115" t="s">
        <v>45</v>
      </c>
      <c r="B19" s="165">
        <f>SUM('הרכב איוש רבעוניU'!F20:I20)</f>
        <v>346.5</v>
      </c>
      <c r="C19" s="165">
        <v>325.2</v>
      </c>
      <c r="D19" s="165">
        <v>316.5</v>
      </c>
      <c r="E19" s="165">
        <v>291.2</v>
      </c>
      <c r="F19" s="165">
        <v>253.3</v>
      </c>
      <c r="G19" s="165">
        <v>241.7</v>
      </c>
      <c r="H19" s="165">
        <v>251.4</v>
      </c>
      <c r="I19" s="165">
        <v>234.3</v>
      </c>
      <c r="J19" s="165">
        <v>206.4</v>
      </c>
      <c r="K19" s="165">
        <v>157.4</v>
      </c>
      <c r="L19" s="165">
        <v>175.2</v>
      </c>
      <c r="M19" s="165">
        <v>146.6</v>
      </c>
      <c r="N19" s="165">
        <v>136.30000000000001</v>
      </c>
      <c r="O19" s="165">
        <v>142.30000000000001</v>
      </c>
      <c r="P19" s="165">
        <v>147.80000000000001</v>
      </c>
      <c r="Q19" s="178">
        <v>163.19999999999999</v>
      </c>
    </row>
    <row r="20" spans="1:18" ht="16.5" customHeight="1" x14ac:dyDescent="0.3">
      <c r="A20" s="115" t="s">
        <v>46</v>
      </c>
      <c r="B20" s="165">
        <f>SUM('הרכב איוש רבעוניU'!F21:I21)</f>
        <v>63.400000000000006</v>
      </c>
      <c r="C20" s="165">
        <v>64.099999999999994</v>
      </c>
      <c r="D20" s="165">
        <v>44.8</v>
      </c>
      <c r="E20" s="165">
        <v>51.3</v>
      </c>
      <c r="F20" s="165">
        <v>31</v>
      </c>
      <c r="G20" s="165">
        <v>31.4</v>
      </c>
      <c r="H20" s="165">
        <v>25.3</v>
      </c>
      <c r="I20" s="165">
        <v>35.4</v>
      </c>
      <c r="J20" s="165">
        <v>38.299999999999997</v>
      </c>
      <c r="K20" s="165">
        <v>20.9</v>
      </c>
      <c r="L20" s="165">
        <v>8.3000000000000007</v>
      </c>
      <c r="M20" s="165">
        <v>20.100000000000001</v>
      </c>
      <c r="N20" s="165">
        <v>16.7</v>
      </c>
      <c r="O20" s="165">
        <v>6</v>
      </c>
      <c r="P20" s="165">
        <v>7.1</v>
      </c>
      <c r="Q20" s="178">
        <v>4.4000000000000004</v>
      </c>
    </row>
    <row r="21" spans="1:18" ht="16.5" customHeight="1" x14ac:dyDescent="0.3">
      <c r="A21" s="115" t="s">
        <v>47</v>
      </c>
      <c r="B21" s="165">
        <f>SUM('הרכב איוש רבעוניU'!F22:I22)</f>
        <v>223.4</v>
      </c>
      <c r="C21" s="165">
        <v>206.7</v>
      </c>
      <c r="D21" s="165">
        <v>98.5</v>
      </c>
      <c r="E21" s="165">
        <v>161.9</v>
      </c>
      <c r="F21" s="165">
        <v>135</v>
      </c>
      <c r="G21" s="165">
        <v>121.1</v>
      </c>
      <c r="H21" s="165">
        <v>110.6</v>
      </c>
      <c r="I21" s="165">
        <v>116.9</v>
      </c>
      <c r="J21" s="165">
        <v>107.4</v>
      </c>
      <c r="K21" s="165">
        <v>103.6</v>
      </c>
      <c r="L21" s="165">
        <v>50.8</v>
      </c>
      <c r="M21" s="165">
        <v>122.4</v>
      </c>
      <c r="N21" s="165">
        <v>60.7</v>
      </c>
      <c r="O21" s="165">
        <v>32</v>
      </c>
      <c r="P21" s="165">
        <v>84.3</v>
      </c>
      <c r="Q21" s="178">
        <v>60.1</v>
      </c>
    </row>
    <row r="22" spans="1:18" ht="16.5" customHeight="1" x14ac:dyDescent="0.3">
      <c r="A22" s="94" t="s">
        <v>17</v>
      </c>
      <c r="B22" s="165">
        <f>SUM('הרכב איוש רבעוניU'!F23:I23)</f>
        <v>1085.4000000000001</v>
      </c>
      <c r="C22" s="168">
        <v>1009.7</v>
      </c>
      <c r="D22" s="168">
        <v>1183.5999999999999</v>
      </c>
      <c r="E22" s="168">
        <v>1506.6</v>
      </c>
      <c r="F22" s="168">
        <v>1421.6</v>
      </c>
      <c r="G22" s="168">
        <v>1351.6</v>
      </c>
      <c r="H22" s="168">
        <v>1318.9</v>
      </c>
      <c r="I22" s="168">
        <v>1290.4000000000001</v>
      </c>
      <c r="J22" s="168">
        <v>1375.9</v>
      </c>
      <c r="K22" s="168">
        <v>1234.2</v>
      </c>
      <c r="L22" s="168">
        <v>1261.4000000000001</v>
      </c>
      <c r="M22" s="168">
        <v>1300</v>
      </c>
      <c r="N22" s="168">
        <v>1480.3</v>
      </c>
      <c r="O22" s="168">
        <v>1449</v>
      </c>
      <c r="P22" s="168">
        <v>1048</v>
      </c>
      <c r="Q22" s="179">
        <v>930.1</v>
      </c>
    </row>
    <row r="23" spans="1:18" ht="16.5" customHeight="1" x14ac:dyDescent="0.3">
      <c r="A23" s="95" t="s">
        <v>19</v>
      </c>
      <c r="B23" s="165">
        <f>SUM('הרכב איוש רבעוניU'!F24:I24)</f>
        <v>5.2</v>
      </c>
      <c r="C23" s="171">
        <v>5.2</v>
      </c>
      <c r="D23" s="171">
        <v>6.5</v>
      </c>
      <c r="E23" s="171">
        <v>6.4</v>
      </c>
      <c r="F23" s="171">
        <v>6.2</v>
      </c>
      <c r="G23" s="171">
        <v>6.6</v>
      </c>
      <c r="H23" s="171">
        <v>6.4</v>
      </c>
      <c r="I23" s="171">
        <v>4.7</v>
      </c>
      <c r="J23" s="171">
        <v>4.4000000000000004</v>
      </c>
      <c r="K23" s="171">
        <v>4.8</v>
      </c>
      <c r="L23" s="171">
        <v>3.4</v>
      </c>
      <c r="M23" s="171">
        <v>6.4</v>
      </c>
      <c r="N23" s="171">
        <v>5.9</v>
      </c>
      <c r="O23" s="171">
        <v>4.3</v>
      </c>
      <c r="P23" s="171">
        <v>1.7</v>
      </c>
      <c r="Q23" s="180">
        <v>4.3</v>
      </c>
    </row>
    <row r="24" spans="1:18" ht="15.75" customHeight="1" x14ac:dyDescent="0.3">
      <c r="A24" s="95" t="s">
        <v>20</v>
      </c>
      <c r="B24" s="165">
        <f>SUM('הרכב איוש רבעוניU'!F25:I25)</f>
        <v>0</v>
      </c>
      <c r="C24" s="171">
        <v>0</v>
      </c>
      <c r="D24" s="171">
        <v>0</v>
      </c>
      <c r="E24" s="171">
        <v>0</v>
      </c>
      <c r="F24" s="171">
        <v>0</v>
      </c>
      <c r="G24" s="171">
        <v>0</v>
      </c>
      <c r="H24" s="171">
        <v>0</v>
      </c>
      <c r="I24" s="171">
        <v>0</v>
      </c>
      <c r="J24" s="171">
        <v>0</v>
      </c>
      <c r="K24" s="171">
        <v>0</v>
      </c>
      <c r="L24" s="171">
        <v>0</v>
      </c>
      <c r="M24" s="171">
        <v>0</v>
      </c>
      <c r="N24" s="171">
        <v>0</v>
      </c>
      <c r="O24" s="171">
        <v>0</v>
      </c>
      <c r="P24" s="171">
        <v>0</v>
      </c>
      <c r="Q24" s="180">
        <v>0</v>
      </c>
    </row>
    <row r="25" spans="1:18" ht="15.75" customHeight="1" x14ac:dyDescent="0.3">
      <c r="A25" s="95" t="s">
        <v>21</v>
      </c>
      <c r="B25" s="165">
        <f>SUM('הרכב איוש רבעוניU'!F26:I26)</f>
        <v>1064.5999999999999</v>
      </c>
      <c r="C25" s="171">
        <v>1058.2</v>
      </c>
      <c r="D25" s="171">
        <v>1036.7</v>
      </c>
      <c r="E25" s="171">
        <v>810.2</v>
      </c>
      <c r="F25" s="171">
        <v>739.5</v>
      </c>
      <c r="G25" s="171">
        <v>659.2</v>
      </c>
      <c r="H25" s="171">
        <v>592.5</v>
      </c>
      <c r="I25" s="171">
        <v>568</v>
      </c>
      <c r="J25" s="171">
        <v>552.9</v>
      </c>
      <c r="K25" s="171">
        <v>571.20000000000005</v>
      </c>
      <c r="L25" s="171">
        <v>519.9</v>
      </c>
      <c r="M25" s="171">
        <v>453</v>
      </c>
      <c r="N25" s="171">
        <v>354.3</v>
      </c>
      <c r="O25" s="171">
        <v>357.2</v>
      </c>
      <c r="P25" s="171">
        <v>320.7</v>
      </c>
      <c r="Q25" s="180">
        <v>221.6</v>
      </c>
    </row>
    <row r="26" spans="1:18" ht="15.75" customHeight="1" x14ac:dyDescent="0.3">
      <c r="A26" s="96" t="s">
        <v>22</v>
      </c>
      <c r="B26" s="165">
        <f>SUM('הרכב איוש רבעוניU'!F27:I27)</f>
        <v>1112.7</v>
      </c>
      <c r="C26" s="174">
        <v>1085</v>
      </c>
      <c r="D26" s="174">
        <v>1150.2</v>
      </c>
      <c r="E26" s="174">
        <v>1191.5999999999999</v>
      </c>
      <c r="F26" s="174">
        <v>1133.8</v>
      </c>
      <c r="G26" s="174">
        <v>973.5</v>
      </c>
      <c r="H26" s="174">
        <v>832.2</v>
      </c>
      <c r="I26" s="174">
        <v>854</v>
      </c>
      <c r="J26" s="174">
        <v>820.7</v>
      </c>
      <c r="K26" s="174">
        <v>896.1</v>
      </c>
      <c r="L26" s="174">
        <v>937.2</v>
      </c>
      <c r="M26" s="174">
        <v>879.8</v>
      </c>
      <c r="N26" s="174">
        <v>615.4</v>
      </c>
      <c r="O26" s="174">
        <v>479.8</v>
      </c>
      <c r="P26" s="174">
        <v>429.5</v>
      </c>
      <c r="Q26" s="181">
        <v>386.4</v>
      </c>
    </row>
    <row r="27" spans="1:18" ht="15.75" customHeight="1" thickBot="1" x14ac:dyDescent="0.35">
      <c r="A27" s="97" t="s">
        <v>23</v>
      </c>
      <c r="B27" s="177">
        <f>SUM('הרכב איוש רבעוניU'!F28:I28)</f>
        <v>12945</v>
      </c>
      <c r="C27" s="177">
        <v>12797.3</v>
      </c>
      <c r="D27" s="177">
        <v>12505.500000000002</v>
      </c>
      <c r="E27" s="177">
        <v>12046.1</v>
      </c>
      <c r="F27" s="177">
        <v>11072.300000000001</v>
      </c>
      <c r="G27" s="177">
        <v>10610.400000000001</v>
      </c>
      <c r="H27" s="177">
        <v>10171.9</v>
      </c>
      <c r="I27" s="177">
        <v>9810.2000000000007</v>
      </c>
      <c r="J27" s="177">
        <v>9305.9000000000015</v>
      </c>
      <c r="K27" s="177">
        <v>8496.1</v>
      </c>
      <c r="L27" s="177">
        <v>8126.3000000000011</v>
      </c>
      <c r="M27" s="177">
        <v>7451.2999999999993</v>
      </c>
      <c r="N27" s="177">
        <v>6587.6000000000013</v>
      </c>
      <c r="O27" s="177">
        <v>5962.1</v>
      </c>
      <c r="P27" s="177">
        <v>5468.5</v>
      </c>
      <c r="Q27" s="182">
        <v>5128.9000000000005</v>
      </c>
    </row>
    <row r="28" spans="1:18" ht="15" thickBot="1" x14ac:dyDescent="0.4">
      <c r="A28" s="259" t="s">
        <v>76</v>
      </c>
      <c r="B28" s="268"/>
    </row>
    <row r="29" spans="1:18" ht="36.5" thickBot="1" x14ac:dyDescent="0.35">
      <c r="A29" s="234" t="s">
        <v>80</v>
      </c>
      <c r="B29" s="157">
        <v>2019</v>
      </c>
      <c r="C29" s="13">
        <v>2018</v>
      </c>
      <c r="D29" s="13">
        <v>2017</v>
      </c>
      <c r="E29" s="13">
        <v>2016</v>
      </c>
      <c r="F29" s="13">
        <v>2015</v>
      </c>
      <c r="G29" s="13">
        <v>2014</v>
      </c>
      <c r="H29" s="13">
        <v>2013</v>
      </c>
      <c r="I29" s="13">
        <v>2012</v>
      </c>
      <c r="J29" s="13">
        <v>2011</v>
      </c>
      <c r="K29" s="13">
        <v>2010</v>
      </c>
      <c r="L29" s="13">
        <v>2009</v>
      </c>
      <c r="M29" s="13">
        <v>2008</v>
      </c>
      <c r="N29" s="13">
        <v>2007</v>
      </c>
      <c r="O29" s="13">
        <v>2006</v>
      </c>
      <c r="P29" s="13">
        <v>2005</v>
      </c>
      <c r="Q29" s="156"/>
    </row>
    <row r="30" spans="1:18" ht="16.5" x14ac:dyDescent="0.3">
      <c r="A30" s="91" t="s">
        <v>24</v>
      </c>
      <c r="B30" s="37">
        <f t="shared" ref="B30:P30" si="0">+B2/C2-1</f>
        <v>1.4941160914980767E-2</v>
      </c>
      <c r="C30" s="37">
        <f t="shared" si="0"/>
        <v>1.4895330112721261E-2</v>
      </c>
      <c r="D30" s="37">
        <f t="shared" si="0"/>
        <v>-6.0024009603841799E-3</v>
      </c>
      <c r="E30" s="37">
        <f t="shared" si="0"/>
        <v>4.1250000000000009E-2</v>
      </c>
      <c r="F30" s="37">
        <f t="shared" si="0"/>
        <v>-5.163329820864071E-2</v>
      </c>
      <c r="G30" s="37">
        <f t="shared" si="0"/>
        <v>5.1635111876076056E-3</v>
      </c>
      <c r="H30" s="37">
        <f t="shared" si="0"/>
        <v>-2.5545090956005767E-2</v>
      </c>
      <c r="I30" s="37">
        <f t="shared" si="0"/>
        <v>6.6308983353968953E-2</v>
      </c>
      <c r="J30" s="37">
        <f t="shared" si="0"/>
        <v>5.9620991253644284E-2</v>
      </c>
      <c r="K30" s="37">
        <f t="shared" si="0"/>
        <v>-7.1090047393364886E-2</v>
      </c>
      <c r="L30" s="37">
        <f t="shared" si="0"/>
        <v>6.4734717416378373E-2</v>
      </c>
      <c r="M30" s="37">
        <f t="shared" si="0"/>
        <v>0.29741863075196417</v>
      </c>
      <c r="N30" s="37">
        <f t="shared" si="0"/>
        <v>-0.22589052997393566</v>
      </c>
      <c r="O30" s="37">
        <f t="shared" si="0"/>
        <v>0.30745929572131758</v>
      </c>
      <c r="P30" s="37">
        <f t="shared" si="0"/>
        <v>-0.1276630883567299</v>
      </c>
      <c r="Q30" s="37"/>
    </row>
    <row r="31" spans="1:18" ht="16.5" x14ac:dyDescent="0.3">
      <c r="A31" s="92" t="s">
        <v>36</v>
      </c>
      <c r="B31" s="37">
        <f t="shared" ref="B31:P31" si="1">+B3/C3-1</f>
        <v>1.6248813445753463E-2</v>
      </c>
      <c r="C31" s="37">
        <f t="shared" si="1"/>
        <v>3.0377998964386421E-2</v>
      </c>
      <c r="D31" s="37">
        <f t="shared" si="1"/>
        <v>0.17399527186761232</v>
      </c>
      <c r="E31" s="37">
        <f t="shared" si="1"/>
        <v>0.15573770491803285</v>
      </c>
      <c r="F31" s="37">
        <f t="shared" si="1"/>
        <v>-0.10256410256410253</v>
      </c>
      <c r="G31" s="37">
        <f t="shared" si="1"/>
        <v>-2.3131672597865083E-2</v>
      </c>
      <c r="H31" s="37">
        <f t="shared" si="1"/>
        <v>8.5909631391201113E-2</v>
      </c>
      <c r="I31" s="37">
        <f t="shared" si="1"/>
        <v>0.17766497461928932</v>
      </c>
      <c r="J31" s="37">
        <f t="shared" si="1"/>
        <v>-5.310350831374544E-3</v>
      </c>
      <c r="K31" s="37">
        <f t="shared" si="1"/>
        <v>-3.80202663093544E-2</v>
      </c>
      <c r="L31" s="37">
        <f t="shared" si="1"/>
        <v>6.9886210913000735E-2</v>
      </c>
      <c r="M31" s="37">
        <f t="shared" si="1"/>
        <v>0.38250959990090427</v>
      </c>
      <c r="N31" s="37">
        <f t="shared" si="1"/>
        <v>0.23648338183489015</v>
      </c>
      <c r="O31" s="37">
        <f t="shared" si="1"/>
        <v>-0.17997990454659618</v>
      </c>
      <c r="P31" s="37">
        <f t="shared" si="1"/>
        <v>0.19693325315694499</v>
      </c>
      <c r="Q31" s="37"/>
    </row>
    <row r="32" spans="1:18" ht="16.5" x14ac:dyDescent="0.3">
      <c r="A32" s="114" t="s">
        <v>37</v>
      </c>
      <c r="B32" s="37">
        <f t="shared" ref="B32:P32" si="2">+B4/C4-1</f>
        <v>3.4638554216867234E-2</v>
      </c>
      <c r="C32" s="37">
        <f t="shared" si="2"/>
        <v>0.57345971563981046</v>
      </c>
      <c r="D32" s="37">
        <f t="shared" si="2"/>
        <v>4.761904761904745E-3</v>
      </c>
      <c r="E32" s="37">
        <f t="shared" si="2"/>
        <v>-5.6179775280898903E-2</v>
      </c>
      <c r="F32" s="37">
        <f t="shared" si="2"/>
        <v>-0.20677361853832443</v>
      </c>
      <c r="G32" s="37">
        <f t="shared" si="2"/>
        <v>-0.13559322033898313</v>
      </c>
      <c r="H32" s="37">
        <f t="shared" si="2"/>
        <v>0.94311377245508998</v>
      </c>
      <c r="I32" s="37">
        <f t="shared" si="2"/>
        <v>-0.50664697193500741</v>
      </c>
      <c r="J32" s="37">
        <f t="shared" si="2"/>
        <v>1.0515151515151517</v>
      </c>
      <c r="K32" s="37">
        <f t="shared" si="2"/>
        <v>7.8431372549019551E-2</v>
      </c>
      <c r="L32" s="37">
        <f t="shared" si="2"/>
        <v>5.1546391752577359E-2</v>
      </c>
      <c r="M32" s="37">
        <f t="shared" si="2"/>
        <v>0.74251497005988032</v>
      </c>
      <c r="N32" s="37">
        <f t="shared" si="2"/>
        <v>-0.32931726907630521</v>
      </c>
      <c r="O32" s="37">
        <f t="shared" si="2"/>
        <v>-7.7777777777777835E-2</v>
      </c>
      <c r="P32" s="37">
        <f t="shared" si="2"/>
        <v>1.1235955056179803E-2</v>
      </c>
      <c r="Q32" s="37"/>
    </row>
    <row r="33" spans="1:17" ht="16.5" x14ac:dyDescent="0.3">
      <c r="A33" s="114" t="s">
        <v>11</v>
      </c>
      <c r="B33" s="37">
        <f t="shared" ref="B33:P33" si="3">+B5/C5-1</f>
        <v>1.7209743751977147E-2</v>
      </c>
      <c r="C33" s="37">
        <f t="shared" si="3"/>
        <v>6.5385911695315047E-2</v>
      </c>
      <c r="D33" s="37">
        <f t="shared" si="3"/>
        <v>0.21220787710410205</v>
      </c>
      <c r="E33" s="37">
        <f t="shared" si="3"/>
        <v>0.20192496562561368</v>
      </c>
      <c r="F33" s="37">
        <f t="shared" si="3"/>
        <v>-0.12713244749249886</v>
      </c>
      <c r="G33" s="37">
        <f t="shared" si="3"/>
        <v>-6.2223651418924386E-2</v>
      </c>
      <c r="H33" s="37">
        <f t="shared" si="3"/>
        <v>5.2636032834052715E-2</v>
      </c>
      <c r="I33" s="37">
        <f t="shared" si="3"/>
        <v>0.23350730688935295</v>
      </c>
      <c r="J33" s="37">
        <f t="shared" si="3"/>
        <v>-4.3816748178460929E-2</v>
      </c>
      <c r="K33" s="37">
        <f t="shared" si="3"/>
        <v>-1.3489562820007905E-2</v>
      </c>
      <c r="L33" s="37">
        <f t="shared" si="3"/>
        <v>7.1534078919603283E-2</v>
      </c>
      <c r="M33" s="37">
        <f t="shared" si="3"/>
        <v>0.44283757040645444</v>
      </c>
      <c r="N33" s="37">
        <f t="shared" si="3"/>
        <v>0.29642786658772446</v>
      </c>
      <c r="O33" s="37">
        <f t="shared" si="3"/>
        <v>-0.22641221374045806</v>
      </c>
      <c r="P33" s="37">
        <f t="shared" si="3"/>
        <v>0.22728124414465034</v>
      </c>
      <c r="Q33" s="37"/>
    </row>
    <row r="34" spans="1:17" ht="15" customHeight="1" x14ac:dyDescent="0.3">
      <c r="A34" s="114" t="s">
        <v>48</v>
      </c>
      <c r="B34" s="37">
        <f t="shared" ref="B34:P34" si="4">+B6/C6-1</f>
        <v>-5.6179775280899014E-3</v>
      </c>
      <c r="C34" s="37">
        <f t="shared" si="4"/>
        <v>-8.2474226804123751E-2</v>
      </c>
      <c r="D34" s="37">
        <f t="shared" si="4"/>
        <v>2.0661157024792765E-3</v>
      </c>
      <c r="E34" s="37">
        <f t="shared" si="4"/>
        <v>-7.3684210526315796E-2</v>
      </c>
      <c r="F34" s="37">
        <f t="shared" si="4"/>
        <v>-6.362007168458772E-2</v>
      </c>
      <c r="G34" s="37">
        <f t="shared" si="4"/>
        <v>0.61973875181422322</v>
      </c>
      <c r="H34" s="37">
        <f t="shared" si="4"/>
        <v>0.14642262895174718</v>
      </c>
      <c r="I34" s="37">
        <f t="shared" si="4"/>
        <v>4.1594454072790166E-2</v>
      </c>
      <c r="J34" s="37">
        <f t="shared" si="4"/>
        <v>8.8679245283018959E-2</v>
      </c>
      <c r="K34" s="37">
        <f t="shared" si="4"/>
        <v>-0.19696969696969702</v>
      </c>
      <c r="L34" s="37">
        <f t="shared" si="4"/>
        <v>0.30177514792899407</v>
      </c>
      <c r="M34" s="37">
        <f t="shared" si="4"/>
        <v>0.21002386634844883</v>
      </c>
      <c r="N34" s="37">
        <f t="shared" si="4"/>
        <v>0.22873900293255112</v>
      </c>
      <c r="O34" s="37">
        <f t="shared" si="4"/>
        <v>-0.25545851528384267</v>
      </c>
      <c r="P34" s="37">
        <f t="shared" si="4"/>
        <v>4.0909090909090784E-2</v>
      </c>
      <c r="Q34" s="37"/>
    </row>
    <row r="35" spans="1:17" ht="16.5" x14ac:dyDescent="0.3">
      <c r="A35" s="114" t="s">
        <v>38</v>
      </c>
      <c r="B35" s="37">
        <f t="shared" ref="B35:P35" si="5">+B7/C7-1</f>
        <v>1.8181818181819409E-3</v>
      </c>
      <c r="C35" s="37">
        <f t="shared" si="5"/>
        <v>-0.52339688041594457</v>
      </c>
      <c r="D35" s="37">
        <f t="shared" si="5"/>
        <v>-2.120441051738764E-2</v>
      </c>
      <c r="E35" s="37">
        <f t="shared" si="5"/>
        <v>3.6028119507908629E-2</v>
      </c>
      <c r="F35" s="37">
        <f t="shared" si="5"/>
        <v>0.22103004291845485</v>
      </c>
      <c r="G35" s="37">
        <f t="shared" si="5"/>
        <v>0.11616766467065864</v>
      </c>
      <c r="H35" s="37">
        <f t="shared" si="5"/>
        <v>0.18607954545454541</v>
      </c>
      <c r="I35" s="37">
        <f t="shared" si="5"/>
        <v>0.18918918918918926</v>
      </c>
      <c r="J35" s="37">
        <f t="shared" si="5"/>
        <v>-2.631578947368407E-2</v>
      </c>
      <c r="K35" s="37">
        <f t="shared" si="5"/>
        <v>-0.25763125763125772</v>
      </c>
      <c r="L35" s="37">
        <f t="shared" si="5"/>
        <v>-7.4576271186440612E-2</v>
      </c>
      <c r="M35" s="37">
        <f t="shared" si="5"/>
        <v>-3.5947712418300637E-2</v>
      </c>
      <c r="N35" s="37">
        <f t="shared" si="5"/>
        <v>5.2752293577981613E-2</v>
      </c>
      <c r="O35" s="37">
        <f t="shared" si="5"/>
        <v>0.27485380116959068</v>
      </c>
      <c r="P35" s="37">
        <f t="shared" si="5"/>
        <v>0.12500000000000022</v>
      </c>
      <c r="Q35" s="37"/>
    </row>
    <row r="36" spans="1:17" ht="16.5" customHeight="1" x14ac:dyDescent="0.3">
      <c r="A36" s="92" t="s">
        <v>12</v>
      </c>
      <c r="B36" s="37">
        <f t="shared" ref="B36:P36" si="6">+B8/C8-1</f>
        <v>-4.3437832093517592E-2</v>
      </c>
      <c r="C36" s="37">
        <f t="shared" si="6"/>
        <v>0.13220033087682359</v>
      </c>
      <c r="D36" s="37">
        <f t="shared" si="6"/>
        <v>9.7013694109882698E-2</v>
      </c>
      <c r="E36" s="37">
        <f t="shared" si="6"/>
        <v>6.2773978607750358E-2</v>
      </c>
      <c r="F36" s="37">
        <f t="shared" si="6"/>
        <v>-9.3034351145038219E-2</v>
      </c>
      <c r="G36" s="37">
        <f t="shared" si="6"/>
        <v>-3.7354562155542115E-2</v>
      </c>
      <c r="H36" s="37">
        <f t="shared" si="6"/>
        <v>0.18076644974692702</v>
      </c>
      <c r="I36" s="37">
        <f t="shared" si="6"/>
        <v>-6.0302361134703553E-2</v>
      </c>
      <c r="J36" s="37">
        <f t="shared" si="6"/>
        <v>8.8572485207100815E-2</v>
      </c>
      <c r="K36" s="37">
        <f t="shared" si="6"/>
        <v>0.19329214474845546</v>
      </c>
      <c r="L36" s="37">
        <f t="shared" si="6"/>
        <v>1.1936108422071636</v>
      </c>
      <c r="M36" s="37">
        <f t="shared" si="6"/>
        <v>-0.23848138591964618</v>
      </c>
      <c r="N36" s="37">
        <f t="shared" si="6"/>
        <v>-1.8395879323032105E-3</v>
      </c>
      <c r="O36" s="37">
        <f t="shared" si="6"/>
        <v>0.21069042316258346</v>
      </c>
      <c r="P36" s="37">
        <f t="shared" si="6"/>
        <v>0.1264425489212242</v>
      </c>
      <c r="Q36" s="37"/>
    </row>
    <row r="37" spans="1:17" ht="16.5" customHeight="1" x14ac:dyDescent="0.3">
      <c r="A37" s="92" t="s">
        <v>13</v>
      </c>
      <c r="B37" s="37">
        <f t="shared" ref="B37:P37" si="7">+B9/C9-1</f>
        <v>1.2036108324974926E-2</v>
      </c>
      <c r="C37" s="37">
        <f t="shared" si="7"/>
        <v>5.79852952323201E-2</v>
      </c>
      <c r="D37" s="37">
        <f t="shared" si="7"/>
        <v>0.13181486724145319</v>
      </c>
      <c r="E37" s="37">
        <f t="shared" si="7"/>
        <v>8.4426458275188354E-2</v>
      </c>
      <c r="F37" s="37">
        <f t="shared" si="7"/>
        <v>0.11544647953095022</v>
      </c>
      <c r="G37" s="37">
        <f t="shared" si="7"/>
        <v>3.2519018536376398E-2</v>
      </c>
      <c r="H37" s="37">
        <f t="shared" si="7"/>
        <v>7.9922237822658282E-3</v>
      </c>
      <c r="I37" s="37">
        <f t="shared" si="7"/>
        <v>2.2133907379809026E-2</v>
      </c>
      <c r="J37" s="37">
        <f t="shared" si="7"/>
        <v>0.33223031105228329</v>
      </c>
      <c r="K37" s="37">
        <f t="shared" si="7"/>
        <v>0.50182219768083947</v>
      </c>
      <c r="L37" s="37">
        <f t="shared" si="7"/>
        <v>0.2099144842330305</v>
      </c>
      <c r="M37" s="37">
        <f t="shared" si="7"/>
        <v>-4.1373126681183647E-2</v>
      </c>
      <c r="N37" s="37">
        <f t="shared" si="7"/>
        <v>0.56077568972411052</v>
      </c>
      <c r="O37" s="37">
        <f t="shared" si="7"/>
        <v>8.6446568201563823E-2</v>
      </c>
      <c r="P37" s="37">
        <f t="shared" si="7"/>
        <v>-0.12604403948367504</v>
      </c>
      <c r="Q37" s="37"/>
    </row>
    <row r="38" spans="1:17" ht="16.5" customHeight="1" x14ac:dyDescent="0.3">
      <c r="A38" s="92" t="s">
        <v>14</v>
      </c>
      <c r="B38" s="37">
        <f t="shared" ref="B38:P38" si="8">+B10/C10-1</f>
        <v>-0.10344827586206895</v>
      </c>
      <c r="C38" s="37">
        <f t="shared" si="8"/>
        <v>5.4968287526426796E-3</v>
      </c>
      <c r="D38" s="37">
        <f t="shared" si="8"/>
        <v>-1.8264840182648401E-2</v>
      </c>
      <c r="E38" s="37">
        <f t="shared" si="8"/>
        <v>6.9241011984021217E-2</v>
      </c>
      <c r="F38" s="37">
        <f t="shared" si="8"/>
        <v>0.41698113207547172</v>
      </c>
      <c r="G38" s="37">
        <f t="shared" si="8"/>
        <v>8.9787525702536009E-2</v>
      </c>
      <c r="H38" s="37">
        <f t="shared" si="8"/>
        <v>0.15153906866614042</v>
      </c>
      <c r="I38" s="37">
        <f t="shared" si="8"/>
        <v>-2.2376543209876476E-2</v>
      </c>
      <c r="J38" s="37">
        <f t="shared" si="8"/>
        <v>2.9388403494837068E-2</v>
      </c>
      <c r="K38" s="37">
        <f t="shared" si="8"/>
        <v>-0.17061923583662719</v>
      </c>
      <c r="L38" s="37">
        <f t="shared" si="8"/>
        <v>0.47665369649805456</v>
      </c>
      <c r="M38" s="37">
        <f t="shared" si="8"/>
        <v>-0.20679012345679015</v>
      </c>
      <c r="N38" s="37">
        <f t="shared" si="8"/>
        <v>1.0132501948557859E-2</v>
      </c>
      <c r="O38" s="37">
        <f t="shared" si="8"/>
        <v>-0.18176020408163263</v>
      </c>
      <c r="P38" s="37">
        <f t="shared" si="8"/>
        <v>2.2831050228310446E-2</v>
      </c>
      <c r="Q38" s="37"/>
    </row>
    <row r="39" spans="1:17" ht="16.5" customHeight="1" x14ac:dyDescent="0.3">
      <c r="A39" s="92" t="s">
        <v>27</v>
      </c>
      <c r="B39" s="37">
        <f t="shared" ref="B39:P39" si="9">+B11/C11-1</f>
        <v>0</v>
      </c>
      <c r="C39" s="37">
        <f t="shared" si="9"/>
        <v>0.133454840016201</v>
      </c>
      <c r="D39" s="37">
        <f t="shared" si="9"/>
        <v>4.4195390145908231E-2</v>
      </c>
      <c r="E39" s="37">
        <f t="shared" si="9"/>
        <v>0.27226257734732306</v>
      </c>
      <c r="F39" s="37">
        <f t="shared" si="9"/>
        <v>5.2676295666949757E-2</v>
      </c>
      <c r="G39" s="37">
        <f t="shared" si="9"/>
        <v>7.0000000000000062E-2</v>
      </c>
      <c r="H39" s="37">
        <f t="shared" si="9"/>
        <v>2.8037383177569986E-2</v>
      </c>
      <c r="I39" s="37">
        <f t="shared" si="9"/>
        <v>0.17971334068357203</v>
      </c>
      <c r="J39" s="37">
        <f t="shared" si="9"/>
        <v>3.6176694592536141E-2</v>
      </c>
      <c r="K39" s="37">
        <f t="shared" si="9"/>
        <v>-0.21022556390977432</v>
      </c>
      <c r="L39" s="37">
        <f t="shared" si="9"/>
        <v>-3.9017341040462394E-2</v>
      </c>
      <c r="M39" s="37">
        <f t="shared" si="9"/>
        <v>6.823093547391168E-2</v>
      </c>
      <c r="N39" s="37">
        <f t="shared" si="9"/>
        <v>0.28531746031746019</v>
      </c>
      <c r="O39" s="37">
        <f t="shared" si="9"/>
        <v>-3.1645569620253333E-3</v>
      </c>
      <c r="P39" s="37">
        <f t="shared" si="9"/>
        <v>0.40444444444444461</v>
      </c>
      <c r="Q39" s="37"/>
    </row>
    <row r="40" spans="1:17" ht="16.5" customHeight="1" x14ac:dyDescent="0.3">
      <c r="A40" s="92" t="s">
        <v>26</v>
      </c>
      <c r="B40" s="37">
        <f t="shared" ref="B40:P40" si="10">+B12/C12-1</f>
        <v>-8.963935793204092E-3</v>
      </c>
      <c r="C40" s="37">
        <f t="shared" si="10"/>
        <v>1.7823042647994836E-2</v>
      </c>
      <c r="D40" s="37">
        <f t="shared" si="10"/>
        <v>-7.4248674130819148E-2</v>
      </c>
      <c r="E40" s="37">
        <f t="shared" si="10"/>
        <v>-4.8944517093218676E-2</v>
      </c>
      <c r="F40" s="37">
        <f t="shared" si="10"/>
        <v>0</v>
      </c>
      <c r="G40" s="37">
        <f t="shared" si="10"/>
        <v>4.3469785575048547E-2</v>
      </c>
      <c r="H40" s="37">
        <f t="shared" si="10"/>
        <v>-3.8425492033739461E-2</v>
      </c>
      <c r="I40" s="37">
        <f t="shared" si="10"/>
        <v>5.5808430635266193E-2</v>
      </c>
      <c r="J40" s="37">
        <f t="shared" si="10"/>
        <v>7.7628492215824352E-2</v>
      </c>
      <c r="K40" s="37">
        <f t="shared" si="10"/>
        <v>7.8674948240165632E-2</v>
      </c>
      <c r="L40" s="37">
        <f t="shared" si="10"/>
        <v>0.30776173285198571</v>
      </c>
      <c r="M40" s="37">
        <f t="shared" si="10"/>
        <v>0.10615640599001663</v>
      </c>
      <c r="N40" s="37">
        <f t="shared" si="10"/>
        <v>0.11378799110452187</v>
      </c>
      <c r="O40" s="37">
        <f t="shared" si="10"/>
        <v>1.3198624247635427</v>
      </c>
      <c r="P40" s="37">
        <f t="shared" si="10"/>
        <v>-0.43543689320388346</v>
      </c>
      <c r="Q40" s="37"/>
    </row>
    <row r="41" spans="1:17" ht="16.5" customHeight="1" x14ac:dyDescent="0.3">
      <c r="A41" s="93" t="s">
        <v>16</v>
      </c>
      <c r="B41" s="37">
        <f t="shared" ref="B41:P41" si="11">+B13/C13-1</f>
        <v>1.1231501057082482E-2</v>
      </c>
      <c r="C41" s="37">
        <f t="shared" si="11"/>
        <v>6.0885005373580547E-2</v>
      </c>
      <c r="D41" s="37">
        <f t="shared" si="11"/>
        <v>-3.269805680118365E-4</v>
      </c>
      <c r="E41" s="37">
        <f t="shared" si="11"/>
        <v>0.11627906976744207</v>
      </c>
      <c r="F41" s="37">
        <f t="shared" si="11"/>
        <v>4.832185415983381E-2</v>
      </c>
      <c r="G41" s="37">
        <f t="shared" si="11"/>
        <v>7.8210644191666123E-2</v>
      </c>
      <c r="H41" s="37">
        <f t="shared" si="11"/>
        <v>6.9663346362375478E-2</v>
      </c>
      <c r="I41" s="37">
        <f t="shared" si="11"/>
        <v>0.15351610791942405</v>
      </c>
      <c r="J41" s="37">
        <f t="shared" si="11"/>
        <v>0.14878863826232269</v>
      </c>
      <c r="K41" s="37">
        <f t="shared" si="11"/>
        <v>2.4286073193200419E-3</v>
      </c>
      <c r="L41" s="37">
        <f t="shared" si="11"/>
        <v>-5.6942031274680227E-2</v>
      </c>
      <c r="M41" s="37">
        <f t="shared" si="11"/>
        <v>0.28705021345801995</v>
      </c>
      <c r="N41" s="37">
        <f t="shared" si="11"/>
        <v>8.5632310748179119E-2</v>
      </c>
      <c r="O41" s="37">
        <f t="shared" si="11"/>
        <v>-0.20045879654137977</v>
      </c>
      <c r="P41" s="37">
        <f t="shared" si="11"/>
        <v>7.9017517136328763E-2</v>
      </c>
      <c r="Q41" s="37"/>
    </row>
    <row r="42" spans="1:17" ht="16.5" customHeight="1" x14ac:dyDescent="0.3">
      <c r="A42" s="115" t="s">
        <v>40</v>
      </c>
      <c r="B42" s="37">
        <f t="shared" ref="B42:P42" si="12">+B14/C14-1</f>
        <v>-0.14048780487804868</v>
      </c>
      <c r="C42" s="37">
        <f t="shared" si="12"/>
        <v>1.3847675568743778E-2</v>
      </c>
      <c r="D42" s="37">
        <f t="shared" si="12"/>
        <v>0.14560906515580729</v>
      </c>
      <c r="E42" s="37">
        <f t="shared" si="12"/>
        <v>0.2562277580071175</v>
      </c>
      <c r="F42" s="37">
        <f t="shared" si="12"/>
        <v>0.18465430016863404</v>
      </c>
      <c r="G42" s="37">
        <f t="shared" si="12"/>
        <v>-0.21456953642384113</v>
      </c>
      <c r="H42" s="37">
        <f t="shared" si="12"/>
        <v>0.25519534497090612</v>
      </c>
      <c r="I42" s="37">
        <f t="shared" si="12"/>
        <v>0.20300000000000007</v>
      </c>
      <c r="J42" s="37">
        <f t="shared" si="12"/>
        <v>-0.39613526570048307</v>
      </c>
      <c r="K42" s="37">
        <f t="shared" si="12"/>
        <v>1.8211243611584327</v>
      </c>
      <c r="L42" s="37">
        <f t="shared" si="12"/>
        <v>-0.35352422907488978</v>
      </c>
      <c r="M42" s="37">
        <f t="shared" si="12"/>
        <v>0.43217665615141954</v>
      </c>
      <c r="N42" s="37">
        <f t="shared" si="12"/>
        <v>-0.28117913832199548</v>
      </c>
      <c r="O42" s="37">
        <f t="shared" si="12"/>
        <v>0.11928934010152292</v>
      </c>
      <c r="P42" s="37">
        <f t="shared" si="12"/>
        <v>0.4701492537313432</v>
      </c>
      <c r="Q42" s="37"/>
    </row>
    <row r="43" spans="1:17" ht="16.5" customHeight="1" x14ac:dyDescent="0.3">
      <c r="A43" s="115" t="s">
        <v>42</v>
      </c>
      <c r="B43" s="37">
        <f t="shared" ref="B43:P43" si="13">+B15/C15-1</f>
        <v>-4.3379856657864924E-2</v>
      </c>
      <c r="C43" s="37">
        <f t="shared" si="13"/>
        <v>4.737540269092344E-3</v>
      </c>
      <c r="D43" s="37">
        <f t="shared" si="13"/>
        <v>4.2679312388856028E-2</v>
      </c>
      <c r="E43" s="37">
        <f t="shared" si="13"/>
        <v>5.2401746724890952E-2</v>
      </c>
      <c r="F43" s="37">
        <f t="shared" si="13"/>
        <v>0.13714826200047292</v>
      </c>
      <c r="G43" s="37">
        <f t="shared" si="13"/>
        <v>0.33702181473284853</v>
      </c>
      <c r="H43" s="37">
        <f t="shared" si="13"/>
        <v>1.0543130990415372E-2</v>
      </c>
      <c r="I43" s="37">
        <f t="shared" si="13"/>
        <v>0.17669172932330834</v>
      </c>
      <c r="J43" s="37">
        <f t="shared" si="13"/>
        <v>-3.9364391477067495E-2</v>
      </c>
      <c r="K43" s="37">
        <f t="shared" si="13"/>
        <v>-0.2436492761540564</v>
      </c>
      <c r="L43" s="37">
        <f t="shared" si="13"/>
        <v>9.0959206174201501E-3</v>
      </c>
      <c r="M43" s="37">
        <f t="shared" si="13"/>
        <v>0.1576260370134015</v>
      </c>
      <c r="N43" s="37">
        <f t="shared" si="13"/>
        <v>0.22135619641465287</v>
      </c>
      <c r="O43" s="37">
        <f t="shared" si="13"/>
        <v>-0.31169527896995708</v>
      </c>
      <c r="P43" s="37">
        <f t="shared" si="13"/>
        <v>2.9834254143646488E-2</v>
      </c>
      <c r="Q43" s="37"/>
    </row>
    <row r="44" spans="1:17" ht="16.5" customHeight="1" x14ac:dyDescent="0.3">
      <c r="A44" s="116" t="s">
        <v>41</v>
      </c>
      <c r="B44" s="37">
        <f t="shared" ref="B44:P44" si="14">+B16/C16-1</f>
        <v>0.11223203026481721</v>
      </c>
      <c r="C44" s="37">
        <f t="shared" si="14"/>
        <v>3.0539311241065459E-2</v>
      </c>
      <c r="D44" s="37">
        <f t="shared" si="14"/>
        <v>-0.13829787234042545</v>
      </c>
      <c r="E44" s="37">
        <f t="shared" si="14"/>
        <v>0.32100591715976345</v>
      </c>
      <c r="F44" s="37">
        <f t="shared" si="14"/>
        <v>3.3639143730886722E-2</v>
      </c>
      <c r="G44" s="37">
        <f t="shared" si="14"/>
        <v>0.10286677908937625</v>
      </c>
      <c r="H44" s="37">
        <f t="shared" si="14"/>
        <v>9.4095940959409541E-2</v>
      </c>
      <c r="I44" s="37">
        <f t="shared" si="14"/>
        <v>0.59177679882525713</v>
      </c>
      <c r="J44" s="37">
        <f t="shared" si="14"/>
        <v>-0.16849816849816868</v>
      </c>
      <c r="K44" s="37">
        <f t="shared" si="14"/>
        <v>0.1296551724137931</v>
      </c>
      <c r="L44" s="37">
        <f t="shared" si="14"/>
        <v>-0.32683379758588671</v>
      </c>
      <c r="M44" s="37">
        <f t="shared" si="14"/>
        <v>1.6857855361596008</v>
      </c>
      <c r="N44" s="37">
        <f t="shared" si="14"/>
        <v>0.21148036253776437</v>
      </c>
      <c r="O44" s="37">
        <f t="shared" si="14"/>
        <v>-0.3458498023715415</v>
      </c>
      <c r="P44" s="37">
        <f t="shared" si="14"/>
        <v>0.59119496855345921</v>
      </c>
      <c r="Q44" s="37"/>
    </row>
    <row r="45" spans="1:17" ht="16.5" customHeight="1" x14ac:dyDescent="0.3">
      <c r="A45" s="115" t="s">
        <v>43</v>
      </c>
      <c r="B45" s="37">
        <f t="shared" ref="B45:P45" si="15">+B17/C17-1</f>
        <v>4.5851528384279527E-2</v>
      </c>
      <c r="C45" s="37">
        <f t="shared" si="15"/>
        <v>0.18499353169469601</v>
      </c>
      <c r="D45" s="37">
        <f t="shared" si="15"/>
        <v>0.22893481717011133</v>
      </c>
      <c r="E45" s="37">
        <f t="shared" si="15"/>
        <v>-3.3794162826420782E-2</v>
      </c>
      <c r="F45" s="37">
        <f t="shared" si="15"/>
        <v>9.302325581395321E-3</v>
      </c>
      <c r="G45" s="37">
        <f t="shared" si="15"/>
        <v>-0.13770053475935828</v>
      </c>
      <c r="H45" s="37">
        <f t="shared" si="15"/>
        <v>4.0333796940194677E-2</v>
      </c>
      <c r="I45" s="37">
        <f t="shared" si="15"/>
        <v>-0.24315789473684202</v>
      </c>
      <c r="J45" s="37">
        <f t="shared" si="15"/>
        <v>1.745664739884393</v>
      </c>
      <c r="K45" s="37">
        <f t="shared" si="15"/>
        <v>-0.20823798627002288</v>
      </c>
      <c r="L45" s="37">
        <f t="shared" si="15"/>
        <v>-4.5851528384279305E-2</v>
      </c>
      <c r="M45" s="37">
        <f t="shared" si="15"/>
        <v>0.41795665634674917</v>
      </c>
      <c r="N45" s="37">
        <f t="shared" si="15"/>
        <v>1.5634920634920633</v>
      </c>
      <c r="O45" s="37">
        <f t="shared" si="15"/>
        <v>-0.63157894736842102</v>
      </c>
      <c r="P45" s="37">
        <f t="shared" si="15"/>
        <v>-9.9999999999999978E-2</v>
      </c>
      <c r="Q45" s="37"/>
    </row>
    <row r="46" spans="1:17" ht="16.5" customHeight="1" x14ac:dyDescent="0.3">
      <c r="A46" s="115" t="s">
        <v>44</v>
      </c>
      <c r="B46" s="37">
        <f t="shared" ref="B46:P46" si="16">+B18/C18-1</f>
        <v>2.6124818577648812E-2</v>
      </c>
      <c r="C46" s="37">
        <f t="shared" si="16"/>
        <v>-4.199110122358185E-2</v>
      </c>
      <c r="D46" s="37">
        <f t="shared" si="16"/>
        <v>9.6869296644672698E-3</v>
      </c>
      <c r="E46" s="37">
        <f t="shared" si="16"/>
        <v>5.2452718676123E-2</v>
      </c>
      <c r="F46" s="37">
        <f t="shared" si="16"/>
        <v>-3.0927835051546393E-2</v>
      </c>
      <c r="G46" s="37">
        <f t="shared" si="16"/>
        <v>7.6614767997533528E-2</v>
      </c>
      <c r="H46" s="37">
        <f t="shared" si="16"/>
        <v>0.10699658703071679</v>
      </c>
      <c r="I46" s="37">
        <f t="shared" si="16"/>
        <v>0.18647499493824671</v>
      </c>
      <c r="J46" s="37">
        <f t="shared" si="16"/>
        <v>0.38696995226060071</v>
      </c>
      <c r="K46" s="37">
        <f t="shared" si="16"/>
        <v>-0.14971346704871058</v>
      </c>
      <c r="L46" s="37">
        <f t="shared" si="16"/>
        <v>0.13189189189189188</v>
      </c>
      <c r="M46" s="37">
        <f t="shared" si="16"/>
        <v>0.15300716734185116</v>
      </c>
      <c r="N46" s="37">
        <f t="shared" si="16"/>
        <v>-4.3231961836613042E-2</v>
      </c>
      <c r="O46" s="37">
        <f t="shared" si="16"/>
        <v>-6.2604807154835185E-2</v>
      </c>
      <c r="P46" s="37">
        <f t="shared" si="16"/>
        <v>6.0776756596501613E-2</v>
      </c>
      <c r="Q46" s="37"/>
    </row>
    <row r="47" spans="1:17" ht="16.5" customHeight="1" x14ac:dyDescent="0.3">
      <c r="A47" s="115" t="s">
        <v>45</v>
      </c>
      <c r="B47" s="37">
        <f t="shared" ref="B47:P47" si="17">+B19/C19-1</f>
        <v>6.5498154981549872E-2</v>
      </c>
      <c r="C47" s="37">
        <f t="shared" si="17"/>
        <v>2.7488151658767723E-2</v>
      </c>
      <c r="D47" s="37">
        <f t="shared" si="17"/>
        <v>8.6881868131868156E-2</v>
      </c>
      <c r="E47" s="37">
        <f t="shared" si="17"/>
        <v>0.14962495065140136</v>
      </c>
      <c r="F47" s="37">
        <f t="shared" si="17"/>
        <v>4.7993380223417592E-2</v>
      </c>
      <c r="G47" s="37">
        <f t="shared" si="17"/>
        <v>-3.858392999204463E-2</v>
      </c>
      <c r="H47" s="37">
        <f t="shared" si="17"/>
        <v>7.2983354673495482E-2</v>
      </c>
      <c r="I47" s="37">
        <f t="shared" si="17"/>
        <v>0.13517441860465129</v>
      </c>
      <c r="J47" s="37">
        <f t="shared" si="17"/>
        <v>0.31130876747141034</v>
      </c>
      <c r="K47" s="37">
        <f t="shared" si="17"/>
        <v>-0.10159817351598166</v>
      </c>
      <c r="L47" s="37">
        <f t="shared" si="17"/>
        <v>0.1950886766712141</v>
      </c>
      <c r="M47" s="37">
        <f t="shared" si="17"/>
        <v>7.5568598679383481E-2</v>
      </c>
      <c r="N47" s="37">
        <f t="shared" si="17"/>
        <v>-4.216444132115249E-2</v>
      </c>
      <c r="O47" s="37">
        <f t="shared" si="17"/>
        <v>-3.7212449255750957E-2</v>
      </c>
      <c r="P47" s="37">
        <f t="shared" si="17"/>
        <v>-9.4362745098039102E-2</v>
      </c>
      <c r="Q47" s="37"/>
    </row>
    <row r="48" spans="1:17" ht="16.5" customHeight="1" x14ac:dyDescent="0.3">
      <c r="A48" s="115" t="s">
        <v>46</v>
      </c>
      <c r="B48" s="37">
        <f t="shared" ref="B48:P48" si="18">+B20/C20-1</f>
        <v>-1.0920436817472567E-2</v>
      </c>
      <c r="C48" s="37">
        <f t="shared" si="18"/>
        <v>0.4308035714285714</v>
      </c>
      <c r="D48" s="37">
        <f t="shared" si="18"/>
        <v>-0.12670565302144254</v>
      </c>
      <c r="E48" s="37">
        <f t="shared" si="18"/>
        <v>0.65483870967741931</v>
      </c>
      <c r="F48" s="37">
        <f t="shared" si="18"/>
        <v>-1.2738853503184711E-2</v>
      </c>
      <c r="G48" s="37">
        <f t="shared" si="18"/>
        <v>0.24110671936758887</v>
      </c>
      <c r="H48" s="37">
        <f t="shared" si="18"/>
        <v>-0.28531073446327682</v>
      </c>
      <c r="I48" s="37">
        <f t="shared" si="18"/>
        <v>-7.5718015665796279E-2</v>
      </c>
      <c r="J48" s="37">
        <f t="shared" si="18"/>
        <v>0.83253588516746402</v>
      </c>
      <c r="K48" s="37">
        <f t="shared" si="18"/>
        <v>1.5180722891566263</v>
      </c>
      <c r="L48" s="37">
        <f t="shared" si="18"/>
        <v>-0.58706467661691542</v>
      </c>
      <c r="M48" s="37">
        <f t="shared" si="18"/>
        <v>0.20359281437125754</v>
      </c>
      <c r="N48" s="37">
        <f t="shared" si="18"/>
        <v>1.7833333333333332</v>
      </c>
      <c r="O48" s="37">
        <f t="shared" si="18"/>
        <v>-0.15492957746478864</v>
      </c>
      <c r="P48" s="37">
        <f t="shared" si="18"/>
        <v>0.61363636363636354</v>
      </c>
      <c r="Q48" s="37"/>
    </row>
    <row r="49" spans="1:17" ht="16.5" customHeight="1" x14ac:dyDescent="0.3">
      <c r="A49" s="115" t="s">
        <v>47</v>
      </c>
      <c r="B49" s="37">
        <f t="shared" ref="B49:P49" si="19">+B21/C21-1</f>
        <v>8.0793420416062078E-2</v>
      </c>
      <c r="C49" s="37">
        <f t="shared" si="19"/>
        <v>1.098477157360406</v>
      </c>
      <c r="D49" s="37">
        <f t="shared" si="19"/>
        <v>-0.39159975293390981</v>
      </c>
      <c r="E49" s="37">
        <f t="shared" si="19"/>
        <v>0.19925925925925925</v>
      </c>
      <c r="F49" s="37">
        <f t="shared" si="19"/>
        <v>0.11478117258464082</v>
      </c>
      <c r="G49" s="37">
        <f t="shared" si="19"/>
        <v>9.4936708860759556E-2</v>
      </c>
      <c r="H49" s="37">
        <f t="shared" si="19"/>
        <v>-5.3892215568862367E-2</v>
      </c>
      <c r="I49" s="37">
        <f t="shared" si="19"/>
        <v>8.8454376163873416E-2</v>
      </c>
      <c r="J49" s="37">
        <f t="shared" si="19"/>
        <v>3.6679536679536717E-2</v>
      </c>
      <c r="K49" s="37">
        <f t="shared" si="19"/>
        <v>1.0393700787401574</v>
      </c>
      <c r="L49" s="37">
        <f t="shared" si="19"/>
        <v>-0.58496732026143794</v>
      </c>
      <c r="M49" s="37">
        <f t="shared" si="19"/>
        <v>1.0164744645799013</v>
      </c>
      <c r="N49" s="37">
        <f t="shared" si="19"/>
        <v>0.89687500000000009</v>
      </c>
      <c r="O49" s="37">
        <f t="shared" si="19"/>
        <v>-0.62040332147093713</v>
      </c>
      <c r="P49" s="37">
        <f t="shared" si="19"/>
        <v>0.40266222961730436</v>
      </c>
      <c r="Q49" s="37"/>
    </row>
    <row r="50" spans="1:17" ht="15.75" customHeight="1" x14ac:dyDescent="0.3">
      <c r="A50" s="94" t="s">
        <v>17</v>
      </c>
      <c r="B50" s="37">
        <f t="shared" ref="B50:P50" si="20">+B22/C22-1</f>
        <v>7.4972764187382523E-2</v>
      </c>
      <c r="C50" s="37">
        <f t="shared" si="20"/>
        <v>-0.14692463670158828</v>
      </c>
      <c r="D50" s="37">
        <f t="shared" si="20"/>
        <v>-0.21439001725740081</v>
      </c>
      <c r="E50" s="37">
        <f t="shared" si="20"/>
        <v>5.9791783905458695E-2</v>
      </c>
      <c r="F50" s="37">
        <f t="shared" si="20"/>
        <v>5.1790470553418233E-2</v>
      </c>
      <c r="G50" s="37">
        <f t="shared" si="20"/>
        <v>2.4793388429751984E-2</v>
      </c>
      <c r="H50" s="37">
        <f t="shared" si="20"/>
        <v>2.2086174829510252E-2</v>
      </c>
      <c r="I50" s="37">
        <f t="shared" si="20"/>
        <v>-6.2141143978486801E-2</v>
      </c>
      <c r="J50" s="37">
        <f t="shared" si="20"/>
        <v>0.11481121374169501</v>
      </c>
      <c r="K50" s="37">
        <f t="shared" si="20"/>
        <v>-2.1563342318059342E-2</v>
      </c>
      <c r="L50" s="37">
        <f t="shared" si="20"/>
        <v>-2.9692307692307573E-2</v>
      </c>
      <c r="M50" s="37">
        <f t="shared" si="20"/>
        <v>-0.12179963520907922</v>
      </c>
      <c r="N50" s="37">
        <f t="shared" si="20"/>
        <v>2.1601104209799882E-2</v>
      </c>
      <c r="O50" s="37">
        <f t="shared" si="20"/>
        <v>0.38263358778625944</v>
      </c>
      <c r="P50" s="37">
        <f t="shared" si="20"/>
        <v>0.12676056338028174</v>
      </c>
      <c r="Q50" s="37"/>
    </row>
    <row r="51" spans="1:17" ht="16.5" customHeight="1" x14ac:dyDescent="0.3">
      <c r="A51" s="95" t="s">
        <v>19</v>
      </c>
      <c r="B51" s="37">
        <f t="shared" ref="B51:P51" si="21">+B23/C23-1</f>
        <v>0</v>
      </c>
      <c r="C51" s="37">
        <f t="shared" si="21"/>
        <v>-0.19999999999999996</v>
      </c>
      <c r="D51" s="37">
        <f t="shared" si="21"/>
        <v>1.5625E-2</v>
      </c>
      <c r="E51" s="37">
        <f t="shared" si="21"/>
        <v>3.2258064516129004E-2</v>
      </c>
      <c r="F51" s="37">
        <f t="shared" si="21"/>
        <v>-6.0606060606060552E-2</v>
      </c>
      <c r="G51" s="37">
        <f t="shared" si="21"/>
        <v>3.1249999999999778E-2</v>
      </c>
      <c r="H51" s="37">
        <f t="shared" si="21"/>
        <v>0.36170212765957444</v>
      </c>
      <c r="I51" s="37">
        <f t="shared" si="21"/>
        <v>6.8181818181818121E-2</v>
      </c>
      <c r="J51" s="37">
        <f t="shared" si="21"/>
        <v>-8.3333333333333259E-2</v>
      </c>
      <c r="K51" s="37">
        <f t="shared" si="21"/>
        <v>0.41176470588235303</v>
      </c>
      <c r="L51" s="37">
        <f t="shared" si="21"/>
        <v>-0.46875</v>
      </c>
      <c r="M51" s="37">
        <f t="shared" si="21"/>
        <v>8.4745762711864403E-2</v>
      </c>
      <c r="N51" s="37">
        <f t="shared" si="21"/>
        <v>0.37209302325581417</v>
      </c>
      <c r="O51" s="37">
        <f t="shared" si="21"/>
        <v>1.5294117647058822</v>
      </c>
      <c r="P51" s="37">
        <f t="shared" si="21"/>
        <v>-0.60465116279069764</v>
      </c>
      <c r="Q51" s="37"/>
    </row>
    <row r="52" spans="1:17" ht="16.5" customHeight="1" x14ac:dyDescent="0.3">
      <c r="A52" s="95" t="s">
        <v>20</v>
      </c>
      <c r="B52" s="37" t="e">
        <f t="shared" ref="B52:P52" si="22">+B24/C24-1</f>
        <v>#DIV/0!</v>
      </c>
      <c r="C52" s="37" t="e">
        <f t="shared" si="22"/>
        <v>#DIV/0!</v>
      </c>
      <c r="D52" s="37" t="e">
        <f t="shared" si="22"/>
        <v>#DIV/0!</v>
      </c>
      <c r="E52" s="37" t="e">
        <f t="shared" si="22"/>
        <v>#DIV/0!</v>
      </c>
      <c r="F52" s="37" t="e">
        <f t="shared" si="22"/>
        <v>#DIV/0!</v>
      </c>
      <c r="G52" s="37" t="e">
        <f t="shared" si="22"/>
        <v>#DIV/0!</v>
      </c>
      <c r="H52" s="37" t="e">
        <f t="shared" si="22"/>
        <v>#DIV/0!</v>
      </c>
      <c r="I52" s="37" t="e">
        <f t="shared" si="22"/>
        <v>#DIV/0!</v>
      </c>
      <c r="J52" s="37" t="e">
        <f t="shared" si="22"/>
        <v>#DIV/0!</v>
      </c>
      <c r="K52" s="37" t="e">
        <f t="shared" si="22"/>
        <v>#DIV/0!</v>
      </c>
      <c r="L52" s="37" t="e">
        <f t="shared" si="22"/>
        <v>#DIV/0!</v>
      </c>
      <c r="M52" s="37" t="e">
        <f t="shared" si="22"/>
        <v>#DIV/0!</v>
      </c>
      <c r="N52" s="37" t="e">
        <f t="shared" si="22"/>
        <v>#DIV/0!</v>
      </c>
      <c r="O52" s="37" t="e">
        <f t="shared" si="22"/>
        <v>#DIV/0!</v>
      </c>
      <c r="P52" s="37" t="e">
        <f t="shared" si="22"/>
        <v>#DIV/0!</v>
      </c>
      <c r="Q52" s="37"/>
    </row>
    <row r="53" spans="1:17" ht="16.5" customHeight="1" x14ac:dyDescent="0.3">
      <c r="A53" s="95" t="s">
        <v>21</v>
      </c>
      <c r="B53" s="37">
        <f t="shared" ref="B53:P53" si="23">+B25/C25-1</f>
        <v>6.0480060480059272E-3</v>
      </c>
      <c r="C53" s="37">
        <f t="shared" si="23"/>
        <v>2.073888299411597E-2</v>
      </c>
      <c r="D53" s="37">
        <f t="shared" si="23"/>
        <v>0.27956060232041469</v>
      </c>
      <c r="E53" s="37">
        <f t="shared" si="23"/>
        <v>9.5605138607167017E-2</v>
      </c>
      <c r="F53" s="37">
        <f t="shared" si="23"/>
        <v>0.1218143203883495</v>
      </c>
      <c r="G53" s="37">
        <f t="shared" si="23"/>
        <v>0.11257383966244738</v>
      </c>
      <c r="H53" s="37">
        <f t="shared" si="23"/>
        <v>4.313380281690149E-2</v>
      </c>
      <c r="I53" s="37">
        <f t="shared" si="23"/>
        <v>2.7310544402242787E-2</v>
      </c>
      <c r="J53" s="37">
        <f t="shared" si="23"/>
        <v>-3.2037815126050528E-2</v>
      </c>
      <c r="K53" s="37">
        <f t="shared" si="23"/>
        <v>9.8672821696480284E-2</v>
      </c>
      <c r="L53" s="37">
        <f t="shared" si="23"/>
        <v>0.14768211920529795</v>
      </c>
      <c r="M53" s="37">
        <f t="shared" si="23"/>
        <v>0.2785774767146485</v>
      </c>
      <c r="N53" s="37">
        <f t="shared" si="23"/>
        <v>-8.1187010078387356E-3</v>
      </c>
      <c r="O53" s="37">
        <f t="shared" si="23"/>
        <v>0.11381353289678819</v>
      </c>
      <c r="P53" s="37">
        <f t="shared" si="23"/>
        <v>0.44720216606498187</v>
      </c>
      <c r="Q53" s="37"/>
    </row>
    <row r="54" spans="1:17" ht="16.5" customHeight="1" x14ac:dyDescent="0.3">
      <c r="A54" s="96" t="s">
        <v>22</v>
      </c>
      <c r="B54" s="37">
        <f t="shared" ref="B54:P54" si="24">+B26/C26-1</f>
        <v>2.5529953917050818E-2</v>
      </c>
      <c r="C54" s="37">
        <f t="shared" si="24"/>
        <v>-5.6685793774995719E-2</v>
      </c>
      <c r="D54" s="37">
        <f t="shared" si="24"/>
        <v>-3.4743202416918306E-2</v>
      </c>
      <c r="E54" s="37">
        <f t="shared" si="24"/>
        <v>5.0979008643499801E-2</v>
      </c>
      <c r="F54" s="37">
        <f t="shared" si="24"/>
        <v>0.16466358500256795</v>
      </c>
      <c r="G54" s="37">
        <f t="shared" si="24"/>
        <v>0.16979091564527748</v>
      </c>
      <c r="H54" s="37">
        <f t="shared" si="24"/>
        <v>-2.5526932084309117E-2</v>
      </c>
      <c r="I54" s="37">
        <f t="shared" si="24"/>
        <v>4.0575118801023491E-2</v>
      </c>
      <c r="J54" s="37">
        <f t="shared" si="24"/>
        <v>-8.4142394822006472E-2</v>
      </c>
      <c r="K54" s="37">
        <f t="shared" si="24"/>
        <v>-4.3854033290653072E-2</v>
      </c>
      <c r="L54" s="37">
        <f t="shared" si="24"/>
        <v>6.5242100477381326E-2</v>
      </c>
      <c r="M54" s="37">
        <f t="shared" si="24"/>
        <v>0.42963925901852451</v>
      </c>
      <c r="N54" s="37">
        <f t="shared" si="24"/>
        <v>0.28261775739891615</v>
      </c>
      <c r="O54" s="37">
        <f t="shared" si="24"/>
        <v>0.11711292200232837</v>
      </c>
      <c r="P54" s="37">
        <f t="shared" si="24"/>
        <v>0.11154244306418226</v>
      </c>
      <c r="Q54" s="37"/>
    </row>
    <row r="55" spans="1:17" ht="16.5" customHeight="1" thickBot="1" x14ac:dyDescent="0.35">
      <c r="A55" s="97" t="s">
        <v>23</v>
      </c>
      <c r="B55" s="37">
        <f t="shared" ref="B55:P55" si="25">+B27/C27-1</f>
        <v>1.1541497034530668E-2</v>
      </c>
      <c r="C55" s="37">
        <f t="shared" si="25"/>
        <v>2.3333733157410608E-2</v>
      </c>
      <c r="D55" s="37">
        <f t="shared" si="25"/>
        <v>3.8136824366392652E-2</v>
      </c>
      <c r="E55" s="37">
        <f t="shared" si="25"/>
        <v>8.7949206578578965E-2</v>
      </c>
      <c r="F55" s="37">
        <f t="shared" si="25"/>
        <v>4.3532760310638574E-2</v>
      </c>
      <c r="G55" s="37">
        <f t="shared" si="25"/>
        <v>4.310895702867712E-2</v>
      </c>
      <c r="H55" s="37">
        <f t="shared" si="25"/>
        <v>3.6869788587388541E-2</v>
      </c>
      <c r="I55" s="37">
        <f t="shared" si="25"/>
        <v>5.4191426944196541E-2</v>
      </c>
      <c r="J55" s="37">
        <f t="shared" si="25"/>
        <v>9.5314320688316023E-2</v>
      </c>
      <c r="K55" s="37">
        <f t="shared" si="25"/>
        <v>4.5506565103429431E-2</v>
      </c>
      <c r="L55" s="37">
        <f t="shared" si="25"/>
        <v>9.0588219505321366E-2</v>
      </c>
      <c r="M55" s="37">
        <f t="shared" si="25"/>
        <v>0.13110996417511656</v>
      </c>
      <c r="N55" s="37">
        <f t="shared" si="25"/>
        <v>0.10491269854581464</v>
      </c>
      <c r="O55" s="37">
        <f t="shared" si="25"/>
        <v>9.0262411995976954E-2</v>
      </c>
      <c r="P55" s="37">
        <f t="shared" si="25"/>
        <v>6.6213028134687546E-2</v>
      </c>
      <c r="Q55" s="37"/>
    </row>
    <row r="56" spans="1:17" ht="16.5" customHeight="1" thickBot="1" x14ac:dyDescent="0.35">
      <c r="A56" s="259" t="s">
        <v>76</v>
      </c>
    </row>
    <row r="57" spans="1:17" ht="15.75" customHeight="1" thickBot="1" x14ac:dyDescent="0.35">
      <c r="A57" s="234" t="s">
        <v>89</v>
      </c>
      <c r="B57" s="157">
        <v>2019</v>
      </c>
      <c r="C57" s="13">
        <v>2018</v>
      </c>
      <c r="D57" s="13">
        <v>2017</v>
      </c>
      <c r="E57" s="13">
        <v>2016</v>
      </c>
      <c r="F57" s="13">
        <v>2015</v>
      </c>
      <c r="G57" s="13">
        <v>2014</v>
      </c>
      <c r="H57" s="13">
        <v>2013</v>
      </c>
      <c r="I57" s="13">
        <v>2012</v>
      </c>
      <c r="J57" s="13">
        <v>2011</v>
      </c>
      <c r="K57" s="13">
        <v>2010</v>
      </c>
      <c r="L57" s="13">
        <v>2009</v>
      </c>
      <c r="M57" s="13">
        <v>2008</v>
      </c>
      <c r="N57" s="13">
        <v>2007</v>
      </c>
      <c r="O57" s="13">
        <v>2006</v>
      </c>
      <c r="P57" s="13">
        <v>2005</v>
      </c>
      <c r="Q57" s="156">
        <v>2004</v>
      </c>
    </row>
    <row r="58" spans="1:17" ht="15.75" customHeight="1" x14ac:dyDescent="0.3">
      <c r="A58" s="91" t="s">
        <v>24</v>
      </c>
      <c r="B58" s="37">
        <f t="shared" ref="B58:Q58" si="26">B2/B$27</f>
        <v>5.9297025878717644E-2</v>
      </c>
      <c r="C58" s="37">
        <f t="shared" si="26"/>
        <v>5.9098403569502939E-2</v>
      </c>
      <c r="D58" s="37">
        <f t="shared" si="26"/>
        <v>5.95897804965815E-2</v>
      </c>
      <c r="E58" s="37">
        <f t="shared" si="26"/>
        <v>6.2235910377632597E-2</v>
      </c>
      <c r="F58" s="37">
        <f t="shared" si="26"/>
        <v>6.5027139799319011E-2</v>
      </c>
      <c r="G58" s="37">
        <f t="shared" si="26"/>
        <v>7.1552439116338684E-2</v>
      </c>
      <c r="H58" s="37">
        <f t="shared" si="26"/>
        <v>7.4253580943579867E-2</v>
      </c>
      <c r="I58" s="37">
        <f t="shared" si="26"/>
        <v>7.9009602250718639E-2</v>
      </c>
      <c r="J58" s="37">
        <f t="shared" si="26"/>
        <v>7.8111735565608895E-2</v>
      </c>
      <c r="K58" s="37">
        <f t="shared" si="26"/>
        <v>8.0742929108649844E-2</v>
      </c>
      <c r="L58" s="37">
        <f t="shared" si="26"/>
        <v>9.0877767249547756E-2</v>
      </c>
      <c r="M58" s="37">
        <f t="shared" si="26"/>
        <v>9.3084428220578969E-2</v>
      </c>
      <c r="N58" s="37">
        <f t="shared" si="26"/>
        <v>8.115246827372638E-2</v>
      </c>
      <c r="O58" s="37">
        <f t="shared" si="26"/>
        <v>0.11583167004914376</v>
      </c>
      <c r="P58" s="37">
        <f t="shared" si="26"/>
        <v>9.658955837981166E-2</v>
      </c>
      <c r="Q58" s="37">
        <f t="shared" si="26"/>
        <v>0.1180565033437969</v>
      </c>
    </row>
    <row r="59" spans="1:17" ht="15.75" customHeight="1" x14ac:dyDescent="0.3">
      <c r="A59" s="92" t="s">
        <v>36</v>
      </c>
      <c r="B59" s="37">
        <f t="shared" ref="B59:Q59" si="27">B3/B$27</f>
        <v>0.14059482425646969</v>
      </c>
      <c r="C59" s="37">
        <f t="shared" si="27"/>
        <v>0.13994358184929634</v>
      </c>
      <c r="D59" s="37">
        <f t="shared" si="27"/>
        <v>0.13898684578785334</v>
      </c>
      <c r="E59" s="37">
        <f t="shared" si="27"/>
        <v>0.12290284822473663</v>
      </c>
      <c r="F59" s="37">
        <f t="shared" si="27"/>
        <v>0.11569411955962175</v>
      </c>
      <c r="G59" s="37">
        <f t="shared" si="27"/>
        <v>0.13452838724270524</v>
      </c>
      <c r="H59" s="37">
        <f t="shared" si="27"/>
        <v>0.14365064540547984</v>
      </c>
      <c r="I59" s="37">
        <f t="shared" si="27"/>
        <v>0.13716336058388209</v>
      </c>
      <c r="J59" s="37">
        <f t="shared" si="27"/>
        <v>0.12278232089319678</v>
      </c>
      <c r="K59" s="37">
        <f t="shared" si="27"/>
        <v>0.13520321088499429</v>
      </c>
      <c r="L59" s="37">
        <f t="shared" si="27"/>
        <v>0.14694264302327012</v>
      </c>
      <c r="M59" s="37">
        <f t="shared" si="27"/>
        <v>0.14978594339242818</v>
      </c>
      <c r="N59" s="37">
        <f t="shared" si="27"/>
        <v>0.12254842431234438</v>
      </c>
      <c r="O59" s="37">
        <f t="shared" si="27"/>
        <v>0.10950839469314504</v>
      </c>
      <c r="P59" s="37">
        <f t="shared" si="27"/>
        <v>0.14559751302916704</v>
      </c>
      <c r="Q59" s="37">
        <f t="shared" si="27"/>
        <v>0.1296964261342588</v>
      </c>
    </row>
    <row r="60" spans="1:17" ht="15.75" customHeight="1" x14ac:dyDescent="0.3">
      <c r="A60" s="114" t="s">
        <v>37</v>
      </c>
      <c r="B60" s="37">
        <f t="shared" ref="B60:Q60" si="28">B4/B$27</f>
        <v>5.3070683661645413E-3</v>
      </c>
      <c r="C60" s="37">
        <f t="shared" si="28"/>
        <v>5.1885944691458363E-3</v>
      </c>
      <c r="D60" s="37">
        <f t="shared" si="28"/>
        <v>3.3745152133061451E-3</v>
      </c>
      <c r="E60" s="37">
        <f t="shared" si="28"/>
        <v>3.4866056233967841E-3</v>
      </c>
      <c r="F60" s="37">
        <f t="shared" si="28"/>
        <v>4.0190385014856889E-3</v>
      </c>
      <c r="G60" s="37">
        <f t="shared" si="28"/>
        <v>5.2872653245871967E-3</v>
      </c>
      <c r="H60" s="37">
        <f t="shared" si="28"/>
        <v>6.3803222603446754E-3</v>
      </c>
      <c r="I60" s="37">
        <f t="shared" si="28"/>
        <v>3.4046196815559313E-3</v>
      </c>
      <c r="J60" s="37">
        <f t="shared" si="28"/>
        <v>7.2749545986954501E-3</v>
      </c>
      <c r="K60" s="37">
        <f t="shared" si="28"/>
        <v>3.8841350737397157E-3</v>
      </c>
      <c r="L60" s="37">
        <f t="shared" si="28"/>
        <v>3.765551357936576E-3</v>
      </c>
      <c r="M60" s="37">
        <f t="shared" si="28"/>
        <v>3.9053587964516263E-3</v>
      </c>
      <c r="N60" s="37">
        <f t="shared" si="28"/>
        <v>2.535065881352844E-3</v>
      </c>
      <c r="O60" s="37">
        <f t="shared" si="28"/>
        <v>4.1763808054209083E-3</v>
      </c>
      <c r="P60" s="37">
        <f t="shared" si="28"/>
        <v>4.9373685654201336E-3</v>
      </c>
      <c r="Q60" s="37">
        <f t="shared" si="28"/>
        <v>5.2057946148296895E-3</v>
      </c>
    </row>
    <row r="61" spans="1:17" ht="16.5" x14ac:dyDescent="0.3">
      <c r="A61" s="114" t="s">
        <v>11</v>
      </c>
      <c r="B61" s="37">
        <f t="shared" ref="B61:Q61" si="29">B5/B$27</f>
        <v>0.12419466975666281</v>
      </c>
      <c r="C61" s="37">
        <f t="shared" si="29"/>
        <v>0.12350261383260533</v>
      </c>
      <c r="D61" s="37">
        <f t="shared" si="29"/>
        <v>0.1186278037663428</v>
      </c>
      <c r="E61" s="37">
        <f t="shared" si="29"/>
        <v>0.10159304671221391</v>
      </c>
      <c r="F61" s="37">
        <f t="shared" si="29"/>
        <v>9.1959213532870315E-2</v>
      </c>
      <c r="G61" s="37">
        <f t="shared" si="29"/>
        <v>0.10993930483299402</v>
      </c>
      <c r="H61" s="37">
        <f t="shared" si="29"/>
        <v>0.12228787148910235</v>
      </c>
      <c r="I61" s="37">
        <f t="shared" si="29"/>
        <v>0.1204562598112169</v>
      </c>
      <c r="J61" s="37">
        <f t="shared" si="29"/>
        <v>0.10294544321344522</v>
      </c>
      <c r="K61" s="37">
        <f t="shared" si="29"/>
        <v>0.11792469485999457</v>
      </c>
      <c r="L61" s="37">
        <f t="shared" si="29"/>
        <v>0.12497692676864008</v>
      </c>
      <c r="M61" s="37">
        <f t="shared" si="29"/>
        <v>0.12719928066243474</v>
      </c>
      <c r="N61" s="37">
        <f t="shared" si="29"/>
        <v>9.97176513449511E-2</v>
      </c>
      <c r="O61" s="37">
        <f t="shared" si="29"/>
        <v>8.4986833498264025E-2</v>
      </c>
      <c r="P61" s="37">
        <f t="shared" si="29"/>
        <v>0.11977690408704397</v>
      </c>
      <c r="Q61" s="37">
        <f t="shared" si="29"/>
        <v>0.10405740022226988</v>
      </c>
    </row>
    <row r="62" spans="1:17" ht="15" customHeight="1" x14ac:dyDescent="0.3">
      <c r="A62" s="114" t="s">
        <v>48</v>
      </c>
      <c r="B62" s="37">
        <f t="shared" ref="B62:Q62" si="30">B6/B$27</f>
        <v>6.8366164542294321E-3</v>
      </c>
      <c r="C62" s="37">
        <f t="shared" si="30"/>
        <v>6.9545919842466776E-3</v>
      </c>
      <c r="D62" s="37">
        <f t="shared" si="30"/>
        <v>7.7565871016752616E-3</v>
      </c>
      <c r="E62" s="37">
        <f t="shared" si="30"/>
        <v>8.0357958177335407E-3</v>
      </c>
      <c r="F62" s="37">
        <f t="shared" si="30"/>
        <v>9.4379668180956076E-3</v>
      </c>
      <c r="G62" s="37">
        <f t="shared" si="30"/>
        <v>1.0517982356932819E-2</v>
      </c>
      <c r="H62" s="37">
        <f t="shared" si="30"/>
        <v>6.7735624612904185E-3</v>
      </c>
      <c r="I62" s="37">
        <f t="shared" si="30"/>
        <v>6.1262767323805832E-3</v>
      </c>
      <c r="J62" s="37">
        <f t="shared" si="30"/>
        <v>6.2003675087847487E-3</v>
      </c>
      <c r="K62" s="37">
        <f t="shared" si="30"/>
        <v>6.2381563305516649E-3</v>
      </c>
      <c r="L62" s="37">
        <f t="shared" si="30"/>
        <v>8.1217774386867329E-3</v>
      </c>
      <c r="M62" s="37">
        <f t="shared" si="30"/>
        <v>6.8041818206219058E-3</v>
      </c>
      <c r="N62" s="37">
        <f t="shared" si="30"/>
        <v>6.3604347562086329E-3</v>
      </c>
      <c r="O62" s="37">
        <f t="shared" si="30"/>
        <v>5.7194612636487143E-3</v>
      </c>
      <c r="P62" s="37">
        <f t="shared" si="30"/>
        <v>8.375240010971929E-3</v>
      </c>
      <c r="Q62" s="37">
        <f t="shared" si="30"/>
        <v>8.5788375675096007E-3</v>
      </c>
    </row>
    <row r="63" spans="1:17" ht="16.5" x14ac:dyDescent="0.3">
      <c r="A63" s="114" t="s">
        <v>38</v>
      </c>
      <c r="B63" s="37">
        <f t="shared" ref="B63:Q63" si="31">B7/B$27</f>
        <v>4.2564696794129006E-3</v>
      </c>
      <c r="C63" s="37">
        <f t="shared" si="31"/>
        <v>4.2977815632985082E-3</v>
      </c>
      <c r="D63" s="37">
        <f t="shared" si="31"/>
        <v>9.2279397065291261E-3</v>
      </c>
      <c r="E63" s="37">
        <f t="shared" si="31"/>
        <v>9.7874000713924006E-3</v>
      </c>
      <c r="F63" s="37">
        <f t="shared" si="31"/>
        <v>1.0277900707170145E-2</v>
      </c>
      <c r="G63" s="37">
        <f t="shared" si="31"/>
        <v>8.7838347281912078E-3</v>
      </c>
      <c r="H63" s="37">
        <f t="shared" si="31"/>
        <v>8.2088891947423789E-3</v>
      </c>
      <c r="I63" s="37">
        <f t="shared" si="31"/>
        <v>7.1762043587286703E-3</v>
      </c>
      <c r="J63" s="37">
        <f t="shared" si="31"/>
        <v>6.3615555722713541E-3</v>
      </c>
      <c r="K63" s="37">
        <f t="shared" si="31"/>
        <v>7.1562246207083242E-3</v>
      </c>
      <c r="L63" s="37">
        <f t="shared" si="31"/>
        <v>1.0078387458006719E-2</v>
      </c>
      <c r="M63" s="37">
        <f t="shared" si="31"/>
        <v>1.1877122112919894E-2</v>
      </c>
      <c r="N63" s="37">
        <f t="shared" si="31"/>
        <v>1.3935272329831803E-2</v>
      </c>
      <c r="O63" s="37">
        <f t="shared" si="31"/>
        <v>1.4625719125811374E-2</v>
      </c>
      <c r="P63" s="37">
        <f t="shared" si="31"/>
        <v>1.2508000365731006E-2</v>
      </c>
      <c r="Q63" s="37">
        <f t="shared" si="31"/>
        <v>1.185439372964963E-2</v>
      </c>
    </row>
    <row r="64" spans="1:17" ht="16.5" customHeight="1" x14ac:dyDescent="0.3">
      <c r="A64" s="92" t="s">
        <v>12</v>
      </c>
      <c r="B64" s="37">
        <f t="shared" ref="B64:Q64" si="32">B8/B$27</f>
        <v>5.5627655465430664E-2</v>
      </c>
      <c r="C64" s="37">
        <f t="shared" si="32"/>
        <v>5.8824908379111217E-2</v>
      </c>
      <c r="D64" s="37">
        <f t="shared" si="32"/>
        <v>5.3168605813442078E-2</v>
      </c>
      <c r="E64" s="37">
        <f t="shared" si="32"/>
        <v>5.0315039722399778E-2</v>
      </c>
      <c r="F64" s="37">
        <f t="shared" si="32"/>
        <v>5.1506913649377269E-2</v>
      </c>
      <c r="G64" s="37">
        <f t="shared" si="32"/>
        <v>5.926261026916986E-2</v>
      </c>
      <c r="H64" s="37">
        <f t="shared" si="32"/>
        <v>6.4216124814439793E-2</v>
      </c>
      <c r="I64" s="37">
        <f t="shared" si="32"/>
        <v>5.6390287659782677E-2</v>
      </c>
      <c r="J64" s="37">
        <f t="shared" si="32"/>
        <v>6.3260941983043009E-2</v>
      </c>
      <c r="K64" s="37">
        <f t="shared" si="32"/>
        <v>6.3652734784195086E-2</v>
      </c>
      <c r="L64" s="37">
        <f t="shared" si="32"/>
        <v>5.5769538412315557E-2</v>
      </c>
      <c r="M64" s="37">
        <f t="shared" si="32"/>
        <v>2.7726705407110169E-2</v>
      </c>
      <c r="N64" s="37">
        <f t="shared" si="32"/>
        <v>4.1183435545570461E-2</v>
      </c>
      <c r="O64" s="37">
        <f t="shared" si="32"/>
        <v>4.5587963972425823E-2</v>
      </c>
      <c r="P64" s="37">
        <f t="shared" si="32"/>
        <v>4.1053305293956295E-2</v>
      </c>
      <c r="Q64" s="37">
        <f t="shared" si="32"/>
        <v>3.8858234709196901E-2</v>
      </c>
    </row>
    <row r="65" spans="1:17" ht="16.5" customHeight="1" x14ac:dyDescent="0.3">
      <c r="A65" s="92" t="s">
        <v>13</v>
      </c>
      <c r="B65" s="37">
        <f t="shared" ref="B65:Q65" si="33">B9/B$27</f>
        <v>0.21824642719196599</v>
      </c>
      <c r="C65" s="37">
        <f t="shared" si="33"/>
        <v>0.21813976385643846</v>
      </c>
      <c r="D65" s="37">
        <f t="shared" si="33"/>
        <v>0.21099516212866334</v>
      </c>
      <c r="E65" s="37">
        <f t="shared" si="33"/>
        <v>0.19353151642440292</v>
      </c>
      <c r="F65" s="37">
        <f t="shared" si="33"/>
        <v>0.19416020158413339</v>
      </c>
      <c r="G65" s="37">
        <f t="shared" si="33"/>
        <v>0.18164253939531022</v>
      </c>
      <c r="H65" s="37">
        <f t="shared" si="33"/>
        <v>0.18350553977133083</v>
      </c>
      <c r="I65" s="37">
        <f t="shared" si="33"/>
        <v>0.18876271635644531</v>
      </c>
      <c r="J65" s="37">
        <f t="shared" si="33"/>
        <v>0.19468294307912182</v>
      </c>
      <c r="K65" s="37">
        <f t="shared" si="33"/>
        <v>0.16006167535692847</v>
      </c>
      <c r="L65" s="37">
        <f t="shared" si="33"/>
        <v>0.11142832531410357</v>
      </c>
      <c r="M65" s="37">
        <f t="shared" si="33"/>
        <v>0.10043884959671467</v>
      </c>
      <c r="N65" s="37">
        <f t="shared" si="33"/>
        <v>0.11851053494444105</v>
      </c>
      <c r="O65" s="37">
        <f t="shared" si="33"/>
        <v>8.3896613609298731E-2</v>
      </c>
      <c r="P65" s="37">
        <f t="shared" si="33"/>
        <v>8.4191277315534427E-2</v>
      </c>
      <c r="Q65" s="37">
        <f t="shared" si="33"/>
        <v>0.10271208251281949</v>
      </c>
    </row>
    <row r="66" spans="1:17" ht="16.5" customHeight="1" x14ac:dyDescent="0.3">
      <c r="A66" s="92" t="s">
        <v>14</v>
      </c>
      <c r="B66" s="37">
        <f t="shared" ref="B66:Q66" si="34">B10/B$27</f>
        <v>1.6469679412900735E-2</v>
      </c>
      <c r="C66" s="37">
        <f t="shared" si="34"/>
        <v>1.8582044650043369E-2</v>
      </c>
      <c r="D66" s="37">
        <f t="shared" si="34"/>
        <v>1.8911678861301025E-2</v>
      </c>
      <c r="E66" s="37">
        <f t="shared" si="34"/>
        <v>1.9998173682768697E-2</v>
      </c>
      <c r="F66" s="37">
        <f t="shared" si="34"/>
        <v>2.0348075828870243E-2</v>
      </c>
      <c r="G66" s="37">
        <f t="shared" si="34"/>
        <v>1.4985297444017189E-2</v>
      </c>
      <c r="H66" s="37">
        <f t="shared" si="34"/>
        <v>1.4343436329495966E-2</v>
      </c>
      <c r="I66" s="37">
        <f t="shared" si="34"/>
        <v>1.2915129151291511E-2</v>
      </c>
      <c r="J66" s="37">
        <f t="shared" si="34"/>
        <v>1.3926648685242692E-2</v>
      </c>
      <c r="K66" s="37">
        <f t="shared" si="34"/>
        <v>1.4818563811631219E-2</v>
      </c>
      <c r="L66" s="37">
        <f t="shared" si="34"/>
        <v>1.8680088108979486E-2</v>
      </c>
      <c r="M66" s="37">
        <f t="shared" si="34"/>
        <v>1.3796250318736328E-2</v>
      </c>
      <c r="N66" s="37">
        <f t="shared" si="34"/>
        <v>1.9673325642115484E-2</v>
      </c>
      <c r="O66" s="37">
        <f t="shared" si="34"/>
        <v>2.1519263346807333E-2</v>
      </c>
      <c r="P66" s="37">
        <f t="shared" si="34"/>
        <v>2.8673310779921371E-2</v>
      </c>
      <c r="Q66" s="37">
        <f t="shared" si="34"/>
        <v>2.9889449979527773E-2</v>
      </c>
    </row>
    <row r="67" spans="1:17" ht="16.5" customHeight="1" x14ac:dyDescent="0.3">
      <c r="A67" s="92" t="s">
        <v>27</v>
      </c>
      <c r="B67" s="37">
        <f t="shared" ref="B67:Q67" si="35">B11/B$27</f>
        <v>4.3236770954036309E-2</v>
      </c>
      <c r="C67" s="37">
        <f t="shared" si="35"/>
        <v>4.3735788017785007E-2</v>
      </c>
      <c r="D67" s="37">
        <f t="shared" si="35"/>
        <v>3.9486625884610764E-2</v>
      </c>
      <c r="E67" s="37">
        <f t="shared" si="35"/>
        <v>3.925751903105569E-2</v>
      </c>
      <c r="F67" s="37">
        <f t="shared" si="35"/>
        <v>3.3570260921398441E-2</v>
      </c>
      <c r="G67" s="37">
        <f t="shared" si="35"/>
        <v>3.3278669984166474E-2</v>
      </c>
      <c r="H67" s="37">
        <f t="shared" si="35"/>
        <v>3.2442316578023773E-2</v>
      </c>
      <c r="I67" s="37">
        <f t="shared" si="35"/>
        <v>3.2721045442498618E-2</v>
      </c>
      <c r="J67" s="37">
        <f t="shared" si="35"/>
        <v>2.9239514716470193E-2</v>
      </c>
      <c r="K67" s="37">
        <f t="shared" si="35"/>
        <v>3.0908299101940893E-2</v>
      </c>
      <c r="L67" s="37">
        <f t="shared" si="35"/>
        <v>4.0916530278232402E-2</v>
      </c>
      <c r="M67" s="37">
        <f t="shared" si="35"/>
        <v>4.6434850294579472E-2</v>
      </c>
      <c r="N67" s="37">
        <f t="shared" si="35"/>
        <v>4.9168134070071028E-2</v>
      </c>
      <c r="O67" s="37">
        <f t="shared" si="35"/>
        <v>4.2266986464500764E-2</v>
      </c>
      <c r="P67" s="37">
        <f t="shared" si="35"/>
        <v>4.6228399012526289E-2</v>
      </c>
      <c r="Q67" s="37">
        <f t="shared" si="35"/>
        <v>3.5095244594357464E-2</v>
      </c>
    </row>
    <row r="68" spans="1:17" ht="16.5" customHeight="1" x14ac:dyDescent="0.3">
      <c r="A68" s="92" t="s">
        <v>26</v>
      </c>
      <c r="B68" s="37">
        <f t="shared" ref="B68:Q68" si="36">B12/B$27</f>
        <v>3.6724604094244884E-2</v>
      </c>
      <c r="C68" s="37">
        <f t="shared" si="36"/>
        <v>3.7484469380259899E-2</v>
      </c>
      <c r="D68" s="37">
        <f t="shared" si="36"/>
        <v>3.7687417536284032E-2</v>
      </c>
      <c r="E68" s="37">
        <f t="shared" si="36"/>
        <v>4.2262641020745305E-2</v>
      </c>
      <c r="F68" s="37">
        <f t="shared" si="36"/>
        <v>4.8345872131354814E-2</v>
      </c>
      <c r="G68" s="37">
        <f t="shared" si="36"/>
        <v>5.0450501394857863E-2</v>
      </c>
      <c r="H68" s="37">
        <f t="shared" si="36"/>
        <v>5.04330557712915E-2</v>
      </c>
      <c r="I68" s="37">
        <f t="shared" si="36"/>
        <v>5.4382173655990698E-2</v>
      </c>
      <c r="J68" s="37">
        <f t="shared" si="36"/>
        <v>5.4298885653187752E-2</v>
      </c>
      <c r="K68" s="37">
        <f t="shared" si="36"/>
        <v>5.5190028365956142E-2</v>
      </c>
      <c r="L68" s="37">
        <f t="shared" si="36"/>
        <v>5.3492979584804881E-2</v>
      </c>
      <c r="M68" s="37">
        <f t="shared" si="36"/>
        <v>4.4609665427509292E-2</v>
      </c>
      <c r="N68" s="37">
        <f t="shared" si="36"/>
        <v>4.5616005829133513E-2</v>
      </c>
      <c r="O68" s="37">
        <f t="shared" si="36"/>
        <v>4.5252511698898039E-2</v>
      </c>
      <c r="P68" s="37">
        <f t="shared" si="36"/>
        <v>2.1267257931791166E-2</v>
      </c>
      <c r="Q68" s="37">
        <f t="shared" si="36"/>
        <v>4.0164557702431318E-2</v>
      </c>
    </row>
    <row r="69" spans="1:17" ht="16.5" customHeight="1" x14ac:dyDescent="0.3">
      <c r="A69" s="93" t="s">
        <v>16</v>
      </c>
      <c r="B69" s="37">
        <f t="shared" ref="B69:Q69" si="37">B13/B$27</f>
        <v>0.17735805330243337</v>
      </c>
      <c r="C69" s="37">
        <f t="shared" si="37"/>
        <v>0.17741242293296244</v>
      </c>
      <c r="D69" s="37">
        <f t="shared" si="37"/>
        <v>0.17113270161129104</v>
      </c>
      <c r="E69" s="37">
        <f t="shared" si="37"/>
        <v>0.17771726948971037</v>
      </c>
      <c r="F69" s="37">
        <f t="shared" si="37"/>
        <v>0.17320701209324169</v>
      </c>
      <c r="G69" s="37">
        <f t="shared" si="37"/>
        <v>0.17241574304456</v>
      </c>
      <c r="H69" s="37">
        <f t="shared" si="37"/>
        <v>0.16680266223616041</v>
      </c>
      <c r="I69" s="37">
        <f t="shared" si="37"/>
        <v>0.16168885445760534</v>
      </c>
      <c r="J69" s="37">
        <f t="shared" si="37"/>
        <v>0.14776647073362059</v>
      </c>
      <c r="K69" s="37">
        <f t="shared" si="37"/>
        <v>0.14088817222019515</v>
      </c>
      <c r="L69" s="37">
        <f t="shared" si="37"/>
        <v>0.14694264302327009</v>
      </c>
      <c r="M69" s="37">
        <f t="shared" si="37"/>
        <v>0.16993007931501888</v>
      </c>
      <c r="N69" s="37">
        <f t="shared" si="37"/>
        <v>0.14934118647155259</v>
      </c>
      <c r="O69" s="37">
        <f t="shared" si="37"/>
        <v>0.15199342513543884</v>
      </c>
      <c r="P69" s="37">
        <f t="shared" si="37"/>
        <v>0.20725976044619179</v>
      </c>
      <c r="Q69" s="37">
        <f t="shared" si="37"/>
        <v>0.20480024956618378</v>
      </c>
    </row>
    <row r="70" spans="1:17" ht="16.5" customHeight="1" x14ac:dyDescent="0.3">
      <c r="A70" s="115" t="s">
        <v>40</v>
      </c>
      <c r="B70" s="37">
        <f t="shared" ref="B70:Q70" si="38">B14/B$27</f>
        <v>1.361143298570877E-2</v>
      </c>
      <c r="C70" s="37">
        <f t="shared" si="38"/>
        <v>1.6019004008658078E-2</v>
      </c>
      <c r="D70" s="37">
        <f t="shared" si="38"/>
        <v>1.6168885690296265E-2</v>
      </c>
      <c r="E70" s="37">
        <f t="shared" si="38"/>
        <v>1.4652045060226961E-2</v>
      </c>
      <c r="F70" s="37">
        <f t="shared" si="38"/>
        <v>1.2689323808061558E-2</v>
      </c>
      <c r="G70" s="37">
        <f t="shared" si="38"/>
        <v>1.1177712433084519E-2</v>
      </c>
      <c r="H70" s="37">
        <f t="shared" si="38"/>
        <v>1.4844817585701787E-2</v>
      </c>
      <c r="I70" s="37">
        <f t="shared" si="38"/>
        <v>1.2262746936861633E-2</v>
      </c>
      <c r="J70" s="37">
        <f t="shared" si="38"/>
        <v>1.0745870899107016E-2</v>
      </c>
      <c r="K70" s="37">
        <f t="shared" si="38"/>
        <v>1.9491296006402935E-2</v>
      </c>
      <c r="L70" s="37">
        <f t="shared" si="38"/>
        <v>7.2234596310744121E-3</v>
      </c>
      <c r="M70" s="37">
        <f t="shared" si="38"/>
        <v>1.2185793083086174E-2</v>
      </c>
      <c r="N70" s="37">
        <f t="shared" si="38"/>
        <v>9.6241423280101993E-3</v>
      </c>
      <c r="O70" s="37">
        <f t="shared" si="38"/>
        <v>1.4793445262575266E-2</v>
      </c>
      <c r="P70" s="37">
        <f t="shared" si="38"/>
        <v>1.4409801590929871E-2</v>
      </c>
      <c r="Q70" s="37">
        <f t="shared" si="38"/>
        <v>1.0450583945875332E-2</v>
      </c>
    </row>
    <row r="71" spans="1:17" ht="16.5" customHeight="1" x14ac:dyDescent="0.3">
      <c r="A71" s="115" t="s">
        <v>42</v>
      </c>
      <c r="B71" s="37">
        <f t="shared" ref="B71:Q71" si="39">B15/B$27</f>
        <v>3.9181151023561227E-2</v>
      </c>
      <c r="C71" s="37">
        <f t="shared" si="39"/>
        <v>4.1430614270197626E-2</v>
      </c>
      <c r="D71" s="37">
        <f t="shared" si="39"/>
        <v>4.2197433129423048E-2</v>
      </c>
      <c r="E71" s="37">
        <f t="shared" si="39"/>
        <v>4.2013597761931247E-2</v>
      </c>
      <c r="F71" s="37">
        <f t="shared" si="39"/>
        <v>4.343271045762849E-2</v>
      </c>
      <c r="G71" s="37">
        <f t="shared" si="39"/>
        <v>3.9857121314936281E-2</v>
      </c>
      <c r="H71" s="37">
        <f t="shared" si="39"/>
        <v>3.1095468889784605E-2</v>
      </c>
      <c r="I71" s="37">
        <f t="shared" si="39"/>
        <v>3.1905567674461274E-2</v>
      </c>
      <c r="J71" s="37">
        <f t="shared" si="39"/>
        <v>2.8584016591624663E-2</v>
      </c>
      <c r="K71" s="37">
        <f t="shared" si="39"/>
        <v>3.2591424300561431E-2</v>
      </c>
      <c r="L71" s="37">
        <f t="shared" si="39"/>
        <v>4.505125333792747E-2</v>
      </c>
      <c r="M71" s="37">
        <f t="shared" si="39"/>
        <v>4.8689490424489695E-2</v>
      </c>
      <c r="N71" s="37">
        <f t="shared" si="39"/>
        <v>4.7574230372214449E-2</v>
      </c>
      <c r="O71" s="37">
        <f t="shared" si="39"/>
        <v>4.3038526693614666E-2</v>
      </c>
      <c r="P71" s="37">
        <f t="shared" si="39"/>
        <v>6.817225930328244E-2</v>
      </c>
      <c r="Q71" s="37">
        <f t="shared" si="39"/>
        <v>7.0580436350874451E-2</v>
      </c>
    </row>
    <row r="72" spans="1:17" ht="16.5" customHeight="1" x14ac:dyDescent="0.3">
      <c r="A72" s="116" t="s">
        <v>41</v>
      </c>
      <c r="B72" s="37">
        <f t="shared" ref="B72:Q72" si="40">B16/B$27</f>
        <v>1.3626882966396293E-2</v>
      </c>
      <c r="C72" s="37">
        <f t="shared" si="40"/>
        <v>1.2393239198893517E-2</v>
      </c>
      <c r="D72" s="37">
        <f t="shared" si="40"/>
        <v>1.2306585102554874E-2</v>
      </c>
      <c r="E72" s="37">
        <f t="shared" si="40"/>
        <v>1.4826375341396799E-2</v>
      </c>
      <c r="F72" s="37">
        <f t="shared" si="40"/>
        <v>1.2210651806761013E-2</v>
      </c>
      <c r="G72" s="37">
        <f t="shared" si="40"/>
        <v>1.2327527708663197E-2</v>
      </c>
      <c r="H72" s="37">
        <f t="shared" si="40"/>
        <v>1.165957195804127E-2</v>
      </c>
      <c r="I72" s="37">
        <f t="shared" si="40"/>
        <v>1.1049723756906077E-2</v>
      </c>
      <c r="J72" s="37">
        <f t="shared" si="40"/>
        <v>7.3179380822918777E-3</v>
      </c>
      <c r="K72" s="37">
        <f t="shared" si="40"/>
        <v>9.6397170466449317E-3</v>
      </c>
      <c r="L72" s="37">
        <f t="shared" si="40"/>
        <v>8.9216494591634558E-3</v>
      </c>
      <c r="M72" s="37">
        <f t="shared" si="40"/>
        <v>1.4453853689960144E-2</v>
      </c>
      <c r="N72" s="37">
        <f t="shared" si="40"/>
        <v>6.0871941222903625E-3</v>
      </c>
      <c r="O72" s="37">
        <f t="shared" si="40"/>
        <v>5.5517351268848224E-3</v>
      </c>
      <c r="P72" s="37">
        <f t="shared" si="40"/>
        <v>9.252994422602176E-3</v>
      </c>
      <c r="Q72" s="37">
        <f t="shared" si="40"/>
        <v>6.2001598783364845E-3</v>
      </c>
    </row>
    <row r="73" spans="1:17" ht="16.5" customHeight="1" x14ac:dyDescent="0.3">
      <c r="A73" s="115" t="s">
        <v>43</v>
      </c>
      <c r="B73" s="37">
        <f t="shared" ref="B73:Q73" si="41">B17/B$27</f>
        <v>7.4005407493240635E-3</v>
      </c>
      <c r="C73" s="37">
        <f t="shared" si="41"/>
        <v>7.1577598399662429E-3</v>
      </c>
      <c r="D73" s="37">
        <f t="shared" si="41"/>
        <v>6.181280236695853E-3</v>
      </c>
      <c r="E73" s="37">
        <f t="shared" si="41"/>
        <v>5.2216069931347074E-3</v>
      </c>
      <c r="F73" s="37">
        <f t="shared" si="41"/>
        <v>5.8795372235217608E-3</v>
      </c>
      <c r="G73" s="37">
        <f t="shared" si="41"/>
        <v>6.0789414159692365E-3</v>
      </c>
      <c r="H73" s="37">
        <f t="shared" si="41"/>
        <v>7.353591757685388E-3</v>
      </c>
      <c r="I73" s="37">
        <f t="shared" si="41"/>
        <v>7.3291064402356727E-3</v>
      </c>
      <c r="J73" s="37">
        <f t="shared" si="41"/>
        <v>1.0208577354151666E-2</v>
      </c>
      <c r="K73" s="37">
        <f t="shared" si="41"/>
        <v>4.0724567742846714E-3</v>
      </c>
      <c r="L73" s="37">
        <f t="shared" si="41"/>
        <v>5.3776011222819728E-3</v>
      </c>
      <c r="M73" s="37">
        <f t="shared" si="41"/>
        <v>6.1465784493980914E-3</v>
      </c>
      <c r="N73" s="37">
        <f t="shared" si="41"/>
        <v>4.9031513753111889E-3</v>
      </c>
      <c r="O73" s="37">
        <f t="shared" si="41"/>
        <v>2.1133493232250379E-3</v>
      </c>
      <c r="P73" s="37">
        <f t="shared" si="41"/>
        <v>6.2540001828655031E-3</v>
      </c>
      <c r="Q73" s="37">
        <f t="shared" si="41"/>
        <v>7.4089960810310197E-3</v>
      </c>
    </row>
    <row r="74" spans="1:17" ht="16.5" customHeight="1" x14ac:dyDescent="0.3">
      <c r="A74" s="115" t="s">
        <v>44</v>
      </c>
      <c r="B74" s="37">
        <f t="shared" ref="B74:Q74" si="42">B18/B$27</f>
        <v>5.4615681730397839E-2</v>
      </c>
      <c r="C74" s="37">
        <f t="shared" si="42"/>
        <v>5.3839481765684954E-2</v>
      </c>
      <c r="D74" s="37">
        <f t="shared" si="42"/>
        <v>5.7510695294070602E-2</v>
      </c>
      <c r="E74" s="37">
        <f t="shared" si="42"/>
        <v>5.9131171084417358E-2</v>
      </c>
      <c r="F74" s="37">
        <f t="shared" si="42"/>
        <v>6.112551141135987E-2</v>
      </c>
      <c r="G74" s="37">
        <f t="shared" si="42"/>
        <v>6.5822212169192484E-2</v>
      </c>
      <c r="H74" s="37">
        <f t="shared" si="42"/>
        <v>6.3773729588375822E-2</v>
      </c>
      <c r="I74" s="37">
        <f t="shared" si="42"/>
        <v>5.9733746508735801E-2</v>
      </c>
      <c r="J74" s="37">
        <f t="shared" si="42"/>
        <v>5.3073856370689551E-2</v>
      </c>
      <c r="K74" s="37">
        <f t="shared" si="42"/>
        <v>4.1913348477536756E-2</v>
      </c>
      <c r="L74" s="37">
        <f t="shared" si="42"/>
        <v>5.1536369565484901E-2</v>
      </c>
      <c r="M74" s="37">
        <f t="shared" si="42"/>
        <v>4.9655764765879781E-2</v>
      </c>
      <c r="N74" s="37">
        <f t="shared" si="42"/>
        <v>4.8712733013540579E-2</v>
      </c>
      <c r="O74" s="37">
        <f t="shared" si="42"/>
        <v>5.6255346270609345E-2</v>
      </c>
      <c r="P74" s="37">
        <f t="shared" si="42"/>
        <v>6.5429276766937924E-2</v>
      </c>
      <c r="Q74" s="37">
        <f t="shared" si="42"/>
        <v>6.5764588898204288E-2</v>
      </c>
    </row>
    <row r="75" spans="1:17" ht="16.5" customHeight="1" x14ac:dyDescent="0.3">
      <c r="A75" s="115" t="s">
        <v>45</v>
      </c>
      <c r="B75" s="37">
        <f t="shared" ref="B75:Q75" si="43">B19/B$27</f>
        <v>2.6767091541135574E-2</v>
      </c>
      <c r="C75" s="37">
        <f t="shared" si="43"/>
        <v>2.5411610261539545E-2</v>
      </c>
      <c r="D75" s="37">
        <f t="shared" si="43"/>
        <v>2.5308864099796085E-2</v>
      </c>
      <c r="E75" s="37">
        <f t="shared" si="43"/>
        <v>2.4173798988884367E-2</v>
      </c>
      <c r="F75" s="37">
        <f t="shared" si="43"/>
        <v>2.2876909043288204E-2</v>
      </c>
      <c r="G75" s="37">
        <f t="shared" si="43"/>
        <v>2.2779537057980845E-2</v>
      </c>
      <c r="H75" s="37">
        <f t="shared" si="43"/>
        <v>2.4715146629439928E-2</v>
      </c>
      <c r="I75" s="37">
        <f t="shared" si="43"/>
        <v>2.3883305131393855E-2</v>
      </c>
      <c r="J75" s="37">
        <f t="shared" si="43"/>
        <v>2.2179477535756883E-2</v>
      </c>
      <c r="K75" s="37">
        <f t="shared" si="43"/>
        <v>1.8526147291110039E-2</v>
      </c>
      <c r="L75" s="37">
        <f t="shared" si="43"/>
        <v>2.1559627382695689E-2</v>
      </c>
      <c r="M75" s="37">
        <f t="shared" si="43"/>
        <v>1.9674419228859395E-2</v>
      </c>
      <c r="N75" s="37">
        <f t="shared" si="43"/>
        <v>2.0690388001700161E-2</v>
      </c>
      <c r="O75" s="37">
        <f t="shared" si="43"/>
        <v>2.3867429261501819E-2</v>
      </c>
      <c r="P75" s="37">
        <f t="shared" si="43"/>
        <v>2.702752125811466E-2</v>
      </c>
      <c r="Q75" s="37">
        <f t="shared" si="43"/>
        <v>3.1819688432217427E-2</v>
      </c>
    </row>
    <row r="76" spans="1:17" ht="16.5" customHeight="1" x14ac:dyDescent="0.3">
      <c r="A76" s="115" t="s">
        <v>46</v>
      </c>
      <c r="B76" s="37">
        <f t="shared" ref="B76:Q76" si="44">B20/B$27</f>
        <v>4.8976438779451533E-3</v>
      </c>
      <c r="C76" s="37">
        <f t="shared" si="44"/>
        <v>5.0088690583169884E-3</v>
      </c>
      <c r="D76" s="37">
        <f t="shared" si="44"/>
        <v>3.582423733557234E-3</v>
      </c>
      <c r="E76" s="37">
        <f t="shared" si="44"/>
        <v>4.2586397257203569E-3</v>
      </c>
      <c r="F76" s="37">
        <f t="shared" si="44"/>
        <v>2.7997796302484577E-3</v>
      </c>
      <c r="G76" s="37">
        <f t="shared" si="44"/>
        <v>2.9593606273090548E-3</v>
      </c>
      <c r="H76" s="37">
        <f t="shared" si="44"/>
        <v>2.4872442709818225E-3</v>
      </c>
      <c r="I76" s="37">
        <f t="shared" si="44"/>
        <v>3.6084891235652686E-3</v>
      </c>
      <c r="J76" s="37">
        <f t="shared" si="44"/>
        <v>4.1156685543579869E-3</v>
      </c>
      <c r="K76" s="37">
        <f t="shared" si="44"/>
        <v>2.4599522133684866E-3</v>
      </c>
      <c r="L76" s="37">
        <f t="shared" si="44"/>
        <v>1.0213750415318163E-3</v>
      </c>
      <c r="M76" s="37">
        <f t="shared" si="44"/>
        <v>2.6975158697140102E-3</v>
      </c>
      <c r="N76" s="37">
        <f t="shared" si="44"/>
        <v>2.535065881352844E-3</v>
      </c>
      <c r="O76" s="37">
        <f t="shared" si="44"/>
        <v>1.0063568205833514E-3</v>
      </c>
      <c r="P76" s="37">
        <f t="shared" si="44"/>
        <v>1.2983450672030721E-3</v>
      </c>
      <c r="Q76" s="37">
        <f t="shared" si="44"/>
        <v>8.5788375675096022E-4</v>
      </c>
    </row>
    <row r="77" spans="1:17" ht="16.5" customHeight="1" x14ac:dyDescent="0.3">
      <c r="A77" s="115" t="s">
        <v>47</v>
      </c>
      <c r="B77" s="37">
        <f t="shared" ref="B77:Q77" si="45">B21/B$27</f>
        <v>1.7257628427964466E-2</v>
      </c>
      <c r="C77" s="37">
        <f t="shared" si="45"/>
        <v>1.6151844529705486E-2</v>
      </c>
      <c r="D77" s="37">
        <f t="shared" si="45"/>
        <v>7.8765343248970443E-3</v>
      </c>
      <c r="E77" s="37">
        <f t="shared" si="45"/>
        <v>1.3440034533998555E-2</v>
      </c>
      <c r="F77" s="37">
        <f t="shared" si="45"/>
        <v>1.2192588712372315E-2</v>
      </c>
      <c r="G77" s="37">
        <f t="shared" si="45"/>
        <v>1.1413330317424412E-2</v>
      </c>
      <c r="H77" s="37">
        <f t="shared" si="45"/>
        <v>1.0873091556149786E-2</v>
      </c>
      <c r="I77" s="37">
        <f t="shared" si="45"/>
        <v>1.191616888544576E-2</v>
      </c>
      <c r="J77" s="37">
        <f t="shared" si="45"/>
        <v>1.1541065345640936E-2</v>
      </c>
      <c r="K77" s="37">
        <f t="shared" si="45"/>
        <v>1.2193830110285894E-2</v>
      </c>
      <c r="L77" s="37">
        <f t="shared" si="45"/>
        <v>6.2513074831103931E-3</v>
      </c>
      <c r="M77" s="37">
        <f t="shared" si="45"/>
        <v>1.6426663803631582E-2</v>
      </c>
      <c r="N77" s="37">
        <f t="shared" si="45"/>
        <v>9.2142813771327933E-3</v>
      </c>
      <c r="O77" s="37">
        <f t="shared" si="45"/>
        <v>5.3672363764445414E-3</v>
      </c>
      <c r="P77" s="37">
        <f t="shared" si="45"/>
        <v>1.5415561854256195E-2</v>
      </c>
      <c r="Q77" s="37">
        <f t="shared" si="45"/>
        <v>1.1717912222893798E-2</v>
      </c>
    </row>
    <row r="78" spans="1:17" ht="15.75" customHeight="1" x14ac:dyDescent="0.3">
      <c r="A78" s="94" t="s">
        <v>17</v>
      </c>
      <c r="B78" s="37">
        <f t="shared" ref="B78:Q78" si="46">B22/B$27</f>
        <v>8.3847045191193514E-2</v>
      </c>
      <c r="C78" s="37">
        <f t="shared" si="46"/>
        <v>7.8899455353863709E-2</v>
      </c>
      <c r="D78" s="37">
        <f t="shared" si="46"/>
        <v>9.4646355603534418E-2</v>
      </c>
      <c r="E78" s="37">
        <f t="shared" si="46"/>
        <v>0.1250695245764189</v>
      </c>
      <c r="F78" s="37">
        <f t="shared" si="46"/>
        <v>0.12839247491487765</v>
      </c>
      <c r="G78" s="37">
        <f t="shared" si="46"/>
        <v>0.1273844529895197</v>
      </c>
      <c r="H78" s="37">
        <f t="shared" si="46"/>
        <v>0.12966112525683501</v>
      </c>
      <c r="I78" s="37">
        <f t="shared" si="46"/>
        <v>0.13153656398442437</v>
      </c>
      <c r="J78" s="37">
        <f t="shared" si="46"/>
        <v>0.14785243770081344</v>
      </c>
      <c r="K78" s="37">
        <f t="shared" si="46"/>
        <v>0.14526665175786538</v>
      </c>
      <c r="L78" s="37">
        <f t="shared" si="46"/>
        <v>0.15522439486605219</v>
      </c>
      <c r="M78" s="37">
        <f t="shared" si="46"/>
        <v>0.1744662005287668</v>
      </c>
      <c r="N78" s="37">
        <f t="shared" si="46"/>
        <v>0.22471006132734223</v>
      </c>
      <c r="O78" s="37">
        <f t="shared" si="46"/>
        <v>0.24303517217087936</v>
      </c>
      <c r="P78" s="37">
        <f t="shared" si="46"/>
        <v>0.19164304653927036</v>
      </c>
      <c r="Q78" s="37">
        <f t="shared" si="46"/>
        <v>0.18134492776228819</v>
      </c>
    </row>
    <row r="79" spans="1:17" ht="16.5" customHeight="1" x14ac:dyDescent="0.3">
      <c r="A79" s="95" t="s">
        <v>19</v>
      </c>
      <c r="B79" s="37">
        <f t="shared" ref="B79:Q79" si="47">B23/B$27</f>
        <v>4.0169949787562765E-4</v>
      </c>
      <c r="C79" s="37">
        <f t="shared" si="47"/>
        <v>4.0633571143913175E-4</v>
      </c>
      <c r="D79" s="37">
        <f t="shared" si="47"/>
        <v>5.197713006277237E-4</v>
      </c>
      <c r="E79" s="37">
        <f t="shared" si="47"/>
        <v>5.3129228546998613E-4</v>
      </c>
      <c r="F79" s="37">
        <f t="shared" si="47"/>
        <v>5.5995592604969158E-4</v>
      </c>
      <c r="G79" s="37">
        <f t="shared" si="47"/>
        <v>6.220312146573172E-4</v>
      </c>
      <c r="H79" s="37">
        <f t="shared" si="47"/>
        <v>6.2918432151318833E-4</v>
      </c>
      <c r="I79" s="37">
        <f t="shared" si="47"/>
        <v>4.7909318872194247E-4</v>
      </c>
      <c r="J79" s="37">
        <f t="shared" si="47"/>
        <v>4.7281831956070874E-4</v>
      </c>
      <c r="K79" s="37">
        <f t="shared" si="47"/>
        <v>5.6496510163486769E-4</v>
      </c>
      <c r="L79" s="37">
        <f t="shared" si="47"/>
        <v>4.183945953262862E-4</v>
      </c>
      <c r="M79" s="37">
        <f t="shared" si="47"/>
        <v>8.5891052568008285E-4</v>
      </c>
      <c r="N79" s="37">
        <f t="shared" si="47"/>
        <v>8.9562207784322047E-4</v>
      </c>
      <c r="O79" s="37">
        <f t="shared" si="47"/>
        <v>7.2122238808473513E-4</v>
      </c>
      <c r="P79" s="37">
        <f t="shared" si="47"/>
        <v>3.1087135411904545E-4</v>
      </c>
      <c r="Q79" s="37">
        <f t="shared" si="47"/>
        <v>8.3838639864298374E-4</v>
      </c>
    </row>
    <row r="80" spans="1:17" ht="16.5" customHeight="1" x14ac:dyDescent="0.3">
      <c r="A80" s="95" t="s">
        <v>20</v>
      </c>
      <c r="B80" s="37">
        <f t="shared" ref="B80:Q80" si="48">B24/B$27</f>
        <v>0</v>
      </c>
      <c r="C80" s="37">
        <f t="shared" si="48"/>
        <v>0</v>
      </c>
      <c r="D80" s="37">
        <f t="shared" si="48"/>
        <v>0</v>
      </c>
      <c r="E80" s="37">
        <f t="shared" si="48"/>
        <v>0</v>
      </c>
      <c r="F80" s="37">
        <f t="shared" si="48"/>
        <v>0</v>
      </c>
      <c r="G80" s="37">
        <f t="shared" si="48"/>
        <v>0</v>
      </c>
      <c r="H80" s="37">
        <f t="shared" si="48"/>
        <v>0</v>
      </c>
      <c r="I80" s="37">
        <f t="shared" si="48"/>
        <v>0</v>
      </c>
      <c r="J80" s="37">
        <f t="shared" si="48"/>
        <v>0</v>
      </c>
      <c r="K80" s="37">
        <f t="shared" si="48"/>
        <v>0</v>
      </c>
      <c r="L80" s="37">
        <f t="shared" si="48"/>
        <v>0</v>
      </c>
      <c r="M80" s="37">
        <f t="shared" si="48"/>
        <v>0</v>
      </c>
      <c r="N80" s="37">
        <f t="shared" si="48"/>
        <v>0</v>
      </c>
      <c r="O80" s="37">
        <f t="shared" si="48"/>
        <v>0</v>
      </c>
      <c r="P80" s="37">
        <f t="shared" si="48"/>
        <v>0</v>
      </c>
      <c r="Q80" s="37">
        <f t="shared" si="48"/>
        <v>0</v>
      </c>
    </row>
    <row r="81" spans="1:17" ht="16.5" customHeight="1" x14ac:dyDescent="0.3">
      <c r="A81" s="95" t="s">
        <v>21</v>
      </c>
      <c r="B81" s="37">
        <f t="shared" ref="B81:Q81" si="49">B25/B$27</f>
        <v>8.2240247199690988E-2</v>
      </c>
      <c r="C81" s="37">
        <f t="shared" si="49"/>
        <v>8.2689317277863314E-2</v>
      </c>
      <c r="D81" s="37">
        <f t="shared" si="49"/>
        <v>8.2899524209347875E-2</v>
      </c>
      <c r="E81" s="37">
        <f t="shared" si="49"/>
        <v>6.7258282763716065E-2</v>
      </c>
      <c r="F81" s="37">
        <f t="shared" si="49"/>
        <v>6.678829150221724E-2</v>
      </c>
      <c r="G81" s="37">
        <f t="shared" si="49"/>
        <v>6.2127723742742967E-2</v>
      </c>
      <c r="H81" s="37">
        <f t="shared" si="49"/>
        <v>5.8248704765088137E-2</v>
      </c>
      <c r="I81" s="37">
        <f t="shared" si="49"/>
        <v>5.7898921530651765E-2</v>
      </c>
      <c r="J81" s="37">
        <f t="shared" si="49"/>
        <v>5.9413920201162693E-2</v>
      </c>
      <c r="K81" s="37">
        <f t="shared" si="49"/>
        <v>6.7230847094549268E-2</v>
      </c>
      <c r="L81" s="37">
        <f t="shared" si="49"/>
        <v>6.3977455914745934E-2</v>
      </c>
      <c r="M81" s="37">
        <f t="shared" si="49"/>
        <v>6.079476064579336E-2</v>
      </c>
      <c r="N81" s="37">
        <f t="shared" si="49"/>
        <v>5.3782864776246275E-2</v>
      </c>
      <c r="O81" s="37">
        <f t="shared" si="49"/>
        <v>5.9911776052062188E-2</v>
      </c>
      <c r="P81" s="37">
        <f t="shared" si="49"/>
        <v>5.8644966627045804E-2</v>
      </c>
      <c r="Q81" s="37">
        <f t="shared" si="49"/>
        <v>4.3206145567275631E-2</v>
      </c>
    </row>
    <row r="82" spans="1:17" ht="16.5" customHeight="1" x14ac:dyDescent="0.3">
      <c r="A82" s="96" t="s">
        <v>22</v>
      </c>
      <c r="B82" s="37">
        <f t="shared" ref="B82:Q82" si="50">B26/B$27</f>
        <v>8.5955967555040563E-2</v>
      </c>
      <c r="C82" s="37">
        <f t="shared" si="50"/>
        <v>8.4783509021434209E-2</v>
      </c>
      <c r="D82" s="37">
        <f t="shared" si="50"/>
        <v>9.197553076646274E-2</v>
      </c>
      <c r="E82" s="37">
        <f t="shared" si="50"/>
        <v>9.8919982400943032E-2</v>
      </c>
      <c r="F82" s="37">
        <f t="shared" si="50"/>
        <v>0.10239968208953874</v>
      </c>
      <c r="G82" s="37">
        <f t="shared" si="50"/>
        <v>9.1749604161954296E-2</v>
      </c>
      <c r="H82" s="37">
        <f t="shared" si="50"/>
        <v>8.181362380676177E-2</v>
      </c>
      <c r="I82" s="37">
        <f t="shared" si="50"/>
        <v>8.7052251737986988E-2</v>
      </c>
      <c r="J82" s="37">
        <f t="shared" si="50"/>
        <v>8.8191362468971288E-2</v>
      </c>
      <c r="K82" s="37">
        <f t="shared" si="50"/>
        <v>0.10547192241145938</v>
      </c>
      <c r="L82" s="37">
        <f t="shared" si="50"/>
        <v>0.1153292396293516</v>
      </c>
      <c r="M82" s="37">
        <f t="shared" si="50"/>
        <v>0.11807335632708386</v>
      </c>
      <c r="N82" s="37">
        <f t="shared" si="50"/>
        <v>9.3417936729613196E-2</v>
      </c>
      <c r="O82" s="37">
        <f t="shared" si="50"/>
        <v>8.0475000419315337E-2</v>
      </c>
      <c r="P82" s="37">
        <f t="shared" si="50"/>
        <v>7.8540733290664716E-2</v>
      </c>
      <c r="Q82" s="37">
        <f t="shared" si="50"/>
        <v>7.5337791729220685E-2</v>
      </c>
    </row>
    <row r="83" spans="1:17" ht="16.5" customHeight="1" thickBot="1" x14ac:dyDescent="0.35">
      <c r="A83" s="97" t="s">
        <v>23</v>
      </c>
      <c r="B83" s="37">
        <f t="shared" ref="B83:Q83" si="51">B27/B$27</f>
        <v>1</v>
      </c>
      <c r="C83" s="37">
        <f t="shared" si="51"/>
        <v>1</v>
      </c>
      <c r="D83" s="37">
        <f t="shared" si="51"/>
        <v>1</v>
      </c>
      <c r="E83" s="37">
        <f t="shared" si="51"/>
        <v>1</v>
      </c>
      <c r="F83" s="37">
        <f t="shared" si="51"/>
        <v>1</v>
      </c>
      <c r="G83" s="37">
        <f t="shared" si="51"/>
        <v>1</v>
      </c>
      <c r="H83" s="37">
        <f t="shared" si="51"/>
        <v>1</v>
      </c>
      <c r="I83" s="37">
        <f t="shared" si="51"/>
        <v>1</v>
      </c>
      <c r="J83" s="37">
        <f t="shared" si="51"/>
        <v>1</v>
      </c>
      <c r="K83" s="37">
        <f t="shared" si="51"/>
        <v>1</v>
      </c>
      <c r="L83" s="37">
        <f t="shared" si="51"/>
        <v>1</v>
      </c>
      <c r="M83" s="37">
        <f t="shared" si="51"/>
        <v>1</v>
      </c>
      <c r="N83" s="37">
        <f t="shared" si="51"/>
        <v>1</v>
      </c>
      <c r="O83" s="37">
        <f t="shared" si="51"/>
        <v>1</v>
      </c>
      <c r="P83" s="37">
        <f t="shared" si="51"/>
        <v>1</v>
      </c>
      <c r="Q83" s="37">
        <f t="shared" si="51"/>
        <v>1</v>
      </c>
    </row>
    <row r="84" spans="1:17" ht="16.5" customHeight="1" thickBot="1" x14ac:dyDescent="0.35">
      <c r="A84" s="259" t="s">
        <v>76</v>
      </c>
    </row>
    <row r="85" spans="1:17" ht="15.75" customHeight="1" x14ac:dyDescent="0.3">
      <c r="A85" s="235" t="s">
        <v>66</v>
      </c>
      <c r="B85" s="157">
        <v>2019</v>
      </c>
      <c r="C85" s="13">
        <v>2018</v>
      </c>
      <c r="D85" s="13">
        <v>2017</v>
      </c>
      <c r="E85" s="13">
        <v>2016</v>
      </c>
      <c r="F85" s="13">
        <v>2015</v>
      </c>
      <c r="G85" s="13">
        <v>2014</v>
      </c>
      <c r="H85" s="13">
        <v>2013</v>
      </c>
      <c r="I85" s="13">
        <v>2012</v>
      </c>
      <c r="J85" s="156">
        <v>2011</v>
      </c>
    </row>
    <row r="86" spans="1:17" ht="15.5" x14ac:dyDescent="0.3">
      <c r="A86" s="233" t="s">
        <v>51</v>
      </c>
      <c r="B86" s="160">
        <f>SUM('הרכב איוש רבעוניU'!F90:I90)</f>
        <v>13832.699999999999</v>
      </c>
      <c r="C86" s="160">
        <v>13538</v>
      </c>
      <c r="D86" s="160">
        <v>13270.5</v>
      </c>
      <c r="E86" s="160">
        <v>13725.400000000001</v>
      </c>
      <c r="F86" s="160">
        <v>12538.4</v>
      </c>
      <c r="G86" s="160">
        <v>11703.199999999999</v>
      </c>
      <c r="H86" s="160">
        <v>11420.3</v>
      </c>
      <c r="I86" s="160">
        <v>11364.3</v>
      </c>
      <c r="J86" s="160">
        <v>10501.8</v>
      </c>
    </row>
    <row r="87" spans="1:17" ht="15.75" customHeight="1" x14ac:dyDescent="0.3">
      <c r="A87" s="267" t="s">
        <v>49</v>
      </c>
      <c r="B87" s="160">
        <f>SUM('הרכב איוש רבעוניU'!F91:I91)</f>
        <v>11266</v>
      </c>
      <c r="C87" s="163">
        <v>10844.6</v>
      </c>
      <c r="D87" s="163">
        <v>10802.4</v>
      </c>
      <c r="E87" s="163">
        <v>10883.6</v>
      </c>
      <c r="F87" s="163">
        <v>9777.1</v>
      </c>
      <c r="G87" s="163">
        <v>9100.4</v>
      </c>
      <c r="H87" s="163">
        <v>8926.1</v>
      </c>
      <c r="I87" s="163">
        <v>8895.7999999999993</v>
      </c>
      <c r="J87" s="163">
        <v>8068.6</v>
      </c>
    </row>
    <row r="88" spans="1:17" ht="15.75" customHeight="1" x14ac:dyDescent="0.3">
      <c r="A88" s="267" t="s">
        <v>50</v>
      </c>
      <c r="B88" s="160">
        <f>SUM('הרכב איוש רבעוניU'!F92:I92)</f>
        <v>2327.3999999999996</v>
      </c>
      <c r="C88" s="163">
        <v>2470</v>
      </c>
      <c r="D88" s="163">
        <v>2233.6</v>
      </c>
      <c r="E88" s="163">
        <v>2599.6</v>
      </c>
      <c r="F88" s="163">
        <v>2512</v>
      </c>
      <c r="G88" s="163">
        <v>2337.9</v>
      </c>
      <c r="H88" s="163">
        <v>2204.4</v>
      </c>
      <c r="I88" s="163">
        <v>2216.3000000000002</v>
      </c>
      <c r="J88" s="163">
        <v>2235.9</v>
      </c>
    </row>
    <row r="89" spans="1:17" ht="15.75" customHeight="1" x14ac:dyDescent="0.3">
      <c r="A89" s="267" t="s">
        <v>64</v>
      </c>
      <c r="B89" s="160">
        <f>SUM('הרכב איוש רבעוניU'!F93:I93)</f>
        <v>239.3</v>
      </c>
      <c r="C89" s="163">
        <v>223.4</v>
      </c>
      <c r="D89" s="163">
        <v>234.5</v>
      </c>
      <c r="E89" s="163">
        <v>242.2</v>
      </c>
      <c r="F89" s="163">
        <v>249.3</v>
      </c>
      <c r="G89" s="163">
        <v>264.89999999999998</v>
      </c>
      <c r="H89" s="163">
        <v>289.8</v>
      </c>
      <c r="I89" s="163">
        <v>252.2</v>
      </c>
      <c r="J89" s="163">
        <v>197.3</v>
      </c>
    </row>
    <row r="90" spans="1:17" ht="15.75" customHeight="1" x14ac:dyDescent="0.3">
      <c r="A90" s="265" t="s">
        <v>52</v>
      </c>
      <c r="B90" s="160">
        <f>SUM('הרכב איוש רבעוניU'!F94:I94)</f>
        <v>3758.4</v>
      </c>
      <c r="C90" s="160">
        <v>3843.8999999999996</v>
      </c>
      <c r="D90" s="160">
        <v>3606.6000000000004</v>
      </c>
      <c r="E90" s="160">
        <v>3251.1</v>
      </c>
      <c r="F90" s="160">
        <v>3048.2000000000003</v>
      </c>
      <c r="G90" s="160">
        <v>2765.7999999999997</v>
      </c>
      <c r="H90" s="160">
        <v>2539</v>
      </c>
      <c r="I90" s="160">
        <v>2280.8999999999996</v>
      </c>
      <c r="J90" s="160">
        <v>1879.1000000000001</v>
      </c>
    </row>
    <row r="91" spans="1:17" ht="15.75" customHeight="1" x14ac:dyDescent="0.3">
      <c r="A91" s="267" t="s">
        <v>53</v>
      </c>
      <c r="B91" s="160">
        <f>SUM('הרכב איוש רבעוניU'!F95:I95)</f>
        <v>3508.8999999999996</v>
      </c>
      <c r="C91" s="163">
        <v>3608.8999999999996</v>
      </c>
      <c r="D91" s="163">
        <v>3376.6000000000004</v>
      </c>
      <c r="E91" s="163">
        <v>3060</v>
      </c>
      <c r="F91" s="163">
        <v>2862.4</v>
      </c>
      <c r="G91" s="163">
        <v>2564.6</v>
      </c>
      <c r="H91" s="163">
        <v>2354.3000000000002</v>
      </c>
      <c r="I91" s="163">
        <v>2096.1999999999998</v>
      </c>
      <c r="J91" s="163">
        <v>1809.9</v>
      </c>
    </row>
    <row r="92" spans="1:17" ht="15.5" x14ac:dyDescent="0.3">
      <c r="A92" s="267" t="s">
        <v>69</v>
      </c>
      <c r="B92" s="160">
        <f>SUM('הרכב איוש רבעוניU'!F96:I96)</f>
        <v>2143.6999999999998</v>
      </c>
      <c r="C92" s="163">
        <v>2253.6999999999998</v>
      </c>
      <c r="D92" s="163">
        <v>2067.4</v>
      </c>
      <c r="E92" s="163">
        <v>1937.2</v>
      </c>
      <c r="F92" s="163">
        <v>1921.2</v>
      </c>
      <c r="G92" s="163">
        <v>1739.7</v>
      </c>
      <c r="H92" s="163">
        <v>1731.3</v>
      </c>
      <c r="I92" s="163">
        <v>1579.4</v>
      </c>
      <c r="J92" s="163">
        <v>1309.5</v>
      </c>
    </row>
    <row r="93" spans="1:17" ht="15.5" x14ac:dyDescent="0.3">
      <c r="A93" s="267" t="s">
        <v>70</v>
      </c>
      <c r="B93" s="160">
        <f>SUM('הרכב איוש רבעוניU'!F97:I97)</f>
        <v>1365.2</v>
      </c>
      <c r="C93" s="163">
        <v>1355.2</v>
      </c>
      <c r="D93" s="163">
        <v>1309.2</v>
      </c>
      <c r="E93" s="163">
        <v>1122.8</v>
      </c>
      <c r="F93" s="163">
        <v>941.2</v>
      </c>
      <c r="G93" s="163">
        <v>824.9</v>
      </c>
      <c r="H93" s="163">
        <v>623</v>
      </c>
      <c r="I93" s="163">
        <v>516.79999999999995</v>
      </c>
      <c r="J93" s="163">
        <v>500.4</v>
      </c>
    </row>
    <row r="94" spans="1:17" ht="15.75" customHeight="1" x14ac:dyDescent="0.3">
      <c r="A94" s="267" t="s">
        <v>54</v>
      </c>
      <c r="B94" s="160">
        <f>SUM('הרכב איוש רבעוניU'!F98:I98)</f>
        <v>249.49999999999997</v>
      </c>
      <c r="C94" s="163">
        <v>235</v>
      </c>
      <c r="D94" s="163">
        <v>230</v>
      </c>
      <c r="E94" s="163">
        <v>191.1</v>
      </c>
      <c r="F94" s="163">
        <v>185.8</v>
      </c>
      <c r="G94" s="163">
        <v>201.2</v>
      </c>
      <c r="H94" s="163">
        <v>184.7</v>
      </c>
      <c r="I94" s="163">
        <v>184.7</v>
      </c>
      <c r="J94" s="163">
        <v>69.2</v>
      </c>
    </row>
    <row r="95" spans="1:17" ht="15.75" customHeight="1" x14ac:dyDescent="0.3">
      <c r="A95" s="265" t="s">
        <v>55</v>
      </c>
      <c r="B95" s="160">
        <f>SUM('הרכב איוש רבעוניU'!F100:I100)</f>
        <v>-4689.8</v>
      </c>
      <c r="C95" s="160">
        <v>-4662.1000000000004</v>
      </c>
      <c r="D95" s="160">
        <v>-4458</v>
      </c>
      <c r="E95" s="160">
        <v>-4738.8</v>
      </c>
      <c r="F95" s="160">
        <v>-4574.0999999999995</v>
      </c>
      <c r="G95" s="160">
        <v>-3811.3999999999996</v>
      </c>
      <c r="H95" s="160">
        <v>-3874.1000000000008</v>
      </c>
      <c r="I95" s="160">
        <v>-3945.7</v>
      </c>
      <c r="J95" s="160">
        <v>-3204.2999999999993</v>
      </c>
    </row>
    <row r="96" spans="1:17" ht="15.5" x14ac:dyDescent="0.3">
      <c r="A96" s="267" t="s">
        <v>56</v>
      </c>
      <c r="B96" s="160">
        <f>SUM('הרכב איוש רבעוניU'!F101:I101)</f>
        <v>2477.8000000000002</v>
      </c>
      <c r="C96" s="163">
        <v>2424.1</v>
      </c>
      <c r="D96" s="163">
        <v>2375</v>
      </c>
      <c r="E96" s="163">
        <v>2082.5</v>
      </c>
      <c r="F96" s="163">
        <v>2123.6999999999998</v>
      </c>
      <c r="G96" s="163">
        <v>2211.3000000000002</v>
      </c>
      <c r="H96" s="163">
        <v>1993.6</v>
      </c>
      <c r="I96" s="163">
        <v>1927.8</v>
      </c>
      <c r="J96" s="163">
        <v>1901.8</v>
      </c>
    </row>
    <row r="97" spans="1:10" ht="15.5" x14ac:dyDescent="0.3">
      <c r="A97" s="267" t="s">
        <v>58</v>
      </c>
      <c r="B97" s="160">
        <f>SUM('הרכב איוש רבעוניU'!F102:I102)</f>
        <v>2155.6999999999998</v>
      </c>
      <c r="C97" s="163">
        <v>2158.5</v>
      </c>
      <c r="D97" s="163">
        <v>2114.9</v>
      </c>
      <c r="E97" s="163">
        <v>1841.9</v>
      </c>
      <c r="F97" s="163">
        <v>1853.2</v>
      </c>
      <c r="G97" s="163">
        <v>1959</v>
      </c>
      <c r="H97" s="163">
        <v>1738.6</v>
      </c>
      <c r="I97" s="163">
        <v>1632.8</v>
      </c>
      <c r="J97" s="163">
        <v>1627.1</v>
      </c>
    </row>
    <row r="98" spans="1:10" ht="15.5" x14ac:dyDescent="0.3">
      <c r="A98" s="267" t="s">
        <v>16</v>
      </c>
      <c r="B98" s="160">
        <f>SUM('הרכב איוש רבעוניU'!F103:I103)</f>
        <v>322.10000000000002</v>
      </c>
      <c r="C98" s="163">
        <v>265.60000000000002</v>
      </c>
      <c r="D98" s="163">
        <v>260.10000000000002</v>
      </c>
      <c r="E98" s="163">
        <v>240.6</v>
      </c>
      <c r="F98" s="163">
        <v>270.5</v>
      </c>
      <c r="G98" s="163">
        <v>252.3</v>
      </c>
      <c r="H98" s="163">
        <v>255</v>
      </c>
      <c r="I98" s="163">
        <v>295</v>
      </c>
      <c r="J98" s="163">
        <v>274.7</v>
      </c>
    </row>
    <row r="99" spans="1:10" ht="15.5" x14ac:dyDescent="0.3">
      <c r="A99" s="267" t="s">
        <v>57</v>
      </c>
      <c r="B99" s="160">
        <f>SUM('הרכב איוש רבעוניU'!F104:I104)</f>
        <v>7167.6</v>
      </c>
      <c r="C99" s="163">
        <v>7086.2000000000007</v>
      </c>
      <c r="D99" s="163">
        <v>6833</v>
      </c>
      <c r="E99" s="163">
        <v>6821.3</v>
      </c>
      <c r="F99" s="163">
        <v>6697.7999999999993</v>
      </c>
      <c r="G99" s="163">
        <v>6022.7</v>
      </c>
      <c r="H99" s="163">
        <v>5867.7000000000007</v>
      </c>
      <c r="I99" s="163">
        <v>5873.5</v>
      </c>
      <c r="J99" s="163">
        <v>5106.0999999999995</v>
      </c>
    </row>
    <row r="100" spans="1:10" ht="15.5" x14ac:dyDescent="0.3">
      <c r="A100" s="267" t="s">
        <v>59</v>
      </c>
      <c r="B100" s="160">
        <f>SUM('הרכב איוש רבעוניU'!F105:I105)</f>
        <v>6560.2999999999993</v>
      </c>
      <c r="C100" s="163">
        <v>6510.1</v>
      </c>
      <c r="D100" s="163">
        <v>6248</v>
      </c>
      <c r="E100" s="163">
        <v>6280.6</v>
      </c>
      <c r="F100" s="163">
        <v>6131.4</v>
      </c>
      <c r="G100" s="163">
        <v>5494.7</v>
      </c>
      <c r="H100" s="163">
        <v>5289.6</v>
      </c>
      <c r="I100" s="163">
        <v>5257.3</v>
      </c>
      <c r="J100" s="163">
        <v>4533.7</v>
      </c>
    </row>
    <row r="101" spans="1:10" ht="15.5" x14ac:dyDescent="0.3">
      <c r="A101" s="267" t="s">
        <v>16</v>
      </c>
      <c r="B101" s="160">
        <f>SUM('הרכב איוש רבעוניU'!F106:I106)</f>
        <v>607.29999999999995</v>
      </c>
      <c r="C101" s="163">
        <v>576.1</v>
      </c>
      <c r="D101" s="163">
        <v>585</v>
      </c>
      <c r="E101" s="163">
        <v>540.70000000000005</v>
      </c>
      <c r="F101" s="163">
        <v>566.4</v>
      </c>
      <c r="G101" s="163">
        <v>528</v>
      </c>
      <c r="H101" s="163">
        <v>578.1</v>
      </c>
      <c r="I101" s="163">
        <v>616.20000000000005</v>
      </c>
      <c r="J101" s="163">
        <v>572.4</v>
      </c>
    </row>
    <row r="102" spans="1:10" ht="15.75" customHeight="1" x14ac:dyDescent="0.3">
      <c r="A102" s="265" t="s">
        <v>60</v>
      </c>
      <c r="B102" s="160">
        <f>SUM('הרכב איוש רבעוניU'!F107:I107)</f>
        <v>43.7</v>
      </c>
      <c r="C102" s="160">
        <v>77.5</v>
      </c>
      <c r="D102" s="160">
        <v>86.4</v>
      </c>
      <c r="E102" s="160">
        <v>-191.6</v>
      </c>
      <c r="F102" s="160">
        <v>59.8</v>
      </c>
      <c r="G102" s="160">
        <v>-47.2</v>
      </c>
      <c r="H102" s="160">
        <v>86.7</v>
      </c>
      <c r="I102" s="160">
        <v>110.7</v>
      </c>
      <c r="J102" s="160">
        <v>129.30000000000001</v>
      </c>
    </row>
    <row r="103" spans="1:10" ht="15.5" x14ac:dyDescent="0.3">
      <c r="A103" s="263" t="s">
        <v>61</v>
      </c>
      <c r="B103" s="160">
        <f>SUM('הרכב איוש רבעוניU'!F108:I108)</f>
        <v>12945</v>
      </c>
      <c r="C103" s="160">
        <v>12797.3</v>
      </c>
      <c r="D103" s="160">
        <v>12505.500000000002</v>
      </c>
      <c r="E103" s="160">
        <v>12046.1</v>
      </c>
      <c r="F103" s="160">
        <v>11072.300000000001</v>
      </c>
      <c r="G103" s="160">
        <v>10610.4</v>
      </c>
      <c r="H103" s="160">
        <v>10171.899999999998</v>
      </c>
      <c r="I103" s="160">
        <v>9810.1999999999989</v>
      </c>
      <c r="J103" s="160">
        <v>9305.9</v>
      </c>
    </row>
    <row r="104" spans="1:10" ht="14.5" thickBot="1" x14ac:dyDescent="0.35">
      <c r="A104" s="259" t="s">
        <v>76</v>
      </c>
    </row>
    <row r="105" spans="1:10" ht="18" x14ac:dyDescent="0.3">
      <c r="A105" s="235" t="s">
        <v>82</v>
      </c>
      <c r="B105" s="157">
        <v>2019</v>
      </c>
      <c r="C105" s="13">
        <v>2018</v>
      </c>
      <c r="D105" s="13">
        <v>2017</v>
      </c>
      <c r="E105" s="13">
        <v>2016</v>
      </c>
      <c r="F105" s="13">
        <v>2015</v>
      </c>
      <c r="G105" s="13">
        <v>2014</v>
      </c>
      <c r="H105" s="13">
        <v>2013</v>
      </c>
      <c r="I105" s="13">
        <v>2012</v>
      </c>
      <c r="J105" s="156">
        <v>2011</v>
      </c>
    </row>
    <row r="106" spans="1:10" ht="14.25" customHeight="1" x14ac:dyDescent="0.3">
      <c r="A106" s="266" t="s">
        <v>51</v>
      </c>
      <c r="B106" s="190">
        <f t="shared" ref="B106:I115" si="52">B86/C86-1</f>
        <v>2.1768355739400169E-2</v>
      </c>
      <c r="C106" s="190">
        <f t="shared" si="52"/>
        <v>2.0157492181907211E-2</v>
      </c>
      <c r="D106" s="190">
        <f t="shared" si="52"/>
        <v>-3.3142932082125265E-2</v>
      </c>
      <c r="E106" s="190">
        <f t="shared" si="52"/>
        <v>9.4669176290435919E-2</v>
      </c>
      <c r="F106" s="190">
        <f t="shared" si="52"/>
        <v>7.1365096725682031E-2</v>
      </c>
      <c r="G106" s="190">
        <f t="shared" si="52"/>
        <v>2.4771678502315986E-2</v>
      </c>
      <c r="H106" s="190">
        <f t="shared" si="52"/>
        <v>4.9277122216062619E-3</v>
      </c>
      <c r="I106" s="190">
        <f t="shared" si="52"/>
        <v>8.2128777923784479E-2</v>
      </c>
      <c r="J106" s="190"/>
    </row>
    <row r="107" spans="1:10" ht="15.75" customHeight="1" x14ac:dyDescent="0.3">
      <c r="A107" s="267" t="s">
        <v>49</v>
      </c>
      <c r="B107" s="190">
        <f t="shared" si="52"/>
        <v>3.885804916732738E-2</v>
      </c>
      <c r="C107" s="190">
        <f t="shared" si="52"/>
        <v>3.9065392875659022E-3</v>
      </c>
      <c r="D107" s="190">
        <f t="shared" si="52"/>
        <v>-7.4607666580911447E-3</v>
      </c>
      <c r="E107" s="190">
        <f t="shared" si="52"/>
        <v>0.11317261764735975</v>
      </c>
      <c r="F107" s="190">
        <f t="shared" si="52"/>
        <v>7.4359368818952998E-2</v>
      </c>
      <c r="G107" s="190">
        <f t="shared" si="52"/>
        <v>1.9527005075004711E-2</v>
      </c>
      <c r="H107" s="190">
        <f t="shared" si="52"/>
        <v>3.4061017558848494E-3</v>
      </c>
      <c r="I107" s="190">
        <f t="shared" si="52"/>
        <v>0.10252088342463361</v>
      </c>
      <c r="J107" s="190"/>
    </row>
    <row r="108" spans="1:10" ht="15.75" customHeight="1" x14ac:dyDescent="0.3">
      <c r="A108" s="267" t="s">
        <v>50</v>
      </c>
      <c r="B108" s="190">
        <f t="shared" si="52"/>
        <v>-5.7732793522267345E-2</v>
      </c>
      <c r="C108" s="190">
        <f t="shared" si="52"/>
        <v>0.10583810888252154</v>
      </c>
      <c r="D108" s="190">
        <f t="shared" si="52"/>
        <v>-0.14079089090629326</v>
      </c>
      <c r="E108" s="190">
        <f t="shared" si="52"/>
        <v>3.4872611464968006E-2</v>
      </c>
      <c r="F108" s="190">
        <f t="shared" si="52"/>
        <v>7.4468540142863304E-2</v>
      </c>
      <c r="G108" s="190">
        <f t="shared" si="52"/>
        <v>6.0560696788241719E-2</v>
      </c>
      <c r="H108" s="190">
        <f t="shared" si="52"/>
        <v>-5.3693092090421057E-3</v>
      </c>
      <c r="I108" s="190">
        <f t="shared" si="52"/>
        <v>-8.7660449930676565E-3</v>
      </c>
      <c r="J108" s="190"/>
    </row>
    <row r="109" spans="1:10" ht="15.75" customHeight="1" x14ac:dyDescent="0.3">
      <c r="A109" s="267" t="s">
        <v>64</v>
      </c>
      <c r="B109" s="190">
        <f t="shared" si="52"/>
        <v>7.1172784243509479E-2</v>
      </c>
      <c r="C109" s="190">
        <f t="shared" si="52"/>
        <v>-4.7334754797441314E-2</v>
      </c>
      <c r="D109" s="190">
        <f t="shared" si="52"/>
        <v>-3.1791907514450823E-2</v>
      </c>
      <c r="E109" s="190">
        <f t="shared" si="52"/>
        <v>-2.8479743281187408E-2</v>
      </c>
      <c r="F109" s="190">
        <f t="shared" si="52"/>
        <v>-5.8890147225367895E-2</v>
      </c>
      <c r="G109" s="190">
        <f t="shared" si="52"/>
        <v>-8.5921325051759978E-2</v>
      </c>
      <c r="H109" s="190">
        <f t="shared" si="52"/>
        <v>0.14908802537668531</v>
      </c>
      <c r="I109" s="190">
        <f t="shared" si="52"/>
        <v>0.27825646224024325</v>
      </c>
      <c r="J109" s="190"/>
    </row>
    <row r="110" spans="1:10" ht="15.75" customHeight="1" x14ac:dyDescent="0.3">
      <c r="A110" s="265" t="s">
        <v>52</v>
      </c>
      <c r="B110" s="190">
        <f t="shared" si="52"/>
        <v>-2.2243034418168883E-2</v>
      </c>
      <c r="C110" s="190">
        <f t="shared" si="52"/>
        <v>6.5796040592247307E-2</v>
      </c>
      <c r="D110" s="190">
        <f t="shared" si="52"/>
        <v>0.10934760542585598</v>
      </c>
      <c r="E110" s="190">
        <f t="shared" si="52"/>
        <v>6.6563873761564141E-2</v>
      </c>
      <c r="F110" s="190">
        <f t="shared" si="52"/>
        <v>0.10210427362788366</v>
      </c>
      <c r="G110" s="190">
        <f t="shared" si="52"/>
        <v>8.9326506498621505E-2</v>
      </c>
      <c r="H110" s="190">
        <f t="shared" si="52"/>
        <v>0.1131570871147356</v>
      </c>
      <c r="I110" s="190">
        <f t="shared" si="52"/>
        <v>0.21382576765472794</v>
      </c>
      <c r="J110" s="190"/>
    </row>
    <row r="111" spans="1:10" ht="15.75" customHeight="1" x14ac:dyDescent="0.3">
      <c r="A111" s="267" t="s">
        <v>53</v>
      </c>
      <c r="B111" s="190">
        <f t="shared" si="52"/>
        <v>-2.770927429410619E-2</v>
      </c>
      <c r="C111" s="190">
        <f t="shared" si="52"/>
        <v>6.8797014748563479E-2</v>
      </c>
      <c r="D111" s="190">
        <f t="shared" si="52"/>
        <v>0.10346405228758182</v>
      </c>
      <c r="E111" s="190">
        <f t="shared" si="52"/>
        <v>6.9032979318054855E-2</v>
      </c>
      <c r="F111" s="190">
        <f t="shared" si="52"/>
        <v>0.11611947282227253</v>
      </c>
      <c r="G111" s="190">
        <f t="shared" si="52"/>
        <v>8.9325914284500652E-2</v>
      </c>
      <c r="H111" s="190">
        <f t="shared" si="52"/>
        <v>0.12312756416372506</v>
      </c>
      <c r="I111" s="190">
        <f t="shared" si="52"/>
        <v>0.15818553511243705</v>
      </c>
      <c r="J111" s="190"/>
    </row>
    <row r="112" spans="1:10" ht="15.5" x14ac:dyDescent="0.3">
      <c r="A112" s="267" t="s">
        <v>42</v>
      </c>
      <c r="B112" s="190">
        <f t="shared" si="52"/>
        <v>-4.8808625815325968E-2</v>
      </c>
      <c r="C112" s="190">
        <f t="shared" si="52"/>
        <v>9.0113185643803773E-2</v>
      </c>
      <c r="D112" s="190">
        <f t="shared" si="52"/>
        <v>6.7210406772661546E-2</v>
      </c>
      <c r="E112" s="190">
        <f t="shared" si="52"/>
        <v>8.3281282531750822E-3</v>
      </c>
      <c r="F112" s="190">
        <f t="shared" si="52"/>
        <v>0.10432833247111573</v>
      </c>
      <c r="G112" s="190">
        <f t="shared" si="52"/>
        <v>4.8518454340669148E-3</v>
      </c>
      <c r="H112" s="190">
        <f t="shared" si="52"/>
        <v>9.6175762947954935E-2</v>
      </c>
      <c r="I112" s="190">
        <f t="shared" si="52"/>
        <v>0.20610920198549065</v>
      </c>
      <c r="J112" s="190"/>
    </row>
    <row r="113" spans="1:10" ht="15.5" x14ac:dyDescent="0.3">
      <c r="A113" s="267" t="s">
        <v>18</v>
      </c>
      <c r="B113" s="190">
        <f t="shared" si="52"/>
        <v>7.3789846517118285E-3</v>
      </c>
      <c r="C113" s="190">
        <f t="shared" si="52"/>
        <v>3.5135960892147766E-2</v>
      </c>
      <c r="D113" s="190">
        <f t="shared" si="52"/>
        <v>0.1660135375846099</v>
      </c>
      <c r="E113" s="190">
        <f t="shared" si="52"/>
        <v>0.19294517637059072</v>
      </c>
      <c r="F113" s="190">
        <f t="shared" si="52"/>
        <v>0.14098678627712458</v>
      </c>
      <c r="G113" s="190">
        <f t="shared" si="52"/>
        <v>0.32407704654895664</v>
      </c>
      <c r="H113" s="190">
        <f t="shared" si="52"/>
        <v>0.20549535603715174</v>
      </c>
      <c r="I113" s="190">
        <f t="shared" si="52"/>
        <v>3.2773780975219768E-2</v>
      </c>
      <c r="J113" s="190"/>
    </row>
    <row r="114" spans="1:10" ht="15.75" customHeight="1" x14ac:dyDescent="0.3">
      <c r="A114" s="267" t="s">
        <v>54</v>
      </c>
      <c r="B114" s="190">
        <f t="shared" si="52"/>
        <v>6.1702127659574391E-2</v>
      </c>
      <c r="C114" s="190">
        <f t="shared" si="52"/>
        <v>2.1739130434782705E-2</v>
      </c>
      <c r="D114" s="190">
        <f t="shared" si="52"/>
        <v>0.20355834641548931</v>
      </c>
      <c r="E114" s="190">
        <f t="shared" si="52"/>
        <v>2.8525296017222646E-2</v>
      </c>
      <c r="F114" s="190">
        <f t="shared" si="52"/>
        <v>-7.6540755467196742E-2</v>
      </c>
      <c r="G114" s="190">
        <f t="shared" si="52"/>
        <v>8.9334055224688624E-2</v>
      </c>
      <c r="H114" s="190">
        <f t="shared" si="52"/>
        <v>0</v>
      </c>
      <c r="I114" s="190">
        <f t="shared" si="52"/>
        <v>1.6690751445086702</v>
      </c>
      <c r="J114" s="190"/>
    </row>
    <row r="115" spans="1:10" ht="15.75" customHeight="1" x14ac:dyDescent="0.3">
      <c r="A115" s="265" t="s">
        <v>55</v>
      </c>
      <c r="B115" s="190">
        <f t="shared" si="52"/>
        <v>5.9415284957422543E-3</v>
      </c>
      <c r="C115" s="190">
        <f t="shared" si="52"/>
        <v>4.5782862270076441E-2</v>
      </c>
      <c r="D115" s="190">
        <f t="shared" si="52"/>
        <v>-5.9255507723474321E-2</v>
      </c>
      <c r="E115" s="190">
        <f t="shared" si="52"/>
        <v>3.6007083360661385E-2</v>
      </c>
      <c r="F115" s="190">
        <f t="shared" si="52"/>
        <v>0.20011019572860356</v>
      </c>
      <c r="G115" s="190">
        <f t="shared" si="52"/>
        <v>-1.6184404119666818E-2</v>
      </c>
      <c r="H115" s="190">
        <f t="shared" si="52"/>
        <v>-1.8146336518234829E-2</v>
      </c>
      <c r="I115" s="190">
        <f t="shared" si="52"/>
        <v>0.23137658771026448</v>
      </c>
      <c r="J115" s="190"/>
    </row>
    <row r="116" spans="1:10" ht="15.5" x14ac:dyDescent="0.3">
      <c r="A116" s="267" t="s">
        <v>56</v>
      </c>
      <c r="B116" s="190">
        <f t="shared" ref="B116:I123" si="53">B96/C96-1</f>
        <v>2.2152551462398584E-2</v>
      </c>
      <c r="C116" s="190">
        <f t="shared" si="53"/>
        <v>2.0673684210526178E-2</v>
      </c>
      <c r="D116" s="190">
        <f t="shared" si="53"/>
        <v>0.1404561824729893</v>
      </c>
      <c r="E116" s="190">
        <f t="shared" si="53"/>
        <v>-1.94001035927861E-2</v>
      </c>
      <c r="F116" s="190">
        <f t="shared" si="53"/>
        <v>-3.9614706281373091E-2</v>
      </c>
      <c r="G116" s="190">
        <f t="shared" si="53"/>
        <v>0.10919943820224742</v>
      </c>
      <c r="H116" s="190">
        <f t="shared" si="53"/>
        <v>3.4132171387073251E-2</v>
      </c>
      <c r="I116" s="190">
        <f t="shared" si="53"/>
        <v>1.3671258807445685E-2</v>
      </c>
      <c r="J116" s="190"/>
    </row>
    <row r="117" spans="1:10" ht="15.5" x14ac:dyDescent="0.3">
      <c r="A117" s="267" t="s">
        <v>58</v>
      </c>
      <c r="B117" s="190">
        <f t="shared" si="53"/>
        <v>-1.2971971276349858E-3</v>
      </c>
      <c r="C117" s="190">
        <f t="shared" si="53"/>
        <v>2.0615631944772783E-2</v>
      </c>
      <c r="D117" s="190">
        <f t="shared" si="53"/>
        <v>0.14821651555459026</v>
      </c>
      <c r="E117" s="190">
        <f t="shared" si="53"/>
        <v>-6.0975609756097615E-3</v>
      </c>
      <c r="F117" s="190">
        <f t="shared" si="53"/>
        <v>-5.4007146503317949E-2</v>
      </c>
      <c r="G117" s="190">
        <f t="shared" si="53"/>
        <v>0.12676866444265511</v>
      </c>
      <c r="H117" s="190">
        <f t="shared" si="53"/>
        <v>6.4796668299853089E-2</v>
      </c>
      <c r="I117" s="190">
        <f t="shared" si="53"/>
        <v>3.503165140434028E-3</v>
      </c>
      <c r="J117" s="190"/>
    </row>
    <row r="118" spans="1:10" ht="15.5" x14ac:dyDescent="0.3">
      <c r="A118" s="267" t="s">
        <v>16</v>
      </c>
      <c r="B118" s="190">
        <f t="shared" si="53"/>
        <v>0.21272590361445776</v>
      </c>
      <c r="C118" s="190">
        <f t="shared" si="53"/>
        <v>2.1145713187235682E-2</v>
      </c>
      <c r="D118" s="190">
        <f t="shared" si="53"/>
        <v>8.1047381546134778E-2</v>
      </c>
      <c r="E118" s="190">
        <f t="shared" si="53"/>
        <v>-0.11053604436229203</v>
      </c>
      <c r="F118" s="190">
        <f t="shared" si="53"/>
        <v>7.2136345620293252E-2</v>
      </c>
      <c r="G118" s="190">
        <f t="shared" si="53"/>
        <v>-1.0588235294117565E-2</v>
      </c>
      <c r="H118" s="190">
        <f t="shared" si="53"/>
        <v>-0.13559322033898302</v>
      </c>
      <c r="I118" s="190">
        <f t="shared" si="53"/>
        <v>7.3898798689479461E-2</v>
      </c>
      <c r="J118" s="190"/>
    </row>
    <row r="119" spans="1:10" ht="15.5" x14ac:dyDescent="0.3">
      <c r="A119" s="267" t="s">
        <v>57</v>
      </c>
      <c r="B119" s="190">
        <f t="shared" si="53"/>
        <v>1.14871158025458E-2</v>
      </c>
      <c r="C119" s="190">
        <f t="shared" si="53"/>
        <v>3.7055466120298641E-2</v>
      </c>
      <c r="D119" s="190">
        <f t="shared" si="53"/>
        <v>1.7152155747437448E-3</v>
      </c>
      <c r="E119" s="190">
        <f t="shared" si="53"/>
        <v>1.8438890381916595E-2</v>
      </c>
      <c r="F119" s="190">
        <f t="shared" si="53"/>
        <v>0.11209258306075331</v>
      </c>
      <c r="G119" s="190">
        <f t="shared" si="53"/>
        <v>2.6415801762189384E-2</v>
      </c>
      <c r="H119" s="190">
        <f t="shared" si="53"/>
        <v>-9.8748616668076217E-4</v>
      </c>
      <c r="I119" s="190">
        <f t="shared" si="53"/>
        <v>0.15029082861675258</v>
      </c>
      <c r="J119" s="190"/>
    </row>
    <row r="120" spans="1:10" ht="15.5" x14ac:dyDescent="0.3">
      <c r="A120" s="267" t="s">
        <v>59</v>
      </c>
      <c r="B120" s="190">
        <f t="shared" si="53"/>
        <v>7.7110950676639867E-3</v>
      </c>
      <c r="C120" s="190">
        <f t="shared" si="53"/>
        <v>4.1949423815621056E-2</v>
      </c>
      <c r="D120" s="190">
        <f t="shared" si="53"/>
        <v>-5.1905868866032323E-3</v>
      </c>
      <c r="E120" s="190">
        <f t="shared" si="53"/>
        <v>2.433375738004373E-2</v>
      </c>
      <c r="F120" s="190">
        <f t="shared" si="53"/>
        <v>0.11587529801445018</v>
      </c>
      <c r="G120" s="190">
        <f t="shared" si="53"/>
        <v>3.8774198427102169E-2</v>
      </c>
      <c r="H120" s="190">
        <f t="shared" si="53"/>
        <v>6.1438380917961943E-3</v>
      </c>
      <c r="I120" s="190">
        <f t="shared" si="53"/>
        <v>0.15960473785208551</v>
      </c>
      <c r="J120" s="190"/>
    </row>
    <row r="121" spans="1:10" ht="15.5" x14ac:dyDescent="0.3">
      <c r="A121" s="267" t="s">
        <v>16</v>
      </c>
      <c r="B121" s="190">
        <f t="shared" si="53"/>
        <v>5.4157264363825508E-2</v>
      </c>
      <c r="C121" s="190">
        <f t="shared" si="53"/>
        <v>-1.5213675213675226E-2</v>
      </c>
      <c r="D121" s="190">
        <f t="shared" si="53"/>
        <v>8.1930830405030353E-2</v>
      </c>
      <c r="E121" s="190">
        <f t="shared" si="53"/>
        <v>-4.537429378531066E-2</v>
      </c>
      <c r="F121" s="190">
        <f t="shared" si="53"/>
        <v>7.2727272727272751E-2</v>
      </c>
      <c r="G121" s="190">
        <f t="shared" si="53"/>
        <v>-8.6663207057602554E-2</v>
      </c>
      <c r="H121" s="190">
        <f t="shared" si="53"/>
        <v>-6.1830574488802359E-2</v>
      </c>
      <c r="I121" s="190">
        <f t="shared" si="53"/>
        <v>7.651991614255782E-2</v>
      </c>
      <c r="J121" s="190"/>
    </row>
    <row r="122" spans="1:10" ht="15.75" customHeight="1" x14ac:dyDescent="0.3">
      <c r="A122" s="265" t="s">
        <v>60</v>
      </c>
      <c r="B122" s="190">
        <f t="shared" si="53"/>
        <v>-0.43612903225806443</v>
      </c>
      <c r="C122" s="190">
        <f t="shared" si="53"/>
        <v>-0.1030092592592593</v>
      </c>
      <c r="D122" s="190">
        <f t="shared" si="53"/>
        <v>-1.4509394572025052</v>
      </c>
      <c r="E122" s="190">
        <f t="shared" si="53"/>
        <v>-4.2040133779264215</v>
      </c>
      <c r="F122" s="190">
        <f t="shared" si="53"/>
        <v>-2.2669491525423728</v>
      </c>
      <c r="G122" s="190">
        <f t="shared" si="53"/>
        <v>-1.544405997693195</v>
      </c>
      <c r="H122" s="190">
        <f t="shared" si="53"/>
        <v>-0.21680216802168017</v>
      </c>
      <c r="I122" s="190">
        <f t="shared" si="53"/>
        <v>-0.14385150812064973</v>
      </c>
      <c r="J122" s="190"/>
    </row>
    <row r="123" spans="1:10" ht="15.5" x14ac:dyDescent="0.3">
      <c r="A123" s="263" t="s">
        <v>61</v>
      </c>
      <c r="B123" s="190">
        <f t="shared" si="53"/>
        <v>1.1541497034530668E-2</v>
      </c>
      <c r="C123" s="190">
        <f t="shared" si="53"/>
        <v>2.3333733157410608E-2</v>
      </c>
      <c r="D123" s="190">
        <f t="shared" si="53"/>
        <v>3.8136824366392652E-2</v>
      </c>
      <c r="E123" s="190">
        <f t="shared" si="53"/>
        <v>8.7949206578578965E-2</v>
      </c>
      <c r="F123" s="190">
        <f t="shared" si="53"/>
        <v>4.3532760310638796E-2</v>
      </c>
      <c r="G123" s="190">
        <f t="shared" si="53"/>
        <v>4.310895702867712E-2</v>
      </c>
      <c r="H123" s="190">
        <f t="shared" si="53"/>
        <v>3.6869788587388541E-2</v>
      </c>
      <c r="I123" s="190">
        <f t="shared" si="53"/>
        <v>5.4191426944196541E-2</v>
      </c>
      <c r="J123" s="190"/>
    </row>
    <row r="124" spans="1:10" ht="14.5" thickBot="1" x14ac:dyDescent="0.35">
      <c r="A124" s="259" t="s">
        <v>76</v>
      </c>
    </row>
    <row r="125" spans="1:10" ht="18" x14ac:dyDescent="0.3">
      <c r="A125" s="264" t="s">
        <v>71</v>
      </c>
      <c r="B125" s="157">
        <v>2019</v>
      </c>
      <c r="C125" s="13">
        <v>2018</v>
      </c>
      <c r="D125" s="13">
        <v>2017</v>
      </c>
      <c r="E125" s="13">
        <v>2016</v>
      </c>
      <c r="F125" s="13">
        <v>2015</v>
      </c>
      <c r="G125" s="13">
        <v>2014</v>
      </c>
      <c r="H125" s="13">
        <v>2013</v>
      </c>
      <c r="I125" s="13">
        <v>2012</v>
      </c>
      <c r="J125" s="156">
        <v>2011</v>
      </c>
    </row>
    <row r="126" spans="1:10" ht="15.5" x14ac:dyDescent="0.3">
      <c r="A126" s="266" t="s">
        <v>51</v>
      </c>
      <c r="B126" s="190">
        <f t="shared" ref="B126:J126" si="54">B86/B$103</f>
        <v>1.0685747392815759</v>
      </c>
      <c r="C126" s="190">
        <f t="shared" si="54"/>
        <v>1.0578793964351856</v>
      </c>
      <c r="D126" s="190">
        <f t="shared" si="54"/>
        <v>1.0611730838431088</v>
      </c>
      <c r="E126" s="190">
        <f t="shared" si="54"/>
        <v>1.1394061148421482</v>
      </c>
      <c r="F126" s="190">
        <f t="shared" si="54"/>
        <v>1.1324115134163633</v>
      </c>
      <c r="G126" s="190">
        <f t="shared" si="54"/>
        <v>1.102993289602654</v>
      </c>
      <c r="H126" s="190">
        <f t="shared" si="54"/>
        <v>1.1227302667151664</v>
      </c>
      <c r="I126" s="190">
        <f t="shared" si="54"/>
        <v>1.1584167499133555</v>
      </c>
      <c r="J126" s="190">
        <f t="shared" si="54"/>
        <v>1.1285098700824208</v>
      </c>
    </row>
    <row r="127" spans="1:10" ht="15.75" customHeight="1" x14ac:dyDescent="0.3">
      <c r="A127" s="267" t="s">
        <v>49</v>
      </c>
      <c r="B127" s="190">
        <f t="shared" ref="B127:J127" si="55">B87/B$103</f>
        <v>0.87029741212823486</v>
      </c>
      <c r="C127" s="190">
        <f t="shared" si="55"/>
        <v>0.84741312620630926</v>
      </c>
      <c r="D127" s="190">
        <f t="shared" si="55"/>
        <v>0.8638119227539881</v>
      </c>
      <c r="E127" s="190">
        <f t="shared" si="55"/>
        <v>0.90349573720955334</v>
      </c>
      <c r="F127" s="190">
        <f t="shared" si="55"/>
        <v>0.8830234007387805</v>
      </c>
      <c r="G127" s="190">
        <f t="shared" si="55"/>
        <v>0.85768679785870461</v>
      </c>
      <c r="H127" s="190">
        <f t="shared" si="55"/>
        <v>0.87752533941544864</v>
      </c>
      <c r="I127" s="190">
        <f t="shared" si="55"/>
        <v>0.906790891113331</v>
      </c>
      <c r="J127" s="190">
        <f t="shared" si="55"/>
        <v>0.86704133936534888</v>
      </c>
    </row>
    <row r="128" spans="1:10" ht="15.75" customHeight="1" x14ac:dyDescent="0.3">
      <c r="A128" s="267" t="s">
        <v>50</v>
      </c>
      <c r="B128" s="190">
        <f t="shared" ref="B128:J128" si="56">B88/B$103</f>
        <v>0.1797914252607184</v>
      </c>
      <c r="C128" s="190">
        <f t="shared" si="56"/>
        <v>0.19300946293358756</v>
      </c>
      <c r="D128" s="190">
        <f t="shared" si="56"/>
        <v>0.1786094118587821</v>
      </c>
      <c r="E128" s="190">
        <f t="shared" si="56"/>
        <v>0.21580428520433997</v>
      </c>
      <c r="F128" s="190">
        <f t="shared" si="56"/>
        <v>0.22687246552206855</v>
      </c>
      <c r="G128" s="190">
        <f t="shared" si="56"/>
        <v>0.2203404207192943</v>
      </c>
      <c r="H128" s="190">
        <f t="shared" si="56"/>
        <v>0.21671467474119885</v>
      </c>
      <c r="I128" s="190">
        <f t="shared" si="56"/>
        <v>0.22591792216264708</v>
      </c>
      <c r="J128" s="190">
        <f t="shared" si="56"/>
        <v>0.24026692743313383</v>
      </c>
    </row>
    <row r="129" spans="1:10" ht="15.75" customHeight="1" x14ac:dyDescent="0.3">
      <c r="A129" s="267" t="s">
        <v>64</v>
      </c>
      <c r="B129" s="190">
        <f t="shared" ref="B129:J129" si="57">B89/B$103</f>
        <v>1.8485901892622635E-2</v>
      </c>
      <c r="C129" s="190">
        <f t="shared" si="57"/>
        <v>1.745680729528885E-2</v>
      </c>
      <c r="D129" s="190">
        <f t="shared" si="57"/>
        <v>1.8751749230338649E-2</v>
      </c>
      <c r="E129" s="190">
        <f t="shared" si="57"/>
        <v>2.0106092428254785E-2</v>
      </c>
      <c r="F129" s="190">
        <f t="shared" si="57"/>
        <v>2.2515647155514209E-2</v>
      </c>
      <c r="G129" s="190">
        <f t="shared" si="57"/>
        <v>2.4966071024655055E-2</v>
      </c>
      <c r="H129" s="190">
        <f t="shared" si="57"/>
        <v>2.8490252558519065E-2</v>
      </c>
      <c r="I129" s="190">
        <f t="shared" si="57"/>
        <v>2.5707936637377426E-2</v>
      </c>
      <c r="J129" s="190">
        <f t="shared" si="57"/>
        <v>2.120160328393815E-2</v>
      </c>
    </row>
    <row r="130" spans="1:10" ht="15.75" customHeight="1" x14ac:dyDescent="0.3">
      <c r="A130" s="265" t="s">
        <v>52</v>
      </c>
      <c r="B130" s="190">
        <f t="shared" ref="B130:J130" si="58">B90/B$103</f>
        <v>0.29033603707995365</v>
      </c>
      <c r="C130" s="190">
        <f t="shared" si="58"/>
        <v>0.30036804638478426</v>
      </c>
      <c r="D130" s="190">
        <f t="shared" si="58"/>
        <v>0.28840110351445364</v>
      </c>
      <c r="E130" s="190">
        <f t="shared" si="58"/>
        <v>0.26988817957679245</v>
      </c>
      <c r="F130" s="190">
        <f t="shared" si="58"/>
        <v>0.27529962157817256</v>
      </c>
      <c r="G130" s="190">
        <f t="shared" si="58"/>
        <v>0.26066877780291031</v>
      </c>
      <c r="H130" s="190">
        <f t="shared" si="58"/>
        <v>0.24960921755031021</v>
      </c>
      <c r="I130" s="190">
        <f t="shared" si="58"/>
        <v>0.23250290513954863</v>
      </c>
      <c r="J130" s="190">
        <f t="shared" si="58"/>
        <v>0.20192566006512</v>
      </c>
    </row>
    <row r="131" spans="1:10" ht="15.75" customHeight="1" x14ac:dyDescent="0.3">
      <c r="A131" s="267" t="s">
        <v>53</v>
      </c>
      <c r="B131" s="190">
        <f t="shared" ref="B131:J131" si="59">B91/B$103</f>
        <v>0.27106218617226724</v>
      </c>
      <c r="C131" s="190">
        <f t="shared" si="59"/>
        <v>0.28200479788705429</v>
      </c>
      <c r="D131" s="190">
        <f t="shared" si="59"/>
        <v>0.27000919595378031</v>
      </c>
      <c r="E131" s="190">
        <f t="shared" si="59"/>
        <v>0.25402412399033714</v>
      </c>
      <c r="F131" s="190">
        <f t="shared" si="59"/>
        <v>0.25851900689107049</v>
      </c>
      <c r="G131" s="190">
        <f t="shared" si="59"/>
        <v>0.24170625047123576</v>
      </c>
      <c r="H131" s="190">
        <f t="shared" si="59"/>
        <v>0.23145135127164057</v>
      </c>
      <c r="I131" s="190">
        <f t="shared" si="59"/>
        <v>0.21367556216998634</v>
      </c>
      <c r="J131" s="190">
        <f t="shared" si="59"/>
        <v>0.19448951740293793</v>
      </c>
    </row>
    <row r="132" spans="1:10" ht="15.5" x14ac:dyDescent="0.3">
      <c r="A132" s="267" t="s">
        <v>69</v>
      </c>
      <c r="B132" s="190">
        <f t="shared" ref="B132:J132" si="60">B92/B$103</f>
        <v>0.16560061799922748</v>
      </c>
      <c r="C132" s="190">
        <f t="shared" si="60"/>
        <v>0.17610746016737905</v>
      </c>
      <c r="D132" s="190">
        <f t="shared" si="60"/>
        <v>0.16531925952580862</v>
      </c>
      <c r="E132" s="190">
        <f t="shared" si="60"/>
        <v>0.16081553365819642</v>
      </c>
      <c r="F132" s="190">
        <f t="shared" si="60"/>
        <v>0.17351408469784957</v>
      </c>
      <c r="G132" s="190">
        <f t="shared" si="60"/>
        <v>0.1639617733544447</v>
      </c>
      <c r="H132" s="190">
        <f t="shared" si="60"/>
        <v>0.17020418997434111</v>
      </c>
      <c r="I132" s="190">
        <f t="shared" si="60"/>
        <v>0.16099569835477362</v>
      </c>
      <c r="J132" s="190">
        <f t="shared" si="60"/>
        <v>0.1407171794238064</v>
      </c>
    </row>
    <row r="133" spans="1:10" ht="15.5" x14ac:dyDescent="0.3">
      <c r="A133" s="267" t="s">
        <v>70</v>
      </c>
      <c r="B133" s="190">
        <f t="shared" ref="B133:J133" si="61">B93/B$103</f>
        <v>0.10546156817303978</v>
      </c>
      <c r="C133" s="190">
        <f t="shared" si="61"/>
        <v>0.10589733771967526</v>
      </c>
      <c r="D133" s="190">
        <f t="shared" si="61"/>
        <v>0.10468993642797168</v>
      </c>
      <c r="E133" s="190">
        <f t="shared" si="61"/>
        <v>9.3208590332140684E-2</v>
      </c>
      <c r="F133" s="190">
        <f t="shared" si="61"/>
        <v>8.5004922193220922E-2</v>
      </c>
      <c r="G133" s="190">
        <f t="shared" si="61"/>
        <v>7.7744477116791069E-2</v>
      </c>
      <c r="H133" s="190">
        <f t="shared" si="61"/>
        <v>6.1247161297299436E-2</v>
      </c>
      <c r="I133" s="190">
        <f t="shared" si="61"/>
        <v>5.2679863815212738E-2</v>
      </c>
      <c r="J133" s="190">
        <f t="shared" si="61"/>
        <v>5.3772337979131515E-2</v>
      </c>
    </row>
    <row r="134" spans="1:10" ht="15.75" customHeight="1" x14ac:dyDescent="0.3">
      <c r="A134" s="267" t="s">
        <v>54</v>
      </c>
      <c r="B134" s="190">
        <f t="shared" ref="B134:J134" si="62">B94/B$103</f>
        <v>1.9273850907686362E-2</v>
      </c>
      <c r="C134" s="190">
        <f t="shared" si="62"/>
        <v>1.8363248497729991E-2</v>
      </c>
      <c r="D134" s="190">
        <f t="shared" si="62"/>
        <v>1.8391907560673302E-2</v>
      </c>
      <c r="E134" s="190">
        <f t="shared" si="62"/>
        <v>1.5864055586455365E-2</v>
      </c>
      <c r="F134" s="190">
        <f t="shared" si="62"/>
        <v>1.6780614687102048E-2</v>
      </c>
      <c r="G134" s="190">
        <f t="shared" si="62"/>
        <v>1.8962527331674583E-2</v>
      </c>
      <c r="H134" s="190">
        <f t="shared" si="62"/>
        <v>1.8157866278669672E-2</v>
      </c>
      <c r="I134" s="190">
        <f t="shared" si="62"/>
        <v>1.8827342969562292E-2</v>
      </c>
      <c r="J134" s="190">
        <f t="shared" si="62"/>
        <v>7.4361426621820572E-3</v>
      </c>
    </row>
    <row r="135" spans="1:10" ht="15.75" customHeight="1" x14ac:dyDescent="0.3">
      <c r="A135" s="265" t="s">
        <v>55</v>
      </c>
      <c r="B135" s="190">
        <f t="shared" ref="B135:J135" si="63">B95/B$103</f>
        <v>-0.3622865971417536</v>
      </c>
      <c r="C135" s="190">
        <f t="shared" si="63"/>
        <v>-0.36430340775007231</v>
      </c>
      <c r="D135" s="190">
        <f t="shared" si="63"/>
        <v>-0.35648314741513731</v>
      </c>
      <c r="E135" s="190">
        <f t="shared" si="63"/>
        <v>-0.39338873162268284</v>
      </c>
      <c r="F135" s="190">
        <f t="shared" si="63"/>
        <v>-0.41311200021675704</v>
      </c>
      <c r="G135" s="190">
        <f t="shared" si="63"/>
        <v>-0.35921360174922717</v>
      </c>
      <c r="H135" s="190">
        <f t="shared" si="63"/>
        <v>-0.3808629656209756</v>
      </c>
      <c r="I135" s="190">
        <f t="shared" si="63"/>
        <v>-0.40220382866812099</v>
      </c>
      <c r="J135" s="190">
        <f t="shared" si="63"/>
        <v>-0.34432994122008614</v>
      </c>
    </row>
    <row r="136" spans="1:10" ht="15.5" x14ac:dyDescent="0.3">
      <c r="A136" s="267" t="s">
        <v>56</v>
      </c>
      <c r="B136" s="190">
        <f t="shared" ref="B136:J136" si="64">B96/B$103</f>
        <v>0.19140981073773658</v>
      </c>
      <c r="C136" s="190">
        <f t="shared" si="64"/>
        <v>0.18942276886530754</v>
      </c>
      <c r="D136" s="190">
        <f t="shared" si="64"/>
        <v>0.18991643676782213</v>
      </c>
      <c r="E136" s="190">
        <f t="shared" si="64"/>
        <v>0.17287752882675719</v>
      </c>
      <c r="F136" s="190">
        <f t="shared" si="64"/>
        <v>0.19180296776640804</v>
      </c>
      <c r="G136" s="190">
        <f t="shared" si="64"/>
        <v>0.20840873105632213</v>
      </c>
      <c r="H136" s="190">
        <f t="shared" si="64"/>
        <v>0.19599091615135819</v>
      </c>
      <c r="I136" s="190">
        <f t="shared" si="64"/>
        <v>0.19650975515280017</v>
      </c>
      <c r="J136" s="190">
        <f t="shared" si="64"/>
        <v>0.20436497275921728</v>
      </c>
    </row>
    <row r="137" spans="1:10" ht="15.5" x14ac:dyDescent="0.3">
      <c r="A137" s="267" t="s">
        <v>58</v>
      </c>
      <c r="B137" s="190">
        <f t="shared" ref="B137:J137" si="65">B97/B$103</f>
        <v>0.16652761684047893</v>
      </c>
      <c r="C137" s="190">
        <f t="shared" si="65"/>
        <v>0.16866839098872419</v>
      </c>
      <c r="D137" s="190">
        <f t="shared" si="65"/>
        <v>0.16911758826116507</v>
      </c>
      <c r="E137" s="190">
        <f t="shared" si="65"/>
        <v>0.15290425946986991</v>
      </c>
      <c r="F137" s="190">
        <f t="shared" si="65"/>
        <v>0.16737263260569166</v>
      </c>
      <c r="G137" s="190">
        <f t="shared" si="65"/>
        <v>0.18463017416874011</v>
      </c>
      <c r="H137" s="190">
        <f t="shared" si="65"/>
        <v>0.17092185334106708</v>
      </c>
      <c r="I137" s="190">
        <f t="shared" si="65"/>
        <v>0.16643901245642292</v>
      </c>
      <c r="J137" s="190">
        <f t="shared" si="65"/>
        <v>0.17484606539937028</v>
      </c>
    </row>
    <row r="138" spans="1:10" ht="15.5" x14ac:dyDescent="0.3">
      <c r="A138" s="267" t="s">
        <v>16</v>
      </c>
      <c r="B138" s="190">
        <f t="shared" ref="B138:J138" si="66">B98/B$103</f>
        <v>2.488219389725763E-2</v>
      </c>
      <c r="C138" s="190">
        <f t="shared" si="66"/>
        <v>2.0754377876583345E-2</v>
      </c>
      <c r="D138" s="190">
        <f t="shared" si="66"/>
        <v>2.0798848506657069E-2</v>
      </c>
      <c r="E138" s="190">
        <f t="shared" si="66"/>
        <v>1.9973269356887289E-2</v>
      </c>
      <c r="F138" s="190">
        <f t="shared" si="66"/>
        <v>2.4430335160716379E-2</v>
      </c>
      <c r="G138" s="190">
        <f t="shared" si="66"/>
        <v>2.3778556887581997E-2</v>
      </c>
      <c r="H138" s="190">
        <f t="shared" si="66"/>
        <v>2.5069062810291101E-2</v>
      </c>
      <c r="I138" s="190">
        <f t="shared" si="66"/>
        <v>3.0070742696377245E-2</v>
      </c>
      <c r="J138" s="190">
        <f t="shared" si="66"/>
        <v>2.9518907359846979E-2</v>
      </c>
    </row>
    <row r="139" spans="1:10" ht="15.5" x14ac:dyDescent="0.3">
      <c r="A139" s="267" t="s">
        <v>57</v>
      </c>
      <c r="B139" s="190">
        <f t="shared" ref="B139:J139" si="67">B99/B$103</f>
        <v>0.55369640787949015</v>
      </c>
      <c r="C139" s="190">
        <f t="shared" si="67"/>
        <v>0.55372617661537993</v>
      </c>
      <c r="D139" s="190">
        <f t="shared" si="67"/>
        <v>0.54639958418295942</v>
      </c>
      <c r="E139" s="190">
        <f t="shared" si="67"/>
        <v>0.56626626044944006</v>
      </c>
      <c r="F139" s="190">
        <f t="shared" si="67"/>
        <v>0.60491496798316502</v>
      </c>
      <c r="G139" s="190">
        <f t="shared" si="67"/>
        <v>0.5676223328055493</v>
      </c>
      <c r="H139" s="190">
        <f t="shared" si="67"/>
        <v>0.57685388177233377</v>
      </c>
      <c r="I139" s="190">
        <f t="shared" si="67"/>
        <v>0.5987135838209211</v>
      </c>
      <c r="J139" s="190">
        <f t="shared" si="67"/>
        <v>0.54869491397930337</v>
      </c>
    </row>
    <row r="140" spans="1:10" ht="15.5" x14ac:dyDescent="0.3">
      <c r="A140" s="267" t="s">
        <v>59</v>
      </c>
      <c r="B140" s="190">
        <f t="shared" ref="B140:J140" si="68">B100/B$103</f>
        <v>0.506782541521823</v>
      </c>
      <c r="C140" s="190">
        <f t="shared" si="68"/>
        <v>0.5087088682769022</v>
      </c>
      <c r="D140" s="190">
        <f t="shared" si="68"/>
        <v>0.49962016712646429</v>
      </c>
      <c r="E140" s="190">
        <f t="shared" si="68"/>
        <v>0.52138036376918673</v>
      </c>
      <c r="F140" s="190">
        <f t="shared" si="68"/>
        <v>0.55376028467436744</v>
      </c>
      <c r="G140" s="190">
        <f t="shared" si="68"/>
        <v>0.51785983563296389</v>
      </c>
      <c r="H140" s="190">
        <f t="shared" si="68"/>
        <v>0.52002084173065022</v>
      </c>
      <c r="I140" s="190">
        <f t="shared" si="68"/>
        <v>0.53590140873784431</v>
      </c>
      <c r="J140" s="190">
        <f t="shared" si="68"/>
        <v>0.48718554895281491</v>
      </c>
    </row>
    <row r="141" spans="1:10" ht="15.5" x14ac:dyDescent="0.3">
      <c r="A141" s="267" t="s">
        <v>16</v>
      </c>
      <c r="B141" s="190">
        <f t="shared" ref="B141:J141" si="69">B101/B$103</f>
        <v>4.6913866357667047E-2</v>
      </c>
      <c r="C141" s="190">
        <f t="shared" si="69"/>
        <v>4.5017308338477655E-2</v>
      </c>
      <c r="D141" s="190">
        <f t="shared" si="69"/>
        <v>4.6779417056495139E-2</v>
      </c>
      <c r="E141" s="190">
        <f t="shared" si="69"/>
        <v>4.4885896680253362E-2</v>
      </c>
      <c r="F141" s="190">
        <f t="shared" si="69"/>
        <v>5.1154683308797626E-2</v>
      </c>
      <c r="G141" s="190">
        <f t="shared" si="69"/>
        <v>4.9762497172585386E-2</v>
      </c>
      <c r="H141" s="190">
        <f t="shared" si="69"/>
        <v>5.6833040041683477E-2</v>
      </c>
      <c r="I141" s="190">
        <f t="shared" si="69"/>
        <v>6.2812175083076807E-2</v>
      </c>
      <c r="J141" s="190">
        <f t="shared" si="69"/>
        <v>6.1509365026488572E-2</v>
      </c>
    </row>
    <row r="142" spans="1:10" ht="15.75" customHeight="1" x14ac:dyDescent="0.3">
      <c r="A142" s="265" t="s">
        <v>60</v>
      </c>
      <c r="B142" s="190">
        <f t="shared" ref="B142:J142" si="70">B102/B$103</f>
        <v>3.375820780224025E-3</v>
      </c>
      <c r="C142" s="190">
        <f t="shared" si="70"/>
        <v>6.0559649301024435E-3</v>
      </c>
      <c r="D142" s="190">
        <f t="shared" si="70"/>
        <v>6.9089600575746668E-3</v>
      </c>
      <c r="E142" s="190">
        <f t="shared" si="70"/>
        <v>-1.5905562796257711E-2</v>
      </c>
      <c r="F142" s="190">
        <f t="shared" si="70"/>
        <v>5.4008652222212183E-3</v>
      </c>
      <c r="G142" s="190">
        <f t="shared" si="70"/>
        <v>-4.4484656563371795E-3</v>
      </c>
      <c r="H142" s="190">
        <f t="shared" si="70"/>
        <v>8.5234813554989752E-3</v>
      </c>
      <c r="I142" s="190">
        <f t="shared" si="70"/>
        <v>1.1284173615216816E-2</v>
      </c>
      <c r="J142" s="190">
        <f t="shared" si="70"/>
        <v>1.3894411072545377E-2</v>
      </c>
    </row>
    <row r="143" spans="1:10" ht="15.5" x14ac:dyDescent="0.3">
      <c r="A143" s="263" t="s">
        <v>61</v>
      </c>
      <c r="B143" s="190">
        <f t="shared" ref="B143:J143" si="71">B103/B$103</f>
        <v>1</v>
      </c>
      <c r="C143" s="190">
        <f t="shared" si="71"/>
        <v>1</v>
      </c>
      <c r="D143" s="190">
        <f t="shared" si="71"/>
        <v>1</v>
      </c>
      <c r="E143" s="190">
        <f t="shared" si="71"/>
        <v>1</v>
      </c>
      <c r="F143" s="190">
        <f t="shared" si="71"/>
        <v>1</v>
      </c>
      <c r="G143" s="190">
        <f t="shared" si="71"/>
        <v>1</v>
      </c>
      <c r="H143" s="190">
        <f t="shared" si="71"/>
        <v>1</v>
      </c>
      <c r="I143" s="190">
        <f t="shared" si="71"/>
        <v>1</v>
      </c>
      <c r="J143" s="190">
        <f t="shared" si="71"/>
        <v>1</v>
      </c>
    </row>
    <row r="164" spans="2:5" ht="15.5" x14ac:dyDescent="0.3">
      <c r="B164" s="252"/>
      <c r="C164" s="253"/>
      <c r="D164" s="190"/>
      <c r="E164" s="190"/>
    </row>
    <row r="165" spans="2:5" ht="15.5" x14ac:dyDescent="0.3">
      <c r="B165" s="252"/>
      <c r="C165" s="253"/>
      <c r="D165" s="190"/>
      <c r="E165" s="190"/>
    </row>
    <row r="166" spans="2:5" ht="15.5" x14ac:dyDescent="0.3">
      <c r="B166" s="254"/>
      <c r="C166" s="255"/>
      <c r="D166" s="190"/>
      <c r="E166" s="190"/>
    </row>
    <row r="167" spans="2:5" ht="15.5" x14ac:dyDescent="0.3">
      <c r="B167" s="252"/>
      <c r="C167" s="253"/>
      <c r="D167" s="190"/>
      <c r="E167" s="190"/>
    </row>
    <row r="168" spans="2:5" ht="15.5" x14ac:dyDescent="0.3">
      <c r="B168" s="252"/>
      <c r="C168" s="253"/>
      <c r="D168" s="190"/>
      <c r="E168" s="190"/>
    </row>
    <row r="182" spans="3:11" x14ac:dyDescent="0.3">
      <c r="C182" s="196"/>
      <c r="D182" s="196"/>
      <c r="E182" s="196"/>
      <c r="F182" s="196"/>
      <c r="G182" s="196"/>
      <c r="H182" s="196"/>
      <c r="I182" s="196"/>
      <c r="J182" s="196"/>
      <c r="K182" s="196"/>
    </row>
    <row r="183" spans="3:11" x14ac:dyDescent="0.3">
      <c r="C183" s="197"/>
      <c r="D183" s="197"/>
      <c r="E183" s="197"/>
      <c r="F183" s="197"/>
      <c r="G183" s="197"/>
      <c r="H183" s="197"/>
      <c r="I183" s="197"/>
      <c r="J183" s="19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תוצר רבעוניb</vt:lpstr>
      <vt:lpstr>תוצר לנפש רבעוניb</vt:lpstr>
      <vt:lpstr>תוצר שנתיA</vt:lpstr>
      <vt:lpstr>תוצר לנפש שנתיA</vt:lpstr>
      <vt:lpstr>הרכב רשפ רבעוניU</vt:lpstr>
      <vt:lpstr>הרכב איוש רבעוניU</vt:lpstr>
      <vt:lpstr>הרכב עזה רבעוניU</vt:lpstr>
      <vt:lpstr>הרכב רשפ שנתי!</vt:lpstr>
      <vt:lpstr>הרכב איוש שנתי!</vt:lpstr>
      <vt:lpstr>הרכב רצע שנתי!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k7686805</dc:creator>
  <cp:lastModifiedBy>יפית חכמוב</cp:lastModifiedBy>
  <cp:lastPrinted>2019-03-07T10:00:58Z</cp:lastPrinted>
  <dcterms:created xsi:type="dcterms:W3CDTF">2015-02-03T12:50:13Z</dcterms:created>
  <dcterms:modified xsi:type="dcterms:W3CDTF">2020-09-23T18:36:32Z</dcterms:modified>
</cp:coreProperties>
</file>