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HIT\אקסלים שעובדים\"/>
    </mc:Choice>
  </mc:AlternateContent>
  <xr:revisionPtr revIDLastSave="0" documentId="13_ncr:1_{D9DB2266-C49F-478C-A862-7A4FDF936638}" xr6:coauthVersionLast="45" xr6:coauthVersionMax="45" xr10:uidLastSave="{00000000-0000-0000-0000-000000000000}"/>
  <bookViews>
    <workbookView xWindow="1815" yWindow="1815" windowWidth="15375" windowHeight="7875" activeTab="5" xr2:uid="{00000000-000D-0000-FFFF-FFFF00000000}"/>
  </bookViews>
  <sheets>
    <sheet name="יחס אשראי פיקדון חודשי+" sheetId="1" r:id="rId1"/>
    <sheet name="יחס אשראי לפיקדונות גזרות+" sheetId="3" r:id="rId2"/>
    <sheet name="יחס אשראי פיקדונות שנתיT" sheetId="2" r:id="rId3"/>
    <sheet name="צקים חוזרים חודשי+" sheetId="4" r:id="rId4"/>
    <sheet name="צקים חוזרים שנתיT" sheetId="5" r:id="rId5"/>
    <sheet name="יחס הלימות הוןT" sheetId="6" r:id="rId6"/>
    <sheet name="אשראי מסוכןT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7" l="1"/>
  <c r="H3" i="7"/>
  <c r="G3" i="7"/>
  <c r="F3" i="7"/>
  <c r="CO11" i="1"/>
  <c r="CP11" i="1"/>
  <c r="Z5" i="5" l="1"/>
  <c r="Z4" i="5"/>
  <c r="Z3" i="5"/>
  <c r="Z2" i="5"/>
  <c r="Z8" i="2" l="1"/>
  <c r="CK13" i="3"/>
  <c r="CK19" i="3" s="1"/>
  <c r="CL13" i="3"/>
  <c r="CM13" i="3"/>
  <c r="CM19" i="3" s="1"/>
  <c r="CN13" i="3"/>
  <c r="CN19" i="3" s="1"/>
  <c r="CK17" i="3"/>
  <c r="CL16" i="3"/>
  <c r="CM17" i="3"/>
  <c r="CN16" i="3"/>
  <c r="CL17" i="3"/>
  <c r="CL19" i="3"/>
  <c r="CK21" i="3"/>
  <c r="CL21" i="3"/>
  <c r="CM21" i="3"/>
  <c r="CN21" i="3"/>
  <c r="CK20" i="3"/>
  <c r="CL20" i="3"/>
  <c r="CM20" i="3"/>
  <c r="CN20" i="3"/>
  <c r="CK18" i="3"/>
  <c r="CL18" i="3"/>
  <c r="CM18" i="3"/>
  <c r="CN18" i="3"/>
  <c r="CN11" i="1"/>
  <c r="CN9" i="1"/>
  <c r="CN17" i="3" l="1"/>
  <c r="CM16" i="3"/>
  <c r="CK16" i="3"/>
  <c r="CB11" i="4" l="1"/>
  <c r="CK9" i="1" l="1"/>
  <c r="CL9" i="1"/>
  <c r="CM9" i="1"/>
  <c r="CK11" i="1"/>
  <c r="CL11" i="1"/>
  <c r="CM11" i="1"/>
  <c r="CA11" i="4" l="1"/>
  <c r="BZ11" i="4" l="1"/>
  <c r="B6" i="5" l="1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Y7" i="5" l="1"/>
  <c r="X7" i="5"/>
  <c r="W7" i="5"/>
  <c r="V7" i="5"/>
  <c r="U7" i="5"/>
  <c r="T7" i="5"/>
  <c r="S7" i="5"/>
  <c r="R7" i="5"/>
  <c r="Y6" i="5"/>
  <c r="X6" i="5"/>
  <c r="W6" i="5"/>
  <c r="V6" i="5"/>
  <c r="U6" i="5"/>
  <c r="T6" i="5"/>
  <c r="S6" i="5"/>
  <c r="R6" i="5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Z7" i="5" l="1"/>
  <c r="Z6" i="5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0" i="2"/>
  <c r="B9" i="2"/>
  <c r="C21" i="3" l="1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B21" i="3"/>
  <c r="C10" i="1" l="1"/>
  <c r="E10" i="1"/>
  <c r="G10" i="1"/>
  <c r="I10" i="1"/>
  <c r="K10" i="1"/>
  <c r="M10" i="1"/>
  <c r="N10" i="1"/>
  <c r="P10" i="1"/>
  <c r="R10" i="1"/>
  <c r="T10" i="1"/>
  <c r="V10" i="1"/>
  <c r="X10" i="1"/>
  <c r="AA10" i="1"/>
  <c r="AC10" i="1"/>
  <c r="AE10" i="1"/>
  <c r="AG10" i="1"/>
  <c r="AI10" i="1"/>
  <c r="AK10" i="1"/>
  <c r="AL10" i="1"/>
  <c r="AN10" i="1"/>
  <c r="AP10" i="1"/>
  <c r="AR10" i="1"/>
  <c r="AT10" i="1"/>
  <c r="AV10" i="1"/>
  <c r="AY10" i="1"/>
  <c r="BA10" i="1"/>
  <c r="BC10" i="1"/>
  <c r="BE10" i="1"/>
  <c r="BG10" i="1"/>
  <c r="BI10" i="1"/>
  <c r="BJ10" i="1"/>
  <c r="BL10" i="1"/>
  <c r="BN10" i="1"/>
  <c r="BP10" i="1"/>
  <c r="BR10" i="1"/>
  <c r="BT10" i="1"/>
  <c r="BW10" i="1"/>
  <c r="BY10" i="1"/>
  <c r="CA10" i="1"/>
  <c r="D10" i="1"/>
  <c r="F10" i="1"/>
  <c r="H10" i="1"/>
  <c r="J10" i="1"/>
  <c r="L10" i="1"/>
  <c r="O10" i="1"/>
  <c r="Q10" i="1"/>
  <c r="S10" i="1"/>
  <c r="U10" i="1"/>
  <c r="W10" i="1"/>
  <c r="Y10" i="1"/>
  <c r="Z10" i="1"/>
  <c r="AB10" i="1"/>
  <c r="AD10" i="1"/>
  <c r="AF10" i="1"/>
  <c r="AH10" i="1"/>
  <c r="AJ10" i="1"/>
  <c r="AM10" i="1"/>
  <c r="AO10" i="1"/>
  <c r="AQ10" i="1"/>
  <c r="AS10" i="1"/>
  <c r="AU10" i="1"/>
  <c r="AW10" i="1"/>
  <c r="AX10" i="1"/>
  <c r="AZ10" i="1"/>
  <c r="BB10" i="1"/>
  <c r="BD10" i="1"/>
  <c r="BF10" i="1"/>
  <c r="BH10" i="1"/>
  <c r="BK10" i="1"/>
  <c r="BM10" i="1"/>
  <c r="BO10" i="1"/>
  <c r="BQ10" i="1"/>
  <c r="BS10" i="1"/>
  <c r="BU10" i="1"/>
  <c r="BV10" i="1"/>
  <c r="BX10" i="1"/>
  <c r="BZ10" i="1"/>
  <c r="B10" i="1"/>
  <c r="C13" i="3"/>
  <c r="C19" i="3" s="1"/>
  <c r="D13" i="3"/>
  <c r="D19" i="3" s="1"/>
  <c r="E13" i="3"/>
  <c r="E19" i="3" s="1"/>
  <c r="F13" i="3"/>
  <c r="F19" i="3" s="1"/>
  <c r="G13" i="3"/>
  <c r="G19" i="3" s="1"/>
  <c r="H13" i="3"/>
  <c r="H19" i="3" s="1"/>
  <c r="I13" i="3"/>
  <c r="I19" i="3" s="1"/>
  <c r="J13" i="3"/>
  <c r="J19" i="3" s="1"/>
  <c r="K13" i="3"/>
  <c r="K19" i="3" s="1"/>
  <c r="L13" i="3"/>
  <c r="L19" i="3" s="1"/>
  <c r="M13" i="3"/>
  <c r="M19" i="3" s="1"/>
  <c r="N13" i="3"/>
  <c r="N19" i="3" s="1"/>
  <c r="O13" i="3"/>
  <c r="O19" i="3" s="1"/>
  <c r="P13" i="3"/>
  <c r="P19" i="3" s="1"/>
  <c r="Q13" i="3"/>
  <c r="Q19" i="3" s="1"/>
  <c r="R13" i="3"/>
  <c r="R19" i="3" s="1"/>
  <c r="S13" i="3"/>
  <c r="S19" i="3" s="1"/>
  <c r="T13" i="3"/>
  <c r="T19" i="3" s="1"/>
  <c r="U13" i="3"/>
  <c r="U19" i="3" s="1"/>
  <c r="V13" i="3"/>
  <c r="V19" i="3" s="1"/>
  <c r="W13" i="3"/>
  <c r="W19" i="3" s="1"/>
  <c r="X13" i="3"/>
  <c r="X19" i="3" s="1"/>
  <c r="Y13" i="3"/>
  <c r="Y19" i="3" s="1"/>
  <c r="Z13" i="3"/>
  <c r="Z19" i="3" s="1"/>
  <c r="AA13" i="3"/>
  <c r="AA19" i="3" s="1"/>
  <c r="AB13" i="3"/>
  <c r="AB19" i="3" s="1"/>
  <c r="AC13" i="3"/>
  <c r="AC19" i="3" s="1"/>
  <c r="AD13" i="3"/>
  <c r="AD19" i="3" s="1"/>
  <c r="AE13" i="3"/>
  <c r="AE19" i="3" s="1"/>
  <c r="AF13" i="3"/>
  <c r="AF19" i="3" s="1"/>
  <c r="AG13" i="3"/>
  <c r="AG19" i="3" s="1"/>
  <c r="AH13" i="3"/>
  <c r="AH19" i="3" s="1"/>
  <c r="AI13" i="3"/>
  <c r="AI19" i="3" s="1"/>
  <c r="AJ13" i="3"/>
  <c r="AJ19" i="3" s="1"/>
  <c r="AK13" i="3"/>
  <c r="AK19" i="3" s="1"/>
  <c r="AL13" i="3"/>
  <c r="AL19" i="3" s="1"/>
  <c r="AM13" i="3"/>
  <c r="AM19" i="3" s="1"/>
  <c r="AN13" i="3"/>
  <c r="AN19" i="3" s="1"/>
  <c r="AO13" i="3"/>
  <c r="AO19" i="3" s="1"/>
  <c r="AP13" i="3"/>
  <c r="AP19" i="3" s="1"/>
  <c r="AQ13" i="3"/>
  <c r="AQ19" i="3" s="1"/>
  <c r="AR13" i="3"/>
  <c r="AR19" i="3" s="1"/>
  <c r="AS13" i="3"/>
  <c r="AS19" i="3" s="1"/>
  <c r="AT13" i="3"/>
  <c r="AT19" i="3" s="1"/>
  <c r="AU13" i="3"/>
  <c r="AU19" i="3" s="1"/>
  <c r="AV13" i="3"/>
  <c r="AV19" i="3" s="1"/>
  <c r="AW13" i="3"/>
  <c r="AW19" i="3" s="1"/>
  <c r="AX13" i="3"/>
  <c r="AX19" i="3" s="1"/>
  <c r="AY13" i="3"/>
  <c r="AY19" i="3" s="1"/>
  <c r="AZ13" i="3"/>
  <c r="AZ19" i="3" s="1"/>
  <c r="BA13" i="3"/>
  <c r="BA19" i="3" s="1"/>
  <c r="BB13" i="3"/>
  <c r="BB19" i="3" s="1"/>
  <c r="BC13" i="3"/>
  <c r="BC19" i="3" s="1"/>
  <c r="BD13" i="3"/>
  <c r="BD19" i="3" s="1"/>
  <c r="BE13" i="3"/>
  <c r="BE19" i="3" s="1"/>
  <c r="BF13" i="3"/>
  <c r="BF19" i="3" s="1"/>
  <c r="BG13" i="3"/>
  <c r="BG19" i="3" s="1"/>
  <c r="BH13" i="3"/>
  <c r="BH19" i="3" s="1"/>
  <c r="BI13" i="3"/>
  <c r="BI19" i="3" s="1"/>
  <c r="BJ13" i="3"/>
  <c r="BJ19" i="3" s="1"/>
  <c r="BK13" i="3"/>
  <c r="BK19" i="3" s="1"/>
  <c r="BL13" i="3"/>
  <c r="BL19" i="3" s="1"/>
  <c r="BM13" i="3"/>
  <c r="BM19" i="3" s="1"/>
  <c r="BN13" i="3"/>
  <c r="BN19" i="3" s="1"/>
  <c r="BO13" i="3"/>
  <c r="BO19" i="3" s="1"/>
  <c r="BP13" i="3"/>
  <c r="BP19" i="3" s="1"/>
  <c r="BQ13" i="3"/>
  <c r="BQ19" i="3" s="1"/>
  <c r="BR13" i="3"/>
  <c r="BR19" i="3" s="1"/>
  <c r="BS13" i="3"/>
  <c r="BS19" i="3" s="1"/>
  <c r="BT13" i="3"/>
  <c r="BT19" i="3" s="1"/>
  <c r="BU13" i="3"/>
  <c r="BU19" i="3" s="1"/>
  <c r="BV13" i="3"/>
  <c r="BV19" i="3" s="1"/>
  <c r="BW13" i="3"/>
  <c r="BW19" i="3" s="1"/>
  <c r="BX13" i="3"/>
  <c r="BX19" i="3" s="1"/>
  <c r="BY13" i="3"/>
  <c r="BY19" i="3" s="1"/>
  <c r="BZ13" i="3"/>
  <c r="BZ19" i="3" s="1"/>
  <c r="CA13" i="3"/>
  <c r="CA19" i="3" s="1"/>
  <c r="CB13" i="3"/>
  <c r="CB19" i="3" s="1"/>
  <c r="CC13" i="3"/>
  <c r="CC19" i="3" s="1"/>
  <c r="CD13" i="3"/>
  <c r="CD19" i="3" s="1"/>
  <c r="CE13" i="3"/>
  <c r="CE19" i="3" s="1"/>
  <c r="CF13" i="3"/>
  <c r="CF19" i="3" s="1"/>
  <c r="CG13" i="3"/>
  <c r="CG19" i="3" s="1"/>
  <c r="CH13" i="3"/>
  <c r="CH19" i="3" s="1"/>
  <c r="CI13" i="3"/>
  <c r="CI19" i="3" s="1"/>
  <c r="CJ13" i="3"/>
  <c r="CJ19" i="3" s="1"/>
  <c r="B13" i="3"/>
  <c r="B19" i="3" s="1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B20" i="3"/>
  <c r="CJ17" i="3" l="1"/>
  <c r="CJ16" i="3"/>
  <c r="CH17" i="3"/>
  <c r="CH16" i="3"/>
  <c r="CG17" i="3"/>
  <c r="CG16" i="3"/>
  <c r="CE17" i="3"/>
  <c r="CE16" i="3"/>
  <c r="CC17" i="3"/>
  <c r="CC16" i="3"/>
  <c r="CA17" i="3"/>
  <c r="CA16" i="3"/>
  <c r="BY17" i="3"/>
  <c r="BY16" i="3"/>
  <c r="BW17" i="3"/>
  <c r="BW16" i="3"/>
  <c r="BT17" i="3"/>
  <c r="BT16" i="3"/>
  <c r="BR17" i="3"/>
  <c r="BR16" i="3"/>
  <c r="BP17" i="3"/>
  <c r="BP16" i="3"/>
  <c r="BN17" i="3"/>
  <c r="BN16" i="3"/>
  <c r="BL17" i="3"/>
  <c r="BL16" i="3"/>
  <c r="BJ17" i="3"/>
  <c r="BJ16" i="3"/>
  <c r="BI17" i="3"/>
  <c r="BI16" i="3"/>
  <c r="BG17" i="3"/>
  <c r="BG16" i="3"/>
  <c r="BE17" i="3"/>
  <c r="BE16" i="3"/>
  <c r="BC17" i="3"/>
  <c r="BC16" i="3"/>
  <c r="BA17" i="3"/>
  <c r="BA16" i="3"/>
  <c r="AY17" i="3"/>
  <c r="AY16" i="3"/>
  <c r="AV17" i="3"/>
  <c r="AV16" i="3"/>
  <c r="AT17" i="3"/>
  <c r="AT16" i="3"/>
  <c r="AR17" i="3"/>
  <c r="AR16" i="3"/>
  <c r="AP17" i="3"/>
  <c r="AP16" i="3"/>
  <c r="AN17" i="3"/>
  <c r="AN16" i="3"/>
  <c r="AL17" i="3"/>
  <c r="AL16" i="3"/>
  <c r="AK17" i="3"/>
  <c r="AK16" i="3"/>
  <c r="AI17" i="3"/>
  <c r="AI16" i="3"/>
  <c r="AG17" i="3"/>
  <c r="AG16" i="3"/>
  <c r="AE17" i="3"/>
  <c r="AE16" i="3"/>
  <c r="AC17" i="3"/>
  <c r="AC16" i="3"/>
  <c r="AA17" i="3"/>
  <c r="AA16" i="3"/>
  <c r="X17" i="3"/>
  <c r="X16" i="3"/>
  <c r="V17" i="3"/>
  <c r="V16" i="3"/>
  <c r="T17" i="3"/>
  <c r="T16" i="3"/>
  <c r="R17" i="3"/>
  <c r="R16" i="3"/>
  <c r="P17" i="3"/>
  <c r="P16" i="3"/>
  <c r="N17" i="3"/>
  <c r="N16" i="3"/>
  <c r="M17" i="3"/>
  <c r="M16" i="3"/>
  <c r="K17" i="3"/>
  <c r="K16" i="3"/>
  <c r="I17" i="3"/>
  <c r="I16" i="3"/>
  <c r="G17" i="3"/>
  <c r="G16" i="3"/>
  <c r="E17" i="3"/>
  <c r="E16" i="3"/>
  <c r="C17" i="3"/>
  <c r="C16" i="3"/>
  <c r="B17" i="3"/>
  <c r="B16" i="3"/>
  <c r="CI17" i="3"/>
  <c r="CI16" i="3"/>
  <c r="CF17" i="3"/>
  <c r="CF16" i="3"/>
  <c r="CD17" i="3"/>
  <c r="CD16" i="3"/>
  <c r="CB17" i="3"/>
  <c r="CB16" i="3"/>
  <c r="BZ17" i="3"/>
  <c r="BZ16" i="3"/>
  <c r="BX17" i="3"/>
  <c r="BX16" i="3"/>
  <c r="BV17" i="3"/>
  <c r="BV16" i="3"/>
  <c r="BU17" i="3"/>
  <c r="BU16" i="3"/>
  <c r="BS17" i="3"/>
  <c r="BS16" i="3"/>
  <c r="BQ17" i="3"/>
  <c r="BQ16" i="3"/>
  <c r="BO17" i="3"/>
  <c r="BO16" i="3"/>
  <c r="BM17" i="3"/>
  <c r="BM16" i="3"/>
  <c r="BK17" i="3"/>
  <c r="BK16" i="3"/>
  <c r="BH17" i="3"/>
  <c r="BH16" i="3"/>
  <c r="BF17" i="3"/>
  <c r="BF16" i="3"/>
  <c r="BD17" i="3"/>
  <c r="BD16" i="3"/>
  <c r="BB17" i="3"/>
  <c r="BB16" i="3"/>
  <c r="AZ17" i="3"/>
  <c r="AZ16" i="3"/>
  <c r="AX17" i="3"/>
  <c r="AX16" i="3"/>
  <c r="AW17" i="3"/>
  <c r="AW16" i="3"/>
  <c r="AU17" i="3"/>
  <c r="AU16" i="3"/>
  <c r="AS17" i="3"/>
  <c r="AS16" i="3"/>
  <c r="AQ17" i="3"/>
  <c r="AQ16" i="3"/>
  <c r="AO17" i="3"/>
  <c r="AO16" i="3"/>
  <c r="AM17" i="3"/>
  <c r="AM16" i="3"/>
  <c r="AJ17" i="3"/>
  <c r="AJ16" i="3"/>
  <c r="AH17" i="3"/>
  <c r="AH16" i="3"/>
  <c r="AF17" i="3"/>
  <c r="AF16" i="3"/>
  <c r="AD17" i="3"/>
  <c r="AD16" i="3"/>
  <c r="AB17" i="3"/>
  <c r="AB16" i="3"/>
  <c r="Z17" i="3"/>
  <c r="Z16" i="3"/>
  <c r="Y17" i="3"/>
  <c r="Y16" i="3"/>
  <c r="W17" i="3"/>
  <c r="W16" i="3"/>
  <c r="U17" i="3"/>
  <c r="U16" i="3"/>
  <c r="S17" i="3"/>
  <c r="S16" i="3"/>
  <c r="Q17" i="3"/>
  <c r="Q16" i="3"/>
  <c r="O17" i="3"/>
  <c r="O16" i="3"/>
  <c r="L17" i="3"/>
  <c r="L16" i="3"/>
  <c r="J17" i="3"/>
  <c r="J16" i="3"/>
  <c r="H17" i="3"/>
  <c r="H16" i="3"/>
  <c r="F17" i="3"/>
  <c r="F16" i="3"/>
  <c r="D17" i="3"/>
  <c r="D16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H9" i="1"/>
  <c r="CI9" i="1"/>
  <c r="CJ9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B11" i="1"/>
  <c r="Y8" i="2" l="1"/>
  <c r="CF9" i="1" l="1"/>
  <c r="CG9" i="1"/>
  <c r="B8" i="2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B9" i="1"/>
</calcChain>
</file>

<file path=xl/sharedStrings.xml><?xml version="1.0" encoding="utf-8"?>
<sst xmlns="http://schemas.openxmlformats.org/spreadsheetml/2006/main" count="344" uniqueCount="65">
  <si>
    <t>במיליוני דולרים</t>
  </si>
  <si>
    <t xml:space="preserve">ינואר </t>
  </si>
  <si>
    <t>פברואר</t>
  </si>
  <si>
    <t>מרץ</t>
  </si>
  <si>
    <t>אפריל</t>
  </si>
  <si>
    <t xml:space="preserve">מאי </t>
  </si>
  <si>
    <t>יוני</t>
  </si>
  <si>
    <t xml:space="preserve">יולי </t>
  </si>
  <si>
    <t>אוגוסט</t>
  </si>
  <si>
    <t>ספטמבר</t>
  </si>
  <si>
    <t>אוקטובר</t>
  </si>
  <si>
    <t>נובמבר</t>
  </si>
  <si>
    <t>דצמבר</t>
  </si>
  <si>
    <t>פיקדונות רש"פ</t>
  </si>
  <si>
    <t>אשראי רש"פ</t>
  </si>
  <si>
    <t>פיקדונות סקטור פרטי</t>
  </si>
  <si>
    <t>אשראי סקטור פרטי</t>
  </si>
  <si>
    <t>יחס אשראי לפיקדונות סקטור פרטי</t>
  </si>
  <si>
    <t>פיקדונות איו"ש</t>
  </si>
  <si>
    <t>פיקדונות סקטור ציבורי איו"ש</t>
  </si>
  <si>
    <t>פיקדונות סקטור פרטי איו"ש</t>
  </si>
  <si>
    <t>פיקדונות רצ"ע</t>
  </si>
  <si>
    <t>פיקדונות סקטור ציבורי רצ"ע</t>
  </si>
  <si>
    <t>פיקדונות סקטור פרטי רצ"ע</t>
  </si>
  <si>
    <t>אשראי איו"ש</t>
  </si>
  <si>
    <t>אשראי סקטור ציבורי איו"ש</t>
  </si>
  <si>
    <t>אשראי סקטור פרטי איו"ש</t>
  </si>
  <si>
    <t>אשראי רצ"ע</t>
  </si>
  <si>
    <t>אשראי סקטור ציבורי רצ"ע</t>
  </si>
  <si>
    <t>אשראי סקטור פרטי רצ"ע</t>
  </si>
  <si>
    <t>יחס אשראי לפיקדונות איו"ש</t>
  </si>
  <si>
    <t>יחס אשראי לפיקדונות סקטור ציבורי איו"ש</t>
  </si>
  <si>
    <t>יחס אשראי לפיקדונות סקטור פרטי איו"ש</t>
  </si>
  <si>
    <t>יחס אשראי לפיקדונות רצ"ע</t>
  </si>
  <si>
    <t>יחס אשראי לפיקדונות סקטור ציבורי רצ"ע</t>
  </si>
  <si>
    <t>יחס אשראי לפיקדונות סקטור פרטי רצ"ע</t>
  </si>
  <si>
    <t>אשראי סקטור ציבורי רשות</t>
  </si>
  <si>
    <t xml:space="preserve"> יחס אשראי לפיקדונות רש"פ</t>
  </si>
  <si>
    <t xml:space="preserve">איו"ש יחס אשראי לפיקדונות </t>
  </si>
  <si>
    <t>רצ"ע יחס אשראי לפיקדונות רש"פ</t>
  </si>
  <si>
    <t>מספר צקים</t>
  </si>
  <si>
    <t>ערך צקים</t>
  </si>
  <si>
    <t>מספר צקים חוזרים</t>
  </si>
  <si>
    <t>ערך צקים חוזרים</t>
  </si>
  <si>
    <t>אחוז צקים חוזרים מכלל הצקים</t>
  </si>
  <si>
    <t>ערך הצקים החוזרים מכלל ערך הצקים</t>
  </si>
  <si>
    <t xml:space="preserve"> הערך הוא במיליוני דולרים</t>
  </si>
  <si>
    <t xml:space="preserve">2020 ינואר-יולי </t>
  </si>
  <si>
    <t>פיקדונות רשות</t>
  </si>
  <si>
    <t>אשראי רשות</t>
  </si>
  <si>
    <t>יחס אשראי לפיקדונות רשות</t>
  </si>
  <si>
    <t>יחס אשראי לפיקדונות כללי</t>
  </si>
  <si>
    <t>פיקדונות כללי</t>
  </si>
  <si>
    <t>אשראי כללי</t>
  </si>
  <si>
    <t>2020 ספטמבר</t>
  </si>
  <si>
    <t>ערך שקים חוזרים מכלל השקים איוש</t>
  </si>
  <si>
    <t>אחוז השקים החוזרים מכלל השקים איוש</t>
  </si>
  <si>
    <t>אחוז השקים החוזרים מכלל השקים רצע</t>
  </si>
  <si>
    <t>ערך שקים חוזרים מכלל השקים רצע</t>
  </si>
  <si>
    <t>יחס הלימות הון</t>
  </si>
  <si>
    <t>יחס ההון מכל הנכסים</t>
  </si>
  <si>
    <t>הלוואות מסוכנות</t>
  </si>
  <si>
    <t>הלוואות לא מתפקדות</t>
  </si>
  <si>
    <t>אחוז ההלוואות הלא מתפקדות מכלל ההלוואות</t>
  </si>
  <si>
    <t>2020 רבעון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</si>
</sst>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%"/>
    <numFmt numFmtId="165" formatCode="[$$-409]#,##0.0"/>
    <numFmt numFmtId="166" formatCode="[$$-409]#,##0"/>
    <numFmt numFmtId="167" formatCode="_ * #,##0_ ;_ * \-#,##0_ ;_ * &quot;-&quot;??_ ;_ @_ "/>
    <numFmt numFmtId="168" formatCode="_ * #,##0.0_ ;_ * \-#,##0.0_ ;_ * &quot;-&quot;??_ ;_ @_ "/>
  </numFmts>
  <fonts count="1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2"/>
      <name val="David"/>
      <family val="2"/>
      <charset val="177"/>
    </font>
    <font>
      <sz val="14"/>
      <color theme="1"/>
      <name val="David"/>
      <family val="2"/>
      <charset val="177"/>
    </font>
    <font>
      <b/>
      <sz val="14"/>
      <color rgb="FF0000FF"/>
      <name val="David"/>
      <family val="2"/>
      <charset val="177"/>
    </font>
    <font>
      <sz val="11"/>
      <color theme="1"/>
      <name val="Arial"/>
      <family val="2"/>
      <charset val="178"/>
      <scheme val="minor"/>
    </font>
    <font>
      <sz val="14"/>
      <color theme="1"/>
      <name val="David"/>
      <family val="2"/>
    </font>
    <font>
      <sz val="11"/>
      <color theme="1"/>
      <name val="David"/>
      <family val="2"/>
    </font>
    <font>
      <b/>
      <sz val="11"/>
      <color rgb="FF3F3F3F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lightTrellis">
        <fgColor indexed="47"/>
        <b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/>
    <xf numFmtId="0" fontId="11" fillId="5" borderId="11" applyNumberFormat="0" applyAlignment="0" applyProtection="0"/>
  </cellStyleXfs>
  <cellXfs count="41">
    <xf numFmtId="0" fontId="0" fillId="0" borderId="0" xfId="0"/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5" fillId="2" borderId="8" xfId="3" applyFont="1" applyBorder="1" applyAlignment="1">
      <alignment horizontal="center" vertical="center" wrapText="1"/>
    </xf>
    <xf numFmtId="0" fontId="7" fillId="4" borderId="8" xfId="0" quotePrefix="1" applyNumberFormat="1" applyFont="1" applyFill="1" applyBorder="1" applyAlignment="1">
      <alignment horizontal="center" vertical="center" wrapText="1"/>
    </xf>
    <xf numFmtId="164" fontId="6" fillId="0" borderId="0" xfId="2" applyNumberFormat="1" applyFont="1"/>
    <xf numFmtId="165" fontId="0" fillId="0" borderId="0" xfId="1" applyNumberFormat="1" applyFont="1"/>
    <xf numFmtId="166" fontId="6" fillId="0" borderId="0" xfId="1" applyNumberFormat="1" applyFont="1"/>
    <xf numFmtId="165" fontId="0" fillId="0" borderId="0" xfId="0" applyNumberFormat="1"/>
    <xf numFmtId="165" fontId="6" fillId="0" borderId="0" xfId="1" applyNumberFormat="1" applyFont="1"/>
    <xf numFmtId="167" fontId="9" fillId="0" borderId="0" xfId="1" applyNumberFormat="1" applyFont="1"/>
    <xf numFmtId="164" fontId="0" fillId="0" borderId="0" xfId="0" applyNumberFormat="1"/>
    <xf numFmtId="17" fontId="10" fillId="0" borderId="0" xfId="0" applyNumberFormat="1" applyFont="1"/>
    <xf numFmtId="168" fontId="0" fillId="0" borderId="0" xfId="1" applyNumberFormat="1" applyFont="1"/>
    <xf numFmtId="167" fontId="0" fillId="0" borderId="0" xfId="1" applyNumberFormat="1" applyFont="1"/>
    <xf numFmtId="0" fontId="0" fillId="0" borderId="0" xfId="0" applyAlignment="1">
      <alignment wrapText="1"/>
    </xf>
    <xf numFmtId="17" fontId="0" fillId="0" borderId="0" xfId="0" applyNumberFormat="1"/>
    <xf numFmtId="0" fontId="7" fillId="4" borderId="8" xfId="0" quotePrefix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7" fillId="4" borderId="4" xfId="0" quotePrefix="1" applyNumberFormat="1" applyFont="1" applyFill="1" applyBorder="1" applyAlignment="1">
      <alignment vertical="center" wrapText="1"/>
    </xf>
    <xf numFmtId="0" fontId="7" fillId="4" borderId="8" xfId="0" quotePrefix="1" applyNumberFormat="1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9" xfId="0" quotePrefix="1" applyNumberFormat="1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6" fontId="6" fillId="0" borderId="0" xfId="0" applyNumberFormat="1" applyFont="1"/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64" fontId="3" fillId="3" borderId="0" xfId="2" applyNumberFormat="1" applyFont="1" applyFill="1" applyBorder="1" applyAlignment="1">
      <alignment horizontal="center" vertical="center" wrapText="1"/>
    </xf>
    <xf numFmtId="0" fontId="11" fillId="5" borderId="8" xfId="5" applyBorder="1"/>
    <xf numFmtId="0" fontId="11" fillId="5" borderId="12" xfId="5" applyBorder="1"/>
    <xf numFmtId="164" fontId="0" fillId="0" borderId="8" xfId="0" applyNumberFormat="1" applyBorder="1"/>
    <xf numFmtId="0" fontId="0" fillId="0" borderId="8" xfId="0" applyBorder="1"/>
    <xf numFmtId="1" fontId="0" fillId="0" borderId="8" xfId="0" applyNumberFormat="1" applyBorder="1"/>
    <xf numFmtId="164" fontId="0" fillId="0" borderId="8" xfId="2" applyNumberFormat="1" applyFont="1" applyBorder="1"/>
  </cellXfs>
  <cellStyles count="6">
    <cellStyle name="Comma" xfId="1" builtinId="3"/>
    <cellStyle name="Normal" xfId="0" builtinId="0"/>
    <cellStyle name="Normal 2" xfId="4" xr:uid="{00000000-0005-0000-0000-000002000000}"/>
    <cellStyle name="Percent" xfId="2" builtinId="5"/>
    <cellStyle name="הדגשה2" xfId="3" builtinId="33"/>
    <cellStyle name="פלט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defRPr>
            </a:pPr>
            <a:r>
              <a:rPr lang="he-IL"/>
              <a:t>יחס אשראי לפיקדונות באיו"ש ורצ"ע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'יחס אשראי לפיקדונות גזרות+'!$A$16</c:f>
              <c:strCache>
                <c:ptCount val="1"/>
                <c:pt idx="0">
                  <c:v>יחס אשראי לפיקדונות איו"ש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819789276256713E-2"/>
                  <c:y val="-2.87364022024442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4F-4E91-AF5E-47EDD85B06CD}"/>
                </c:ext>
              </c:extLst>
            </c:dLbl>
            <c:dLbl>
              <c:idx val="7"/>
              <c:layout>
                <c:manualLayout>
                  <c:x val="-2.8509328301592213E-2"/>
                  <c:y val="-2.6196720170634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4F-4E91-AF5E-47EDD85B06CD}"/>
                </c:ext>
              </c:extLst>
            </c:dLbl>
            <c:dLbl>
              <c:idx val="10"/>
              <c:layout>
                <c:manualLayout>
                  <c:x val="-2.6997619377748208E-2"/>
                  <c:y val="6.819146242890483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F-4E91-AF5E-47EDD85B06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Semilight" panose="020B0402040204020203" pitchFamily="34" charset="0"/>
                    <a:ea typeface="+mn-ea"/>
                    <a:cs typeface="Segoe UI Semilight" panose="020B0402040204020203" pitchFamily="34" charset="0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'יחס אשראי פיקדון חודשי+'!$BV$1:$CS$2</c15:sqref>
                  </c15:fullRef>
                </c:ext>
              </c:extLst>
              <c:f>'יחס אשראי פיקדון חודשי+'!$CB$1:$CS$2</c:f>
              <c:multiLvlStrCache>
                <c:ptCount val="18"/>
                <c:lvl>
                  <c:pt idx="0">
                    <c:v>יולי </c:v>
                  </c:pt>
                  <c:pt idx="1">
                    <c:v>אוגוסט</c:v>
                  </c:pt>
                  <c:pt idx="2">
                    <c:v>ספטמבר</c:v>
                  </c:pt>
                  <c:pt idx="3">
                    <c:v>אוקטובר</c:v>
                  </c:pt>
                  <c:pt idx="4">
                    <c:v>נובמבר</c:v>
                  </c:pt>
                  <c:pt idx="5">
                    <c:v>דצמבר</c:v>
                  </c:pt>
                  <c:pt idx="6">
                    <c:v>ינואר </c:v>
                  </c:pt>
                  <c:pt idx="7">
                    <c:v>פברואר</c:v>
                  </c:pt>
                  <c:pt idx="8">
                    <c:v>מרץ</c:v>
                  </c:pt>
                  <c:pt idx="9">
                    <c:v>אפריל</c:v>
                  </c:pt>
                  <c:pt idx="10">
                    <c:v>מאי </c:v>
                  </c:pt>
                  <c:pt idx="11">
                    <c:v>יוני</c:v>
                  </c:pt>
                  <c:pt idx="12">
                    <c:v>יולי </c:v>
                  </c:pt>
                  <c:pt idx="13">
                    <c:v>אוגוסט</c:v>
                  </c:pt>
                  <c:pt idx="14">
                    <c:v>ספטמבר</c:v>
                  </c:pt>
                  <c:pt idx="15">
                    <c:v>אוקטובר</c:v>
                  </c:pt>
                  <c:pt idx="16">
                    <c:v>נובמבר</c:v>
                  </c:pt>
                  <c:pt idx="17">
                    <c:v>דצמבר</c:v>
                  </c:pt>
                </c:lvl>
                <c:lvl>
                  <c:pt idx="6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'יחס אשראי לפיקדונות גזרות+'!$BV$16:$CN$16</c15:sqref>
                  </c15:fullRef>
                </c:ext>
              </c:extLst>
              <c:f>'יחס אשראי לפיקדונות גזרות+'!$CB$16:$CN$16</c:f>
              <c:numCache>
                <c:formatCode>0.0%</c:formatCode>
                <c:ptCount val="13"/>
                <c:pt idx="0">
                  <c:v>0.71671909232462572</c:v>
                </c:pt>
                <c:pt idx="1">
                  <c:v>0.68908996475144946</c:v>
                </c:pt>
                <c:pt idx="2">
                  <c:v>0.67889193252211899</c:v>
                </c:pt>
                <c:pt idx="3">
                  <c:v>0.6710913788373235</c:v>
                </c:pt>
                <c:pt idx="4">
                  <c:v>0.6689492151641856</c:v>
                </c:pt>
                <c:pt idx="5">
                  <c:v>0.66787126225325377</c:v>
                </c:pt>
                <c:pt idx="6">
                  <c:v>0.68061941896424405</c:v>
                </c:pt>
                <c:pt idx="7">
                  <c:v>0.68103856173865096</c:v>
                </c:pt>
                <c:pt idx="8">
                  <c:v>0.69227515632033898</c:v>
                </c:pt>
                <c:pt idx="9">
                  <c:v>0.687916009627355</c:v>
                </c:pt>
                <c:pt idx="10">
                  <c:v>0.69500410172272353</c:v>
                </c:pt>
                <c:pt idx="11">
                  <c:v>0.69873064965608334</c:v>
                </c:pt>
                <c:pt idx="12">
                  <c:v>0.72004419243204609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F-4E91-AF5E-47EDD85B06CD}"/>
            </c:ext>
          </c:extLst>
        </c:ser>
        <c:ser>
          <c:idx val="1"/>
          <c:order val="1"/>
          <c:tx>
            <c:strRef>
              <c:f>'יחס אשראי לפיקדונות גזרות+'!$A$19</c:f>
              <c:strCache>
                <c:ptCount val="1"/>
                <c:pt idx="0">
                  <c:v>יחס אשראי לפיקדונות רצ"ע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3.3330142004592542E-2"/>
                  <c:y val="2.4596920465557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4F-4E91-AF5E-47EDD85B06CD}"/>
                </c:ext>
              </c:extLst>
            </c:dLbl>
            <c:dLbl>
              <c:idx val="11"/>
              <c:layout>
                <c:manualLayout>
                  <c:x val="-2.8295267457019494E-2"/>
                  <c:y val="2.2057238433748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4F-4E91-AF5E-47EDD85B06CD}"/>
                </c:ext>
              </c:extLst>
            </c:dLbl>
            <c:dLbl>
              <c:idx val="12"/>
              <c:layout>
                <c:manualLayout>
                  <c:x val="-2.8509328301592213E-2"/>
                  <c:y val="6.8191462428903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4F-4E91-AF5E-47EDD85B06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Semilight" panose="020B0402040204020203" pitchFamily="34" charset="0"/>
                    <a:ea typeface="+mn-ea"/>
                    <a:cs typeface="Segoe UI Semilight" panose="020B0402040204020203" pitchFamily="34" charset="0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'יחס אשראי פיקדון חודשי+'!$BV$1:$CS$2</c15:sqref>
                  </c15:fullRef>
                </c:ext>
              </c:extLst>
              <c:f>'יחס אשראי פיקדון חודשי+'!$CB$1:$CS$2</c:f>
              <c:multiLvlStrCache>
                <c:ptCount val="18"/>
                <c:lvl>
                  <c:pt idx="0">
                    <c:v>יולי </c:v>
                  </c:pt>
                  <c:pt idx="1">
                    <c:v>אוגוסט</c:v>
                  </c:pt>
                  <c:pt idx="2">
                    <c:v>ספטמבר</c:v>
                  </c:pt>
                  <c:pt idx="3">
                    <c:v>אוקטובר</c:v>
                  </c:pt>
                  <c:pt idx="4">
                    <c:v>נובמבר</c:v>
                  </c:pt>
                  <c:pt idx="5">
                    <c:v>דצמבר</c:v>
                  </c:pt>
                  <c:pt idx="6">
                    <c:v>ינואר </c:v>
                  </c:pt>
                  <c:pt idx="7">
                    <c:v>פברואר</c:v>
                  </c:pt>
                  <c:pt idx="8">
                    <c:v>מרץ</c:v>
                  </c:pt>
                  <c:pt idx="9">
                    <c:v>אפריל</c:v>
                  </c:pt>
                  <c:pt idx="10">
                    <c:v>מאי </c:v>
                  </c:pt>
                  <c:pt idx="11">
                    <c:v>יוני</c:v>
                  </c:pt>
                  <c:pt idx="12">
                    <c:v>יולי </c:v>
                  </c:pt>
                  <c:pt idx="13">
                    <c:v>אוגוסט</c:v>
                  </c:pt>
                  <c:pt idx="14">
                    <c:v>ספטמבר</c:v>
                  </c:pt>
                  <c:pt idx="15">
                    <c:v>אוקטובר</c:v>
                  </c:pt>
                  <c:pt idx="16">
                    <c:v>נובמבר</c:v>
                  </c:pt>
                  <c:pt idx="17">
                    <c:v>דצמבר</c:v>
                  </c:pt>
                </c:lvl>
                <c:lvl>
                  <c:pt idx="6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'יחס אשראי לפיקדונות גזרות+'!$BV$19:$CN$19</c15:sqref>
                  </c15:fullRef>
                </c:ext>
              </c:extLst>
              <c:f>'יחס אשראי לפיקדונות גזרות+'!$CB$19:$CN$19</c:f>
              <c:numCache>
                <c:formatCode>0.0%</c:formatCode>
                <c:ptCount val="13"/>
                <c:pt idx="0">
                  <c:v>0.73776250257785247</c:v>
                </c:pt>
                <c:pt idx="1">
                  <c:v>0.70492344607244295</c:v>
                </c:pt>
                <c:pt idx="2">
                  <c:v>0.70109977946118396</c:v>
                </c:pt>
                <c:pt idx="3">
                  <c:v>0.69905620397635604</c:v>
                </c:pt>
                <c:pt idx="4">
                  <c:v>0.69401895502454747</c:v>
                </c:pt>
                <c:pt idx="5">
                  <c:v>0.69387533402174584</c:v>
                </c:pt>
                <c:pt idx="6">
                  <c:v>0.68943783455822383</c:v>
                </c:pt>
                <c:pt idx="7">
                  <c:v>0.67910965498527243</c:v>
                </c:pt>
                <c:pt idx="8">
                  <c:v>0.6714792628324755</c:v>
                </c:pt>
                <c:pt idx="9">
                  <c:v>0.70301751094434017</c:v>
                </c:pt>
                <c:pt idx="10">
                  <c:v>0.69045818841675499</c:v>
                </c:pt>
                <c:pt idx="11">
                  <c:v>0.69126096159661321</c:v>
                </c:pt>
                <c:pt idx="12">
                  <c:v>0.68196451298944372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F-4E91-AF5E-47EDD85B06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3882360"/>
        <c:axId val="373864288"/>
      </c:lineChart>
      <c:catAx>
        <c:axId val="37388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defRPr>
            </a:pPr>
            <a:endParaRPr lang="he-IL"/>
          </a:p>
        </c:txPr>
        <c:crossAx val="373864288"/>
        <c:crosses val="autoZero"/>
        <c:auto val="1"/>
        <c:lblAlgn val="ctr"/>
        <c:lblOffset val="100"/>
        <c:noMultiLvlLbl val="0"/>
      </c:catAx>
      <c:valAx>
        <c:axId val="3738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Segoe UI Semilight" panose="020B0402040204020203" pitchFamily="34" charset="0"/>
                <a:ea typeface="+mn-ea"/>
                <a:cs typeface="Segoe UI Semilight" panose="020B0402040204020203" pitchFamily="34" charset="0"/>
              </a:defRPr>
            </a:pPr>
            <a:endParaRPr lang="he-IL"/>
          </a:p>
        </c:txPr>
        <c:crossAx val="3738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Segoe UI Semilight" panose="020B0402040204020203" pitchFamily="34" charset="0"/>
              <a:ea typeface="+mn-ea"/>
              <a:cs typeface="Segoe UI Semilight" panose="020B0402040204020203" pitchFamily="34" charset="0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Segoe UI Semilight" panose="020B0402040204020203" pitchFamily="34" charset="0"/>
          <a:cs typeface="Segoe UI Semilight" panose="020B0402040204020203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209550</xdr:colOff>
      <xdr:row>27</xdr:row>
      <xdr:rowOff>85725</xdr:rowOff>
    </xdr:from>
    <xdr:to>
      <xdr:col>95</xdr:col>
      <xdr:colOff>395287</xdr:colOff>
      <xdr:row>55</xdr:row>
      <xdr:rowOff>19051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502;&#1488;&#1505;&#1496;&#1512;&#1497;&#1501;%20&#1506;&#1491;&#1499;&#1504;&#1497;/&#1497;&#1495;&#1505;%20&#1488;&#1513;&#1512;&#1488;&#1497;%20&#1500;&#1508;&#1497;&#1511;&#1491;&#1493;&#1504;&#1493;&#151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יחס אשראי פיקדון חודשי"/>
      <sheetName val="יחס אשראי לפיקדונות חודשי גזרות"/>
      <sheetName val="יחס אשראי פיקדונות שנתי"/>
      <sheetName val="צקים חוזרים חודשי"/>
      <sheetName val="צקים חוזרים שנתי"/>
      <sheetName val="שקים חוזרים המרה"/>
      <sheetName val="אשראי מסוכן"/>
      <sheetName val="יחס הלימות הון"/>
    </sheetNames>
    <sheetDataSet>
      <sheetData sheetId="0"/>
      <sheetData sheetId="1"/>
      <sheetData sheetId="2">
        <row r="6">
          <cell r="S6">
            <v>4480.106409</v>
          </cell>
          <cell r="T6">
            <v>4895.0907349999998</v>
          </cell>
          <cell r="U6">
            <v>5824.7592540000005</v>
          </cell>
          <cell r="V6">
            <v>6871.9066890000013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"/>
  <sheetViews>
    <sheetView rightToLeft="1" zoomScale="80" zoomScaleNormal="80" workbookViewId="0">
      <pane xSplit="1" ySplit="2" topLeftCell="CL6" activePane="bottomRight" state="frozen"/>
      <selection pane="topRight" activeCell="B1" sqref="B1"/>
      <selection pane="bottomLeft" activeCell="A3" sqref="A3"/>
      <selection pane="bottomRight" activeCell="CN11" sqref="CN11:CP11"/>
    </sheetView>
  </sheetViews>
  <sheetFormatPr defaultRowHeight="14.25" x14ac:dyDescent="0.2"/>
  <cols>
    <col min="2" max="13" width="10" bestFit="1" customWidth="1"/>
    <col min="15" max="26" width="10" bestFit="1" customWidth="1"/>
    <col min="28" max="39" width="10" bestFit="1" customWidth="1"/>
    <col min="41" max="42" width="10" bestFit="1" customWidth="1"/>
    <col min="43" max="52" width="11" bestFit="1" customWidth="1"/>
    <col min="53" max="53" width="9.625" bestFit="1" customWidth="1"/>
    <col min="54" max="65" width="11" bestFit="1" customWidth="1"/>
    <col min="67" max="78" width="11" bestFit="1" customWidth="1"/>
    <col min="80" max="89" width="11" bestFit="1" customWidth="1"/>
    <col min="90" max="91" width="10.875" bestFit="1" customWidth="1"/>
    <col min="92" max="94" width="9.625" bestFit="1" customWidth="1"/>
    <col min="96" max="99" width="9.875" bestFit="1" customWidth="1"/>
  </cols>
  <sheetData>
    <row r="1" spans="1:97" x14ac:dyDescent="0.2">
      <c r="A1" s="28" t="s">
        <v>0</v>
      </c>
      <c r="B1" s="26">
        <v>2013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>
        <v>2014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>
        <v>2015</v>
      </c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>
        <v>2016</v>
      </c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>
        <v>2017</v>
      </c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>
        <v>2018</v>
      </c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7">
        <v>2019</v>
      </c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6">
        <v>2020</v>
      </c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</row>
    <row r="2" spans="1:97" ht="16.5" customHeight="1" thickBot="1" x14ac:dyDescent="0.25">
      <c r="A2" s="29"/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" t="s">
        <v>1</v>
      </c>
      <c r="O2" s="1" t="s">
        <v>2</v>
      </c>
      <c r="P2" s="1" t="s">
        <v>3</v>
      </c>
      <c r="Q2" s="1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1" t="s">
        <v>1</v>
      </c>
      <c r="AA2" s="1" t="s">
        <v>2</v>
      </c>
      <c r="AB2" s="1" t="s">
        <v>3</v>
      </c>
      <c r="AC2" s="1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1" t="s">
        <v>1</v>
      </c>
      <c r="AM2" s="1" t="s">
        <v>2</v>
      </c>
      <c r="AN2" s="1" t="s">
        <v>3</v>
      </c>
      <c r="AO2" s="1" t="s">
        <v>4</v>
      </c>
      <c r="AP2" s="2" t="s">
        <v>5</v>
      </c>
      <c r="AQ2" s="2" t="s">
        <v>6</v>
      </c>
      <c r="AR2" s="2" t="s">
        <v>7</v>
      </c>
      <c r="AS2" s="2" t="s">
        <v>8</v>
      </c>
      <c r="AT2" s="2" t="s">
        <v>9</v>
      </c>
      <c r="AU2" s="2" t="s">
        <v>10</v>
      </c>
      <c r="AV2" s="2" t="s">
        <v>11</v>
      </c>
      <c r="AW2" s="2" t="s">
        <v>12</v>
      </c>
      <c r="AX2" s="1" t="s">
        <v>1</v>
      </c>
      <c r="AY2" s="1" t="s">
        <v>2</v>
      </c>
      <c r="AZ2" s="1" t="s">
        <v>3</v>
      </c>
      <c r="BA2" s="1" t="s">
        <v>4</v>
      </c>
      <c r="BB2" s="2" t="s">
        <v>5</v>
      </c>
      <c r="BC2" s="2" t="s">
        <v>6</v>
      </c>
      <c r="BD2" s="2" t="s">
        <v>7</v>
      </c>
      <c r="BE2" s="2" t="s">
        <v>8</v>
      </c>
      <c r="BF2" s="2" t="s">
        <v>9</v>
      </c>
      <c r="BG2" s="2" t="s">
        <v>10</v>
      </c>
      <c r="BH2" s="2" t="s">
        <v>11</v>
      </c>
      <c r="BI2" s="2" t="s">
        <v>12</v>
      </c>
      <c r="BJ2" s="1" t="s">
        <v>1</v>
      </c>
      <c r="BK2" s="1" t="s">
        <v>2</v>
      </c>
      <c r="BL2" s="1" t="s">
        <v>3</v>
      </c>
      <c r="BM2" s="1" t="s">
        <v>4</v>
      </c>
      <c r="BN2" s="2" t="s">
        <v>5</v>
      </c>
      <c r="BO2" s="2" t="s">
        <v>6</v>
      </c>
      <c r="BP2" s="2" t="s">
        <v>7</v>
      </c>
      <c r="BQ2" s="2" t="s">
        <v>8</v>
      </c>
      <c r="BR2" s="2" t="s">
        <v>9</v>
      </c>
      <c r="BS2" s="2" t="s">
        <v>10</v>
      </c>
      <c r="BT2" s="2" t="s">
        <v>11</v>
      </c>
      <c r="BU2" s="2" t="s">
        <v>12</v>
      </c>
      <c r="BV2" s="1" t="s">
        <v>1</v>
      </c>
      <c r="BW2" s="1" t="s">
        <v>2</v>
      </c>
      <c r="BX2" s="1" t="s">
        <v>3</v>
      </c>
      <c r="BY2" s="1" t="s">
        <v>4</v>
      </c>
      <c r="BZ2" s="2" t="s">
        <v>5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10</v>
      </c>
      <c r="CF2" s="2" t="s">
        <v>11</v>
      </c>
      <c r="CG2" s="2" t="s">
        <v>12</v>
      </c>
      <c r="CH2" s="1" t="s">
        <v>1</v>
      </c>
      <c r="CI2" s="1" t="s">
        <v>2</v>
      </c>
      <c r="CJ2" s="1" t="s">
        <v>3</v>
      </c>
      <c r="CK2" s="1" t="s">
        <v>4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2" t="s">
        <v>10</v>
      </c>
      <c r="CR2" s="2" t="s">
        <v>11</v>
      </c>
      <c r="CS2" s="2" t="s">
        <v>12</v>
      </c>
    </row>
    <row r="3" spans="1:97" ht="31.5" x14ac:dyDescent="0.2">
      <c r="A3" s="4" t="s">
        <v>52</v>
      </c>
      <c r="B3" s="7">
        <v>7460.9237600000006</v>
      </c>
      <c r="C3" s="7">
        <v>7536.7153779999999</v>
      </c>
      <c r="D3" s="7">
        <v>7713.1846349999996</v>
      </c>
      <c r="E3" s="7">
        <v>7831.9436009999999</v>
      </c>
      <c r="F3" s="7">
        <v>7744.2599580000006</v>
      </c>
      <c r="G3" s="7">
        <v>7830.9027699999997</v>
      </c>
      <c r="H3" s="7">
        <v>7924.1970600000004</v>
      </c>
      <c r="I3" s="7">
        <v>7909.3500679999997</v>
      </c>
      <c r="J3" s="7">
        <v>8181.2927739999996</v>
      </c>
      <c r="K3" s="7">
        <v>8147.3285920000008</v>
      </c>
      <c r="L3" s="7">
        <v>8096.0438099999992</v>
      </c>
      <c r="M3" s="7">
        <v>8303.7299590000002</v>
      </c>
      <c r="N3" s="7">
        <v>8269.7774980000013</v>
      </c>
      <c r="O3" s="7">
        <v>8369.5752240000002</v>
      </c>
      <c r="P3" s="7">
        <v>8454.3617720000002</v>
      </c>
      <c r="Q3" s="7">
        <v>8513.3108090000005</v>
      </c>
      <c r="R3" s="7">
        <v>8527.0134099999996</v>
      </c>
      <c r="S3" s="7">
        <v>8765.305198</v>
      </c>
      <c r="T3" s="7">
        <v>8819.4554470000003</v>
      </c>
      <c r="U3" s="7">
        <v>8978.9642700000004</v>
      </c>
      <c r="V3" s="7">
        <v>8883.9815760000001</v>
      </c>
      <c r="W3" s="7">
        <v>8770.4687490000015</v>
      </c>
      <c r="X3" s="7">
        <v>8767.5292239999999</v>
      </c>
      <c r="Y3" s="7">
        <v>8934.5249909999984</v>
      </c>
      <c r="Z3" s="7">
        <v>8849.1499380000005</v>
      </c>
      <c r="AA3" s="7">
        <v>8810.3927380000005</v>
      </c>
      <c r="AB3" s="7">
        <v>8974.1178379999983</v>
      </c>
      <c r="AC3" s="7">
        <v>9257.1117670000003</v>
      </c>
      <c r="AD3" s="7">
        <v>9374.9183219999995</v>
      </c>
      <c r="AE3" s="7">
        <v>9456.3207689999999</v>
      </c>
      <c r="AF3" s="7">
        <v>9535.6848310000005</v>
      </c>
      <c r="AG3" s="7">
        <v>9417.0009960000007</v>
      </c>
      <c r="AH3" s="7">
        <v>9506.5211200000012</v>
      </c>
      <c r="AI3" s="7">
        <v>9648.5785689999993</v>
      </c>
      <c r="AJ3" s="7">
        <v>9700.3656419999988</v>
      </c>
      <c r="AK3" s="7">
        <v>9654.2380430000012</v>
      </c>
      <c r="AL3" s="7">
        <v>9734.109391</v>
      </c>
      <c r="AM3" s="7">
        <v>9803.3641659999994</v>
      </c>
      <c r="AN3" s="7">
        <v>10054.673567000002</v>
      </c>
      <c r="AO3" s="7">
        <v>10159.779253000001</v>
      </c>
      <c r="AP3" s="7">
        <v>10063.201024</v>
      </c>
      <c r="AQ3" s="7">
        <v>10202.605466999999</v>
      </c>
      <c r="AR3" s="7">
        <v>10315.954076</v>
      </c>
      <c r="AS3" s="7">
        <v>10372.084399000001</v>
      </c>
      <c r="AT3" s="7">
        <v>10432.615195</v>
      </c>
      <c r="AU3" s="7">
        <v>10407.622199000001</v>
      </c>
      <c r="AV3" s="7">
        <v>10410.275390999999</v>
      </c>
      <c r="AW3" s="7">
        <v>10604.650693</v>
      </c>
      <c r="AX3" s="7">
        <v>10788.229867999999</v>
      </c>
      <c r="AY3" s="7">
        <v>11033.680914999999</v>
      </c>
      <c r="AZ3" s="7">
        <v>11127.549425000001</v>
      </c>
      <c r="BA3" s="7">
        <v>11162.522529</v>
      </c>
      <c r="BB3" s="7">
        <v>11246.723306</v>
      </c>
      <c r="BC3" s="7">
        <v>11379.440852</v>
      </c>
      <c r="BD3" s="7">
        <v>11358.861955</v>
      </c>
      <c r="BE3" s="7">
        <v>11419.782937999998</v>
      </c>
      <c r="BF3" s="7">
        <v>11526.839457999999</v>
      </c>
      <c r="BG3" s="7">
        <v>11547.803588999999</v>
      </c>
      <c r="BH3" s="7">
        <v>11687.011429999999</v>
      </c>
      <c r="BI3" s="7">
        <v>11982.491862000001</v>
      </c>
      <c r="BJ3" s="7">
        <v>12014.498133999999</v>
      </c>
      <c r="BK3" s="7">
        <v>12032.088792999999</v>
      </c>
      <c r="BL3" s="7">
        <v>12002.335109000001</v>
      </c>
      <c r="BM3" s="7">
        <v>12060.560054</v>
      </c>
      <c r="BN3" s="7">
        <v>12077.287967</v>
      </c>
      <c r="BO3" s="7">
        <v>11992.58194</v>
      </c>
      <c r="BP3" s="7">
        <v>12117.926432</v>
      </c>
      <c r="BQ3" s="7">
        <v>12183.779795</v>
      </c>
      <c r="BR3" s="7">
        <v>12194.183445000001</v>
      </c>
      <c r="BS3" s="7">
        <v>11966.339234999999</v>
      </c>
      <c r="BT3" s="7">
        <v>12114.046886000002</v>
      </c>
      <c r="BU3" s="7">
        <v>12227.326951999999</v>
      </c>
      <c r="BV3" s="7">
        <v>12181.293121000001</v>
      </c>
      <c r="BW3" s="7">
        <v>12302.945426</v>
      </c>
      <c r="BX3" s="7">
        <v>12394.393509999998</v>
      </c>
      <c r="BY3" s="7">
        <v>12463.590909</v>
      </c>
      <c r="BZ3" s="7">
        <v>12404.095429000001</v>
      </c>
      <c r="CA3" s="7">
        <v>12591.435969000002</v>
      </c>
      <c r="CB3" s="7">
        <v>12626.062004000001</v>
      </c>
      <c r="CC3" s="7">
        <v>13047.400883</v>
      </c>
      <c r="CD3" s="7">
        <v>13025.525754</v>
      </c>
      <c r="CE3" s="7">
        <v>13044.912557999998</v>
      </c>
      <c r="CF3" s="7">
        <v>13131.3</v>
      </c>
      <c r="CG3" s="7">
        <v>13384.7</v>
      </c>
      <c r="CH3" s="7">
        <v>13516.280438999998</v>
      </c>
      <c r="CI3" s="7">
        <v>13575.810924999998</v>
      </c>
      <c r="CJ3" s="7">
        <v>13303.798978000003</v>
      </c>
      <c r="CK3" s="7">
        <v>13328.3</v>
      </c>
      <c r="CL3" s="7">
        <v>13512.6</v>
      </c>
      <c r="CM3" s="7">
        <v>13738.7</v>
      </c>
      <c r="CN3" s="7">
        <v>13645.5</v>
      </c>
      <c r="CO3" s="7">
        <v>13940.8</v>
      </c>
      <c r="CP3" s="7">
        <v>14061.9</v>
      </c>
    </row>
    <row r="4" spans="1:97" ht="31.5" x14ac:dyDescent="0.2">
      <c r="A4" s="4" t="s">
        <v>48</v>
      </c>
      <c r="B4" s="7">
        <v>458.45589699999999</v>
      </c>
      <c r="C4" s="7">
        <v>467.20254999999997</v>
      </c>
      <c r="D4" s="7">
        <v>534.790707</v>
      </c>
      <c r="E4" s="7">
        <v>522.32115499999998</v>
      </c>
      <c r="F4" s="7">
        <v>489.33164699999998</v>
      </c>
      <c r="G4" s="7">
        <v>500.48436900000002</v>
      </c>
      <c r="H4" s="7">
        <v>553.48109099999999</v>
      </c>
      <c r="I4" s="7">
        <v>500.26034900000002</v>
      </c>
      <c r="J4" s="7">
        <v>565.36151800000005</v>
      </c>
      <c r="K4" s="7">
        <v>485.97432800000001</v>
      </c>
      <c r="L4" s="7">
        <v>476.45356099999998</v>
      </c>
      <c r="M4" s="7">
        <v>531.30003099999999</v>
      </c>
      <c r="N4" s="7">
        <v>477.96050400000001</v>
      </c>
      <c r="O4" s="7">
        <v>509.47911599999998</v>
      </c>
      <c r="P4" s="7">
        <v>538.60552099999995</v>
      </c>
      <c r="Q4" s="7">
        <v>434.30611800000003</v>
      </c>
      <c r="R4" s="7">
        <v>491.16652800000003</v>
      </c>
      <c r="S4" s="7">
        <v>524.13606900000002</v>
      </c>
      <c r="T4" s="7">
        <v>452.44798600000001</v>
      </c>
      <c r="U4" s="7">
        <v>572.38288</v>
      </c>
      <c r="V4" s="7">
        <v>451.04855800000001</v>
      </c>
      <c r="W4" s="7">
        <v>430.660865</v>
      </c>
      <c r="X4" s="7">
        <v>441.24591099999998</v>
      </c>
      <c r="Y4" s="7">
        <v>612.29116299999998</v>
      </c>
      <c r="Z4" s="7">
        <v>573.78305899999998</v>
      </c>
      <c r="AA4" s="7">
        <v>457.02873699999998</v>
      </c>
      <c r="AB4" s="7">
        <v>526.989013</v>
      </c>
      <c r="AC4" s="7">
        <v>593.98951099999999</v>
      </c>
      <c r="AD4" s="7">
        <v>566.46251500000005</v>
      </c>
      <c r="AE4" s="7">
        <v>561.22834599999999</v>
      </c>
      <c r="AF4" s="7">
        <v>574.654539</v>
      </c>
      <c r="AG4" s="7">
        <v>535.03319999999997</v>
      </c>
      <c r="AH4" s="7">
        <v>511.33997799999997</v>
      </c>
      <c r="AI4" s="7">
        <v>542.77919199999997</v>
      </c>
      <c r="AJ4" s="7">
        <v>497.46179599999999</v>
      </c>
      <c r="AK4" s="7">
        <v>487.57694099999998</v>
      </c>
      <c r="AL4" s="7">
        <v>460.085016</v>
      </c>
      <c r="AM4" s="7">
        <v>452.246758</v>
      </c>
      <c r="AN4" s="7">
        <v>506.64444800000001</v>
      </c>
      <c r="AO4" s="7">
        <v>552.63227500000005</v>
      </c>
      <c r="AP4" s="7">
        <v>514.09536000000003</v>
      </c>
      <c r="AQ4" s="7">
        <v>514.37740799999995</v>
      </c>
      <c r="AR4" s="7">
        <v>526.89244799999994</v>
      </c>
      <c r="AS4" s="7">
        <v>511.609037</v>
      </c>
      <c r="AT4" s="7">
        <v>447.332157</v>
      </c>
      <c r="AU4" s="7">
        <v>481.41453100000001</v>
      </c>
      <c r="AV4" s="7">
        <v>467.69818099999998</v>
      </c>
      <c r="AW4" s="7">
        <v>525.24764500000003</v>
      </c>
      <c r="AX4" s="7">
        <v>614.67616799999996</v>
      </c>
      <c r="AY4" s="7">
        <v>690.48395200000004</v>
      </c>
      <c r="AZ4" s="7">
        <v>698.45746499999996</v>
      </c>
      <c r="BA4" s="7">
        <v>633.77196300000003</v>
      </c>
      <c r="BB4" s="7">
        <v>653.49882700000001</v>
      </c>
      <c r="BC4" s="7">
        <v>619.973342</v>
      </c>
      <c r="BD4" s="7">
        <v>610.36886300000003</v>
      </c>
      <c r="BE4" s="7">
        <v>557.52812500000005</v>
      </c>
      <c r="BF4" s="7">
        <v>614.21894499999996</v>
      </c>
      <c r="BG4" s="7">
        <v>527.22658999999999</v>
      </c>
      <c r="BH4" s="7">
        <v>582.71941700000002</v>
      </c>
      <c r="BI4" s="7">
        <v>599.13699699999995</v>
      </c>
      <c r="BJ4" s="7">
        <v>594.82840499999998</v>
      </c>
      <c r="BK4" s="7">
        <v>632.68673200000001</v>
      </c>
      <c r="BL4" s="7">
        <v>587.81261900000004</v>
      </c>
      <c r="BM4" s="7">
        <v>588.29850099999999</v>
      </c>
      <c r="BN4" s="7">
        <v>600.09422099999995</v>
      </c>
      <c r="BO4" s="7">
        <v>530.30373099999997</v>
      </c>
      <c r="BP4" s="7">
        <v>593.10689100000002</v>
      </c>
      <c r="BQ4" s="7">
        <v>499.76020299999999</v>
      </c>
      <c r="BR4" s="7">
        <v>462.06468100000001</v>
      </c>
      <c r="BS4" s="7">
        <v>419.91109</v>
      </c>
      <c r="BT4" s="7">
        <v>508.60672499999998</v>
      </c>
      <c r="BU4" s="7">
        <v>464.22628900000001</v>
      </c>
      <c r="BV4" s="7">
        <v>358.04509300000001</v>
      </c>
      <c r="BW4" s="7">
        <v>366.87163299999997</v>
      </c>
      <c r="BX4" s="7">
        <v>369.31735400000002</v>
      </c>
      <c r="BY4" s="7">
        <v>341.54704299999997</v>
      </c>
      <c r="BZ4" s="7">
        <v>277.322945</v>
      </c>
      <c r="CA4" s="7">
        <v>307.98380700000001</v>
      </c>
      <c r="CB4" s="7">
        <v>294.87259399999999</v>
      </c>
      <c r="CC4" s="7">
        <v>748.93899899999997</v>
      </c>
      <c r="CD4" s="7">
        <v>436.27011399999998</v>
      </c>
      <c r="CE4" s="7">
        <v>434.24788000000001</v>
      </c>
      <c r="CF4" s="7">
        <v>355.70675899999998</v>
      </c>
      <c r="CG4" s="7">
        <v>330.11655100000002</v>
      </c>
      <c r="CH4" s="7">
        <v>348.02777099999997</v>
      </c>
      <c r="CI4" s="7">
        <v>383.98846600000002</v>
      </c>
      <c r="CJ4" s="7">
        <v>376.39913899999999</v>
      </c>
      <c r="CK4" s="7">
        <v>367.3</v>
      </c>
      <c r="CL4" s="7">
        <v>352.7</v>
      </c>
      <c r="CM4" s="7">
        <v>395.5</v>
      </c>
      <c r="CN4" s="7">
        <v>311</v>
      </c>
      <c r="CO4" s="7">
        <v>311.89999999999998</v>
      </c>
      <c r="CP4" s="7">
        <v>323</v>
      </c>
    </row>
    <row r="5" spans="1:97" ht="47.25" x14ac:dyDescent="0.2">
      <c r="A5" s="4" t="s">
        <v>15</v>
      </c>
      <c r="B5" s="7">
        <v>6606.8891910000002</v>
      </c>
      <c r="C5" s="7">
        <v>6678.7404859999997</v>
      </c>
      <c r="D5" s="7">
        <v>6785.9606530000001</v>
      </c>
      <c r="E5" s="7">
        <v>6906.8096020000003</v>
      </c>
      <c r="F5" s="7">
        <v>6856.7442950000004</v>
      </c>
      <c r="G5" s="7">
        <v>6924.7200469999998</v>
      </c>
      <c r="H5" s="7">
        <v>6963.1322179999997</v>
      </c>
      <c r="I5" s="7">
        <v>6993.3603050000002</v>
      </c>
      <c r="J5" s="7">
        <v>7186.0451599999997</v>
      </c>
      <c r="K5" s="7">
        <v>7230.4848620000002</v>
      </c>
      <c r="L5" s="7">
        <v>7170.5516449999996</v>
      </c>
      <c r="M5" s="7">
        <v>7345.3960290000005</v>
      </c>
      <c r="N5" s="7">
        <v>7360.2534720000003</v>
      </c>
      <c r="O5" s="7">
        <v>7421.4552290000001</v>
      </c>
      <c r="P5" s="7">
        <v>7465.3533349999998</v>
      </c>
      <c r="Q5" s="7">
        <v>7607.0757290000001</v>
      </c>
      <c r="R5" s="7">
        <v>7563.7883959999999</v>
      </c>
      <c r="S5" s="7">
        <v>7757.768591</v>
      </c>
      <c r="T5" s="7">
        <v>7895.5288929999997</v>
      </c>
      <c r="U5" s="7">
        <v>7915.1958139999997</v>
      </c>
      <c r="V5" s="7">
        <v>7946.1808490000003</v>
      </c>
      <c r="W5" s="7">
        <v>7851.1761040000001</v>
      </c>
      <c r="X5" s="7">
        <v>7841.6314160000002</v>
      </c>
      <c r="Y5" s="7">
        <v>7840.6023189999996</v>
      </c>
      <c r="Z5" s="7">
        <v>7787.7725190000001</v>
      </c>
      <c r="AA5" s="7">
        <v>7878.0891369999999</v>
      </c>
      <c r="AB5" s="7">
        <v>7962.4031649999997</v>
      </c>
      <c r="AC5" s="7">
        <v>8147.3446190000004</v>
      </c>
      <c r="AD5" s="7">
        <v>8324.5320339999998</v>
      </c>
      <c r="AE5" s="7">
        <v>8399.6983579999996</v>
      </c>
      <c r="AF5" s="7">
        <v>8455.701309</v>
      </c>
      <c r="AG5" s="7">
        <v>8388.4161810000005</v>
      </c>
      <c r="AH5" s="7">
        <v>8500.6907100000008</v>
      </c>
      <c r="AI5" s="7">
        <v>8552.0636419999992</v>
      </c>
      <c r="AJ5" s="7">
        <v>8655.7241209999993</v>
      </c>
      <c r="AK5" s="7">
        <v>8653.7789850000008</v>
      </c>
      <c r="AL5" s="7">
        <v>8733.9509319999997</v>
      </c>
      <c r="AM5" s="7">
        <v>8809.0845239999999</v>
      </c>
      <c r="AN5" s="7">
        <v>9012.5833970000003</v>
      </c>
      <c r="AO5" s="7">
        <v>9087.4547700000003</v>
      </c>
      <c r="AP5" s="7">
        <v>9035.1246090000004</v>
      </c>
      <c r="AQ5" s="7">
        <v>9201.1330010000001</v>
      </c>
      <c r="AR5" s="7">
        <v>9286.7177570000003</v>
      </c>
      <c r="AS5" s="7">
        <v>9362.9205529999999</v>
      </c>
      <c r="AT5" s="7">
        <v>9473.5926209999998</v>
      </c>
      <c r="AU5" s="7">
        <v>9434.3532670000004</v>
      </c>
      <c r="AV5" s="7">
        <v>9451.8516450000006</v>
      </c>
      <c r="AW5" s="7">
        <v>9594.7498419999993</v>
      </c>
      <c r="AX5" s="7">
        <v>9690.2720979999995</v>
      </c>
      <c r="AY5" s="7">
        <v>9850.5978219999997</v>
      </c>
      <c r="AZ5" s="7">
        <v>9942.9874</v>
      </c>
      <c r="BA5" s="7">
        <v>10034.666066</v>
      </c>
      <c r="BB5" s="7">
        <v>10081.992698</v>
      </c>
      <c r="BC5" s="7">
        <v>10248.625225</v>
      </c>
      <c r="BD5" s="7">
        <v>10231.479377</v>
      </c>
      <c r="BE5" s="7">
        <v>10349.645441999999</v>
      </c>
      <c r="BF5" s="7">
        <v>10397.393523999999</v>
      </c>
      <c r="BG5" s="7">
        <v>10503.390751000001</v>
      </c>
      <c r="BH5" s="7">
        <v>10563.860416</v>
      </c>
      <c r="BI5" s="7">
        <v>10852.610454</v>
      </c>
      <c r="BJ5" s="7">
        <v>10895.917049</v>
      </c>
      <c r="BK5" s="7">
        <v>10877.428688</v>
      </c>
      <c r="BL5" s="7">
        <v>10895.835257000001</v>
      </c>
      <c r="BM5" s="7">
        <v>10953.982153999999</v>
      </c>
      <c r="BN5" s="7">
        <v>10960.513166999999</v>
      </c>
      <c r="BO5" s="7">
        <v>10950.706198</v>
      </c>
      <c r="BP5" s="7">
        <v>10997.043957</v>
      </c>
      <c r="BQ5" s="7">
        <v>11172.283485</v>
      </c>
      <c r="BR5" s="7">
        <v>11215.665584</v>
      </c>
      <c r="BS5" s="7">
        <v>11039.482077999999</v>
      </c>
      <c r="BT5" s="7">
        <v>11102.521022000001</v>
      </c>
      <c r="BU5" s="7">
        <v>11186.682436999999</v>
      </c>
      <c r="BV5" s="7">
        <v>11228.610139</v>
      </c>
      <c r="BW5" s="7">
        <v>11340.150421</v>
      </c>
      <c r="BX5" s="7">
        <v>11417.412754999999</v>
      </c>
      <c r="BY5" s="7">
        <v>11503.841527</v>
      </c>
      <c r="BZ5" s="7">
        <v>11499.741754000001</v>
      </c>
      <c r="CA5" s="7">
        <v>11639.573705000001</v>
      </c>
      <c r="CB5" s="7">
        <v>11685.840077000001</v>
      </c>
      <c r="CC5" s="7">
        <v>11684.181285000001</v>
      </c>
      <c r="CD5" s="7">
        <v>11948.027038</v>
      </c>
      <c r="CE5" s="7">
        <v>11966.760878999999</v>
      </c>
      <c r="CF5" s="7">
        <v>12112.16498</v>
      </c>
      <c r="CG5" s="7">
        <v>12361.623223000001</v>
      </c>
      <c r="CH5" s="7">
        <v>12454.806737000001</v>
      </c>
      <c r="CI5" s="7">
        <v>12457.811256999999</v>
      </c>
      <c r="CJ5" s="7">
        <v>12247.113542999999</v>
      </c>
      <c r="CK5" s="7">
        <v>12287.4</v>
      </c>
      <c r="CL5" s="7">
        <v>12487.9</v>
      </c>
      <c r="CM5" s="7">
        <v>12610.5</v>
      </c>
      <c r="CN5" s="7">
        <v>12570.1</v>
      </c>
      <c r="CO5" s="7">
        <v>12996.099999999999</v>
      </c>
      <c r="CP5" s="7">
        <v>13014.3</v>
      </c>
    </row>
    <row r="6" spans="1:97" ht="31.5" x14ac:dyDescent="0.2">
      <c r="A6" s="4" t="s">
        <v>53</v>
      </c>
      <c r="B6" s="7">
        <v>4062.3328550000001</v>
      </c>
      <c r="C6" s="7">
        <v>4089.1230929999997</v>
      </c>
      <c r="D6" s="7">
        <v>4077.1021959999998</v>
      </c>
      <c r="E6" s="7">
        <v>4213.0259850000002</v>
      </c>
      <c r="F6" s="7">
        <v>4138.7971939999998</v>
      </c>
      <c r="G6" s="7">
        <v>4258.1706509999995</v>
      </c>
      <c r="H6" s="7">
        <v>4371.1890780000003</v>
      </c>
      <c r="I6" s="7">
        <v>4277.9314509999995</v>
      </c>
      <c r="J6" s="7">
        <v>4404.018239</v>
      </c>
      <c r="K6" s="7">
        <v>4386.250943</v>
      </c>
      <c r="L6" s="7">
        <v>4455.5447550000008</v>
      </c>
      <c r="M6" s="7">
        <v>4480.1064100000003</v>
      </c>
      <c r="N6" s="7">
        <v>4520.3442850000001</v>
      </c>
      <c r="O6" s="7">
        <v>4653.0135030000001</v>
      </c>
      <c r="P6" s="7">
        <v>4675.452655000001</v>
      </c>
      <c r="Q6" s="7">
        <v>4769.2914369999999</v>
      </c>
      <c r="R6" s="7">
        <v>4835.7306950000002</v>
      </c>
      <c r="S6" s="7">
        <v>4902.5022559999998</v>
      </c>
      <c r="T6" s="7">
        <v>5046.8825819999993</v>
      </c>
      <c r="U6" s="7">
        <v>4862.4504390000002</v>
      </c>
      <c r="V6" s="7">
        <v>4843.4341039999999</v>
      </c>
      <c r="W6" s="7">
        <v>4837.0152540000008</v>
      </c>
      <c r="X6" s="7">
        <v>4814.5865239999994</v>
      </c>
      <c r="Y6" s="7">
        <v>4895.0907319999997</v>
      </c>
      <c r="Z6" s="7">
        <v>4917.5597639999996</v>
      </c>
      <c r="AA6" s="7">
        <v>4974.5833359999988</v>
      </c>
      <c r="AB6" s="7">
        <v>5126.0323800000006</v>
      </c>
      <c r="AC6" s="7">
        <v>5178.2692289999995</v>
      </c>
      <c r="AD6" s="7">
        <v>5290.9367390000007</v>
      </c>
      <c r="AE6" s="7">
        <v>5419.7076809999999</v>
      </c>
      <c r="AF6" s="7">
        <v>5470.7488840000005</v>
      </c>
      <c r="AG6" s="7">
        <v>5444.4276299999992</v>
      </c>
      <c r="AH6" s="7">
        <v>5420.3995250000007</v>
      </c>
      <c r="AI6" s="7">
        <v>5733.8905919999997</v>
      </c>
      <c r="AJ6" s="7">
        <v>5768.9614190000002</v>
      </c>
      <c r="AK6" s="7">
        <v>5824.7592559999994</v>
      </c>
      <c r="AL6" s="7">
        <v>5818.0359399999998</v>
      </c>
      <c r="AM6" s="7">
        <v>5937.7213259999999</v>
      </c>
      <c r="AN6" s="7">
        <v>6137.3304320000007</v>
      </c>
      <c r="AO6" s="7">
        <v>6083.8286100000005</v>
      </c>
      <c r="AP6" s="7">
        <v>6335.3755390000006</v>
      </c>
      <c r="AQ6" s="7">
        <v>6404.8652630000006</v>
      </c>
      <c r="AR6" s="7">
        <v>6457.4254570000003</v>
      </c>
      <c r="AS6" s="7">
        <v>6606.6206789999987</v>
      </c>
      <c r="AT6" s="7">
        <v>6666.1320589999996</v>
      </c>
      <c r="AU6" s="7">
        <v>6563.1896070000003</v>
      </c>
      <c r="AV6" s="7">
        <v>6644.1638979999998</v>
      </c>
      <c r="AW6" s="7">
        <v>6871.906688</v>
      </c>
      <c r="AX6" s="7">
        <v>6998.9225849999993</v>
      </c>
      <c r="AY6" s="7">
        <v>7152.2395330000018</v>
      </c>
      <c r="AZ6" s="7">
        <v>7234.191749999999</v>
      </c>
      <c r="BA6" s="7">
        <v>7308.7127540000001</v>
      </c>
      <c r="BB6" s="7">
        <v>7301.0662029999994</v>
      </c>
      <c r="BC6" s="7">
        <v>7528.8322130000015</v>
      </c>
      <c r="BD6" s="7">
        <v>7565.4169889999994</v>
      </c>
      <c r="BE6" s="7">
        <v>7670.4119770000007</v>
      </c>
      <c r="BF6" s="7">
        <v>7761.8613780000005</v>
      </c>
      <c r="BG6" s="7">
        <v>7876.2886370000006</v>
      </c>
      <c r="BH6" s="7">
        <v>7949.1921069999989</v>
      </c>
      <c r="BI6" s="7">
        <v>8025.9788710000003</v>
      </c>
      <c r="BJ6" s="7">
        <v>8128.7561450000003</v>
      </c>
      <c r="BK6" s="7">
        <v>8120.7519139999986</v>
      </c>
      <c r="BL6" s="7">
        <v>8175.3856959999994</v>
      </c>
      <c r="BM6" s="7">
        <v>8264.6745519999986</v>
      </c>
      <c r="BN6" s="7">
        <v>8352.0504380000002</v>
      </c>
      <c r="BO6" s="7">
        <v>8260.0201980000002</v>
      </c>
      <c r="BP6" s="7">
        <v>8377.7347229999996</v>
      </c>
      <c r="BQ6" s="7">
        <v>8459.5833789999997</v>
      </c>
      <c r="BR6" s="7">
        <v>8293.6214369999998</v>
      </c>
      <c r="BS6" s="7">
        <v>8382.1832049999994</v>
      </c>
      <c r="BT6" s="7">
        <v>8420.4394649999995</v>
      </c>
      <c r="BU6" s="7">
        <v>8432.2675139999992</v>
      </c>
      <c r="BV6" s="7">
        <v>8474.8698359999999</v>
      </c>
      <c r="BW6" s="7">
        <v>8485.6100530000003</v>
      </c>
      <c r="BX6" s="7">
        <v>8569.5456560000002</v>
      </c>
      <c r="BY6" s="7">
        <v>8639.076873</v>
      </c>
      <c r="BZ6" s="7">
        <v>8880.5440209999997</v>
      </c>
      <c r="CA6" s="7">
        <v>8941.8109020000011</v>
      </c>
      <c r="CB6" s="7">
        <v>9160.4551719999999</v>
      </c>
      <c r="CC6" s="7">
        <v>9096.5775300000005</v>
      </c>
      <c r="CD6" s="7">
        <v>8947.8488429999998</v>
      </c>
      <c r="CE6" s="7">
        <v>8867.5611779999999</v>
      </c>
      <c r="CF6" s="7">
        <v>8894.1</v>
      </c>
      <c r="CG6" s="7">
        <v>9039.1</v>
      </c>
      <c r="CH6" s="7">
        <v>9278.4017499999991</v>
      </c>
      <c r="CI6" s="7">
        <v>9314.7664400000012</v>
      </c>
      <c r="CJ6" s="7">
        <v>9249.9</v>
      </c>
      <c r="CK6" s="7">
        <v>9255.9</v>
      </c>
      <c r="CL6" s="7">
        <v>9453.7000000000007</v>
      </c>
      <c r="CM6" s="7">
        <v>9652.1</v>
      </c>
      <c r="CN6" s="7">
        <v>9837.2000000000007</v>
      </c>
      <c r="CO6" s="7">
        <v>9837.5000000000018</v>
      </c>
      <c r="CP6" s="7">
        <v>9894</v>
      </c>
    </row>
    <row r="7" spans="1:97" ht="31.5" x14ac:dyDescent="0.2">
      <c r="A7" s="4" t="s">
        <v>49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>
        <v>1693.4528809999999</v>
      </c>
      <c r="CC7" s="7">
        <v>1602.014776</v>
      </c>
      <c r="CD7" s="7">
        <v>1445.354384</v>
      </c>
      <c r="CE7" s="7">
        <v>1356.1591289999999</v>
      </c>
      <c r="CF7" s="7">
        <v>1393.3701329999999</v>
      </c>
      <c r="CG7" s="7">
        <v>1539.996026</v>
      </c>
      <c r="CH7" s="7">
        <v>1590.292968</v>
      </c>
      <c r="CI7" s="7">
        <v>1588.5464770000001</v>
      </c>
      <c r="CJ7" s="7">
        <v>1561.0054419999999</v>
      </c>
      <c r="CK7" s="7">
        <v>1456.4144309999999</v>
      </c>
      <c r="CL7" s="9">
        <v>1627.875192</v>
      </c>
      <c r="CM7" s="7">
        <v>1726.7329219999999</v>
      </c>
      <c r="CN7" s="7">
        <v>1913.664428</v>
      </c>
      <c r="CO7" s="7">
        <v>1891.3487749999999</v>
      </c>
      <c r="CP7" s="7">
        <v>2022.872349</v>
      </c>
    </row>
    <row r="8" spans="1:97" ht="47.25" x14ac:dyDescent="0.2">
      <c r="A8" s="4" t="s">
        <v>16</v>
      </c>
      <c r="B8" s="7">
        <v>2749.3815749999994</v>
      </c>
      <c r="C8" s="7">
        <v>2775.6212990000004</v>
      </c>
      <c r="D8" s="7">
        <v>2792.3159459999997</v>
      </c>
      <c r="E8" s="7">
        <v>2865.6608529999999</v>
      </c>
      <c r="F8" s="7">
        <v>2858.3627080000001</v>
      </c>
      <c r="G8" s="7">
        <v>2882.5895109999997</v>
      </c>
      <c r="H8" s="7">
        <v>2917.9505999999997</v>
      </c>
      <c r="I8" s="7">
        <v>2931.8873129999997</v>
      </c>
      <c r="J8" s="7">
        <v>2983.432851</v>
      </c>
      <c r="K8" s="7">
        <v>3029.7487300000003</v>
      </c>
      <c r="L8" s="7">
        <v>3046.8969499999998</v>
      </c>
      <c r="M8" s="7">
        <v>3070.3466969999999</v>
      </c>
      <c r="N8" s="7">
        <v>3089.698817</v>
      </c>
      <c r="O8" s="7">
        <v>3220.6242619999998</v>
      </c>
      <c r="P8" s="7">
        <v>3285.0979039999997</v>
      </c>
      <c r="Q8" s="7">
        <v>3360.9067530000002</v>
      </c>
      <c r="R8" s="7">
        <v>3435.2681280000002</v>
      </c>
      <c r="S8" s="7">
        <v>3491.15004</v>
      </c>
      <c r="T8" s="7">
        <v>3507.3042809999997</v>
      </c>
      <c r="U8" s="7">
        <v>3487.8711210000001</v>
      </c>
      <c r="V8" s="7">
        <v>3479.6390270000002</v>
      </c>
      <c r="W8" s="7">
        <v>3547.1965520000003</v>
      </c>
      <c r="X8" s="7">
        <v>3564.6721649999999</v>
      </c>
      <c r="Y8" s="7">
        <v>3631.1941589999997</v>
      </c>
      <c r="Z8" s="7">
        <v>3668.5432720000003</v>
      </c>
      <c r="AA8" s="7">
        <v>3738.7946949999996</v>
      </c>
      <c r="AB8" s="7">
        <v>3800.3359519999999</v>
      </c>
      <c r="AC8" s="7">
        <v>3945.4668360000001</v>
      </c>
      <c r="AD8" s="7">
        <v>4025.1047360000002</v>
      </c>
      <c r="AE8" s="7">
        <v>4133.5751280000004</v>
      </c>
      <c r="AF8" s="7">
        <v>4176.7065640000001</v>
      </c>
      <c r="AG8" s="7">
        <v>4200.5023169999995</v>
      </c>
      <c r="AH8" s="7">
        <v>4245.615022</v>
      </c>
      <c r="AI8" s="7">
        <v>4294.9816549999996</v>
      </c>
      <c r="AJ8" s="7">
        <v>4318.9923749999998</v>
      </c>
      <c r="AK8" s="7">
        <v>4352.9023189999998</v>
      </c>
      <c r="AL8" s="7">
        <v>4419.2513779999999</v>
      </c>
      <c r="AM8" s="7">
        <v>4553.3268720000005</v>
      </c>
      <c r="AN8" s="7">
        <v>4673.3708710000001</v>
      </c>
      <c r="AO8" s="7">
        <v>4780.8118290000002</v>
      </c>
      <c r="AP8" s="7">
        <v>4904.834581000001</v>
      </c>
      <c r="AQ8" s="7">
        <v>4945.746701</v>
      </c>
      <c r="AR8" s="7">
        <v>5007.5300880000004</v>
      </c>
      <c r="AS8" s="7">
        <v>5102.5720030000002</v>
      </c>
      <c r="AT8" s="7">
        <v>5142.7332449999994</v>
      </c>
      <c r="AU8" s="7">
        <v>5170.796096</v>
      </c>
      <c r="AV8" s="7">
        <v>5206.7014829999998</v>
      </c>
      <c r="AW8" s="7">
        <v>5387.6606710000005</v>
      </c>
      <c r="AX8" s="7">
        <v>5521.2781679999998</v>
      </c>
      <c r="AY8" s="7">
        <v>5640.4366290000007</v>
      </c>
      <c r="AZ8" s="7">
        <v>5721.3721379999997</v>
      </c>
      <c r="BA8" s="7">
        <v>5776.8648459999995</v>
      </c>
      <c r="BB8" s="7">
        <v>5885.1353170000002</v>
      </c>
      <c r="BC8" s="7">
        <v>5981.3756629999998</v>
      </c>
      <c r="BD8" s="7">
        <v>6012.0365650000003</v>
      </c>
      <c r="BE8" s="7">
        <v>6109.0196999999998</v>
      </c>
      <c r="BF8" s="7">
        <v>6218.1819690000002</v>
      </c>
      <c r="BG8" s="7">
        <v>6333.5657039999996</v>
      </c>
      <c r="BH8" s="7">
        <v>6408.7846449999997</v>
      </c>
      <c r="BI8" s="7">
        <v>6470.7040529999995</v>
      </c>
      <c r="BJ8" s="7">
        <v>6604.5558930000007</v>
      </c>
      <c r="BK8" s="7">
        <v>6646.4295279999997</v>
      </c>
      <c r="BL8" s="7">
        <v>6710.9903509999995</v>
      </c>
      <c r="BM8" s="7">
        <v>6810.0752489999995</v>
      </c>
      <c r="BN8" s="7">
        <v>6886.1654440000002</v>
      </c>
      <c r="BO8" s="7">
        <v>6865.047759</v>
      </c>
      <c r="BP8" s="7">
        <v>6976.9651369999992</v>
      </c>
      <c r="BQ8" s="7">
        <v>7036.7310620000007</v>
      </c>
      <c r="BR8" s="7">
        <v>7045.8046959999992</v>
      </c>
      <c r="BS8" s="7">
        <v>7016.3133140000009</v>
      </c>
      <c r="BT8" s="7">
        <v>7030.319982</v>
      </c>
      <c r="BU8" s="7">
        <v>7029.0265899999995</v>
      </c>
      <c r="BV8" s="7">
        <v>7093.1505910000005</v>
      </c>
      <c r="BW8" s="7">
        <v>7161.5842419999999</v>
      </c>
      <c r="BX8" s="7">
        <v>7211.8125440000003</v>
      </c>
      <c r="BY8" s="7">
        <v>7226.4701700000005</v>
      </c>
      <c r="BZ8" s="7">
        <v>7227.3157239999991</v>
      </c>
      <c r="CA8" s="7">
        <v>7293.7755660000003</v>
      </c>
      <c r="CB8" s="7">
        <v>7365.0811800000001</v>
      </c>
      <c r="CC8" s="7">
        <v>7392.5800280000003</v>
      </c>
      <c r="CD8" s="7">
        <v>7409.0876819999994</v>
      </c>
      <c r="CE8" s="7">
        <v>7416.6304440000004</v>
      </c>
      <c r="CF8" s="7">
        <v>7406.3456739999992</v>
      </c>
      <c r="CG8" s="7">
        <v>7415.1244320000005</v>
      </c>
      <c r="CH8" s="7">
        <v>7594.3364429999992</v>
      </c>
      <c r="CI8" s="7">
        <v>7628.3796440000006</v>
      </c>
      <c r="CJ8" s="7">
        <v>7605.4</v>
      </c>
      <c r="CK8" s="7">
        <v>7706.5</v>
      </c>
      <c r="CL8" s="9">
        <v>7732.3</v>
      </c>
      <c r="CM8" s="7">
        <v>7845.9</v>
      </c>
      <c r="CN8" s="7">
        <v>7842.7</v>
      </c>
      <c r="CO8" s="7">
        <v>7850.1</v>
      </c>
      <c r="CP8" s="7">
        <v>7798.5</v>
      </c>
    </row>
    <row r="9" spans="1:97" ht="63" x14ac:dyDescent="0.2">
      <c r="A9" s="4" t="s">
        <v>51</v>
      </c>
      <c r="B9" s="3">
        <f t="shared" ref="B9:M9" si="0">B6/B3</f>
        <v>0.5444812178324685</v>
      </c>
      <c r="C9" s="3">
        <f t="shared" si="0"/>
        <v>0.5425603711845518</v>
      </c>
      <c r="D9" s="3">
        <f t="shared" si="0"/>
        <v>0.52858869441545531</v>
      </c>
      <c r="E9" s="3">
        <f t="shared" si="0"/>
        <v>0.53792853978954491</v>
      </c>
      <c r="F9" s="3">
        <f t="shared" si="0"/>
        <v>0.5344341765961157</v>
      </c>
      <c r="G9" s="3">
        <f t="shared" si="0"/>
        <v>0.54376497526095569</v>
      </c>
      <c r="H9" s="3">
        <f t="shared" si="0"/>
        <v>0.55162548898045705</v>
      </c>
      <c r="I9" s="3">
        <f t="shared" si="0"/>
        <v>0.54087016179848268</v>
      </c>
      <c r="J9" s="3">
        <f t="shared" si="0"/>
        <v>0.5383034638481452</v>
      </c>
      <c r="K9" s="3">
        <f t="shared" si="0"/>
        <v>0.53836676567911279</v>
      </c>
      <c r="L9" s="3">
        <f t="shared" si="0"/>
        <v>0.55033604802096558</v>
      </c>
      <c r="M9" s="3">
        <f t="shared" si="0"/>
        <v>0.53952939608112327</v>
      </c>
      <c r="N9" s="3">
        <f t="shared" ref="N9:Y9" si="1">N6/N3</f>
        <v>0.54661014593115953</v>
      </c>
      <c r="O9" s="3">
        <f t="shared" si="1"/>
        <v>0.55594380580478553</v>
      </c>
      <c r="P9" s="3">
        <f t="shared" si="1"/>
        <v>0.55302254399434758</v>
      </c>
      <c r="Q9" s="3">
        <f t="shared" si="1"/>
        <v>0.56021582484197063</v>
      </c>
      <c r="R9" s="3">
        <f t="shared" si="1"/>
        <v>0.56710719949483468</v>
      </c>
      <c r="S9" s="3">
        <f t="shared" si="1"/>
        <v>0.55930765047617681</v>
      </c>
      <c r="T9" s="3">
        <f t="shared" si="1"/>
        <v>0.5722442402854625</v>
      </c>
      <c r="U9" s="3">
        <f t="shared" si="1"/>
        <v>0.54153800959495302</v>
      </c>
      <c r="V9" s="3">
        <f t="shared" si="1"/>
        <v>0.54518731973561219</v>
      </c>
      <c r="W9" s="3">
        <f t="shared" si="1"/>
        <v>0.55151160016977563</v>
      </c>
      <c r="X9" s="3">
        <f t="shared" si="1"/>
        <v>0.54913834912813053</v>
      </c>
      <c r="Y9" s="3">
        <f t="shared" si="1"/>
        <v>0.5478848329296705</v>
      </c>
      <c r="Z9" s="3">
        <f t="shared" ref="Z9:AK9" si="2">Z6/Z3</f>
        <v>0.55570984766378806</v>
      </c>
      <c r="AA9" s="3">
        <f t="shared" si="2"/>
        <v>0.56462674070636854</v>
      </c>
      <c r="AB9" s="3">
        <f t="shared" si="2"/>
        <v>0.57120181309569307</v>
      </c>
      <c r="AC9" s="3">
        <f t="shared" si="2"/>
        <v>0.55938281392038847</v>
      </c>
      <c r="AD9" s="3">
        <f t="shared" si="2"/>
        <v>0.56437150247846191</v>
      </c>
      <c r="AE9" s="3">
        <f t="shared" si="2"/>
        <v>0.57313069357450852</v>
      </c>
      <c r="AF9" s="3">
        <f t="shared" si="2"/>
        <v>0.5737132655868501</v>
      </c>
      <c r="AG9" s="3">
        <f t="shared" si="2"/>
        <v>0.57814877924644947</v>
      </c>
      <c r="AH9" s="3">
        <f t="shared" si="2"/>
        <v>0.57017698236597403</v>
      </c>
      <c r="AI9" s="3">
        <f t="shared" si="2"/>
        <v>0.5942730891390019</v>
      </c>
      <c r="AJ9" s="3">
        <f t="shared" si="2"/>
        <v>0.59471587277307714</v>
      </c>
      <c r="AK9" s="3">
        <f t="shared" si="2"/>
        <v>0.60333702463690109</v>
      </c>
      <c r="AL9" s="3">
        <f t="shared" ref="AL9:AW9" si="3">AL6/AL3</f>
        <v>0.59769576304322836</v>
      </c>
      <c r="AM9" s="3">
        <f t="shared" si="3"/>
        <v>0.6056820113439414</v>
      </c>
      <c r="AN9" s="3">
        <f t="shared" si="3"/>
        <v>0.6103957916787135</v>
      </c>
      <c r="AO9" s="3">
        <f t="shared" si="3"/>
        <v>0.59881503903773847</v>
      </c>
      <c r="AP9" s="3">
        <f t="shared" si="3"/>
        <v>0.62955867858453707</v>
      </c>
      <c r="AQ9" s="3">
        <f t="shared" si="3"/>
        <v>0.627767611294618</v>
      </c>
      <c r="AR9" s="3">
        <f t="shared" si="3"/>
        <v>0.62596492863642716</v>
      </c>
      <c r="AS9" s="3">
        <f t="shared" si="3"/>
        <v>0.6369617161654566</v>
      </c>
      <c r="AT9" s="3">
        <f t="shared" si="3"/>
        <v>0.6389703764972422</v>
      </c>
      <c r="AU9" s="3">
        <f t="shared" si="3"/>
        <v>0.63061374457180175</v>
      </c>
      <c r="AV9" s="3">
        <f t="shared" si="3"/>
        <v>0.63823132899482005</v>
      </c>
      <c r="AW9" s="3">
        <f t="shared" si="3"/>
        <v>0.64800877340882734</v>
      </c>
      <c r="AX9" s="3">
        <f t="shared" ref="AX9:BI9" si="4">AX6/AX3</f>
        <v>0.64875541869571896</v>
      </c>
      <c r="AY9" s="3">
        <f t="shared" si="4"/>
        <v>0.64821881184516772</v>
      </c>
      <c r="AZ9" s="3">
        <f t="shared" si="4"/>
        <v>0.65011544534209054</v>
      </c>
      <c r="BA9" s="3">
        <f t="shared" si="4"/>
        <v>0.65475458033899747</v>
      </c>
      <c r="BB9" s="3">
        <f t="shared" si="4"/>
        <v>0.64917274163799898</v>
      </c>
      <c r="BC9" s="3">
        <f t="shared" si="4"/>
        <v>0.66161706105944273</v>
      </c>
      <c r="BD9" s="3">
        <f t="shared" si="4"/>
        <v>0.66603652892091147</v>
      </c>
      <c r="BE9" s="3">
        <f t="shared" si="4"/>
        <v>0.67167756328154493</v>
      </c>
      <c r="BF9" s="3">
        <f t="shared" si="4"/>
        <v>0.67337290558107132</v>
      </c>
      <c r="BG9" s="3">
        <f t="shared" si="4"/>
        <v>0.68205945626774045</v>
      </c>
      <c r="BH9" s="3">
        <f t="shared" si="4"/>
        <v>0.68017321234022265</v>
      </c>
      <c r="BI9" s="3">
        <f t="shared" si="4"/>
        <v>0.66980883137110536</v>
      </c>
      <c r="BJ9" s="3">
        <f t="shared" ref="BJ9:BU9" si="5">BJ6/BJ3</f>
        <v>0.67657891776572154</v>
      </c>
      <c r="BK9" s="3">
        <f t="shared" si="5"/>
        <v>0.67492453336319047</v>
      </c>
      <c r="BL9" s="3">
        <f t="shared" si="5"/>
        <v>0.68114959478757198</v>
      </c>
      <c r="BM9" s="3">
        <f t="shared" si="5"/>
        <v>0.68526457436435062</v>
      </c>
      <c r="BN9" s="3">
        <f t="shared" si="5"/>
        <v>0.6915501609981608</v>
      </c>
      <c r="BO9" s="3">
        <f t="shared" si="5"/>
        <v>0.68876078890481196</v>
      </c>
      <c r="BP9" s="3">
        <f t="shared" si="5"/>
        <v>0.69135051859010987</v>
      </c>
      <c r="BQ9" s="3">
        <f t="shared" si="5"/>
        <v>0.6943316049155499</v>
      </c>
      <c r="BR9" s="3">
        <f t="shared" si="5"/>
        <v>0.68012929889132068</v>
      </c>
      <c r="BS9" s="3">
        <f t="shared" si="5"/>
        <v>0.70048015858377088</v>
      </c>
      <c r="BT9" s="3">
        <f t="shared" si="5"/>
        <v>0.69509714996491867</v>
      </c>
      <c r="BU9" s="3">
        <f t="shared" si="5"/>
        <v>0.68962476811996509</v>
      </c>
      <c r="BV9" s="3">
        <f t="shared" ref="BV9:CG9" si="6">BV6/BV3</f>
        <v>0.69572825740394562</v>
      </c>
      <c r="BW9" s="3">
        <f t="shared" si="6"/>
        <v>0.68972183157597633</v>
      </c>
      <c r="BX9" s="3">
        <f t="shared" si="6"/>
        <v>0.69140500090512302</v>
      </c>
      <c r="BY9" s="3">
        <f t="shared" si="6"/>
        <v>0.69314509245980582</v>
      </c>
      <c r="BZ9" s="3">
        <f t="shared" si="6"/>
        <v>0.71593644791202127</v>
      </c>
      <c r="CA9" s="3">
        <f t="shared" si="6"/>
        <v>0.71015021035048398</v>
      </c>
      <c r="CB9" s="3">
        <f t="shared" si="6"/>
        <v>0.72551957760843566</v>
      </c>
      <c r="CC9" s="3">
        <f t="shared" si="6"/>
        <v>0.69719460692376733</v>
      </c>
      <c r="CD9" s="3">
        <f t="shared" si="6"/>
        <v>0.68694723053710216</v>
      </c>
      <c r="CE9" s="3">
        <f t="shared" si="6"/>
        <v>0.67977160740428488</v>
      </c>
      <c r="CF9" s="3">
        <f t="shared" si="6"/>
        <v>0.67732060039752351</v>
      </c>
      <c r="CG9" s="3">
        <f t="shared" si="6"/>
        <v>0.67533078813869563</v>
      </c>
      <c r="CH9" s="3">
        <f t="shared" ref="CH9:CP11" si="7">CH6/CH3</f>
        <v>0.68646117486790337</v>
      </c>
      <c r="CI9" s="3">
        <f t="shared" si="7"/>
        <v>0.68612965306159068</v>
      </c>
      <c r="CJ9" s="3">
        <f t="shared" si="7"/>
        <v>0.69528260426185151</v>
      </c>
      <c r="CK9" s="3">
        <f t="shared" si="7"/>
        <v>0.69445465663287897</v>
      </c>
      <c r="CL9" s="3">
        <f t="shared" si="7"/>
        <v>0.69962109438598052</v>
      </c>
      <c r="CM9" s="3">
        <f t="shared" si="7"/>
        <v>0.70254827603776193</v>
      </c>
      <c r="CN9" s="3">
        <f t="shared" si="7"/>
        <v>0.72091165585724237</v>
      </c>
      <c r="CO9" s="3">
        <v>0.70566251578101702</v>
      </c>
      <c r="CP9" s="3">
        <v>0.70360335374309302</v>
      </c>
    </row>
    <row r="10" spans="1:97" ht="63" x14ac:dyDescent="0.2">
      <c r="A10" s="4" t="s">
        <v>50</v>
      </c>
      <c r="B10" s="3">
        <f t="shared" ref="B10:M10" si="8">B7/B4</f>
        <v>0</v>
      </c>
      <c r="C10" s="3">
        <f t="shared" si="8"/>
        <v>0</v>
      </c>
      <c r="D10" s="3">
        <f t="shared" si="8"/>
        <v>0</v>
      </c>
      <c r="E10" s="3">
        <f t="shared" si="8"/>
        <v>0</v>
      </c>
      <c r="F10" s="3">
        <f t="shared" si="8"/>
        <v>0</v>
      </c>
      <c r="G10" s="3">
        <f t="shared" si="8"/>
        <v>0</v>
      </c>
      <c r="H10" s="3">
        <f t="shared" si="8"/>
        <v>0</v>
      </c>
      <c r="I10" s="3">
        <f t="shared" si="8"/>
        <v>0</v>
      </c>
      <c r="J10" s="3">
        <f t="shared" si="8"/>
        <v>0</v>
      </c>
      <c r="K10" s="3">
        <f t="shared" si="8"/>
        <v>0</v>
      </c>
      <c r="L10" s="3">
        <f t="shared" si="8"/>
        <v>0</v>
      </c>
      <c r="M10" s="3">
        <f t="shared" si="8"/>
        <v>0</v>
      </c>
      <c r="N10" s="3">
        <f t="shared" ref="N10:Y10" si="9">N7/N4</f>
        <v>0</v>
      </c>
      <c r="O10" s="3">
        <f t="shared" si="9"/>
        <v>0</v>
      </c>
      <c r="P10" s="3">
        <f t="shared" si="9"/>
        <v>0</v>
      </c>
      <c r="Q10" s="3">
        <f t="shared" si="9"/>
        <v>0</v>
      </c>
      <c r="R10" s="3">
        <f t="shared" si="9"/>
        <v>0</v>
      </c>
      <c r="S10" s="3">
        <f t="shared" si="9"/>
        <v>0</v>
      </c>
      <c r="T10" s="3">
        <f t="shared" si="9"/>
        <v>0</v>
      </c>
      <c r="U10" s="3">
        <f t="shared" si="9"/>
        <v>0</v>
      </c>
      <c r="V10" s="3">
        <f t="shared" si="9"/>
        <v>0</v>
      </c>
      <c r="W10" s="3">
        <f t="shared" si="9"/>
        <v>0</v>
      </c>
      <c r="X10" s="3">
        <f t="shared" si="9"/>
        <v>0</v>
      </c>
      <c r="Y10" s="3">
        <f t="shared" si="9"/>
        <v>0</v>
      </c>
      <c r="Z10" s="3">
        <f t="shared" ref="Z10:AK10" si="10">Z7/Z4</f>
        <v>0</v>
      </c>
      <c r="AA10" s="3">
        <f t="shared" si="10"/>
        <v>0</v>
      </c>
      <c r="AB10" s="3">
        <f t="shared" si="10"/>
        <v>0</v>
      </c>
      <c r="AC10" s="3">
        <f t="shared" si="10"/>
        <v>0</v>
      </c>
      <c r="AD10" s="3">
        <f t="shared" si="10"/>
        <v>0</v>
      </c>
      <c r="AE10" s="3">
        <f t="shared" si="10"/>
        <v>0</v>
      </c>
      <c r="AF10" s="3">
        <f t="shared" si="10"/>
        <v>0</v>
      </c>
      <c r="AG10" s="3">
        <f t="shared" si="10"/>
        <v>0</v>
      </c>
      <c r="AH10" s="3">
        <f t="shared" si="10"/>
        <v>0</v>
      </c>
      <c r="AI10" s="3">
        <f t="shared" si="10"/>
        <v>0</v>
      </c>
      <c r="AJ10" s="3">
        <f t="shared" si="10"/>
        <v>0</v>
      </c>
      <c r="AK10" s="3">
        <f t="shared" si="10"/>
        <v>0</v>
      </c>
      <c r="AL10" s="3">
        <f t="shared" ref="AL10:AW10" si="11">AL7/AL4</f>
        <v>0</v>
      </c>
      <c r="AM10" s="3">
        <f t="shared" si="11"/>
        <v>0</v>
      </c>
      <c r="AN10" s="3">
        <f t="shared" si="11"/>
        <v>0</v>
      </c>
      <c r="AO10" s="3">
        <f t="shared" si="11"/>
        <v>0</v>
      </c>
      <c r="AP10" s="3">
        <f t="shared" si="11"/>
        <v>0</v>
      </c>
      <c r="AQ10" s="3">
        <f t="shared" si="11"/>
        <v>0</v>
      </c>
      <c r="AR10" s="3">
        <f t="shared" si="11"/>
        <v>0</v>
      </c>
      <c r="AS10" s="3">
        <f t="shared" si="11"/>
        <v>0</v>
      </c>
      <c r="AT10" s="3">
        <f t="shared" si="11"/>
        <v>0</v>
      </c>
      <c r="AU10" s="3">
        <f t="shared" si="11"/>
        <v>0</v>
      </c>
      <c r="AV10" s="3">
        <f t="shared" si="11"/>
        <v>0</v>
      </c>
      <c r="AW10" s="3">
        <f t="shared" si="11"/>
        <v>0</v>
      </c>
      <c r="AX10" s="3">
        <f t="shared" ref="AX10:BI10" si="12">AX7/AX4</f>
        <v>0</v>
      </c>
      <c r="AY10" s="3">
        <f t="shared" si="12"/>
        <v>0</v>
      </c>
      <c r="AZ10" s="3">
        <f t="shared" si="12"/>
        <v>0</v>
      </c>
      <c r="BA10" s="3">
        <f t="shared" si="12"/>
        <v>0</v>
      </c>
      <c r="BB10" s="3">
        <f t="shared" si="12"/>
        <v>0</v>
      </c>
      <c r="BC10" s="3">
        <f t="shared" si="12"/>
        <v>0</v>
      </c>
      <c r="BD10" s="3">
        <f t="shared" si="12"/>
        <v>0</v>
      </c>
      <c r="BE10" s="3">
        <f t="shared" si="12"/>
        <v>0</v>
      </c>
      <c r="BF10" s="3">
        <f t="shared" si="12"/>
        <v>0</v>
      </c>
      <c r="BG10" s="3">
        <f t="shared" si="12"/>
        <v>0</v>
      </c>
      <c r="BH10" s="3">
        <f t="shared" si="12"/>
        <v>0</v>
      </c>
      <c r="BI10" s="3">
        <f t="shared" si="12"/>
        <v>0</v>
      </c>
      <c r="BJ10" s="3">
        <f t="shared" ref="BJ10:BU10" si="13">BJ7/BJ4</f>
        <v>0</v>
      </c>
      <c r="BK10" s="3">
        <f t="shared" si="13"/>
        <v>0</v>
      </c>
      <c r="BL10" s="3">
        <f t="shared" si="13"/>
        <v>0</v>
      </c>
      <c r="BM10" s="3">
        <f t="shared" si="13"/>
        <v>0</v>
      </c>
      <c r="BN10" s="3">
        <f t="shared" si="13"/>
        <v>0</v>
      </c>
      <c r="BO10" s="3">
        <f t="shared" si="13"/>
        <v>0</v>
      </c>
      <c r="BP10" s="3">
        <f t="shared" si="13"/>
        <v>0</v>
      </c>
      <c r="BQ10" s="3">
        <f t="shared" si="13"/>
        <v>0</v>
      </c>
      <c r="BR10" s="3">
        <f t="shared" si="13"/>
        <v>0</v>
      </c>
      <c r="BS10" s="3">
        <f t="shared" si="13"/>
        <v>0</v>
      </c>
      <c r="BT10" s="3">
        <f t="shared" si="13"/>
        <v>0</v>
      </c>
      <c r="BU10" s="3">
        <f t="shared" si="13"/>
        <v>0</v>
      </c>
      <c r="BV10" s="3">
        <f t="shared" ref="BV10:CG10" si="14">BV7/BV4</f>
        <v>0</v>
      </c>
      <c r="BW10" s="3">
        <f t="shared" si="14"/>
        <v>0</v>
      </c>
      <c r="BX10" s="3">
        <f t="shared" si="14"/>
        <v>0</v>
      </c>
      <c r="BY10" s="3">
        <f t="shared" si="14"/>
        <v>0</v>
      </c>
      <c r="BZ10" s="3">
        <f t="shared" si="14"/>
        <v>0</v>
      </c>
      <c r="CA10" s="3">
        <f t="shared" si="14"/>
        <v>0</v>
      </c>
      <c r="CB10" s="3">
        <v>5.7429985541484401</v>
      </c>
      <c r="CC10" s="3">
        <v>2.1390457408935117</v>
      </c>
      <c r="CD10" s="3">
        <v>3.3129805082178976</v>
      </c>
      <c r="CE10" s="3">
        <v>3.123006907943914</v>
      </c>
      <c r="CF10" s="3">
        <v>3.9171876770550766</v>
      </c>
      <c r="CG10" s="3">
        <v>4.6650070144468456</v>
      </c>
      <c r="CH10" s="3">
        <v>4.5694427299021489</v>
      </c>
      <c r="CI10" s="3">
        <v>4.1369640436022888</v>
      </c>
      <c r="CJ10" s="3">
        <v>4.1472077915672383</v>
      </c>
      <c r="CK10" s="3">
        <v>3.9651903920500948</v>
      </c>
      <c r="CL10" s="3">
        <v>4.6154669464133828</v>
      </c>
      <c r="CM10" s="3">
        <v>4.365949233881163</v>
      </c>
      <c r="CN10" s="3">
        <v>6.1532618263665597</v>
      </c>
      <c r="CO10">
        <v>6.0639588810516196</v>
      </c>
      <c r="CP10">
        <v>6.2627626904024769</v>
      </c>
    </row>
    <row r="11" spans="1:97" ht="78.75" x14ac:dyDescent="0.2">
      <c r="A11" s="4" t="s">
        <v>17</v>
      </c>
      <c r="B11" s="3">
        <f t="shared" ref="B11:M11" si="15">B8/B5</f>
        <v>0.41613859344655679</v>
      </c>
      <c r="C11" s="3">
        <f t="shared" si="15"/>
        <v>0.41559053010343311</v>
      </c>
      <c r="D11" s="3">
        <f t="shared" si="15"/>
        <v>0.41148425238297642</v>
      </c>
      <c r="E11" s="3">
        <f t="shared" si="15"/>
        <v>0.41490369912183367</v>
      </c>
      <c r="F11" s="3">
        <f t="shared" si="15"/>
        <v>0.41686879151733047</v>
      </c>
      <c r="G11" s="3">
        <f t="shared" si="15"/>
        <v>0.41627524166104385</v>
      </c>
      <c r="H11" s="3">
        <f t="shared" si="15"/>
        <v>0.41905718700227612</v>
      </c>
      <c r="I11" s="3">
        <f t="shared" si="15"/>
        <v>0.41923870430411059</v>
      </c>
      <c r="J11" s="3">
        <f t="shared" si="15"/>
        <v>0.41517034538090769</v>
      </c>
      <c r="K11" s="3">
        <f t="shared" si="15"/>
        <v>0.41902428230268801</v>
      </c>
      <c r="L11" s="3">
        <f t="shared" si="15"/>
        <v>0.42491806779253732</v>
      </c>
      <c r="M11" s="3">
        <f t="shared" si="15"/>
        <v>0.41799607330607003</v>
      </c>
      <c r="N11" s="3">
        <f t="shared" ref="N11:Y11" si="16">N8/N5</f>
        <v>0.41978157800595917</v>
      </c>
      <c r="O11" s="3">
        <f t="shared" si="16"/>
        <v>0.43396128692053848</v>
      </c>
      <c r="P11" s="3">
        <f t="shared" si="16"/>
        <v>0.44004587011285778</v>
      </c>
      <c r="Q11" s="3">
        <f t="shared" si="16"/>
        <v>0.44181323714018206</v>
      </c>
      <c r="R11" s="3">
        <f t="shared" si="16"/>
        <v>0.45417295515785344</v>
      </c>
      <c r="S11" s="3">
        <f t="shared" si="16"/>
        <v>0.45001987350462846</v>
      </c>
      <c r="T11" s="3">
        <f t="shared" si="16"/>
        <v>0.44421397585024325</v>
      </c>
      <c r="U11" s="3">
        <f t="shared" si="16"/>
        <v>0.44065506438019253</v>
      </c>
      <c r="V11" s="3">
        <f t="shared" si="16"/>
        <v>0.43790080959935623</v>
      </c>
      <c r="W11" s="3">
        <f t="shared" si="16"/>
        <v>0.45180448190339056</v>
      </c>
      <c r="X11" s="3">
        <f t="shared" si="16"/>
        <v>0.4545829784509729</v>
      </c>
      <c r="Y11" s="3">
        <f t="shared" si="16"/>
        <v>0.46312693990365866</v>
      </c>
      <c r="Z11" s="3">
        <f t="shared" ref="Z11:AK11" si="17">Z8/Z5</f>
        <v>0.47106451338296984</v>
      </c>
      <c r="AA11" s="3">
        <f t="shared" si="17"/>
        <v>0.47458141561771461</v>
      </c>
      <c r="AB11" s="3">
        <f t="shared" si="17"/>
        <v>0.4772850448850639</v>
      </c>
      <c r="AC11" s="3">
        <f t="shared" si="17"/>
        <v>0.48426414009774194</v>
      </c>
      <c r="AD11" s="3">
        <f t="shared" si="17"/>
        <v>0.48352324425687954</v>
      </c>
      <c r="AE11" s="3">
        <f t="shared" si="17"/>
        <v>0.49210994869394575</v>
      </c>
      <c r="AF11" s="3">
        <f t="shared" si="17"/>
        <v>0.49395152588401348</v>
      </c>
      <c r="AG11" s="3">
        <f t="shared" si="17"/>
        <v>0.50075034742723612</v>
      </c>
      <c r="AH11" s="3">
        <f t="shared" si="17"/>
        <v>0.49944353545360309</v>
      </c>
      <c r="AI11" s="3">
        <f t="shared" si="17"/>
        <v>0.5022158200398481</v>
      </c>
      <c r="AJ11" s="3">
        <f t="shared" si="17"/>
        <v>0.49897528093825438</v>
      </c>
      <c r="AK11" s="3">
        <f t="shared" si="17"/>
        <v>0.50300594994915959</v>
      </c>
      <c r="AL11" s="3">
        <f t="shared" ref="AL11:AW11" si="18">AL8/AL5</f>
        <v>0.50598536818067852</v>
      </c>
      <c r="AM11" s="3">
        <f t="shared" si="18"/>
        <v>0.51688990605035545</v>
      </c>
      <c r="AN11" s="3">
        <f t="shared" si="18"/>
        <v>0.51853843289323853</v>
      </c>
      <c r="AO11" s="3">
        <f t="shared" si="18"/>
        <v>0.52608920209239185</v>
      </c>
      <c r="AP11" s="3">
        <f t="shared" si="18"/>
        <v>0.54286297015917562</v>
      </c>
      <c r="AQ11" s="3">
        <f t="shared" si="18"/>
        <v>0.53751496695705681</v>
      </c>
      <c r="AR11" s="3">
        <f t="shared" si="18"/>
        <v>0.53921420021896338</v>
      </c>
      <c r="AS11" s="3">
        <f t="shared" si="18"/>
        <v>0.54497653527189982</v>
      </c>
      <c r="AT11" s="3">
        <f t="shared" si="18"/>
        <v>0.54284931289953975</v>
      </c>
      <c r="AU11" s="3">
        <f t="shared" si="18"/>
        <v>0.54808167021757548</v>
      </c>
      <c r="AV11" s="3">
        <f t="shared" si="18"/>
        <v>0.55086576456734049</v>
      </c>
      <c r="AW11" s="3">
        <f t="shared" si="18"/>
        <v>0.56152174467499794</v>
      </c>
      <c r="AX11" s="3">
        <f t="shared" ref="AX11:BI11" si="19">AX8/AX5</f>
        <v>0.56977534915036609</v>
      </c>
      <c r="AY11" s="3">
        <f t="shared" si="19"/>
        <v>0.5725984078248364</v>
      </c>
      <c r="AZ11" s="3">
        <f t="shared" si="19"/>
        <v>0.57541782040274936</v>
      </c>
      <c r="BA11" s="3">
        <f t="shared" si="19"/>
        <v>0.57569079110399957</v>
      </c>
      <c r="BB11" s="3">
        <f t="shared" si="19"/>
        <v>0.5837273933125795</v>
      </c>
      <c r="BC11" s="3">
        <f t="shared" si="19"/>
        <v>0.58362712380284154</v>
      </c>
      <c r="BD11" s="3">
        <f t="shared" si="19"/>
        <v>0.58760188468100161</v>
      </c>
      <c r="BE11" s="3">
        <f t="shared" si="19"/>
        <v>0.59026366982669054</v>
      </c>
      <c r="BF11" s="3">
        <f t="shared" si="19"/>
        <v>0.59805199780567631</v>
      </c>
      <c r="BG11" s="3">
        <f t="shared" si="19"/>
        <v>0.60300200708014196</v>
      </c>
      <c r="BH11" s="3">
        <f t="shared" si="19"/>
        <v>0.60667070489622044</v>
      </c>
      <c r="BI11" s="3">
        <f t="shared" si="19"/>
        <v>0.59623480271652618</v>
      </c>
      <c r="BJ11" s="3">
        <f t="shared" ref="BJ11:BU11" si="20">BJ8/BJ5</f>
        <v>0.60614961212522722</v>
      </c>
      <c r="BK11" s="3">
        <f t="shared" si="20"/>
        <v>0.61102947384360728</v>
      </c>
      <c r="BL11" s="3">
        <f t="shared" si="20"/>
        <v>0.61592252385502444</v>
      </c>
      <c r="BM11" s="3">
        <f t="shared" si="20"/>
        <v>0.62169858899333752</v>
      </c>
      <c r="BN11" s="3">
        <f t="shared" si="20"/>
        <v>0.62827035003551857</v>
      </c>
      <c r="BO11" s="3">
        <f t="shared" si="20"/>
        <v>0.62690456988553023</v>
      </c>
      <c r="BP11" s="3">
        <f t="shared" si="20"/>
        <v>0.6344400517339861</v>
      </c>
      <c r="BQ11" s="3">
        <f t="shared" si="20"/>
        <v>0.62983821270267393</v>
      </c>
      <c r="BR11" s="3">
        <f t="shared" si="20"/>
        <v>0.62821101817188407</v>
      </c>
      <c r="BS11" s="3">
        <f t="shared" si="20"/>
        <v>0.63556544269250104</v>
      </c>
      <c r="BT11" s="3">
        <f t="shared" si="20"/>
        <v>0.6332183445605909</v>
      </c>
      <c r="BU11" s="3">
        <f t="shared" si="20"/>
        <v>0.62833879745718568</v>
      </c>
      <c r="BV11" s="3">
        <f t="shared" ref="BV11:CG11" si="21">BV8/BV5</f>
        <v>0.63170334557823593</v>
      </c>
      <c r="BW11" s="3">
        <f t="shared" si="21"/>
        <v>0.63152462499421369</v>
      </c>
      <c r="BX11" s="3">
        <f t="shared" si="21"/>
        <v>0.63165033083714606</v>
      </c>
      <c r="BY11" s="3">
        <f t="shared" si="21"/>
        <v>0.62817886990525473</v>
      </c>
      <c r="BZ11" s="3">
        <f t="shared" si="21"/>
        <v>0.62847635004378188</v>
      </c>
      <c r="CA11" s="3">
        <f t="shared" si="21"/>
        <v>0.62663597059974974</v>
      </c>
      <c r="CB11" s="3">
        <f t="shared" si="21"/>
        <v>0.63025688623755072</v>
      </c>
      <c r="CC11" s="3">
        <f t="shared" si="21"/>
        <v>0.63269987410161965</v>
      </c>
      <c r="CD11" s="3">
        <f t="shared" si="21"/>
        <v>0.62010971840253037</v>
      </c>
      <c r="CE11" s="3">
        <f t="shared" si="21"/>
        <v>0.61976925243113656</v>
      </c>
      <c r="CF11" s="3">
        <f t="shared" si="21"/>
        <v>0.61147992008279262</v>
      </c>
      <c r="CG11" s="3">
        <f t="shared" si="21"/>
        <v>0.59985038358097187</v>
      </c>
      <c r="CH11" s="3">
        <f t="shared" si="7"/>
        <v>0.60975144804448833</v>
      </c>
      <c r="CI11" s="3">
        <f t="shared" si="7"/>
        <v>0.61233707002212301</v>
      </c>
      <c r="CJ11" s="3">
        <f t="shared" si="7"/>
        <v>0.62099530418307969</v>
      </c>
      <c r="CK11" s="3">
        <f t="shared" si="7"/>
        <v>0.62718719989582827</v>
      </c>
      <c r="CL11" s="3">
        <f t="shared" si="7"/>
        <v>0.61918336950167763</v>
      </c>
      <c r="CM11" s="3">
        <f t="shared" si="7"/>
        <v>0.62217199952420599</v>
      </c>
      <c r="CN11" s="3">
        <f t="shared" si="7"/>
        <v>0.62391707305431143</v>
      </c>
      <c r="CO11" s="3">
        <f t="shared" si="7"/>
        <v>0.60403505667084756</v>
      </c>
      <c r="CP11" s="3">
        <f t="shared" si="7"/>
        <v>0.59922546737050786</v>
      </c>
    </row>
  </sheetData>
  <mergeCells count="9">
    <mergeCell ref="A1:A2"/>
    <mergeCell ref="B1:M1"/>
    <mergeCell ref="N1:Y1"/>
    <mergeCell ref="Z1:AK1"/>
    <mergeCell ref="BV1:CG1"/>
    <mergeCell ref="CH1:CS1"/>
    <mergeCell ref="AL1:AW1"/>
    <mergeCell ref="AX1:BI1"/>
    <mergeCell ref="BJ1:B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21"/>
  <sheetViews>
    <sheetView rightToLeft="1" workbookViewId="0">
      <pane xSplit="1" ySplit="2" topLeftCell="CI3" activePane="bottomRight" state="frozen"/>
      <selection pane="topRight" activeCell="B1" sqref="B1"/>
      <selection pane="bottomLeft" activeCell="A3" sqref="A3"/>
      <selection pane="bottomRight" activeCell="CO24" sqref="CJ24:CO24"/>
    </sheetView>
  </sheetViews>
  <sheetFormatPr defaultRowHeight="14.25" x14ac:dyDescent="0.2"/>
  <cols>
    <col min="96" max="99" width="9.875" bestFit="1" customWidth="1"/>
  </cols>
  <sheetData>
    <row r="1" spans="1:97" x14ac:dyDescent="0.2">
      <c r="A1" s="28" t="s">
        <v>0</v>
      </c>
      <c r="B1" s="26">
        <v>2013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>
        <v>2014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>
        <v>2015</v>
      </c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>
        <v>2016</v>
      </c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>
        <v>2017</v>
      </c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>
        <v>2018</v>
      </c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0">
        <v>2019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19">
        <v>2020</v>
      </c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</row>
    <row r="2" spans="1:97" ht="15" thickBot="1" x14ac:dyDescent="0.25">
      <c r="A2" s="29"/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" t="s">
        <v>1</v>
      </c>
      <c r="O2" s="1" t="s">
        <v>2</v>
      </c>
      <c r="P2" s="1" t="s">
        <v>3</v>
      </c>
      <c r="Q2" s="1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1" t="s">
        <v>1</v>
      </c>
      <c r="AA2" s="1" t="s">
        <v>2</v>
      </c>
      <c r="AB2" s="1" t="s">
        <v>3</v>
      </c>
      <c r="AC2" s="1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1" t="s">
        <v>1</v>
      </c>
      <c r="AM2" s="1" t="s">
        <v>2</v>
      </c>
      <c r="AN2" s="1" t="s">
        <v>3</v>
      </c>
      <c r="AO2" s="1" t="s">
        <v>4</v>
      </c>
      <c r="AP2" s="2" t="s">
        <v>5</v>
      </c>
      <c r="AQ2" s="2" t="s">
        <v>6</v>
      </c>
      <c r="AR2" s="2" t="s">
        <v>7</v>
      </c>
      <c r="AS2" s="2" t="s">
        <v>8</v>
      </c>
      <c r="AT2" s="2" t="s">
        <v>9</v>
      </c>
      <c r="AU2" s="2" t="s">
        <v>10</v>
      </c>
      <c r="AV2" s="2" t="s">
        <v>11</v>
      </c>
      <c r="AW2" s="2" t="s">
        <v>12</v>
      </c>
      <c r="AX2" s="1" t="s">
        <v>1</v>
      </c>
      <c r="AY2" s="1" t="s">
        <v>2</v>
      </c>
      <c r="AZ2" s="1" t="s">
        <v>3</v>
      </c>
      <c r="BA2" s="1" t="s">
        <v>4</v>
      </c>
      <c r="BB2" s="2" t="s">
        <v>5</v>
      </c>
      <c r="BC2" s="2" t="s">
        <v>6</v>
      </c>
      <c r="BD2" s="2" t="s">
        <v>7</v>
      </c>
      <c r="BE2" s="2" t="s">
        <v>8</v>
      </c>
      <c r="BF2" s="2" t="s">
        <v>9</v>
      </c>
      <c r="BG2" s="2" t="s">
        <v>10</v>
      </c>
      <c r="BH2" s="2" t="s">
        <v>11</v>
      </c>
      <c r="BI2" s="2" t="s">
        <v>12</v>
      </c>
      <c r="BJ2" s="1" t="s">
        <v>1</v>
      </c>
      <c r="BK2" s="1" t="s">
        <v>2</v>
      </c>
      <c r="BL2" s="1" t="s">
        <v>3</v>
      </c>
      <c r="BM2" s="1" t="s">
        <v>4</v>
      </c>
      <c r="BN2" s="2" t="s">
        <v>5</v>
      </c>
      <c r="BO2" s="2" t="s">
        <v>6</v>
      </c>
      <c r="BP2" s="2" t="s">
        <v>7</v>
      </c>
      <c r="BQ2" s="2" t="s">
        <v>8</v>
      </c>
      <c r="BR2" s="2" t="s">
        <v>9</v>
      </c>
      <c r="BS2" s="2" t="s">
        <v>10</v>
      </c>
      <c r="BT2" s="2" t="s">
        <v>11</v>
      </c>
      <c r="BU2" s="2" t="s">
        <v>12</v>
      </c>
      <c r="BV2" s="1" t="s">
        <v>1</v>
      </c>
      <c r="BW2" s="1" t="s">
        <v>2</v>
      </c>
      <c r="BX2" s="1" t="s">
        <v>3</v>
      </c>
      <c r="BY2" s="1" t="s">
        <v>4</v>
      </c>
      <c r="BZ2" s="2" t="s">
        <v>5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10</v>
      </c>
      <c r="CF2" s="2" t="s">
        <v>11</v>
      </c>
      <c r="CG2" s="2" t="s">
        <v>12</v>
      </c>
      <c r="CH2" s="1" t="s">
        <v>1</v>
      </c>
      <c r="CI2" s="1" t="s">
        <v>2</v>
      </c>
      <c r="CJ2" s="1" t="s">
        <v>3</v>
      </c>
      <c r="CK2" s="1" t="s">
        <v>4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2" t="s">
        <v>10</v>
      </c>
      <c r="CR2" s="2" t="s">
        <v>11</v>
      </c>
      <c r="CS2" s="2" t="s">
        <v>12</v>
      </c>
    </row>
    <row r="3" spans="1:97" ht="31.5" x14ac:dyDescent="0.2">
      <c r="A3" s="4" t="s">
        <v>18</v>
      </c>
      <c r="B3" s="7">
        <v>6663.2964179999999</v>
      </c>
      <c r="C3" s="7">
        <v>6714.7903110000007</v>
      </c>
      <c r="D3" s="7">
        <v>6892.467643</v>
      </c>
      <c r="E3" s="7">
        <v>6976.5202289999997</v>
      </c>
      <c r="F3" s="7">
        <v>6904.5997820000002</v>
      </c>
      <c r="G3" s="7">
        <v>6997.6209170000002</v>
      </c>
      <c r="H3" s="7">
        <v>7089.271424999999</v>
      </c>
      <c r="I3" s="7">
        <v>7035.2281839999996</v>
      </c>
      <c r="J3" s="7">
        <v>7337.4981749999988</v>
      </c>
      <c r="K3" s="7">
        <v>7299.1794719999998</v>
      </c>
      <c r="L3" s="7">
        <v>7254.6181290000004</v>
      </c>
      <c r="M3" s="7">
        <v>7447.1078529999995</v>
      </c>
      <c r="N3" s="7">
        <v>7421.4867020000002</v>
      </c>
      <c r="O3" s="7">
        <v>7518.3008389999995</v>
      </c>
      <c r="P3" s="7">
        <v>7584.4827729999997</v>
      </c>
      <c r="Q3" s="7">
        <v>7614.1937619999999</v>
      </c>
      <c r="R3" s="7">
        <v>7643.9942139999994</v>
      </c>
      <c r="S3" s="7">
        <v>7873.5523090000006</v>
      </c>
      <c r="T3" s="7">
        <v>7851.2501130000001</v>
      </c>
      <c r="U3" s="7">
        <v>8000.1390270000011</v>
      </c>
      <c r="V3" s="7">
        <v>7849.9277009999996</v>
      </c>
      <c r="W3" s="7">
        <v>7749.9589299999989</v>
      </c>
      <c r="X3" s="7">
        <v>7773.3549939999994</v>
      </c>
      <c r="Y3" s="7">
        <v>7940.4489100000001</v>
      </c>
      <c r="Z3" s="7">
        <v>7850.757982000001</v>
      </c>
      <c r="AA3" s="7">
        <v>7820.4553989999995</v>
      </c>
      <c r="AB3" s="7">
        <v>7938.2161699999997</v>
      </c>
      <c r="AC3" s="7">
        <v>8251.9266989999996</v>
      </c>
      <c r="AD3" s="7">
        <v>8373.2106739999999</v>
      </c>
      <c r="AE3" s="7">
        <v>8445.0229710000003</v>
      </c>
      <c r="AF3" s="7">
        <v>8521.4175529999993</v>
      </c>
      <c r="AG3" s="7">
        <v>8415.0782710000003</v>
      </c>
      <c r="AH3" s="7">
        <v>8485.9143999999997</v>
      </c>
      <c r="AI3" s="7">
        <v>8568.599001999999</v>
      </c>
      <c r="AJ3" s="7">
        <v>8641.4303919999984</v>
      </c>
      <c r="AK3" s="7">
        <v>8615.6277000000009</v>
      </c>
      <c r="AL3" s="7">
        <v>8699.170216999999</v>
      </c>
      <c r="AM3" s="7">
        <v>8743.3662110000005</v>
      </c>
      <c r="AN3" s="7">
        <v>8986.3020500000002</v>
      </c>
      <c r="AO3" s="7">
        <v>9059.7994959999996</v>
      </c>
      <c r="AP3" s="7">
        <v>8994.8097600000001</v>
      </c>
      <c r="AQ3" s="7">
        <v>9088.1099869999998</v>
      </c>
      <c r="AR3" s="7">
        <v>9213.9263289999999</v>
      </c>
      <c r="AS3" s="7">
        <v>9265.685703000001</v>
      </c>
      <c r="AT3" s="7">
        <v>9307.622566</v>
      </c>
      <c r="AU3" s="7">
        <v>9298.4070570000003</v>
      </c>
      <c r="AV3" s="7">
        <v>9327.7978790000016</v>
      </c>
      <c r="AW3" s="7">
        <v>9503.3044190000001</v>
      </c>
      <c r="AX3" s="7">
        <v>9673.5190939999993</v>
      </c>
      <c r="AY3" s="7">
        <v>9911.0069760000006</v>
      </c>
      <c r="AZ3" s="7">
        <v>10014.105313</v>
      </c>
      <c r="BA3" s="7">
        <v>10041.754373</v>
      </c>
      <c r="BB3" s="7">
        <v>10143.678327000001</v>
      </c>
      <c r="BC3" s="7">
        <v>10241.859074</v>
      </c>
      <c r="BD3" s="7">
        <v>10255.735100000002</v>
      </c>
      <c r="BE3" s="7">
        <v>10323.497515999999</v>
      </c>
      <c r="BF3" s="7">
        <v>10404.106678</v>
      </c>
      <c r="BG3" s="7">
        <v>10444.918576</v>
      </c>
      <c r="BH3" s="7">
        <v>10575.003919999999</v>
      </c>
      <c r="BI3" s="7">
        <v>10854.663731999999</v>
      </c>
      <c r="BJ3" s="7">
        <v>10889.764900999999</v>
      </c>
      <c r="BK3" s="7">
        <v>10874.479090000001</v>
      </c>
      <c r="BL3" s="7">
        <v>10879.079103</v>
      </c>
      <c r="BM3" s="7">
        <v>10966.038045000001</v>
      </c>
      <c r="BN3" s="7">
        <v>10963.368643</v>
      </c>
      <c r="BO3" s="7">
        <v>10864.047595</v>
      </c>
      <c r="BP3" s="7">
        <v>10953.703659999999</v>
      </c>
      <c r="BQ3" s="7">
        <v>11014.103764</v>
      </c>
      <c r="BR3" s="7">
        <v>11033.524239999999</v>
      </c>
      <c r="BS3" s="7">
        <v>10825.317574000001</v>
      </c>
      <c r="BT3" s="7">
        <v>10943.672447000001</v>
      </c>
      <c r="BU3" s="7">
        <v>11051.358238999997</v>
      </c>
      <c r="BV3" s="7">
        <v>10976.995455</v>
      </c>
      <c r="BW3" s="7">
        <v>11035.822572000001</v>
      </c>
      <c r="BX3" s="7">
        <v>11122.987821000001</v>
      </c>
      <c r="BY3" s="7">
        <v>11192.153461999998</v>
      </c>
      <c r="BZ3" s="7">
        <v>11105.421933</v>
      </c>
      <c r="CA3" s="7">
        <v>11357.102916</v>
      </c>
      <c r="CB3" s="7">
        <v>11385.761093000001</v>
      </c>
      <c r="CC3" s="7">
        <v>11743.074993000002</v>
      </c>
      <c r="CD3" s="7">
        <v>11715.440277000002</v>
      </c>
      <c r="CE3" s="7">
        <v>11736.633781</v>
      </c>
      <c r="CF3" s="7">
        <v>11811.152765999999</v>
      </c>
      <c r="CG3" s="7">
        <v>12076.992889000001</v>
      </c>
      <c r="CH3" s="7">
        <v>12212.316826999999</v>
      </c>
      <c r="CI3" s="7">
        <v>12244.355791999998</v>
      </c>
      <c r="CJ3" s="7">
        <v>11992.349236000002</v>
      </c>
      <c r="CK3" s="7">
        <v>12049</v>
      </c>
      <c r="CL3" s="7">
        <v>12190</v>
      </c>
      <c r="CM3" s="7">
        <v>12415.8</v>
      </c>
      <c r="CN3" s="7">
        <v>12309.8</v>
      </c>
    </row>
    <row r="4" spans="1:97" ht="63" x14ac:dyDescent="0.2">
      <c r="A4" s="4" t="s">
        <v>19</v>
      </c>
      <c r="B4" s="9">
        <v>527.95402999999999</v>
      </c>
      <c r="C4" s="9">
        <v>535.38457300000005</v>
      </c>
      <c r="D4" s="9">
        <v>603.65781700000002</v>
      </c>
      <c r="E4" s="9">
        <v>593.72235599999999</v>
      </c>
      <c r="F4" s="9">
        <v>557.75095399999998</v>
      </c>
      <c r="G4" s="9">
        <v>568.24214700000005</v>
      </c>
      <c r="H4" s="9">
        <v>623.54692399999999</v>
      </c>
      <c r="I4" s="9">
        <v>565.37899300000004</v>
      </c>
      <c r="J4" s="9">
        <v>637.06881499999997</v>
      </c>
      <c r="K4" s="9">
        <v>551.77554999999995</v>
      </c>
      <c r="L4" s="9">
        <v>542.85748000000001</v>
      </c>
      <c r="M4" s="9">
        <v>591.97068300000001</v>
      </c>
      <c r="N4" s="9">
        <v>545.01769100000001</v>
      </c>
      <c r="O4" s="9">
        <v>563.87153499999999</v>
      </c>
      <c r="P4" s="9">
        <v>602.12420199999997</v>
      </c>
      <c r="Q4" s="9">
        <v>496.023189</v>
      </c>
      <c r="R4" s="9">
        <v>547.322585</v>
      </c>
      <c r="S4" s="9">
        <v>587.55444399999999</v>
      </c>
      <c r="T4" s="9">
        <v>513.91321099999993</v>
      </c>
      <c r="U4" s="9">
        <v>638.15000699999996</v>
      </c>
      <c r="V4" s="9">
        <v>518.57777899999996</v>
      </c>
      <c r="W4" s="9">
        <v>502.761663</v>
      </c>
      <c r="X4" s="9">
        <v>517.00179900000001</v>
      </c>
      <c r="Y4" s="9">
        <v>690.71426400000007</v>
      </c>
      <c r="Z4" s="9">
        <v>648.12228100000004</v>
      </c>
      <c r="AA4" s="9">
        <v>521.34356600000001</v>
      </c>
      <c r="AB4" s="9">
        <v>587.30462899999998</v>
      </c>
      <c r="AC4" s="9">
        <v>687.099017</v>
      </c>
      <c r="AD4" s="9">
        <v>644.68980400000009</v>
      </c>
      <c r="AE4" s="9">
        <v>644.16479600000002</v>
      </c>
      <c r="AF4" s="9">
        <v>656.340191</v>
      </c>
      <c r="AG4" s="9">
        <v>615.20546899999999</v>
      </c>
      <c r="AH4" s="9">
        <v>593.72059899999999</v>
      </c>
      <c r="AI4" s="9">
        <v>618.642651</v>
      </c>
      <c r="AJ4" s="9">
        <v>573.33236199999999</v>
      </c>
      <c r="AK4" s="9">
        <v>565.13939600000003</v>
      </c>
      <c r="AL4" s="9">
        <v>545.96179699999993</v>
      </c>
      <c r="AM4" s="9">
        <v>538.43555400000002</v>
      </c>
      <c r="AN4" s="9">
        <v>593.10673999999995</v>
      </c>
      <c r="AO4" s="9">
        <v>634.35675500000002</v>
      </c>
      <c r="AP4" s="9">
        <v>592.10422799999992</v>
      </c>
      <c r="AQ4" s="9">
        <v>591.17846200000008</v>
      </c>
      <c r="AR4" s="9">
        <v>603.190833</v>
      </c>
      <c r="AS4" s="9">
        <v>590.22459100000003</v>
      </c>
      <c r="AT4" s="9">
        <v>522.80624399999999</v>
      </c>
      <c r="AU4" s="9">
        <v>553.40508799999998</v>
      </c>
      <c r="AV4" s="9">
        <v>538.70439399999998</v>
      </c>
      <c r="AW4" s="9">
        <v>593.65087299999993</v>
      </c>
      <c r="AX4" s="9">
        <v>692.47875699999997</v>
      </c>
      <c r="AY4" s="9">
        <v>768.00667299999998</v>
      </c>
      <c r="AZ4" s="9">
        <v>770.70644700000003</v>
      </c>
      <c r="BA4" s="9">
        <v>704.43285199999991</v>
      </c>
      <c r="BB4" s="9">
        <v>725.29068899999993</v>
      </c>
      <c r="BC4" s="9">
        <v>691.62236999999993</v>
      </c>
      <c r="BD4" s="9">
        <v>682.41548699999998</v>
      </c>
      <c r="BE4" s="9">
        <v>631.60472900000002</v>
      </c>
      <c r="BF4" s="9">
        <v>693.103386</v>
      </c>
      <c r="BG4" s="9">
        <v>605.86383599999999</v>
      </c>
      <c r="BH4" s="9">
        <v>661.64660200000003</v>
      </c>
      <c r="BI4" s="9">
        <v>677.44847200000004</v>
      </c>
      <c r="BJ4" s="9">
        <v>680.808493</v>
      </c>
      <c r="BK4" s="9">
        <v>706.97321399999998</v>
      </c>
      <c r="BL4" s="9">
        <v>666.796471</v>
      </c>
      <c r="BM4" s="9">
        <v>662.55518900000004</v>
      </c>
      <c r="BN4" s="9">
        <v>673.62216999999998</v>
      </c>
      <c r="BO4" s="9">
        <v>598.43361800000002</v>
      </c>
      <c r="BP4" s="9">
        <v>662.98895000000005</v>
      </c>
      <c r="BQ4" s="9">
        <v>565.12287700000002</v>
      </c>
      <c r="BR4" s="9">
        <v>526.15125</v>
      </c>
      <c r="BS4" s="9">
        <v>482.26255100000003</v>
      </c>
      <c r="BT4" s="9">
        <v>568.00569900000005</v>
      </c>
      <c r="BU4" s="9">
        <v>524.15637900000002</v>
      </c>
      <c r="BV4" s="9">
        <v>428.932253</v>
      </c>
      <c r="BW4" s="9">
        <v>432.34024800000003</v>
      </c>
      <c r="BX4" s="9">
        <v>433.80683399999998</v>
      </c>
      <c r="BY4" s="9">
        <v>405.19941799999998</v>
      </c>
      <c r="BZ4" s="9">
        <v>335.783027</v>
      </c>
      <c r="CA4" s="9">
        <v>367.641119</v>
      </c>
      <c r="CB4" s="9">
        <v>360.57276899999999</v>
      </c>
      <c r="CC4" s="9">
        <v>810.34431299999994</v>
      </c>
      <c r="CD4" s="9">
        <v>501.09204</v>
      </c>
      <c r="CE4" s="9">
        <v>501.65823399999999</v>
      </c>
      <c r="CF4" s="9">
        <v>425.848862</v>
      </c>
      <c r="CG4" s="9">
        <v>407.51004499999999</v>
      </c>
      <c r="CH4" s="9">
        <v>431.15271899999999</v>
      </c>
      <c r="CI4" s="9">
        <v>459.21807000000001</v>
      </c>
      <c r="CJ4" s="9">
        <v>453.00353799999999</v>
      </c>
      <c r="CK4" s="9">
        <v>440.6</v>
      </c>
      <c r="CL4" s="9">
        <v>425.5</v>
      </c>
      <c r="CM4" s="9">
        <v>468.4</v>
      </c>
      <c r="CN4" s="9">
        <v>378.8</v>
      </c>
    </row>
    <row r="5" spans="1:97" ht="63" x14ac:dyDescent="0.2">
      <c r="A5" s="4" t="s">
        <v>20</v>
      </c>
      <c r="B5" s="7">
        <v>5838.6611830000002</v>
      </c>
      <c r="C5" s="7">
        <v>5886.033754</v>
      </c>
      <c r="D5" s="7">
        <v>5993.5766100000001</v>
      </c>
      <c r="E5" s="7">
        <v>6078.6192070000006</v>
      </c>
      <c r="F5" s="7">
        <v>6042.6911419999997</v>
      </c>
      <c r="G5" s="7">
        <v>6118.9718480000001</v>
      </c>
      <c r="H5" s="7">
        <v>6156.8080829999999</v>
      </c>
      <c r="I5" s="7">
        <v>6152.7531410000001</v>
      </c>
      <c r="J5" s="7">
        <v>6377.2353970000004</v>
      </c>
      <c r="K5" s="7">
        <v>6417.8976919999996</v>
      </c>
      <c r="L5" s="7">
        <v>6377.1288199999999</v>
      </c>
      <c r="M5" s="7">
        <v>6528.6970769999998</v>
      </c>
      <c r="N5" s="7">
        <v>6546.5097839999999</v>
      </c>
      <c r="O5" s="7">
        <v>6614.5747539999993</v>
      </c>
      <c r="P5" s="7">
        <v>6638.5647629999994</v>
      </c>
      <c r="Q5" s="7">
        <v>6749.0849499999995</v>
      </c>
      <c r="R5" s="7">
        <v>6726.9856709999995</v>
      </c>
      <c r="S5" s="7">
        <v>6911.0863289999998</v>
      </c>
      <c r="T5" s="7">
        <v>6963.7399439999999</v>
      </c>
      <c r="U5" s="7">
        <v>6977.0594089999995</v>
      </c>
      <c r="V5" s="7">
        <v>6959.2021489999997</v>
      </c>
      <c r="W5" s="7">
        <v>6872.9955990000008</v>
      </c>
      <c r="X5" s="7">
        <v>6885.13627</v>
      </c>
      <c r="Y5" s="7">
        <v>6874.8815599999998</v>
      </c>
      <c r="Z5" s="7">
        <v>6826.9415190000009</v>
      </c>
      <c r="AA5" s="7">
        <v>6919.9182679999994</v>
      </c>
      <c r="AB5" s="7">
        <v>6981.1599650000007</v>
      </c>
      <c r="AC5" s="7">
        <v>7185.4876110000005</v>
      </c>
      <c r="AD5" s="7">
        <v>7358.8118549999999</v>
      </c>
      <c r="AE5" s="7">
        <v>7428.7457649999997</v>
      </c>
      <c r="AF5" s="7">
        <v>7475.9854700000005</v>
      </c>
      <c r="AG5" s="7">
        <v>7415.1772319999991</v>
      </c>
      <c r="AH5" s="7">
        <v>7500.9582930000006</v>
      </c>
      <c r="AI5" s="7">
        <v>7525.8271590000004</v>
      </c>
      <c r="AJ5" s="7">
        <v>7644.0907399999996</v>
      </c>
      <c r="AK5" s="7">
        <v>7641.0784509999994</v>
      </c>
      <c r="AL5" s="7">
        <v>7729.8221480000002</v>
      </c>
      <c r="AM5" s="7">
        <v>7793.2123920000004</v>
      </c>
      <c r="AN5" s="7">
        <v>7979.7302099999997</v>
      </c>
      <c r="AO5" s="7">
        <v>8018.0459390000005</v>
      </c>
      <c r="AP5" s="7">
        <v>8007.1996349999999</v>
      </c>
      <c r="AQ5" s="7">
        <v>8117.9150359999994</v>
      </c>
      <c r="AR5" s="7">
        <v>8225.2458800000004</v>
      </c>
      <c r="AS5" s="7">
        <v>8285.9152259999992</v>
      </c>
      <c r="AT5" s="7">
        <v>8388.2969679999987</v>
      </c>
      <c r="AU5" s="7">
        <v>8356.7432769999996</v>
      </c>
      <c r="AV5" s="7">
        <v>8399.9811850000006</v>
      </c>
      <c r="AW5" s="7">
        <v>8532.8735840000008</v>
      </c>
      <c r="AX5" s="7">
        <v>8622.3188059999993</v>
      </c>
      <c r="AY5" s="7">
        <v>8768.1470509999999</v>
      </c>
      <c r="AZ5" s="7">
        <v>8868.2058780000007</v>
      </c>
      <c r="BA5" s="7">
        <v>8956.7345580000001</v>
      </c>
      <c r="BB5" s="7">
        <v>9023.9449130000012</v>
      </c>
      <c r="BC5" s="7">
        <v>9154.2080849999984</v>
      </c>
      <c r="BD5" s="7">
        <v>9165.8519899999992</v>
      </c>
      <c r="BE5" s="7">
        <v>9287.4140210000005</v>
      </c>
      <c r="BF5" s="7">
        <v>9300.8050800000001</v>
      </c>
      <c r="BG5" s="7">
        <v>9427.9691050000001</v>
      </c>
      <c r="BH5" s="7">
        <v>9476.5886580000006</v>
      </c>
      <c r="BI5" s="7">
        <v>9750.8244429999995</v>
      </c>
      <c r="BJ5" s="7">
        <v>9793.5825789999999</v>
      </c>
      <c r="BK5" s="7">
        <v>9762.4080300000005</v>
      </c>
      <c r="BL5" s="7">
        <v>9806.8322010000011</v>
      </c>
      <c r="BM5" s="7">
        <v>9890.3411789999991</v>
      </c>
      <c r="BN5" s="7">
        <v>9883.4419289999987</v>
      </c>
      <c r="BO5" s="7">
        <v>9858.4064400000007</v>
      </c>
      <c r="BP5" s="7">
        <v>9874.5282340000012</v>
      </c>
      <c r="BQ5" s="7">
        <v>10037.558349999999</v>
      </c>
      <c r="BR5" s="7">
        <v>10088.365307</v>
      </c>
      <c r="BS5" s="7">
        <v>9929.4744980000014</v>
      </c>
      <c r="BT5" s="7">
        <v>9968.0711289999999</v>
      </c>
      <c r="BU5" s="7">
        <v>10065.482474</v>
      </c>
      <c r="BV5" s="7">
        <v>10073.974565</v>
      </c>
      <c r="BW5" s="7">
        <v>10120.558238000001</v>
      </c>
      <c r="BX5" s="7">
        <v>10200.604685</v>
      </c>
      <c r="BY5" s="7">
        <v>10286.242419999999</v>
      </c>
      <c r="BZ5" s="7">
        <v>10263.609549000001</v>
      </c>
      <c r="CA5" s="7">
        <v>10463.455212000001</v>
      </c>
      <c r="CB5" s="7">
        <v>10499.190732000001</v>
      </c>
      <c r="CC5" s="7">
        <v>10433.123989000002</v>
      </c>
      <c r="CD5" s="7">
        <v>10688.908721000002</v>
      </c>
      <c r="CE5" s="7">
        <v>10709.370500000001</v>
      </c>
      <c r="CF5" s="7">
        <v>10842.940253999999</v>
      </c>
      <c r="CG5" s="7">
        <v>11100.424272000002</v>
      </c>
      <c r="CH5" s="7">
        <v>11196.220520000001</v>
      </c>
      <c r="CI5" s="7">
        <v>11184.267954000001</v>
      </c>
      <c r="CJ5" s="7">
        <v>10984.400686999999</v>
      </c>
      <c r="CK5" s="7">
        <v>11058.1</v>
      </c>
      <c r="CL5" s="7">
        <v>11214.300000000001</v>
      </c>
      <c r="CM5" s="7">
        <v>11337.699999999999</v>
      </c>
      <c r="CN5" s="7">
        <v>11290.4</v>
      </c>
    </row>
    <row r="6" spans="1:97" ht="31.5" x14ac:dyDescent="0.2">
      <c r="A6" s="4" t="s">
        <v>21</v>
      </c>
      <c r="B6" s="7">
        <v>797.62734699999987</v>
      </c>
      <c r="C6" s="7">
        <v>821.92505900000015</v>
      </c>
      <c r="D6" s="7">
        <v>820.71698199999992</v>
      </c>
      <c r="E6" s="7">
        <v>855.42337999999995</v>
      </c>
      <c r="F6" s="7">
        <v>839.66018400000007</v>
      </c>
      <c r="G6" s="7">
        <v>833.28184699999997</v>
      </c>
      <c r="H6" s="7">
        <v>834.92563799999994</v>
      </c>
      <c r="I6" s="7">
        <v>874.12187700000004</v>
      </c>
      <c r="J6" s="7">
        <v>843.7946179999999</v>
      </c>
      <c r="K6" s="7">
        <v>848.14911299999994</v>
      </c>
      <c r="L6" s="7">
        <v>841.42567800000006</v>
      </c>
      <c r="M6" s="7">
        <v>856.62211600000012</v>
      </c>
      <c r="N6" s="7">
        <v>848.290797</v>
      </c>
      <c r="O6" s="7">
        <v>851.27437799999996</v>
      </c>
      <c r="P6" s="7">
        <v>869.87900100000002</v>
      </c>
      <c r="Q6" s="7">
        <v>899.11704899999995</v>
      </c>
      <c r="R6" s="7">
        <v>883.01920300000006</v>
      </c>
      <c r="S6" s="7">
        <v>891.75290599999994</v>
      </c>
      <c r="T6" s="7">
        <v>968.2053350000001</v>
      </c>
      <c r="U6" s="7">
        <v>978.82524799999999</v>
      </c>
      <c r="V6" s="7">
        <v>1034.0538839999999</v>
      </c>
      <c r="W6" s="7">
        <v>1020.5098089999999</v>
      </c>
      <c r="X6" s="7">
        <v>994.17423200000007</v>
      </c>
      <c r="Y6" s="7">
        <v>994.07608600000003</v>
      </c>
      <c r="Z6" s="7">
        <v>998.39195000000007</v>
      </c>
      <c r="AA6" s="7">
        <v>989.93734199999994</v>
      </c>
      <c r="AB6" s="7">
        <v>1035.9016779999999</v>
      </c>
      <c r="AC6" s="7">
        <v>1005.1850710000001</v>
      </c>
      <c r="AD6" s="7">
        <v>1001.7076519999999</v>
      </c>
      <c r="AE6" s="7">
        <v>1011.2978129999999</v>
      </c>
      <c r="AF6" s="7">
        <v>1014.2672829999999</v>
      </c>
      <c r="AG6" s="7">
        <v>1001.922719</v>
      </c>
      <c r="AH6" s="7">
        <v>1020.606731</v>
      </c>
      <c r="AI6" s="7">
        <v>1079.9795650000001</v>
      </c>
      <c r="AJ6" s="7">
        <v>1058.9352489999999</v>
      </c>
      <c r="AK6" s="7">
        <v>1038.6103450000001</v>
      </c>
      <c r="AL6" s="7">
        <v>1034.939173</v>
      </c>
      <c r="AM6" s="7">
        <v>1059.997957</v>
      </c>
      <c r="AN6" s="7">
        <v>1068.3715280000001</v>
      </c>
      <c r="AO6" s="7">
        <v>1099.9797570000001</v>
      </c>
      <c r="AP6" s="7">
        <v>1068.3912700000001</v>
      </c>
      <c r="AQ6" s="7">
        <v>1114.4954809999999</v>
      </c>
      <c r="AR6" s="7">
        <v>1102.027754</v>
      </c>
      <c r="AS6" s="7">
        <v>1106.3986889999999</v>
      </c>
      <c r="AT6" s="7">
        <v>1124.9926270000001</v>
      </c>
      <c r="AU6" s="7">
        <v>1109.2151429999999</v>
      </c>
      <c r="AV6" s="7">
        <v>1082.4775079999999</v>
      </c>
      <c r="AW6" s="7">
        <v>1101.34629</v>
      </c>
      <c r="AX6" s="7">
        <v>1114.7107739999999</v>
      </c>
      <c r="AY6" s="7">
        <v>1122.6739399999999</v>
      </c>
      <c r="AZ6" s="7">
        <v>1113.4441219999999</v>
      </c>
      <c r="BA6" s="7">
        <v>1120.7681580000001</v>
      </c>
      <c r="BB6" s="7">
        <v>1103.0449759999999</v>
      </c>
      <c r="BC6" s="7">
        <v>1137.581776</v>
      </c>
      <c r="BD6" s="7">
        <v>1103.1268519999999</v>
      </c>
      <c r="BE6" s="7">
        <v>1096.2854280000001</v>
      </c>
      <c r="BF6" s="7">
        <v>1122.7327780000001</v>
      </c>
      <c r="BG6" s="7">
        <v>1102.8850240000002</v>
      </c>
      <c r="BH6" s="7">
        <v>1112.0075039999999</v>
      </c>
      <c r="BI6" s="7">
        <v>1127.8281280000001</v>
      </c>
      <c r="BJ6" s="7">
        <v>1124.7332269999999</v>
      </c>
      <c r="BK6" s="7">
        <v>1157.6097150000001</v>
      </c>
      <c r="BL6" s="7">
        <v>1123.2560089999999</v>
      </c>
      <c r="BM6" s="7">
        <v>1094.522011</v>
      </c>
      <c r="BN6" s="7">
        <v>1113.9193289999998</v>
      </c>
      <c r="BO6" s="7">
        <v>1128.534353</v>
      </c>
      <c r="BP6" s="7">
        <v>1164.222786</v>
      </c>
      <c r="BQ6" s="7">
        <v>1169.676027</v>
      </c>
      <c r="BR6" s="7">
        <v>1160.65921</v>
      </c>
      <c r="BS6" s="7">
        <v>1141.0216479999999</v>
      </c>
      <c r="BT6" s="7">
        <v>1170.3744369999999</v>
      </c>
      <c r="BU6" s="7">
        <v>1175.968721</v>
      </c>
      <c r="BV6" s="7">
        <v>1204.297669</v>
      </c>
      <c r="BW6" s="7">
        <v>1267.1228599999999</v>
      </c>
      <c r="BX6" s="7">
        <v>1271.40569</v>
      </c>
      <c r="BY6" s="7">
        <v>1271.437445</v>
      </c>
      <c r="BZ6" s="7">
        <v>1298.673513</v>
      </c>
      <c r="CA6" s="7">
        <v>1234.3330550000001</v>
      </c>
      <c r="CB6" s="7">
        <v>1240.3009149999998</v>
      </c>
      <c r="CC6" s="7">
        <v>1304.3258940000001</v>
      </c>
      <c r="CD6" s="7">
        <v>1310.0854770000001</v>
      </c>
      <c r="CE6" s="7">
        <v>1308.278769</v>
      </c>
      <c r="CF6" s="7">
        <v>1320.120369</v>
      </c>
      <c r="CG6" s="7">
        <v>1307.7157560000001</v>
      </c>
      <c r="CH6" s="7">
        <v>1303.963612</v>
      </c>
      <c r="CI6" s="7">
        <v>1331.4551329999999</v>
      </c>
      <c r="CJ6" s="7">
        <v>1311.4497419999998</v>
      </c>
      <c r="CK6" s="7">
        <v>1279.2</v>
      </c>
      <c r="CL6" s="7">
        <v>1322.6</v>
      </c>
      <c r="CM6" s="7">
        <v>1322.8</v>
      </c>
      <c r="CN6" s="7">
        <v>1335.7</v>
      </c>
    </row>
    <row r="7" spans="1:97" ht="63" x14ac:dyDescent="0.2">
      <c r="A7" s="4" t="s">
        <v>22</v>
      </c>
      <c r="B7" s="7">
        <v>16.513904</v>
      </c>
      <c r="C7" s="7">
        <v>16.963488999999999</v>
      </c>
      <c r="D7" s="7">
        <v>17.094866</v>
      </c>
      <c r="E7" s="7">
        <v>18.086427999999998</v>
      </c>
      <c r="F7" s="7">
        <v>14.675239999999999</v>
      </c>
      <c r="G7" s="7">
        <v>14.609853000000001</v>
      </c>
      <c r="H7" s="7">
        <v>14.886113999999999</v>
      </c>
      <c r="I7" s="7">
        <v>19.557656999999999</v>
      </c>
      <c r="J7" s="7">
        <v>17.719396</v>
      </c>
      <c r="K7" s="7">
        <v>15.645022999999998</v>
      </c>
      <c r="L7" s="7">
        <v>14.937642</v>
      </c>
      <c r="M7" s="7">
        <v>16.117725999999998</v>
      </c>
      <c r="N7" s="7">
        <v>14.784662000000001</v>
      </c>
      <c r="O7" s="7">
        <v>25.595759000000001</v>
      </c>
      <c r="P7" s="7">
        <v>17.655799999999999</v>
      </c>
      <c r="Q7" s="7">
        <v>15.726658</v>
      </c>
      <c r="R7" s="7">
        <v>25.529170000000001</v>
      </c>
      <c r="S7" s="7">
        <v>15.985123</v>
      </c>
      <c r="T7" s="7">
        <v>15.418468000000001</v>
      </c>
      <c r="U7" s="7">
        <v>18.944714000000001</v>
      </c>
      <c r="V7" s="7">
        <v>16.835630999999999</v>
      </c>
      <c r="W7" s="7">
        <v>14.668293999999999</v>
      </c>
      <c r="X7" s="7">
        <v>14.022422000000001</v>
      </c>
      <c r="Y7" s="7">
        <v>14.243789</v>
      </c>
      <c r="Z7" s="7">
        <v>14.05649</v>
      </c>
      <c r="AA7" s="7">
        <v>14.616149999999999</v>
      </c>
      <c r="AB7" s="7">
        <v>14.702598999999999</v>
      </c>
      <c r="AC7" s="7">
        <v>14.242977</v>
      </c>
      <c r="AD7" s="7">
        <v>14.036850000000001</v>
      </c>
      <c r="AE7" s="7">
        <v>12.470926</v>
      </c>
      <c r="AF7" s="7">
        <v>11.003814999999999</v>
      </c>
      <c r="AG7" s="7">
        <v>11.406670999999999</v>
      </c>
      <c r="AH7" s="7">
        <v>10.784008999999999</v>
      </c>
      <c r="AI7" s="7">
        <v>12.891314999999999</v>
      </c>
      <c r="AJ7" s="7">
        <v>14.239792999999999</v>
      </c>
      <c r="AK7" s="7">
        <v>9.2558569999999989</v>
      </c>
      <c r="AL7" s="7">
        <v>10.817509000000001</v>
      </c>
      <c r="AM7" s="7">
        <v>10.008521999999999</v>
      </c>
      <c r="AN7" s="7">
        <v>10.043835000000001</v>
      </c>
      <c r="AO7" s="7">
        <v>14.079511</v>
      </c>
      <c r="AP7" s="7">
        <v>13.943051000000001</v>
      </c>
      <c r="AQ7" s="7">
        <v>13.171339</v>
      </c>
      <c r="AR7" s="7">
        <v>13.143107000000001</v>
      </c>
      <c r="AS7" s="7">
        <v>11.330665</v>
      </c>
      <c r="AT7" s="7">
        <v>9.9764990000000004</v>
      </c>
      <c r="AU7" s="7">
        <v>8.8264089999999999</v>
      </c>
      <c r="AV7" s="7">
        <v>8.5012469999999993</v>
      </c>
      <c r="AW7" s="7">
        <v>8.7544889999999995</v>
      </c>
      <c r="AX7" s="7">
        <v>10.098714000000001</v>
      </c>
      <c r="AY7" s="7">
        <v>10.515326999999999</v>
      </c>
      <c r="AZ7" s="7">
        <v>12.905821</v>
      </c>
      <c r="BA7" s="7">
        <v>14.485179</v>
      </c>
      <c r="BB7" s="7">
        <v>13.871494999999999</v>
      </c>
      <c r="BC7" s="7">
        <v>15.563257</v>
      </c>
      <c r="BD7" s="7">
        <v>16.380718999999999</v>
      </c>
      <c r="BE7" s="7">
        <v>12.225137</v>
      </c>
      <c r="BF7" s="7">
        <v>9.8370899999999999</v>
      </c>
      <c r="BG7" s="7">
        <v>8.4952190000000005</v>
      </c>
      <c r="BH7" s="7">
        <v>7.88089</v>
      </c>
      <c r="BI7" s="7">
        <v>7.3033659999999996</v>
      </c>
      <c r="BJ7" s="7">
        <v>7.9333519999999993</v>
      </c>
      <c r="BK7" s="7">
        <v>16.950461000000001</v>
      </c>
      <c r="BL7" s="7">
        <v>11.643595999999999</v>
      </c>
      <c r="BM7" s="7">
        <v>12.106649000000001</v>
      </c>
      <c r="BN7" s="7">
        <v>12.511846999999999</v>
      </c>
      <c r="BO7" s="7">
        <v>14.706240000000001</v>
      </c>
      <c r="BP7" s="7">
        <v>15.699276000000001</v>
      </c>
      <c r="BQ7" s="7">
        <v>10.611364999999999</v>
      </c>
      <c r="BR7" s="7">
        <v>10.125508</v>
      </c>
      <c r="BS7" s="7">
        <v>9.836977000000001</v>
      </c>
      <c r="BT7" s="7">
        <v>9.8683219999999992</v>
      </c>
      <c r="BU7" s="7">
        <v>11.774549</v>
      </c>
      <c r="BV7" s="7">
        <v>7.4619350000000004</v>
      </c>
      <c r="BW7" s="7">
        <v>7.2129189999999994</v>
      </c>
      <c r="BX7" s="7">
        <v>6.8657129999999995</v>
      </c>
      <c r="BY7" s="7">
        <v>7.0305939999999989</v>
      </c>
      <c r="BZ7" s="7">
        <v>11.221931</v>
      </c>
      <c r="CA7" s="7">
        <v>14.225172000000001</v>
      </c>
      <c r="CB7" s="7">
        <v>10.032717</v>
      </c>
      <c r="CC7" s="7">
        <v>9.1333659999999988</v>
      </c>
      <c r="CD7" s="7">
        <v>8.3877680000000012</v>
      </c>
      <c r="CE7" s="7">
        <v>7.6935950000000002</v>
      </c>
      <c r="CF7" s="7">
        <v>7.7666219999999999</v>
      </c>
      <c r="CG7" s="7">
        <v>6.4422569999999997</v>
      </c>
      <c r="CH7" s="7">
        <v>7.146719</v>
      </c>
      <c r="CI7" s="7">
        <v>13.515029999999999</v>
      </c>
      <c r="CJ7" s="7">
        <v>8.3837910000000004</v>
      </c>
      <c r="CK7" s="7">
        <v>8.8000000000000007</v>
      </c>
      <c r="CL7" s="7">
        <v>8.6</v>
      </c>
      <c r="CM7" s="7">
        <v>8.5</v>
      </c>
      <c r="CN7" s="7">
        <v>9.5</v>
      </c>
    </row>
    <row r="8" spans="1:97" ht="63" x14ac:dyDescent="0.2">
      <c r="A8" s="4" t="s">
        <v>23</v>
      </c>
      <c r="B8" s="7">
        <v>768.22800800000005</v>
      </c>
      <c r="C8" s="7">
        <v>792.706729</v>
      </c>
      <c r="D8" s="7">
        <v>792.38403900000003</v>
      </c>
      <c r="E8" s="7">
        <v>828.19040100000007</v>
      </c>
      <c r="F8" s="7">
        <v>814.05316199999993</v>
      </c>
      <c r="G8" s="7">
        <v>805.748199</v>
      </c>
      <c r="H8" s="7">
        <v>806.32412899999997</v>
      </c>
      <c r="I8" s="7">
        <v>840.60715399999992</v>
      </c>
      <c r="J8" s="7">
        <v>808.80976400000009</v>
      </c>
      <c r="K8" s="7">
        <v>812.58717600000011</v>
      </c>
      <c r="L8" s="7">
        <v>793.422822</v>
      </c>
      <c r="M8" s="7">
        <v>816.69897400000013</v>
      </c>
      <c r="N8" s="7">
        <v>813.74367599999994</v>
      </c>
      <c r="O8" s="7">
        <v>806.88047600000004</v>
      </c>
      <c r="P8" s="7">
        <v>826.78858000000002</v>
      </c>
      <c r="Q8" s="7">
        <v>857.99077699999998</v>
      </c>
      <c r="R8" s="7">
        <v>836.8027360000001</v>
      </c>
      <c r="S8" s="7">
        <v>846.68227400000001</v>
      </c>
      <c r="T8" s="7">
        <v>931.78894700000001</v>
      </c>
      <c r="U8" s="7">
        <v>938.13640699999996</v>
      </c>
      <c r="V8" s="7">
        <v>986.9787</v>
      </c>
      <c r="W8" s="7">
        <v>978.18051100000002</v>
      </c>
      <c r="X8" s="7">
        <v>956.49514899999997</v>
      </c>
      <c r="Y8" s="7">
        <v>965.72076000000004</v>
      </c>
      <c r="Z8" s="7">
        <v>960.8309999999999</v>
      </c>
      <c r="AA8" s="7">
        <v>958.17086799999993</v>
      </c>
      <c r="AB8" s="7">
        <v>981.24320299999999</v>
      </c>
      <c r="AC8" s="7">
        <v>961.85700300000008</v>
      </c>
      <c r="AD8" s="7">
        <v>965.72017599999992</v>
      </c>
      <c r="AE8" s="7">
        <v>970.95259699999997</v>
      </c>
      <c r="AF8" s="7">
        <v>979.71584300000006</v>
      </c>
      <c r="AG8" s="7">
        <v>973.23894899999993</v>
      </c>
      <c r="AH8" s="7">
        <v>999.73242500000003</v>
      </c>
      <c r="AI8" s="7">
        <v>1026.23649</v>
      </c>
      <c r="AJ8" s="7">
        <v>1011.633379</v>
      </c>
      <c r="AK8" s="7">
        <v>1012.7005300000001</v>
      </c>
      <c r="AL8" s="7">
        <v>1004.1287829999999</v>
      </c>
      <c r="AM8" s="7">
        <v>1015.8721289999999</v>
      </c>
      <c r="AN8" s="7">
        <v>1032.8531869999999</v>
      </c>
      <c r="AO8" s="7">
        <v>1069.408831</v>
      </c>
      <c r="AP8" s="7">
        <v>1027.924976</v>
      </c>
      <c r="AQ8" s="7">
        <v>1083.2179639999999</v>
      </c>
      <c r="AR8" s="7">
        <v>1061.4718769999999</v>
      </c>
      <c r="AS8" s="7">
        <v>1077.0053260000002</v>
      </c>
      <c r="AT8" s="7">
        <v>1085.295652</v>
      </c>
      <c r="AU8" s="7">
        <v>1077.609987</v>
      </c>
      <c r="AV8" s="7">
        <v>1051.8704620000001</v>
      </c>
      <c r="AW8" s="7">
        <v>1061.87626</v>
      </c>
      <c r="AX8" s="7">
        <v>1067.9532879999999</v>
      </c>
      <c r="AY8" s="7">
        <v>1082.4507729999998</v>
      </c>
      <c r="AZ8" s="7">
        <v>1074.7815209999999</v>
      </c>
      <c r="BA8" s="7">
        <v>1077.9315140000001</v>
      </c>
      <c r="BB8" s="7">
        <v>1058.047783</v>
      </c>
      <c r="BC8" s="7">
        <v>1094.417142</v>
      </c>
      <c r="BD8" s="7">
        <v>1065.6273879999999</v>
      </c>
      <c r="BE8" s="7">
        <v>1062.2314229999999</v>
      </c>
      <c r="BF8" s="7">
        <v>1096.588442</v>
      </c>
      <c r="BG8" s="7">
        <v>1075.421646</v>
      </c>
      <c r="BH8" s="7">
        <v>1087.271753</v>
      </c>
      <c r="BI8" s="7">
        <v>1101.7860079999998</v>
      </c>
      <c r="BJ8" s="7">
        <v>1102.3344709999999</v>
      </c>
      <c r="BK8" s="7">
        <v>1115.020655</v>
      </c>
      <c r="BL8" s="7">
        <v>1089.0030570000001</v>
      </c>
      <c r="BM8" s="7">
        <v>1063.640975</v>
      </c>
      <c r="BN8" s="7">
        <v>1077.071242</v>
      </c>
      <c r="BO8" s="7">
        <v>1092.299759</v>
      </c>
      <c r="BP8" s="7">
        <v>1122.5157209999998</v>
      </c>
      <c r="BQ8" s="7">
        <v>1134.725132</v>
      </c>
      <c r="BR8" s="7">
        <v>1127.3002760000002</v>
      </c>
      <c r="BS8" s="7">
        <v>1110.00758</v>
      </c>
      <c r="BT8" s="7">
        <v>1134.4498940000001</v>
      </c>
      <c r="BU8" s="7">
        <v>1121.199965</v>
      </c>
      <c r="BV8" s="7">
        <v>1154.635573</v>
      </c>
      <c r="BW8" s="7">
        <v>1219.5921800000001</v>
      </c>
      <c r="BX8" s="7">
        <v>1216.8080689999999</v>
      </c>
      <c r="BY8" s="7">
        <v>1217.599111</v>
      </c>
      <c r="BZ8" s="7">
        <v>1236.132206</v>
      </c>
      <c r="CA8" s="7">
        <v>1176.1192840000001</v>
      </c>
      <c r="CB8" s="7">
        <v>1186.649343</v>
      </c>
      <c r="CC8" s="7">
        <v>1251.057294</v>
      </c>
      <c r="CD8" s="7">
        <v>1259.1183129999999</v>
      </c>
      <c r="CE8" s="7">
        <v>1257.3903819999998</v>
      </c>
      <c r="CF8" s="7">
        <v>1269.2247259999999</v>
      </c>
      <c r="CG8" s="7">
        <v>1261.198952</v>
      </c>
      <c r="CH8" s="7">
        <v>1258.5862190000003</v>
      </c>
      <c r="CI8" s="7">
        <v>1273.543304</v>
      </c>
      <c r="CJ8" s="7">
        <v>1262.712855</v>
      </c>
      <c r="CK8" s="7">
        <v>1229.3</v>
      </c>
      <c r="CL8" s="7">
        <v>1273.5999999999999</v>
      </c>
      <c r="CM8" s="7">
        <v>1272.8000000000002</v>
      </c>
      <c r="CN8" s="7">
        <v>1279.5999999999999</v>
      </c>
    </row>
    <row r="9" spans="1:97" ht="31.5" x14ac:dyDescent="0.2">
      <c r="A9" s="4" t="s">
        <v>24</v>
      </c>
      <c r="B9" s="7">
        <v>3594.3537189999997</v>
      </c>
      <c r="C9" s="7">
        <v>3621.2680960000002</v>
      </c>
      <c r="D9" s="7">
        <v>3606.7874900000002</v>
      </c>
      <c r="E9" s="7">
        <v>3731.9945559999996</v>
      </c>
      <c r="F9" s="7">
        <v>3652.0606849999999</v>
      </c>
      <c r="G9" s="7">
        <v>3764.3851859999995</v>
      </c>
      <c r="H9" s="7">
        <v>3867.0936500000003</v>
      </c>
      <c r="I9" s="7">
        <v>3772.1119430000008</v>
      </c>
      <c r="J9" s="7">
        <v>3883.1477050000003</v>
      </c>
      <c r="K9" s="7">
        <v>3859.0387020000003</v>
      </c>
      <c r="L9" s="7">
        <v>3920.6822519999996</v>
      </c>
      <c r="M9" s="7">
        <v>3949.6265520000002</v>
      </c>
      <c r="N9" s="7">
        <v>3989.2484280000003</v>
      </c>
      <c r="O9" s="7">
        <v>4099.5644000000002</v>
      </c>
      <c r="P9" s="7">
        <v>4130.6887150000002</v>
      </c>
      <c r="Q9" s="7">
        <v>4220.2342719999997</v>
      </c>
      <c r="R9" s="7">
        <v>4285.1500909999995</v>
      </c>
      <c r="S9" s="7">
        <v>4337.0266089999996</v>
      </c>
      <c r="T9" s="7">
        <v>4491.0062639999996</v>
      </c>
      <c r="U9" s="7">
        <v>4315.7285879999999</v>
      </c>
      <c r="V9" s="7">
        <v>4306.2459669999998</v>
      </c>
      <c r="W9" s="7">
        <v>4273.9076869999999</v>
      </c>
      <c r="X9" s="7">
        <v>4236.1355590000003</v>
      </c>
      <c r="Y9" s="7">
        <v>4295.998372</v>
      </c>
      <c r="Z9" s="7">
        <v>4310.6816129999997</v>
      </c>
      <c r="AA9" s="7">
        <v>4350.4470239999991</v>
      </c>
      <c r="AB9" s="7">
        <v>4466.0033320000002</v>
      </c>
      <c r="AC9" s="7">
        <v>4520.5302710000005</v>
      </c>
      <c r="AD9" s="7">
        <v>4617.6658630000002</v>
      </c>
      <c r="AE9" s="7">
        <v>4742.8004920000003</v>
      </c>
      <c r="AF9" s="7">
        <v>4793.7925300000006</v>
      </c>
      <c r="AG9" s="7">
        <v>4761.4321470000004</v>
      </c>
      <c r="AH9" s="7">
        <v>4740.2036419999995</v>
      </c>
      <c r="AI9" s="7">
        <v>5041.0233820000003</v>
      </c>
      <c r="AJ9" s="7">
        <v>5051.5416609999993</v>
      </c>
      <c r="AK9" s="7">
        <v>5116.2533650000005</v>
      </c>
      <c r="AL9" s="7">
        <v>5072.0870089999999</v>
      </c>
      <c r="AM9" s="7">
        <v>5174.720687</v>
      </c>
      <c r="AN9" s="7">
        <v>5330.6358660000005</v>
      </c>
      <c r="AO9" s="7">
        <v>5234.6438369999996</v>
      </c>
      <c r="AP9" s="7">
        <v>5470.3318139999992</v>
      </c>
      <c r="AQ9" s="7">
        <v>5552.0751620000001</v>
      </c>
      <c r="AR9" s="7">
        <v>5549.9046350000008</v>
      </c>
      <c r="AS9" s="7">
        <v>5692.31898</v>
      </c>
      <c r="AT9" s="7">
        <v>5732.4230860000007</v>
      </c>
      <c r="AU9" s="7">
        <v>5631.2862580000001</v>
      </c>
      <c r="AV9" s="7">
        <v>5676.1827750000002</v>
      </c>
      <c r="AW9" s="7">
        <v>5898.9400939999996</v>
      </c>
      <c r="AX9" s="7">
        <v>6007.6947829999999</v>
      </c>
      <c r="AY9" s="7">
        <v>6135.3354239999999</v>
      </c>
      <c r="AZ9" s="7">
        <v>6200.4523739999995</v>
      </c>
      <c r="BA9" s="7">
        <v>6268.1613800000014</v>
      </c>
      <c r="BB9" s="7">
        <v>6252.3130829999991</v>
      </c>
      <c r="BC9" s="7">
        <v>6455.992663</v>
      </c>
      <c r="BD9" s="7">
        <v>6485.0388279999997</v>
      </c>
      <c r="BE9" s="7">
        <v>6636.4982769999988</v>
      </c>
      <c r="BF9" s="7">
        <v>6692.8508180000008</v>
      </c>
      <c r="BG9" s="7">
        <v>6792.0953909999989</v>
      </c>
      <c r="BH9" s="7">
        <v>6854.7371729999995</v>
      </c>
      <c r="BI9" s="7">
        <v>6960.5150550000008</v>
      </c>
      <c r="BJ9" s="7">
        <v>7059.8843530000004</v>
      </c>
      <c r="BK9" s="7">
        <v>7048.713342</v>
      </c>
      <c r="BL9" s="7">
        <v>7103.605348000001</v>
      </c>
      <c r="BM9" s="7">
        <v>7186.1394220000011</v>
      </c>
      <c r="BN9" s="7">
        <v>7277.4200070000006</v>
      </c>
      <c r="BO9" s="7">
        <v>7212.3927650000005</v>
      </c>
      <c r="BP9" s="7">
        <v>7334.6433959999995</v>
      </c>
      <c r="BQ9" s="7">
        <v>7401.2308259999991</v>
      </c>
      <c r="BR9" s="7">
        <v>7239.9026970000004</v>
      </c>
      <c r="BS9" s="7">
        <v>7337.5965150000002</v>
      </c>
      <c r="BT9" s="7">
        <v>7378.0233509999998</v>
      </c>
      <c r="BU9" s="7">
        <v>7396.8055260000001</v>
      </c>
      <c r="BV9" s="7">
        <v>7435.802162</v>
      </c>
      <c r="BW9" s="7">
        <v>7440.6755750000002</v>
      </c>
      <c r="BX9" s="7">
        <v>7520.5785700000006</v>
      </c>
      <c r="BY9" s="7">
        <v>7586.6554720000004</v>
      </c>
      <c r="BZ9" s="7">
        <v>7837.4510410000003</v>
      </c>
      <c r="CA9" s="7">
        <v>7938.8775399999995</v>
      </c>
      <c r="CB9" s="7">
        <v>8160.3923559999994</v>
      </c>
      <c r="CC9" s="7">
        <v>8092.0351329999994</v>
      </c>
      <c r="CD9" s="7">
        <v>7953.5178900000001</v>
      </c>
      <c r="CE9" s="7">
        <v>7876.3537470000001</v>
      </c>
      <c r="CF9" s="7">
        <v>7901.0613729999995</v>
      </c>
      <c r="CG9" s="7">
        <v>8065.8764850000007</v>
      </c>
      <c r="CH9" s="7">
        <v>8311.9399830000002</v>
      </c>
      <c r="CI9" s="7">
        <v>8338.8784579999992</v>
      </c>
      <c r="CJ9" s="7">
        <v>8302.0054419999997</v>
      </c>
      <c r="CK9" s="7">
        <v>8288.7000000000007</v>
      </c>
      <c r="CL9" s="7">
        <v>8472.1</v>
      </c>
      <c r="CM9" s="7">
        <v>8675.2999999999993</v>
      </c>
      <c r="CN9" s="7">
        <v>8863.6</v>
      </c>
    </row>
    <row r="10" spans="1:97" ht="63" x14ac:dyDescent="0.2">
      <c r="A10" s="4" t="s">
        <v>25</v>
      </c>
      <c r="B10" s="7">
        <v>1266.965976</v>
      </c>
      <c r="C10" s="7">
        <v>1270.8331400000002</v>
      </c>
      <c r="D10" s="7">
        <v>1242.59744</v>
      </c>
      <c r="E10" s="7">
        <v>1305.6682800000001</v>
      </c>
      <c r="F10" s="7">
        <v>1239.1505830000001</v>
      </c>
      <c r="G10" s="7">
        <v>1336.3177929999999</v>
      </c>
      <c r="H10" s="7">
        <v>1414.9504400000001</v>
      </c>
      <c r="I10" s="7">
        <v>1307.6142350000002</v>
      </c>
      <c r="J10" s="7">
        <v>1381.8164009999998</v>
      </c>
      <c r="K10" s="7">
        <v>1318.5286209999999</v>
      </c>
      <c r="L10" s="7">
        <v>1368.6921179999999</v>
      </c>
      <c r="M10" s="7">
        <v>1372.6683899999998</v>
      </c>
      <c r="N10" s="7">
        <v>1393.291937</v>
      </c>
      <c r="O10" s="7">
        <v>1397.5312470000001</v>
      </c>
      <c r="P10" s="7">
        <v>1355.1285779999998</v>
      </c>
      <c r="Q10" s="7">
        <v>1373.799475</v>
      </c>
      <c r="R10" s="7">
        <v>1369.4679620000002</v>
      </c>
      <c r="S10" s="7">
        <v>1382.2621369999999</v>
      </c>
      <c r="T10" s="7">
        <v>1509.8645859999999</v>
      </c>
      <c r="U10" s="7">
        <v>1346.9723079999999</v>
      </c>
      <c r="V10" s="7">
        <v>1337.5718890000001</v>
      </c>
      <c r="W10" s="7">
        <v>1262.6712230000001</v>
      </c>
      <c r="X10" s="7">
        <v>1222.2423610000001</v>
      </c>
      <c r="Y10" s="7">
        <v>1239.3917629999999</v>
      </c>
      <c r="Z10" s="7">
        <v>1224.7381229999999</v>
      </c>
      <c r="AA10" s="7">
        <v>1208.9232489999999</v>
      </c>
      <c r="AB10" s="7">
        <v>1300.0675610000001</v>
      </c>
      <c r="AC10" s="7">
        <v>1207.4183940000003</v>
      </c>
      <c r="AD10" s="7">
        <v>1241.0381480000001</v>
      </c>
      <c r="AE10" s="7">
        <v>1263.7425779999999</v>
      </c>
      <c r="AF10" s="7">
        <v>1277.337133</v>
      </c>
      <c r="AG10" s="7">
        <v>1227.342989</v>
      </c>
      <c r="AH10" s="7">
        <v>1158.4456240000002</v>
      </c>
      <c r="AI10" s="7">
        <v>1420.9358570000002</v>
      </c>
      <c r="AJ10" s="7">
        <v>1432.354746</v>
      </c>
      <c r="AK10" s="7">
        <v>1452.324061</v>
      </c>
      <c r="AL10" s="7">
        <v>1377.3342680000001</v>
      </c>
      <c r="AM10" s="7">
        <v>1363.425395</v>
      </c>
      <c r="AN10" s="7">
        <v>1439.251481</v>
      </c>
      <c r="AO10" s="7">
        <v>1278.014981</v>
      </c>
      <c r="AP10" s="7">
        <v>1406.266333</v>
      </c>
      <c r="AQ10" s="7">
        <v>1437.1253820000002</v>
      </c>
      <c r="AR10" s="7">
        <v>1398.9623550000001</v>
      </c>
      <c r="AS10" s="7">
        <v>1454.133482</v>
      </c>
      <c r="AT10" s="7">
        <v>1474.5879929999999</v>
      </c>
      <c r="AU10" s="7">
        <v>1343.0289050000001</v>
      </c>
      <c r="AV10" s="7">
        <v>1370.2184869999999</v>
      </c>
      <c r="AW10" s="7">
        <v>1417.499838</v>
      </c>
      <c r="AX10" s="7">
        <v>1410.9270220000001</v>
      </c>
      <c r="AY10" s="7">
        <v>1444.8681820000002</v>
      </c>
      <c r="AZ10" s="7">
        <v>1446.584153</v>
      </c>
      <c r="BA10" s="7">
        <v>1465.565282</v>
      </c>
      <c r="BB10" s="7">
        <v>1350.1689999999999</v>
      </c>
      <c r="BC10" s="7">
        <v>1467.8906550000002</v>
      </c>
      <c r="BD10" s="7">
        <v>1473.7218579999999</v>
      </c>
      <c r="BE10" s="7">
        <v>1482.2114969999998</v>
      </c>
      <c r="BF10" s="7">
        <v>1463.112012</v>
      </c>
      <c r="BG10" s="7">
        <v>1463.1688779999999</v>
      </c>
      <c r="BH10" s="7">
        <v>1460.5090319999999</v>
      </c>
      <c r="BI10" s="7">
        <v>1475.9960160000001</v>
      </c>
      <c r="BJ10" s="7">
        <v>1443.9970290000001</v>
      </c>
      <c r="BK10" s="7">
        <v>1393.9095359999999</v>
      </c>
      <c r="BL10" s="7">
        <v>1384.3969830000001</v>
      </c>
      <c r="BM10" s="7">
        <v>1375.2213940000001</v>
      </c>
      <c r="BN10" s="7">
        <v>1386.9352040000001</v>
      </c>
      <c r="BO10" s="7">
        <v>1315.5603409999999</v>
      </c>
      <c r="BP10" s="7">
        <v>1322.164438</v>
      </c>
      <c r="BQ10" s="7">
        <v>1333.485381</v>
      </c>
      <c r="BR10" s="7">
        <v>1159.5028370000002</v>
      </c>
      <c r="BS10" s="7">
        <v>1276.6773900000001</v>
      </c>
      <c r="BT10" s="7">
        <v>1302.178956</v>
      </c>
      <c r="BU10" s="7">
        <v>1316.783621</v>
      </c>
      <c r="BV10" s="7">
        <v>1295.1592390000001</v>
      </c>
      <c r="BW10" s="7">
        <v>1231.20236</v>
      </c>
      <c r="BX10" s="7">
        <v>1268.5884759999999</v>
      </c>
      <c r="BY10" s="7">
        <v>1324.1080690000001</v>
      </c>
      <c r="BZ10" s="7">
        <v>1567.9856770000001</v>
      </c>
      <c r="CA10" s="7">
        <v>1563.9621379999999</v>
      </c>
      <c r="CB10" s="7">
        <v>1710.3584780000001</v>
      </c>
      <c r="CC10" s="7">
        <v>1618.904974</v>
      </c>
      <c r="CD10" s="7">
        <v>1462.9305259999999</v>
      </c>
      <c r="CE10" s="7">
        <v>1374.2831569999998</v>
      </c>
      <c r="CF10" s="7">
        <v>1410.9042569999999</v>
      </c>
      <c r="CG10" s="7">
        <v>1558.1434690000001</v>
      </c>
      <c r="CH10" s="7">
        <v>1616.6399830000003</v>
      </c>
      <c r="CI10" s="7">
        <v>1614.6784579999999</v>
      </c>
      <c r="CJ10" s="7">
        <v>1577.2054419999999</v>
      </c>
      <c r="CK10" s="7">
        <v>1481.5</v>
      </c>
      <c r="CL10" s="7">
        <v>1653</v>
      </c>
      <c r="CM10" s="7">
        <v>1743.8</v>
      </c>
      <c r="CN10" s="7">
        <v>1931.8</v>
      </c>
    </row>
    <row r="11" spans="1:97" ht="63" x14ac:dyDescent="0.2">
      <c r="A11" s="4" t="s">
        <v>36</v>
      </c>
      <c r="B11" s="7">
        <v>1266.5175629999999</v>
      </c>
      <c r="C11" s="7">
        <v>1270.3728070000002</v>
      </c>
      <c r="D11" s="7">
        <v>1242.189228</v>
      </c>
      <c r="E11" s="7">
        <v>1305.229542</v>
      </c>
      <c r="F11" s="7">
        <v>1238.6303800000001</v>
      </c>
      <c r="G11" s="7">
        <v>1335.947533</v>
      </c>
      <c r="H11" s="7">
        <v>1414.320608</v>
      </c>
      <c r="I11" s="7">
        <v>1307.0178620000002</v>
      </c>
      <c r="J11" s="7">
        <v>1381.4490369999999</v>
      </c>
      <c r="K11" s="7">
        <v>1317.937731</v>
      </c>
      <c r="L11" s="7">
        <v>1368.188903</v>
      </c>
      <c r="M11" s="7">
        <v>1372.2428089999999</v>
      </c>
      <c r="N11" s="7">
        <v>1392.8802029999999</v>
      </c>
      <c r="O11" s="7">
        <v>1396.8124290000001</v>
      </c>
      <c r="P11" s="7">
        <v>1354.4679639999999</v>
      </c>
      <c r="Q11" s="7">
        <v>1373.2514120000001</v>
      </c>
      <c r="R11" s="7">
        <v>1368.6764480000002</v>
      </c>
      <c r="S11" s="7">
        <v>1381.7535379999999</v>
      </c>
      <c r="T11" s="7">
        <v>1508.905565</v>
      </c>
      <c r="U11" s="7">
        <v>1346.7403959999999</v>
      </c>
      <c r="V11" s="7">
        <v>1337.240888</v>
      </c>
      <c r="W11" s="7">
        <v>1262.289927</v>
      </c>
      <c r="X11" s="7">
        <v>1221.664628</v>
      </c>
      <c r="Y11" s="7">
        <v>1239.092502</v>
      </c>
      <c r="Z11" s="7">
        <v>1224.4015079999999</v>
      </c>
      <c r="AA11" s="7">
        <v>1208.6257599999999</v>
      </c>
      <c r="AB11" s="7">
        <v>1299.624476</v>
      </c>
      <c r="AC11" s="7">
        <v>1206.8871330000002</v>
      </c>
      <c r="AD11" s="7">
        <v>1240.6054140000001</v>
      </c>
      <c r="AE11" s="7">
        <v>1263.46003</v>
      </c>
      <c r="AF11" s="7">
        <v>1275.87194</v>
      </c>
      <c r="AG11" s="7">
        <v>1226.9727029999999</v>
      </c>
      <c r="AH11" s="7">
        <v>1157.1392210000001</v>
      </c>
      <c r="AI11" s="7">
        <v>1419.8646960000001</v>
      </c>
      <c r="AJ11" s="7">
        <v>1431.3697870000001</v>
      </c>
      <c r="AK11" s="7">
        <v>1451.5255560000001</v>
      </c>
      <c r="AL11" s="7">
        <v>1376.540827</v>
      </c>
      <c r="AM11" s="7">
        <v>1362.454301</v>
      </c>
      <c r="AN11" s="7">
        <v>1437.5773409999999</v>
      </c>
      <c r="AO11" s="7">
        <v>1277.0539140000001</v>
      </c>
      <c r="AP11" s="7">
        <v>1404.153736</v>
      </c>
      <c r="AQ11" s="7">
        <v>1436.0429340000001</v>
      </c>
      <c r="AR11" s="7">
        <v>1397.558976</v>
      </c>
      <c r="AS11" s="7">
        <v>1453.304746</v>
      </c>
      <c r="AT11" s="7">
        <v>1472.2913289999999</v>
      </c>
      <c r="AU11" s="7">
        <v>1341.6998630000001</v>
      </c>
      <c r="AV11" s="7">
        <v>1369.2518319999999</v>
      </c>
      <c r="AW11" s="7">
        <v>1416.414726</v>
      </c>
      <c r="AX11" s="7">
        <v>1410.071068</v>
      </c>
      <c r="AY11" s="7">
        <v>1444.0992590000001</v>
      </c>
      <c r="AZ11" s="7">
        <v>1445.4308960000001</v>
      </c>
      <c r="BA11" s="7">
        <v>1464.6683800000001</v>
      </c>
      <c r="BB11" s="7">
        <v>1349.3373899999999</v>
      </c>
      <c r="BC11" s="7">
        <v>1466.9647460000001</v>
      </c>
      <c r="BD11" s="7">
        <v>1472.8525509999999</v>
      </c>
      <c r="BE11" s="7">
        <v>1481.2958119999998</v>
      </c>
      <c r="BF11" s="7">
        <v>1462.3725899999999</v>
      </c>
      <c r="BG11" s="7">
        <v>1462.237259</v>
      </c>
      <c r="BH11" s="7">
        <v>1459.630504</v>
      </c>
      <c r="BI11" s="7">
        <v>1471.010239</v>
      </c>
      <c r="BJ11" s="7">
        <v>1442.8714110000001</v>
      </c>
      <c r="BK11" s="7">
        <v>1389.792929</v>
      </c>
      <c r="BL11" s="7">
        <v>1375.2460390000001</v>
      </c>
      <c r="BM11" s="7">
        <v>1369.0986350000001</v>
      </c>
      <c r="BN11" s="7">
        <v>1381.9620890000001</v>
      </c>
      <c r="BO11" s="7">
        <v>1308.146894</v>
      </c>
      <c r="BP11" s="7">
        <v>1316.523545</v>
      </c>
      <c r="BQ11" s="7">
        <v>1327.603791</v>
      </c>
      <c r="BR11" s="7">
        <v>1151.0326420000001</v>
      </c>
      <c r="BS11" s="7">
        <v>1267.861934</v>
      </c>
      <c r="BT11" s="7">
        <v>1292.7101149999999</v>
      </c>
      <c r="BU11" s="7">
        <v>1307.4063550000001</v>
      </c>
      <c r="BV11" s="7">
        <v>1282.442961</v>
      </c>
      <c r="BW11" s="7">
        <v>1218.989881</v>
      </c>
      <c r="BX11" s="7">
        <v>1256.4347459999999</v>
      </c>
      <c r="BY11" s="7">
        <v>1310.8338610000001</v>
      </c>
      <c r="BZ11" s="7">
        <v>1552.4984930000001</v>
      </c>
      <c r="CA11" s="7">
        <v>1546.8402799999999</v>
      </c>
      <c r="CB11" s="7">
        <v>1693.4528810000002</v>
      </c>
      <c r="CC11" s="7">
        <v>1602.014776</v>
      </c>
      <c r="CD11" s="7">
        <v>1445.354384</v>
      </c>
      <c r="CE11" s="7">
        <v>1356.1591289999999</v>
      </c>
      <c r="CF11" s="7">
        <v>1393.3701329999999</v>
      </c>
      <c r="CG11" s="7">
        <v>1539.996026</v>
      </c>
      <c r="CH11" s="7">
        <v>1590.2929680000002</v>
      </c>
      <c r="CI11" s="7">
        <v>1588.5464769999999</v>
      </c>
      <c r="CJ11" s="7">
        <v>1561.0054419999999</v>
      </c>
      <c r="CK11" s="7">
        <v>1456.4</v>
      </c>
      <c r="CL11" s="7">
        <v>1627.9</v>
      </c>
      <c r="CM11" s="7">
        <v>1726.7</v>
      </c>
      <c r="CN11" s="7">
        <v>1913.7</v>
      </c>
    </row>
    <row r="12" spans="1:97" ht="63" x14ac:dyDescent="0.2">
      <c r="A12" s="4" t="s">
        <v>26</v>
      </c>
      <c r="B12" s="7">
        <v>2327.3877429999998</v>
      </c>
      <c r="C12" s="7">
        <v>2350.4349560000001</v>
      </c>
      <c r="D12" s="7">
        <v>2364.1900500000002</v>
      </c>
      <c r="E12" s="7">
        <v>2426.3262759999998</v>
      </c>
      <c r="F12" s="7">
        <v>2412.9101019999998</v>
      </c>
      <c r="G12" s="7">
        <v>2428.0673929999998</v>
      </c>
      <c r="H12" s="7">
        <v>2452.1432100000002</v>
      </c>
      <c r="I12" s="7">
        <v>2464.4977080000003</v>
      </c>
      <c r="J12" s="7">
        <v>2501.3313040000003</v>
      </c>
      <c r="K12" s="7">
        <v>2540.5100810000004</v>
      </c>
      <c r="L12" s="7">
        <v>2551.9901339999997</v>
      </c>
      <c r="M12" s="7">
        <v>2576.9581620000004</v>
      </c>
      <c r="N12" s="7">
        <v>2595.9564910000004</v>
      </c>
      <c r="O12" s="7">
        <v>2702.0331529999999</v>
      </c>
      <c r="P12" s="7">
        <v>2775.5601369999999</v>
      </c>
      <c r="Q12" s="7">
        <v>2846.4347969999999</v>
      </c>
      <c r="R12" s="7">
        <v>2915.6821289999998</v>
      </c>
      <c r="S12" s="7">
        <v>2954.7644719999998</v>
      </c>
      <c r="T12" s="7">
        <v>2981.1416779999995</v>
      </c>
      <c r="U12" s="7">
        <v>2968.7562800000001</v>
      </c>
      <c r="V12" s="7">
        <v>2968.674078</v>
      </c>
      <c r="W12" s="7">
        <v>3011.2364639999996</v>
      </c>
      <c r="X12" s="7">
        <v>3013.8931980000002</v>
      </c>
      <c r="Y12" s="7">
        <v>3056.6066090000004</v>
      </c>
      <c r="Z12" s="7">
        <v>3085.9434900000001</v>
      </c>
      <c r="AA12" s="7">
        <v>3141.5237749999997</v>
      </c>
      <c r="AB12" s="7">
        <v>3165.9357709999999</v>
      </c>
      <c r="AC12" s="7">
        <v>3313.1118770000003</v>
      </c>
      <c r="AD12" s="7">
        <v>3376.6277150000001</v>
      </c>
      <c r="AE12" s="7">
        <v>3479.057914</v>
      </c>
      <c r="AF12" s="7">
        <v>3516.4553970000002</v>
      </c>
      <c r="AG12" s="7">
        <v>3534.0891580000002</v>
      </c>
      <c r="AH12" s="7">
        <v>3581.7580179999995</v>
      </c>
      <c r="AI12" s="7">
        <v>3620.0875250000004</v>
      </c>
      <c r="AJ12" s="7">
        <v>3619.1869149999998</v>
      </c>
      <c r="AK12" s="7">
        <v>3663.9293040000002</v>
      </c>
      <c r="AL12" s="7">
        <v>3694.7527409999998</v>
      </c>
      <c r="AM12" s="7">
        <v>3811.2952919999998</v>
      </c>
      <c r="AN12" s="7">
        <v>3891.3843850000003</v>
      </c>
      <c r="AO12" s="7">
        <v>3956.6288559999998</v>
      </c>
      <c r="AP12" s="7">
        <v>4064.0654809999996</v>
      </c>
      <c r="AQ12" s="7">
        <v>4114.9497799999999</v>
      </c>
      <c r="AR12" s="7">
        <v>4150.9422800000002</v>
      </c>
      <c r="AS12" s="7">
        <v>4238.1854979999998</v>
      </c>
      <c r="AT12" s="7">
        <v>4257.8350930000006</v>
      </c>
      <c r="AU12" s="7">
        <v>4288.257353</v>
      </c>
      <c r="AV12" s="7">
        <v>4305.9642880000001</v>
      </c>
      <c r="AW12" s="7">
        <v>4481.4402559999999</v>
      </c>
      <c r="AX12" s="7">
        <v>4596.7677610000001</v>
      </c>
      <c r="AY12" s="7">
        <v>4690.4672419999997</v>
      </c>
      <c r="AZ12" s="7">
        <v>4753.8682209999997</v>
      </c>
      <c r="BA12" s="7">
        <v>4802.5960980000009</v>
      </c>
      <c r="BB12" s="7">
        <v>4902.1440829999992</v>
      </c>
      <c r="BC12" s="7">
        <v>4988.1020079999998</v>
      </c>
      <c r="BD12" s="7">
        <v>5011.3169699999999</v>
      </c>
      <c r="BE12" s="7">
        <v>5154.2867799999995</v>
      </c>
      <c r="BF12" s="7">
        <v>5229.7388060000003</v>
      </c>
      <c r="BG12" s="7">
        <v>5328.9265129999994</v>
      </c>
      <c r="BH12" s="7">
        <v>5394.2281409999996</v>
      </c>
      <c r="BI12" s="7">
        <v>5484.5190390000007</v>
      </c>
      <c r="BJ12" s="7">
        <v>5615.8873240000003</v>
      </c>
      <c r="BK12" s="7">
        <v>5654.8038059999999</v>
      </c>
      <c r="BL12" s="7">
        <v>5719.2083650000004</v>
      </c>
      <c r="BM12" s="7">
        <v>5810.918028000001</v>
      </c>
      <c r="BN12" s="7">
        <v>5890.4848030000003</v>
      </c>
      <c r="BO12" s="7">
        <v>5896.8324240000002</v>
      </c>
      <c r="BP12" s="7">
        <v>6012.4789579999997</v>
      </c>
      <c r="BQ12" s="7">
        <v>6067.7454449999996</v>
      </c>
      <c r="BR12" s="7">
        <v>6080.3998600000004</v>
      </c>
      <c r="BS12" s="7">
        <v>6060.9191250000003</v>
      </c>
      <c r="BT12" s="7">
        <v>6075.8443950000001</v>
      </c>
      <c r="BU12" s="7">
        <v>6080.0219049999996</v>
      </c>
      <c r="BV12" s="7">
        <v>6140.6429230000003</v>
      </c>
      <c r="BW12" s="7">
        <v>6209.473215</v>
      </c>
      <c r="BX12" s="7">
        <v>6251.9900940000007</v>
      </c>
      <c r="BY12" s="7">
        <v>6262.5474030000005</v>
      </c>
      <c r="BZ12" s="7">
        <v>6269.4653639999997</v>
      </c>
      <c r="CA12" s="7">
        <v>6374.9154019999996</v>
      </c>
      <c r="CB12" s="7">
        <v>6450.0338779999993</v>
      </c>
      <c r="CC12" s="7">
        <v>6473.1301589999994</v>
      </c>
      <c r="CD12" s="7">
        <v>6490.587364</v>
      </c>
      <c r="CE12" s="7">
        <v>6502.0705900000003</v>
      </c>
      <c r="CF12" s="7">
        <v>6490.1571159999994</v>
      </c>
      <c r="CG12" s="7">
        <v>6507.7330160000001</v>
      </c>
      <c r="CH12" s="7">
        <v>6695.3</v>
      </c>
      <c r="CI12" s="7">
        <v>6724.2</v>
      </c>
      <c r="CJ12" s="7">
        <v>6724.8</v>
      </c>
      <c r="CK12" s="7">
        <v>6807.2</v>
      </c>
      <c r="CL12" s="7">
        <v>6819.1</v>
      </c>
      <c r="CM12" s="7">
        <v>6931.5</v>
      </c>
      <c r="CN12" s="7">
        <v>6931.8</v>
      </c>
    </row>
    <row r="13" spans="1:97" ht="31.5" x14ac:dyDescent="0.2">
      <c r="A13" s="4" t="s">
        <v>27</v>
      </c>
      <c r="B13" s="7">
        <f t="shared" ref="B13:M13" si="0">B14+B15</f>
        <v>423.00363900000002</v>
      </c>
      <c r="C13" s="7">
        <f t="shared" si="0"/>
        <v>426.199164</v>
      </c>
      <c r="D13" s="7">
        <f t="shared" si="0"/>
        <v>429.06653900000003</v>
      </c>
      <c r="E13" s="7">
        <f t="shared" si="0"/>
        <v>440.34812699999998</v>
      </c>
      <c r="F13" s="7">
        <f t="shared" si="0"/>
        <v>446.437096</v>
      </c>
      <c r="G13" s="7">
        <f t="shared" si="0"/>
        <v>455.41167300000001</v>
      </c>
      <c r="H13" s="7">
        <f t="shared" si="0"/>
        <v>466.68628500000005</v>
      </c>
      <c r="I13" s="7">
        <f t="shared" si="0"/>
        <v>468.29588000000007</v>
      </c>
      <c r="J13" s="7">
        <f t="shared" si="0"/>
        <v>482.95707200000004</v>
      </c>
      <c r="K13" s="7">
        <f t="shared" si="0"/>
        <v>490.10604599999999</v>
      </c>
      <c r="L13" s="7">
        <f t="shared" si="0"/>
        <v>495.75420300000002</v>
      </c>
      <c r="M13" s="7">
        <f t="shared" si="0"/>
        <v>493.91509200000002</v>
      </c>
      <c r="N13" s="7">
        <f t="shared" ref="N13:AS13" si="1">N14+N15</f>
        <v>494.59996900000004</v>
      </c>
      <c r="O13" s="7">
        <f t="shared" si="1"/>
        <v>519.44368399999996</v>
      </c>
      <c r="P13" s="7">
        <f t="shared" si="1"/>
        <v>510.06146299999995</v>
      </c>
      <c r="Q13" s="7">
        <f t="shared" si="1"/>
        <v>515.01575800000001</v>
      </c>
      <c r="R13" s="7">
        <f t="shared" si="1"/>
        <v>520.14357900000005</v>
      </c>
      <c r="S13" s="7">
        <f t="shared" si="1"/>
        <v>536.89155100000005</v>
      </c>
      <c r="T13" s="7">
        <f t="shared" si="1"/>
        <v>526.68697699999996</v>
      </c>
      <c r="U13" s="7">
        <f t="shared" si="1"/>
        <v>519.58714799999996</v>
      </c>
      <c r="V13" s="7">
        <f t="shared" si="1"/>
        <v>511.43484800000004</v>
      </c>
      <c r="W13" s="7">
        <f t="shared" si="1"/>
        <v>536.68563999999992</v>
      </c>
      <c r="X13" s="7">
        <f t="shared" si="1"/>
        <v>551.48007299999995</v>
      </c>
      <c r="Y13" s="7">
        <f t="shared" si="1"/>
        <v>575.027871</v>
      </c>
      <c r="Z13" s="7">
        <f t="shared" si="1"/>
        <v>583.03574900000001</v>
      </c>
      <c r="AA13" s="7">
        <f t="shared" si="1"/>
        <v>597.7252269999999</v>
      </c>
      <c r="AB13" s="7">
        <f t="shared" si="1"/>
        <v>634.65192100000013</v>
      </c>
      <c r="AC13" s="7">
        <f t="shared" si="1"/>
        <v>632.61385699999994</v>
      </c>
      <c r="AD13" s="7">
        <f t="shared" si="1"/>
        <v>648.73545300000001</v>
      </c>
      <c r="AE13" s="7">
        <f t="shared" si="1"/>
        <v>654.79942499999993</v>
      </c>
      <c r="AF13" s="7">
        <f t="shared" si="1"/>
        <v>660.53272499999991</v>
      </c>
      <c r="AG13" s="7">
        <f t="shared" si="1"/>
        <v>666.68434200000002</v>
      </c>
      <c r="AH13" s="7">
        <f t="shared" si="1"/>
        <v>664.11163799999997</v>
      </c>
      <c r="AI13" s="7">
        <f t="shared" si="1"/>
        <v>675.68165599999998</v>
      </c>
      <c r="AJ13" s="7">
        <f t="shared" si="1"/>
        <v>700.31915700000002</v>
      </c>
      <c r="AK13" s="7">
        <f t="shared" si="1"/>
        <v>689.23355500000002</v>
      </c>
      <c r="AL13" s="7">
        <f t="shared" si="1"/>
        <v>725.04193099999998</v>
      </c>
      <c r="AM13" s="7">
        <f t="shared" si="1"/>
        <v>742.60413400000004</v>
      </c>
      <c r="AN13" s="7">
        <f t="shared" si="1"/>
        <v>783.067049</v>
      </c>
      <c r="AO13" s="7">
        <f t="shared" si="1"/>
        <v>824.93774499999995</v>
      </c>
      <c r="AP13" s="7">
        <f t="shared" si="1"/>
        <v>841.4871740000001</v>
      </c>
      <c r="AQ13" s="7">
        <f t="shared" si="1"/>
        <v>831.802413</v>
      </c>
      <c r="AR13" s="7">
        <f t="shared" si="1"/>
        <v>857.21135400000014</v>
      </c>
      <c r="AS13" s="7">
        <f t="shared" si="1"/>
        <v>865.62971300000004</v>
      </c>
      <c r="AT13" s="7">
        <f t="shared" ref="AT13:BY13" si="2">AT14+AT15</f>
        <v>885.85794299999998</v>
      </c>
      <c r="AU13" s="7">
        <f t="shared" si="2"/>
        <v>883.80669599999999</v>
      </c>
      <c r="AV13" s="7">
        <f t="shared" si="2"/>
        <v>901.91636800000003</v>
      </c>
      <c r="AW13" s="7">
        <f t="shared" si="2"/>
        <v>907.50078599999983</v>
      </c>
      <c r="AX13" s="7">
        <f t="shared" si="2"/>
        <v>925.00949700000001</v>
      </c>
      <c r="AY13" s="7">
        <f t="shared" si="2"/>
        <v>950.229195</v>
      </c>
      <c r="AZ13" s="7">
        <f t="shared" si="2"/>
        <v>967.503917</v>
      </c>
      <c r="BA13" s="7">
        <f t="shared" si="2"/>
        <v>974.26952300000005</v>
      </c>
      <c r="BB13" s="7">
        <f t="shared" si="2"/>
        <v>982.99236799999994</v>
      </c>
      <c r="BC13" s="7">
        <f t="shared" si="2"/>
        <v>993.27366600000005</v>
      </c>
      <c r="BD13" s="7">
        <f t="shared" si="2"/>
        <v>1000.719599</v>
      </c>
      <c r="BE13" s="7">
        <f t="shared" si="2"/>
        <v>954.73539599999992</v>
      </c>
      <c r="BF13" s="7">
        <f t="shared" si="2"/>
        <v>990.12632899999994</v>
      </c>
      <c r="BG13" s="7">
        <f t="shared" si="2"/>
        <v>1004.660592</v>
      </c>
      <c r="BH13" s="7">
        <f t="shared" si="2"/>
        <v>1014.57057</v>
      </c>
      <c r="BI13" s="7">
        <f t="shared" si="2"/>
        <v>986.20594100000005</v>
      </c>
      <c r="BJ13" s="7">
        <f t="shared" si="2"/>
        <v>988.85385300000007</v>
      </c>
      <c r="BK13" s="7">
        <f t="shared" si="2"/>
        <v>991.64291800000001</v>
      </c>
      <c r="BL13" s="7">
        <f t="shared" si="2"/>
        <v>991.78198600000007</v>
      </c>
      <c r="BM13" s="7">
        <f t="shared" si="2"/>
        <v>999.162463</v>
      </c>
      <c r="BN13" s="7">
        <f t="shared" si="2"/>
        <v>995.68454800000006</v>
      </c>
      <c r="BO13" s="7">
        <f t="shared" si="2"/>
        <v>968.215598</v>
      </c>
      <c r="BP13" s="7">
        <f t="shared" si="2"/>
        <v>964.48619699999995</v>
      </c>
      <c r="BQ13" s="7">
        <f t="shared" si="2"/>
        <v>968.98643599999991</v>
      </c>
      <c r="BR13" s="7">
        <f t="shared" si="2"/>
        <v>965.40560200000004</v>
      </c>
      <c r="BS13" s="7">
        <f t="shared" si="2"/>
        <v>955.39517000000001</v>
      </c>
      <c r="BT13" s="7">
        <f t="shared" si="2"/>
        <v>954.47574099999997</v>
      </c>
      <c r="BU13" s="7">
        <f t="shared" si="2"/>
        <v>949.00497800000005</v>
      </c>
      <c r="BV13" s="7">
        <f t="shared" si="2"/>
        <v>952.50822999999991</v>
      </c>
      <c r="BW13" s="7">
        <f t="shared" si="2"/>
        <v>952.11144699999988</v>
      </c>
      <c r="BX13" s="7">
        <f t="shared" si="2"/>
        <v>959.82245099999989</v>
      </c>
      <c r="BY13" s="7">
        <f t="shared" si="2"/>
        <v>963.92306700000006</v>
      </c>
      <c r="BZ13" s="7">
        <f t="shared" ref="BZ13:DE13" si="3">BZ14+BZ15</f>
        <v>957.85036099999991</v>
      </c>
      <c r="CA13" s="7">
        <f t="shared" si="3"/>
        <v>918.86061400000006</v>
      </c>
      <c r="CB13" s="7">
        <f t="shared" si="3"/>
        <v>915.04750700000011</v>
      </c>
      <c r="CC13" s="7">
        <f t="shared" si="3"/>
        <v>919.44990399999995</v>
      </c>
      <c r="CD13" s="7">
        <f t="shared" si="3"/>
        <v>918.50063900000009</v>
      </c>
      <c r="CE13" s="7">
        <f t="shared" si="3"/>
        <v>914.56038999999998</v>
      </c>
      <c r="CF13" s="7">
        <f t="shared" si="3"/>
        <v>916.18855899999994</v>
      </c>
      <c r="CG13" s="7">
        <f t="shared" si="3"/>
        <v>907.39170699999988</v>
      </c>
      <c r="CH13" s="7">
        <f t="shared" si="3"/>
        <v>899.00184899999999</v>
      </c>
      <c r="CI13" s="7">
        <f t="shared" si="3"/>
        <v>904.20403599999997</v>
      </c>
      <c r="CJ13" s="7">
        <f t="shared" si="3"/>
        <v>880.61130600000001</v>
      </c>
      <c r="CK13" s="7">
        <f t="shared" si="3"/>
        <v>899.3</v>
      </c>
      <c r="CL13" s="7">
        <f t="shared" si="3"/>
        <v>913.2</v>
      </c>
      <c r="CM13" s="7">
        <f t="shared" ref="CM13:CN13" si="4">CM14+CM15</f>
        <v>914.4</v>
      </c>
      <c r="CN13" s="7">
        <f t="shared" si="4"/>
        <v>910.9</v>
      </c>
    </row>
    <row r="14" spans="1:97" ht="63" x14ac:dyDescent="0.2">
      <c r="A14" s="4" t="s">
        <v>28</v>
      </c>
      <c r="B14" s="7">
        <v>1.0098069999999999</v>
      </c>
      <c r="C14" s="7">
        <v>1.012821</v>
      </c>
      <c r="D14" s="7">
        <v>0.94064300000000001</v>
      </c>
      <c r="E14" s="7">
        <v>1.0135500000000002</v>
      </c>
      <c r="F14" s="7">
        <v>0.98448999999999998</v>
      </c>
      <c r="G14" s="7">
        <v>0.88955499999999998</v>
      </c>
      <c r="H14" s="7">
        <v>0.87889499999999998</v>
      </c>
      <c r="I14" s="7">
        <v>0.90627500000000005</v>
      </c>
      <c r="J14" s="7">
        <v>0.85552499999999998</v>
      </c>
      <c r="K14" s="7">
        <v>0.86739699999999997</v>
      </c>
      <c r="L14" s="7">
        <v>0.847387</v>
      </c>
      <c r="M14" s="7">
        <v>0.52655700000000005</v>
      </c>
      <c r="N14" s="7">
        <v>0.85764299999999993</v>
      </c>
      <c r="O14" s="7">
        <v>0.85257499999999997</v>
      </c>
      <c r="P14" s="7">
        <v>0.52369599999999994</v>
      </c>
      <c r="Q14" s="7">
        <v>0.54380200000000001</v>
      </c>
      <c r="R14" s="7">
        <v>0.55757999999999996</v>
      </c>
      <c r="S14" s="7">
        <v>0.50598299999999996</v>
      </c>
      <c r="T14" s="7">
        <v>0.52437400000000001</v>
      </c>
      <c r="U14" s="7">
        <v>0.47230699999999998</v>
      </c>
      <c r="V14" s="7">
        <v>0.46989900000000001</v>
      </c>
      <c r="W14" s="7">
        <v>0.72555199999999997</v>
      </c>
      <c r="X14" s="7">
        <v>0.70110600000000001</v>
      </c>
      <c r="Y14" s="7">
        <v>0.44032099999999996</v>
      </c>
      <c r="Z14" s="7">
        <v>0.43596699999999999</v>
      </c>
      <c r="AA14" s="7">
        <v>0.45430700000000002</v>
      </c>
      <c r="AB14" s="7">
        <v>0.25174000000000002</v>
      </c>
      <c r="AC14" s="7">
        <v>0.25889800000000002</v>
      </c>
      <c r="AD14" s="7">
        <v>0.258432</v>
      </c>
      <c r="AE14" s="7">
        <v>0.28221099999999999</v>
      </c>
      <c r="AF14" s="7">
        <v>0.28155799999999997</v>
      </c>
      <c r="AG14" s="7">
        <v>0.27118300000000001</v>
      </c>
      <c r="AH14" s="7">
        <v>0.25463400000000003</v>
      </c>
      <c r="AI14" s="7">
        <v>0.78752599999999995</v>
      </c>
      <c r="AJ14" s="7">
        <v>0.51369699999999996</v>
      </c>
      <c r="AK14" s="7">
        <v>0.26053999999999999</v>
      </c>
      <c r="AL14" s="7">
        <v>0.54329399999999994</v>
      </c>
      <c r="AM14" s="7">
        <v>0.57255400000000001</v>
      </c>
      <c r="AN14" s="7">
        <v>1.0805630000000002</v>
      </c>
      <c r="AO14" s="7">
        <v>0.754772</v>
      </c>
      <c r="AP14" s="7">
        <v>0.71807399999999999</v>
      </c>
      <c r="AQ14" s="7">
        <v>1.0054920000000001</v>
      </c>
      <c r="AR14" s="7">
        <v>0.62354599999999993</v>
      </c>
      <c r="AS14" s="7">
        <v>1.2432080000000001</v>
      </c>
      <c r="AT14" s="7">
        <v>0.95979100000000006</v>
      </c>
      <c r="AU14" s="7">
        <v>1.2679529999999999</v>
      </c>
      <c r="AV14" s="7">
        <v>1.179173</v>
      </c>
      <c r="AW14" s="7">
        <v>1.2803709999999999</v>
      </c>
      <c r="AX14" s="7">
        <v>0.49908999999999998</v>
      </c>
      <c r="AY14" s="7">
        <v>0.25980799999999998</v>
      </c>
      <c r="AZ14" s="7">
        <v>0</v>
      </c>
      <c r="BA14" s="7">
        <v>7.7499999999999997E-4</v>
      </c>
      <c r="BB14" s="7">
        <v>1.134E-3</v>
      </c>
      <c r="BC14" s="7">
        <v>1.1E-5</v>
      </c>
      <c r="BD14" s="7">
        <v>3.9999999999999998E-6</v>
      </c>
      <c r="BE14" s="7">
        <v>2.4759999999999999E-3</v>
      </c>
      <c r="BF14" s="7">
        <v>1.6831659999999999</v>
      </c>
      <c r="BG14" s="7">
        <v>2.1401E-2</v>
      </c>
      <c r="BH14" s="7">
        <v>1.4066E-2</v>
      </c>
      <c r="BI14" s="7">
        <v>2.0927000000000001E-2</v>
      </c>
      <c r="BJ14" s="7">
        <v>0.185284</v>
      </c>
      <c r="BK14" s="7">
        <v>1.7195999999999999E-2</v>
      </c>
      <c r="BL14" s="7">
        <v>0</v>
      </c>
      <c r="BM14" s="7">
        <v>5.2420000000000001E-3</v>
      </c>
      <c r="BN14" s="7">
        <v>3.9069999999999999E-3</v>
      </c>
      <c r="BO14" s="7">
        <v>2.63E-4</v>
      </c>
      <c r="BP14" s="7">
        <v>1.8E-5</v>
      </c>
      <c r="BQ14" s="7">
        <v>8.1899999999999996E-4</v>
      </c>
      <c r="BR14" s="7">
        <v>7.6599999999999997E-4</v>
      </c>
      <c r="BS14" s="7">
        <v>9.810000000000001E-4</v>
      </c>
      <c r="BT14" s="7">
        <v>1.54E-4</v>
      </c>
      <c r="BU14" s="7">
        <v>2.9300000000000002E-4</v>
      </c>
      <c r="BV14" s="7">
        <v>5.62E-4</v>
      </c>
      <c r="BW14" s="7">
        <v>4.2000000000000002E-4</v>
      </c>
      <c r="BX14" s="7">
        <v>9.9999999999999995E-7</v>
      </c>
      <c r="BY14" s="7">
        <v>2.9999999999999997E-4</v>
      </c>
      <c r="BZ14" s="7">
        <v>9.9999999999999995E-7</v>
      </c>
      <c r="CA14" s="7">
        <v>4.4999999999999999E-4</v>
      </c>
      <c r="CB14" s="7">
        <v>2.05E-4</v>
      </c>
      <c r="CC14" s="7">
        <v>3.4999999999999997E-5</v>
      </c>
      <c r="CD14" s="7">
        <v>3.21E-4</v>
      </c>
      <c r="CE14" s="7">
        <v>5.3600000000000002E-4</v>
      </c>
      <c r="CF14" s="7">
        <v>9.9999999999999995E-7</v>
      </c>
      <c r="CG14" s="7">
        <v>2.9100000000000003E-4</v>
      </c>
      <c r="CH14" s="7">
        <v>0</v>
      </c>
      <c r="CI14" s="7">
        <v>6.0000000000000002E-6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</row>
    <row r="15" spans="1:97" ht="63" x14ac:dyDescent="0.2">
      <c r="A15" s="4" t="s">
        <v>29</v>
      </c>
      <c r="B15" s="7">
        <v>421.993832</v>
      </c>
      <c r="C15" s="7">
        <v>425.18634300000002</v>
      </c>
      <c r="D15" s="7">
        <v>428.12589600000001</v>
      </c>
      <c r="E15" s="7">
        <v>439.33457699999997</v>
      </c>
      <c r="F15" s="7">
        <v>445.452606</v>
      </c>
      <c r="G15" s="7">
        <v>454.52211800000003</v>
      </c>
      <c r="H15" s="7">
        <v>465.80739000000005</v>
      </c>
      <c r="I15" s="7">
        <v>467.38960500000007</v>
      </c>
      <c r="J15" s="7">
        <v>482.10154700000004</v>
      </c>
      <c r="K15" s="7">
        <v>489.23864900000001</v>
      </c>
      <c r="L15" s="7">
        <v>494.90681599999999</v>
      </c>
      <c r="M15" s="7">
        <v>493.38853499999999</v>
      </c>
      <c r="N15" s="7">
        <v>493.74232600000005</v>
      </c>
      <c r="O15" s="7">
        <v>518.59110899999996</v>
      </c>
      <c r="P15" s="7">
        <v>509.53776699999997</v>
      </c>
      <c r="Q15" s="7">
        <v>514.47195599999998</v>
      </c>
      <c r="R15" s="7">
        <v>519.58599900000002</v>
      </c>
      <c r="S15" s="7">
        <v>536.38556800000003</v>
      </c>
      <c r="T15" s="7">
        <v>526.16260299999999</v>
      </c>
      <c r="U15" s="7">
        <v>519.11484099999996</v>
      </c>
      <c r="V15" s="7">
        <v>510.96494900000005</v>
      </c>
      <c r="W15" s="7">
        <v>535.96008799999993</v>
      </c>
      <c r="X15" s="7">
        <v>550.77896699999997</v>
      </c>
      <c r="Y15" s="7">
        <v>574.58754999999996</v>
      </c>
      <c r="Z15" s="7">
        <v>582.599782</v>
      </c>
      <c r="AA15" s="7">
        <v>597.27091999999993</v>
      </c>
      <c r="AB15" s="7">
        <v>634.40018100000009</v>
      </c>
      <c r="AC15" s="7">
        <v>632.35495899999989</v>
      </c>
      <c r="AD15" s="7">
        <v>648.47702100000004</v>
      </c>
      <c r="AE15" s="7">
        <v>654.51721399999997</v>
      </c>
      <c r="AF15" s="7">
        <v>660.2511669999999</v>
      </c>
      <c r="AG15" s="7">
        <v>666.41315900000006</v>
      </c>
      <c r="AH15" s="7">
        <v>663.85700399999996</v>
      </c>
      <c r="AI15" s="7">
        <v>674.89413000000002</v>
      </c>
      <c r="AJ15" s="7">
        <v>699.80546000000004</v>
      </c>
      <c r="AK15" s="7">
        <v>688.97301500000003</v>
      </c>
      <c r="AL15" s="7">
        <v>724.49863700000003</v>
      </c>
      <c r="AM15" s="7">
        <v>742.03158000000008</v>
      </c>
      <c r="AN15" s="7">
        <v>781.98648600000001</v>
      </c>
      <c r="AO15" s="7">
        <v>824.18297299999995</v>
      </c>
      <c r="AP15" s="7">
        <v>840.76910000000009</v>
      </c>
      <c r="AQ15" s="7">
        <v>830.796921</v>
      </c>
      <c r="AR15" s="7">
        <v>856.58780800000011</v>
      </c>
      <c r="AS15" s="7">
        <v>864.38650500000006</v>
      </c>
      <c r="AT15" s="7">
        <v>884.89815199999998</v>
      </c>
      <c r="AU15" s="7">
        <v>882.53874299999995</v>
      </c>
      <c r="AV15" s="7">
        <v>900.73719500000004</v>
      </c>
      <c r="AW15" s="7">
        <v>906.22041499999989</v>
      </c>
      <c r="AX15" s="7">
        <v>924.51040699999999</v>
      </c>
      <c r="AY15" s="7">
        <v>949.96938699999998</v>
      </c>
      <c r="AZ15" s="7">
        <v>967.503917</v>
      </c>
      <c r="BA15" s="7">
        <v>974.26874800000007</v>
      </c>
      <c r="BB15" s="7">
        <v>982.99123399999996</v>
      </c>
      <c r="BC15" s="7">
        <v>993.27365500000008</v>
      </c>
      <c r="BD15" s="7">
        <v>1000.719595</v>
      </c>
      <c r="BE15" s="7">
        <v>954.73291999999992</v>
      </c>
      <c r="BF15" s="7">
        <v>988.44316299999991</v>
      </c>
      <c r="BG15" s="7">
        <v>1004.639191</v>
      </c>
      <c r="BH15" s="7">
        <v>1014.556504</v>
      </c>
      <c r="BI15" s="7">
        <v>986.18501400000002</v>
      </c>
      <c r="BJ15" s="7">
        <v>988.66856900000005</v>
      </c>
      <c r="BK15" s="7">
        <v>991.625722</v>
      </c>
      <c r="BL15" s="7">
        <v>991.78198600000007</v>
      </c>
      <c r="BM15" s="7">
        <v>999.15722100000005</v>
      </c>
      <c r="BN15" s="7">
        <v>995.68064100000004</v>
      </c>
      <c r="BO15" s="7">
        <v>968.21533499999998</v>
      </c>
      <c r="BP15" s="7">
        <v>964.48617899999999</v>
      </c>
      <c r="BQ15" s="7">
        <v>968.98561699999993</v>
      </c>
      <c r="BR15" s="7">
        <v>965.40483600000005</v>
      </c>
      <c r="BS15" s="7">
        <v>955.39418899999998</v>
      </c>
      <c r="BT15" s="7">
        <v>954.47558700000002</v>
      </c>
      <c r="BU15" s="7">
        <v>949.00468499999999</v>
      </c>
      <c r="BV15" s="7">
        <v>952.50766799999997</v>
      </c>
      <c r="BW15" s="7">
        <v>952.11102699999992</v>
      </c>
      <c r="BX15" s="7">
        <v>959.82244999999989</v>
      </c>
      <c r="BY15" s="7">
        <v>963.92276700000002</v>
      </c>
      <c r="BZ15" s="7">
        <v>957.85035999999991</v>
      </c>
      <c r="CA15" s="7">
        <v>918.86016400000005</v>
      </c>
      <c r="CB15" s="7">
        <v>915.04730200000006</v>
      </c>
      <c r="CC15" s="7">
        <v>919.44986899999992</v>
      </c>
      <c r="CD15" s="7">
        <v>918.50031800000011</v>
      </c>
      <c r="CE15" s="7">
        <v>914.55985399999997</v>
      </c>
      <c r="CF15" s="7">
        <v>916.18855799999994</v>
      </c>
      <c r="CG15" s="7">
        <v>907.39141599999994</v>
      </c>
      <c r="CH15" s="7">
        <v>899.00184899999999</v>
      </c>
      <c r="CI15" s="7">
        <v>904.20402999999999</v>
      </c>
      <c r="CJ15" s="7">
        <v>880.61130600000001</v>
      </c>
      <c r="CK15" s="7">
        <v>899.3</v>
      </c>
      <c r="CL15" s="7">
        <v>913.2</v>
      </c>
      <c r="CM15" s="7">
        <v>914.4</v>
      </c>
      <c r="CN15" s="7">
        <v>910.9</v>
      </c>
    </row>
    <row r="16" spans="1:97" ht="63" x14ac:dyDescent="0.2">
      <c r="A16" s="4" t="s">
        <v>30</v>
      </c>
      <c r="B16" s="3">
        <f t="shared" ref="B16:M16" si="5">B9/B3</f>
        <v>0.53942575769109358</v>
      </c>
      <c r="C16" s="3">
        <f t="shared" si="5"/>
        <v>0.53929727188468268</v>
      </c>
      <c r="D16" s="3">
        <f t="shared" si="5"/>
        <v>0.52329407649277238</v>
      </c>
      <c r="E16" s="3">
        <f t="shared" si="5"/>
        <v>0.53493639142431559</v>
      </c>
      <c r="F16" s="3">
        <f t="shared" si="5"/>
        <v>0.52893155292226612</v>
      </c>
      <c r="G16" s="3">
        <f t="shared" si="5"/>
        <v>0.53795214554346793</v>
      </c>
      <c r="H16" s="3">
        <f t="shared" si="5"/>
        <v>0.54548534231075807</v>
      </c>
      <c r="I16" s="3">
        <f t="shared" si="5"/>
        <v>0.53617478272826991</v>
      </c>
      <c r="J16" s="3">
        <f t="shared" si="5"/>
        <v>0.52921958035103711</v>
      </c>
      <c r="K16" s="3">
        <f t="shared" si="5"/>
        <v>0.52869486451229986</v>
      </c>
      <c r="L16" s="3">
        <f t="shared" si="5"/>
        <v>0.54043950794973672</v>
      </c>
      <c r="M16" s="3">
        <f t="shared" si="5"/>
        <v>0.53035710371898659</v>
      </c>
      <c r="N16" s="3">
        <f t="shared" ref="N16:AS16" si="6">N9/N3</f>
        <v>0.53752685791715382</v>
      </c>
      <c r="O16" s="3">
        <f t="shared" si="6"/>
        <v>0.54527804723298068</v>
      </c>
      <c r="P16" s="3">
        <f t="shared" si="6"/>
        <v>0.54462365313885863</v>
      </c>
      <c r="Q16" s="3">
        <f t="shared" si="6"/>
        <v>0.55425884918529866</v>
      </c>
      <c r="R16" s="3">
        <f t="shared" si="6"/>
        <v>0.56059044146733306</v>
      </c>
      <c r="S16" s="3">
        <f t="shared" si="6"/>
        <v>0.55083479969295257</v>
      </c>
      <c r="T16" s="3">
        <f t="shared" si="6"/>
        <v>0.57201161590354233</v>
      </c>
      <c r="U16" s="3">
        <f t="shared" si="6"/>
        <v>0.5394566986191951</v>
      </c>
      <c r="V16" s="3">
        <f t="shared" si="6"/>
        <v>0.54857141760062689</v>
      </c>
      <c r="W16" s="3">
        <f t="shared" si="6"/>
        <v>0.55147488207398809</v>
      </c>
      <c r="X16" s="3">
        <f t="shared" si="6"/>
        <v>0.54495588613536061</v>
      </c>
      <c r="Y16" s="3">
        <f t="shared" si="6"/>
        <v>0.54102714099573501</v>
      </c>
      <c r="Z16" s="3">
        <f t="shared" si="6"/>
        <v>0.54907839763796185</v>
      </c>
      <c r="AA16" s="3">
        <f t="shared" si="6"/>
        <v>0.55629075316461629</v>
      </c>
      <c r="AB16" s="3">
        <f t="shared" si="6"/>
        <v>0.56259532826504022</v>
      </c>
      <c r="AC16" s="3">
        <f t="shared" si="6"/>
        <v>0.54781512680521216</v>
      </c>
      <c r="AD16" s="3">
        <f t="shared" si="6"/>
        <v>0.55148091249375863</v>
      </c>
      <c r="AE16" s="3">
        <f t="shared" si="6"/>
        <v>0.56160895101015829</v>
      </c>
      <c r="AF16" s="3">
        <f t="shared" si="6"/>
        <v>0.56255810728489963</v>
      </c>
      <c r="AG16" s="3">
        <f t="shared" si="6"/>
        <v>0.56582149252358394</v>
      </c>
      <c r="AH16" s="3">
        <f t="shared" si="6"/>
        <v>0.55859668369975546</v>
      </c>
      <c r="AI16" s="3">
        <f t="shared" si="6"/>
        <v>0.58831360655614451</v>
      </c>
      <c r="AJ16" s="3">
        <f t="shared" si="6"/>
        <v>0.58457239506049596</v>
      </c>
      <c r="AK16" s="3">
        <f t="shared" si="6"/>
        <v>0.59383408187426667</v>
      </c>
      <c r="AL16" s="3">
        <f t="shared" si="6"/>
        <v>0.5830541169418757</v>
      </c>
      <c r="AM16" s="3">
        <f t="shared" si="6"/>
        <v>0.59184535590991272</v>
      </c>
      <c r="AN16" s="3">
        <f t="shared" si="6"/>
        <v>0.59319571458206222</v>
      </c>
      <c r="AO16" s="3">
        <f t="shared" si="6"/>
        <v>0.57778804479184687</v>
      </c>
      <c r="AP16" s="3">
        <f t="shared" si="6"/>
        <v>0.6081653709149708</v>
      </c>
      <c r="AQ16" s="3">
        <f t="shared" si="6"/>
        <v>0.61091636984388531</v>
      </c>
      <c r="AR16" s="3">
        <f t="shared" si="6"/>
        <v>0.60233872475539318</v>
      </c>
      <c r="AS16" s="3">
        <f t="shared" si="6"/>
        <v>0.61434406070529324</v>
      </c>
      <c r="AT16" s="3">
        <f t="shared" ref="AT16:BY16" si="7">AT9/AT3</f>
        <v>0.6158847810331376</v>
      </c>
      <c r="AU16" s="3">
        <f t="shared" si="7"/>
        <v>0.60561838425439452</v>
      </c>
      <c r="AV16" s="3">
        <f t="shared" si="7"/>
        <v>0.60852334587770063</v>
      </c>
      <c r="AW16" s="3">
        <f t="shared" si="7"/>
        <v>0.62072515347463997</v>
      </c>
      <c r="AX16" s="3">
        <f t="shared" si="7"/>
        <v>0.62104542562243692</v>
      </c>
      <c r="AY16" s="3">
        <f t="shared" si="7"/>
        <v>0.61904258960335934</v>
      </c>
      <c r="AZ16" s="3">
        <f t="shared" si="7"/>
        <v>0.61917187608869717</v>
      </c>
      <c r="BA16" s="3">
        <f t="shared" si="7"/>
        <v>0.62420978916330261</v>
      </c>
      <c r="BB16" s="3">
        <f t="shared" si="7"/>
        <v>0.61637533066854699</v>
      </c>
      <c r="BC16" s="3">
        <f t="shared" si="7"/>
        <v>0.6303535926782271</v>
      </c>
      <c r="BD16" s="3">
        <f t="shared" si="7"/>
        <v>0.63233291078276765</v>
      </c>
      <c r="BE16" s="3">
        <f t="shared" si="7"/>
        <v>0.64285367112399072</v>
      </c>
      <c r="BF16" s="3">
        <f t="shared" si="7"/>
        <v>0.64328933037108949</v>
      </c>
      <c r="BG16" s="3">
        <f t="shared" si="7"/>
        <v>0.65027748580124489</v>
      </c>
      <c r="BH16" s="3">
        <f t="shared" si="7"/>
        <v>0.64820185645850803</v>
      </c>
      <c r="BI16" s="3">
        <f t="shared" si="7"/>
        <v>0.64124649338331074</v>
      </c>
      <c r="BJ16" s="3">
        <f t="shared" si="7"/>
        <v>0.64830457013371301</v>
      </c>
      <c r="BK16" s="3">
        <f t="shared" si="7"/>
        <v>0.64818859677443175</v>
      </c>
      <c r="BL16" s="3">
        <f t="shared" si="7"/>
        <v>0.65296017068587364</v>
      </c>
      <c r="BM16" s="3">
        <f t="shared" si="7"/>
        <v>0.65530863494282177</v>
      </c>
      <c r="BN16" s="3">
        <f t="shared" si="7"/>
        <v>0.66379415341894576</v>
      </c>
      <c r="BO16" s="3">
        <f t="shared" si="7"/>
        <v>0.66387713252649838</v>
      </c>
      <c r="BP16" s="3">
        <f t="shared" si="7"/>
        <v>0.66960396443662784</v>
      </c>
      <c r="BQ16" s="3">
        <f t="shared" si="7"/>
        <v>0.67197758297785359</v>
      </c>
      <c r="BR16" s="3">
        <f t="shared" si="7"/>
        <v>0.65617318089111309</v>
      </c>
      <c r="BS16" s="3">
        <f t="shared" si="7"/>
        <v>0.67781813003096292</v>
      </c>
      <c r="BT16" s="3">
        <f t="shared" si="7"/>
        <v>0.67418166860636841</v>
      </c>
      <c r="BU16" s="3">
        <f t="shared" si="7"/>
        <v>0.66931189506615019</v>
      </c>
      <c r="BV16" s="3">
        <f t="shared" si="7"/>
        <v>0.67739867366101592</v>
      </c>
      <c r="BW16" s="3">
        <f t="shared" si="7"/>
        <v>0.67422935865953681</v>
      </c>
      <c r="BX16" s="3">
        <f t="shared" si="7"/>
        <v>0.6761293540033626</v>
      </c>
      <c r="BY16" s="3">
        <f t="shared" si="7"/>
        <v>0.67785484694777332</v>
      </c>
      <c r="BZ16" s="3">
        <f t="shared" ref="BZ16:CN16" si="8">BZ9/BZ3</f>
        <v>0.70573194681697293</v>
      </c>
      <c r="CA16" s="3">
        <f t="shared" si="8"/>
        <v>0.69902312224498997</v>
      </c>
      <c r="CB16" s="3">
        <f t="shared" si="8"/>
        <v>0.71671909232462572</v>
      </c>
      <c r="CC16" s="3">
        <f t="shared" si="8"/>
        <v>0.68908996475144946</v>
      </c>
      <c r="CD16" s="3">
        <f t="shared" si="8"/>
        <v>0.67889193252211899</v>
      </c>
      <c r="CE16" s="3">
        <f t="shared" si="8"/>
        <v>0.6710913788373235</v>
      </c>
      <c r="CF16" s="3">
        <f t="shared" si="8"/>
        <v>0.6689492151641856</v>
      </c>
      <c r="CG16" s="3">
        <f t="shared" si="8"/>
        <v>0.66787126225325377</v>
      </c>
      <c r="CH16" s="3">
        <f t="shared" si="8"/>
        <v>0.68061941896424405</v>
      </c>
      <c r="CI16" s="3">
        <f t="shared" si="8"/>
        <v>0.68103856173865096</v>
      </c>
      <c r="CJ16" s="3">
        <f t="shared" si="8"/>
        <v>0.69227515632033898</v>
      </c>
      <c r="CK16" s="3">
        <f t="shared" si="8"/>
        <v>0.687916009627355</v>
      </c>
      <c r="CL16" s="3">
        <f t="shared" si="8"/>
        <v>0.69500410172272353</v>
      </c>
      <c r="CM16" s="3">
        <f t="shared" si="8"/>
        <v>0.69873064965608334</v>
      </c>
      <c r="CN16" s="3">
        <f t="shared" si="8"/>
        <v>0.72004419243204609</v>
      </c>
    </row>
    <row r="17" spans="1:92" ht="94.5" x14ac:dyDescent="0.2">
      <c r="A17" s="4" t="s">
        <v>31</v>
      </c>
      <c r="B17" s="3">
        <f t="shared" ref="B17:M17" si="9">B10/B4</f>
        <v>2.3997657068741383</v>
      </c>
      <c r="C17" s="3">
        <f t="shared" si="9"/>
        <v>2.373682776997013</v>
      </c>
      <c r="D17" s="3">
        <f t="shared" si="9"/>
        <v>2.0584466977920375</v>
      </c>
      <c r="E17" s="3">
        <f t="shared" si="9"/>
        <v>2.1991226484993605</v>
      </c>
      <c r="F17" s="3">
        <f t="shared" si="9"/>
        <v>2.2216915526781871</v>
      </c>
      <c r="G17" s="3">
        <f t="shared" si="9"/>
        <v>2.3516696184100541</v>
      </c>
      <c r="H17" s="3">
        <f t="shared" si="9"/>
        <v>2.2691964077430042</v>
      </c>
      <c r="I17" s="3">
        <f t="shared" si="9"/>
        <v>2.312810081714515</v>
      </c>
      <c r="J17" s="3">
        <f t="shared" si="9"/>
        <v>2.1690221973900887</v>
      </c>
      <c r="K17" s="3">
        <f t="shared" si="9"/>
        <v>2.3896104512061109</v>
      </c>
      <c r="L17" s="3">
        <f t="shared" si="9"/>
        <v>2.5212733883670535</v>
      </c>
      <c r="M17" s="3">
        <f t="shared" si="9"/>
        <v>2.3188114368156976</v>
      </c>
      <c r="N17" s="3">
        <f t="shared" ref="N17:AS17" si="10">N10/N4</f>
        <v>2.5564159843024252</v>
      </c>
      <c r="O17" s="3">
        <f t="shared" si="10"/>
        <v>2.478456811975799</v>
      </c>
      <c r="P17" s="3">
        <f t="shared" si="10"/>
        <v>2.2505798197429039</v>
      </c>
      <c r="Q17" s="3">
        <f t="shared" si="10"/>
        <v>2.7696275203778828</v>
      </c>
      <c r="R17" s="3">
        <f t="shared" si="10"/>
        <v>2.5021221479468094</v>
      </c>
      <c r="S17" s="3">
        <f t="shared" si="10"/>
        <v>2.3525686021362131</v>
      </c>
      <c r="T17" s="3">
        <f t="shared" si="10"/>
        <v>2.9379758170879171</v>
      </c>
      <c r="U17" s="3">
        <f t="shared" si="10"/>
        <v>2.1107455821120125</v>
      </c>
      <c r="V17" s="3">
        <f t="shared" si="10"/>
        <v>2.5793081446322446</v>
      </c>
      <c r="W17" s="3">
        <f t="shared" si="10"/>
        <v>2.5114707741747604</v>
      </c>
      <c r="X17" s="3">
        <f t="shared" si="10"/>
        <v>2.3640969206762859</v>
      </c>
      <c r="Y17" s="3">
        <f t="shared" si="10"/>
        <v>1.7943624847452111</v>
      </c>
      <c r="Z17" s="3">
        <f t="shared" si="10"/>
        <v>1.8896713766888686</v>
      </c>
      <c r="AA17" s="3">
        <f t="shared" si="10"/>
        <v>2.318860973533142</v>
      </c>
      <c r="AB17" s="3">
        <f t="shared" si="10"/>
        <v>2.2136170852486168</v>
      </c>
      <c r="AC17" s="3">
        <f t="shared" si="10"/>
        <v>1.7572698608590795</v>
      </c>
      <c r="AD17" s="3">
        <f t="shared" si="10"/>
        <v>1.925015938362816</v>
      </c>
      <c r="AE17" s="3">
        <f t="shared" si="10"/>
        <v>1.9618311740214998</v>
      </c>
      <c r="AF17" s="3">
        <f t="shared" si="10"/>
        <v>1.946151021246846</v>
      </c>
      <c r="AG17" s="3">
        <f t="shared" si="10"/>
        <v>1.9950131311332671</v>
      </c>
      <c r="AH17" s="3">
        <f t="shared" si="10"/>
        <v>1.9511629307643412</v>
      </c>
      <c r="AI17" s="3">
        <f t="shared" si="10"/>
        <v>2.2968604810921778</v>
      </c>
      <c r="AJ17" s="3">
        <f t="shared" si="10"/>
        <v>2.4982973942084925</v>
      </c>
      <c r="AK17" s="3">
        <f t="shared" si="10"/>
        <v>2.5698510337085048</v>
      </c>
      <c r="AL17" s="3">
        <f t="shared" si="10"/>
        <v>2.5227667495570212</v>
      </c>
      <c r="AM17" s="3">
        <f t="shared" si="10"/>
        <v>2.5321979294851689</v>
      </c>
      <c r="AN17" s="3">
        <f t="shared" si="10"/>
        <v>2.4266314710906847</v>
      </c>
      <c r="AO17" s="3">
        <f t="shared" si="10"/>
        <v>2.0146628390518204</v>
      </c>
      <c r="AP17" s="3">
        <f t="shared" si="10"/>
        <v>2.3750317368110405</v>
      </c>
      <c r="AQ17" s="3">
        <f t="shared" si="10"/>
        <v>2.4309501688172124</v>
      </c>
      <c r="AR17" s="3">
        <f t="shared" si="10"/>
        <v>2.3192699200055649</v>
      </c>
      <c r="AS17" s="3">
        <f t="shared" si="10"/>
        <v>2.4636951834492438</v>
      </c>
      <c r="AT17" s="3">
        <f t="shared" ref="AT17:BY17" si="11">AT10/AT4</f>
        <v>2.8205248309926456</v>
      </c>
      <c r="AU17" s="3">
        <f t="shared" si="11"/>
        <v>2.4268459653193508</v>
      </c>
      <c r="AV17" s="3">
        <f t="shared" si="11"/>
        <v>2.5435442930506333</v>
      </c>
      <c r="AW17" s="3">
        <f t="shared" si="11"/>
        <v>2.3877667876351292</v>
      </c>
      <c r="AX17" s="3">
        <f t="shared" si="11"/>
        <v>2.0375022449966651</v>
      </c>
      <c r="AY17" s="3">
        <f t="shared" si="11"/>
        <v>1.8813224322075652</v>
      </c>
      <c r="AZ17" s="3">
        <f t="shared" si="11"/>
        <v>1.8769586768488522</v>
      </c>
      <c r="BA17" s="3">
        <f t="shared" si="11"/>
        <v>2.0804896844873446</v>
      </c>
      <c r="BB17" s="3">
        <f t="shared" si="11"/>
        <v>1.861555677574678</v>
      </c>
      <c r="BC17" s="3">
        <f t="shared" si="11"/>
        <v>2.1223874742513034</v>
      </c>
      <c r="BD17" s="3">
        <f t="shared" si="11"/>
        <v>2.1595668417179401</v>
      </c>
      <c r="BE17" s="3">
        <f t="shared" si="11"/>
        <v>2.3467390742098129</v>
      </c>
      <c r="BF17" s="3">
        <f t="shared" si="11"/>
        <v>2.110957818924867</v>
      </c>
      <c r="BG17" s="3">
        <f t="shared" si="11"/>
        <v>2.4150127323328139</v>
      </c>
      <c r="BH17" s="3">
        <f t="shared" si="11"/>
        <v>2.2073853739824689</v>
      </c>
      <c r="BI17" s="3">
        <f t="shared" si="11"/>
        <v>2.1787576133170465</v>
      </c>
      <c r="BJ17" s="3">
        <f t="shared" si="11"/>
        <v>2.1210032539943655</v>
      </c>
      <c r="BK17" s="3">
        <f t="shared" si="11"/>
        <v>1.9716582020319655</v>
      </c>
      <c r="BL17" s="3">
        <f t="shared" si="11"/>
        <v>2.0761912265729436</v>
      </c>
      <c r="BM17" s="3">
        <f t="shared" si="11"/>
        <v>2.0756329688937054</v>
      </c>
      <c r="BN17" s="3">
        <f t="shared" si="11"/>
        <v>2.0589215524186208</v>
      </c>
      <c r="BO17" s="3">
        <f t="shared" si="11"/>
        <v>2.1983396343886548</v>
      </c>
      <c r="BP17" s="3">
        <f t="shared" si="11"/>
        <v>1.9942480760803025</v>
      </c>
      <c r="BQ17" s="3">
        <f t="shared" si="11"/>
        <v>2.3596379394140152</v>
      </c>
      <c r="BR17" s="3">
        <f t="shared" si="11"/>
        <v>2.2037443358730027</v>
      </c>
      <c r="BS17" s="3">
        <f t="shared" si="11"/>
        <v>2.6472662813082493</v>
      </c>
      <c r="BT17" s="3">
        <f t="shared" si="11"/>
        <v>2.292545582363954</v>
      </c>
      <c r="BU17" s="3">
        <f t="shared" si="11"/>
        <v>2.5121961188609325</v>
      </c>
      <c r="BV17" s="3">
        <f t="shared" si="11"/>
        <v>3.0194960391565613</v>
      </c>
      <c r="BW17" s="3">
        <f t="shared" si="11"/>
        <v>2.8477625335497332</v>
      </c>
      <c r="BX17" s="3">
        <f t="shared" si="11"/>
        <v>2.9243164850648711</v>
      </c>
      <c r="BY17" s="3">
        <f t="shared" si="11"/>
        <v>3.2677936102070122</v>
      </c>
      <c r="BZ17" s="3">
        <f t="shared" ref="BZ17:CN17" si="12">BZ10/BZ4</f>
        <v>4.6696394722774359</v>
      </c>
      <c r="CA17" s="3">
        <f t="shared" si="12"/>
        <v>4.2540457450843521</v>
      </c>
      <c r="CB17" s="3">
        <f t="shared" si="12"/>
        <v>4.7434488265529557</v>
      </c>
      <c r="CC17" s="3">
        <f t="shared" si="12"/>
        <v>1.9977988961341673</v>
      </c>
      <c r="CD17" s="3">
        <f t="shared" si="12"/>
        <v>2.9194846639351923</v>
      </c>
      <c r="CE17" s="3">
        <f t="shared" si="12"/>
        <v>2.7394809132147122</v>
      </c>
      <c r="CF17" s="3">
        <f t="shared" si="12"/>
        <v>3.3131572792602646</v>
      </c>
      <c r="CG17" s="3">
        <f t="shared" si="12"/>
        <v>3.8235707024105383</v>
      </c>
      <c r="CH17" s="3">
        <f t="shared" si="12"/>
        <v>3.7495762215058659</v>
      </c>
      <c r="CI17" s="3">
        <f t="shared" si="12"/>
        <v>3.516147476513718</v>
      </c>
      <c r="CJ17" s="3">
        <f t="shared" si="12"/>
        <v>3.4816625251169673</v>
      </c>
      <c r="CK17" s="3">
        <f t="shared" si="12"/>
        <v>3.3624602814344073</v>
      </c>
      <c r="CL17" s="3">
        <f t="shared" si="12"/>
        <v>3.8848413631022325</v>
      </c>
      <c r="CM17" s="3">
        <f t="shared" si="12"/>
        <v>3.7228864218616566</v>
      </c>
      <c r="CN17" s="3">
        <f t="shared" si="12"/>
        <v>5.0997888067581831</v>
      </c>
    </row>
    <row r="18" spans="1:92" ht="94.5" x14ac:dyDescent="0.2">
      <c r="A18" s="4" t="s">
        <v>32</v>
      </c>
      <c r="B18" s="3">
        <f t="shared" ref="B18:M18" si="13">B12/B5</f>
        <v>0.39861668112828386</v>
      </c>
      <c r="C18" s="3">
        <f t="shared" si="13"/>
        <v>0.39932407020308092</v>
      </c>
      <c r="D18" s="3">
        <f t="shared" si="13"/>
        <v>0.39445396360754953</v>
      </c>
      <c r="E18" s="3">
        <f t="shared" si="13"/>
        <v>0.39915747201369306</v>
      </c>
      <c r="F18" s="3">
        <f t="shared" si="13"/>
        <v>0.39931051336199502</v>
      </c>
      <c r="G18" s="3">
        <f t="shared" si="13"/>
        <v>0.39680970158305584</v>
      </c>
      <c r="H18" s="3">
        <f t="shared" si="13"/>
        <v>0.39828157333193265</v>
      </c>
      <c r="I18" s="3">
        <f t="shared" si="13"/>
        <v>0.40055202143205898</v>
      </c>
      <c r="J18" s="3">
        <f t="shared" si="13"/>
        <v>0.39222815974092545</v>
      </c>
      <c r="K18" s="3">
        <f t="shared" si="13"/>
        <v>0.39584770635511723</v>
      </c>
      <c r="L18" s="3">
        <f t="shared" si="13"/>
        <v>0.4001785452406777</v>
      </c>
      <c r="M18" s="3">
        <f t="shared" si="13"/>
        <v>0.3947124719690836</v>
      </c>
      <c r="N18" s="3">
        <f t="shared" ref="N18:AS18" si="14">N12/N5</f>
        <v>0.39654053482737456</v>
      </c>
      <c r="O18" s="3">
        <f t="shared" si="14"/>
        <v>0.40849688052372718</v>
      </c>
      <c r="P18" s="3">
        <f t="shared" si="14"/>
        <v>0.41809641633227224</v>
      </c>
      <c r="Q18" s="3">
        <f t="shared" si="14"/>
        <v>0.4217512178447243</v>
      </c>
      <c r="R18" s="3">
        <f t="shared" si="14"/>
        <v>0.43343070308139503</v>
      </c>
      <c r="S18" s="3">
        <f t="shared" si="14"/>
        <v>0.42753980074034753</v>
      </c>
      <c r="T18" s="3">
        <f t="shared" si="14"/>
        <v>0.42809491766971697</v>
      </c>
      <c r="U18" s="3">
        <f t="shared" si="14"/>
        <v>0.42550250843076926</v>
      </c>
      <c r="V18" s="3">
        <f t="shared" si="14"/>
        <v>0.42658253265808388</v>
      </c>
      <c r="W18" s="3">
        <f t="shared" si="14"/>
        <v>0.43812576635988609</v>
      </c>
      <c r="X18" s="3">
        <f t="shared" si="14"/>
        <v>0.43773907731240885</v>
      </c>
      <c r="Y18" s="3">
        <f t="shared" si="14"/>
        <v>0.44460498443845198</v>
      </c>
      <c r="Z18" s="3">
        <f t="shared" si="14"/>
        <v>0.45202430420877898</v>
      </c>
      <c r="AA18" s="3">
        <f t="shared" si="14"/>
        <v>0.45398278611576226</v>
      </c>
      <c r="AB18" s="3">
        <f t="shared" si="14"/>
        <v>0.45349709602306748</v>
      </c>
      <c r="AC18" s="3">
        <f t="shared" si="14"/>
        <v>0.46108379227153329</v>
      </c>
      <c r="AD18" s="3">
        <f t="shared" si="14"/>
        <v>0.45885501376227267</v>
      </c>
      <c r="AE18" s="3">
        <f t="shared" si="14"/>
        <v>0.46832372839993136</v>
      </c>
      <c r="AF18" s="3">
        <f t="shared" si="14"/>
        <v>0.47036680463211228</v>
      </c>
      <c r="AG18" s="3">
        <f t="shared" si="14"/>
        <v>0.47660211582654194</v>
      </c>
      <c r="AH18" s="3">
        <f t="shared" si="14"/>
        <v>0.47750672355324869</v>
      </c>
      <c r="AI18" s="3">
        <f t="shared" si="14"/>
        <v>0.48102187952467168</v>
      </c>
      <c r="AJ18" s="3">
        <f t="shared" si="14"/>
        <v>0.47346205560610599</v>
      </c>
      <c r="AK18" s="3">
        <f t="shared" si="14"/>
        <v>0.47950421233019747</v>
      </c>
      <c r="AL18" s="3">
        <f t="shared" si="14"/>
        <v>0.47798677256189825</v>
      </c>
      <c r="AM18" s="3">
        <f t="shared" si="14"/>
        <v>0.48905317862405817</v>
      </c>
      <c r="AN18" s="3">
        <f t="shared" si="14"/>
        <v>0.48765864040408458</v>
      </c>
      <c r="AO18" s="3">
        <f t="shared" si="14"/>
        <v>0.493465476015153</v>
      </c>
      <c r="AP18" s="3">
        <f t="shared" si="14"/>
        <v>0.507551412011223</v>
      </c>
      <c r="AQ18" s="3">
        <f t="shared" si="14"/>
        <v>0.50689736979898103</v>
      </c>
      <c r="AR18" s="3">
        <f t="shared" si="14"/>
        <v>0.5046587470525562</v>
      </c>
      <c r="AS18" s="3">
        <f t="shared" si="14"/>
        <v>0.51149274188820915</v>
      </c>
      <c r="AT18" s="3">
        <f t="shared" ref="AT18:BY18" si="15">AT12/AT5</f>
        <v>0.50759231691998452</v>
      </c>
      <c r="AU18" s="3">
        <f t="shared" si="15"/>
        <v>0.51314934668418444</v>
      </c>
      <c r="AV18" s="3">
        <f t="shared" si="15"/>
        <v>0.51261594438916591</v>
      </c>
      <c r="AW18" s="3">
        <f t="shared" si="15"/>
        <v>0.52519707597721277</v>
      </c>
      <c r="AX18" s="3">
        <f t="shared" si="15"/>
        <v>0.53312430964640911</v>
      </c>
      <c r="AY18" s="3">
        <f t="shared" si="15"/>
        <v>0.53494395277791973</v>
      </c>
      <c r="AZ18" s="3">
        <f t="shared" si="15"/>
        <v>0.5360574941988282</v>
      </c>
      <c r="BA18" s="3">
        <f t="shared" si="15"/>
        <v>0.53619944488702143</v>
      </c>
      <c r="BB18" s="3">
        <f t="shared" si="15"/>
        <v>0.54323736794291744</v>
      </c>
      <c r="BC18" s="3">
        <f t="shared" si="15"/>
        <v>0.54489716223224793</v>
      </c>
      <c r="BD18" s="3">
        <f t="shared" si="15"/>
        <v>0.54673771466824661</v>
      </c>
      <c r="BE18" s="3">
        <f t="shared" si="15"/>
        <v>0.55497545046936803</v>
      </c>
      <c r="BF18" s="3">
        <f t="shared" si="15"/>
        <v>0.56228882994718132</v>
      </c>
      <c r="BG18" s="3">
        <f t="shared" si="15"/>
        <v>0.56522528379668457</v>
      </c>
      <c r="BH18" s="3">
        <f t="shared" si="15"/>
        <v>0.5692162375799934</v>
      </c>
      <c r="BI18" s="3">
        <f t="shared" si="15"/>
        <v>0.56246721198403604</v>
      </c>
      <c r="BJ18" s="3">
        <f t="shared" si="15"/>
        <v>0.57342522807148533</v>
      </c>
      <c r="BK18" s="3">
        <f t="shared" si="15"/>
        <v>0.57924272255602494</v>
      </c>
      <c r="BL18" s="3">
        <f t="shared" si="15"/>
        <v>0.58318611431087952</v>
      </c>
      <c r="BM18" s="3">
        <f t="shared" si="15"/>
        <v>0.58753463837407638</v>
      </c>
      <c r="BN18" s="3">
        <f t="shared" si="15"/>
        <v>0.59599528639067911</v>
      </c>
      <c r="BO18" s="3">
        <f t="shared" si="15"/>
        <v>0.59815269941335469</v>
      </c>
      <c r="BP18" s="3">
        <f t="shared" si="15"/>
        <v>0.60888771752131066</v>
      </c>
      <c r="BQ18" s="3">
        <f t="shared" si="15"/>
        <v>0.6045041267431337</v>
      </c>
      <c r="BR18" s="3">
        <f t="shared" si="15"/>
        <v>0.60271408448908981</v>
      </c>
      <c r="BS18" s="3">
        <f t="shared" si="15"/>
        <v>0.61039676633650586</v>
      </c>
      <c r="BT18" s="3">
        <f t="shared" si="15"/>
        <v>0.60953060189584851</v>
      </c>
      <c r="BU18" s="3">
        <f t="shared" si="15"/>
        <v>0.60404674298576488</v>
      </c>
      <c r="BV18" s="3">
        <f t="shared" si="15"/>
        <v>0.6095551347066559</v>
      </c>
      <c r="BW18" s="3">
        <f t="shared" si="15"/>
        <v>0.61355046519915091</v>
      </c>
      <c r="BX18" s="3">
        <f t="shared" si="15"/>
        <v>0.6129038706100981</v>
      </c>
      <c r="BY18" s="3">
        <f t="shared" si="15"/>
        <v>0.60882751419735659</v>
      </c>
      <c r="BZ18" s="3">
        <f t="shared" ref="BZ18:CN18" si="16">BZ12/BZ5</f>
        <v>0.61084410256144661</v>
      </c>
      <c r="CA18" s="3">
        <f t="shared" si="16"/>
        <v>0.60925528640758508</v>
      </c>
      <c r="CB18" s="3">
        <f t="shared" si="16"/>
        <v>0.61433628959051456</v>
      </c>
      <c r="CC18" s="3">
        <f t="shared" si="16"/>
        <v>0.62044025987085372</v>
      </c>
      <c r="CD18" s="3">
        <f t="shared" si="16"/>
        <v>0.60722638142172969</v>
      </c>
      <c r="CE18" s="3">
        <f t="shared" si="16"/>
        <v>0.6071384485203869</v>
      </c>
      <c r="CF18" s="3">
        <f t="shared" si="16"/>
        <v>0.59856062691166789</v>
      </c>
      <c r="CG18" s="3">
        <f t="shared" si="16"/>
        <v>0.58625984525792174</v>
      </c>
      <c r="CH18" s="3">
        <f t="shared" si="16"/>
        <v>0.59799643889114817</v>
      </c>
      <c r="CI18" s="3">
        <f t="shared" si="16"/>
        <v>0.60121950114715561</v>
      </c>
      <c r="CJ18" s="3">
        <f t="shared" si="16"/>
        <v>0.61221364657234123</v>
      </c>
      <c r="CK18" s="3">
        <f t="shared" si="16"/>
        <v>0.61558495582423745</v>
      </c>
      <c r="CL18" s="3">
        <f t="shared" si="16"/>
        <v>0.60807183685116317</v>
      </c>
      <c r="CM18" s="3">
        <f t="shared" si="16"/>
        <v>0.61136738491933995</v>
      </c>
      <c r="CN18" s="3">
        <f t="shared" si="16"/>
        <v>0.61395521859278679</v>
      </c>
    </row>
    <row r="19" spans="1:92" ht="63" x14ac:dyDescent="0.2">
      <c r="A19" s="4" t="s">
        <v>33</v>
      </c>
      <c r="B19" s="3">
        <f t="shared" ref="B19:M19" si="17">B13/B6</f>
        <v>0.53032740237779241</v>
      </c>
      <c r="C19" s="3">
        <f t="shared" si="17"/>
        <v>0.51853774177239187</v>
      </c>
      <c r="D19" s="3">
        <f t="shared" si="17"/>
        <v>0.52279476166608685</v>
      </c>
      <c r="E19" s="3">
        <f t="shared" si="17"/>
        <v>0.51477214359046397</v>
      </c>
      <c r="F19" s="3">
        <f t="shared" si="17"/>
        <v>0.53168782384469948</v>
      </c>
      <c r="G19" s="3">
        <f t="shared" si="17"/>
        <v>0.54652777405338104</v>
      </c>
      <c r="H19" s="3">
        <f t="shared" si="17"/>
        <v>0.55895550904139335</v>
      </c>
      <c r="I19" s="3">
        <f t="shared" si="17"/>
        <v>0.53573293647242748</v>
      </c>
      <c r="J19" s="3">
        <f t="shared" si="17"/>
        <v>0.57236329990433776</v>
      </c>
      <c r="K19" s="3">
        <f t="shared" si="17"/>
        <v>0.57785363267838497</v>
      </c>
      <c r="L19" s="3">
        <f t="shared" si="17"/>
        <v>0.58918359156612288</v>
      </c>
      <c r="M19" s="3">
        <f t="shared" si="17"/>
        <v>0.5765845671908848</v>
      </c>
      <c r="N19" s="3">
        <f t="shared" ref="N19:AS19" si="18">N13/N6</f>
        <v>0.58305473871597369</v>
      </c>
      <c r="O19" s="3">
        <f t="shared" si="18"/>
        <v>0.61019536993512091</v>
      </c>
      <c r="P19" s="3">
        <f t="shared" si="18"/>
        <v>0.58635909409658227</v>
      </c>
      <c r="Q19" s="3">
        <f t="shared" si="18"/>
        <v>0.57280168201993464</v>
      </c>
      <c r="R19" s="3">
        <f t="shared" si="18"/>
        <v>0.58905126551364484</v>
      </c>
      <c r="S19" s="3">
        <f t="shared" si="18"/>
        <v>0.60206313586153881</v>
      </c>
      <c r="T19" s="3">
        <f t="shared" si="18"/>
        <v>0.54398272552381655</v>
      </c>
      <c r="U19" s="3">
        <f t="shared" si="18"/>
        <v>0.53082728409555691</v>
      </c>
      <c r="V19" s="3">
        <f t="shared" si="18"/>
        <v>0.4945920671190091</v>
      </c>
      <c r="W19" s="3">
        <f t="shared" si="18"/>
        <v>0.52589954086369783</v>
      </c>
      <c r="X19" s="3">
        <f t="shared" si="18"/>
        <v>0.55471169463985859</v>
      </c>
      <c r="Y19" s="3">
        <f t="shared" si="18"/>
        <v>0.57845458622168278</v>
      </c>
      <c r="Z19" s="3">
        <f t="shared" si="18"/>
        <v>0.58397480969272642</v>
      </c>
      <c r="AA19" s="3">
        <f t="shared" si="18"/>
        <v>0.6038010706742285</v>
      </c>
      <c r="AB19" s="3">
        <f t="shared" si="18"/>
        <v>0.61265652375939117</v>
      </c>
      <c r="AC19" s="3">
        <f t="shared" si="18"/>
        <v>0.62935062930316832</v>
      </c>
      <c r="AD19" s="3">
        <f t="shared" si="18"/>
        <v>0.64762952714271571</v>
      </c>
      <c r="AE19" s="3">
        <f t="shared" si="18"/>
        <v>0.64748426881053678</v>
      </c>
      <c r="AF19" s="3">
        <f t="shared" si="18"/>
        <v>0.65124128133786996</v>
      </c>
      <c r="AG19" s="3">
        <f t="shared" si="18"/>
        <v>0.665404955249847</v>
      </c>
      <c r="AH19" s="3">
        <f t="shared" si="18"/>
        <v>0.6507027808343937</v>
      </c>
      <c r="AI19" s="3">
        <f t="shared" si="18"/>
        <v>0.62564300093955938</v>
      </c>
      <c r="AJ19" s="3">
        <f t="shared" si="18"/>
        <v>0.66134275694509448</v>
      </c>
      <c r="AK19" s="3">
        <f t="shared" si="18"/>
        <v>0.66361129399303254</v>
      </c>
      <c r="AL19" s="3">
        <f t="shared" si="18"/>
        <v>0.70056477705670916</v>
      </c>
      <c r="AM19" s="3">
        <f t="shared" si="18"/>
        <v>0.70057128798786927</v>
      </c>
      <c r="AN19" s="3">
        <f t="shared" si="18"/>
        <v>0.73295387276550472</v>
      </c>
      <c r="AO19" s="3">
        <f t="shared" si="18"/>
        <v>0.7499572058033791</v>
      </c>
      <c r="AP19" s="3">
        <f t="shared" si="18"/>
        <v>0.78762078802834101</v>
      </c>
      <c r="AQ19" s="3">
        <f t="shared" si="18"/>
        <v>0.74634884320360928</v>
      </c>
      <c r="AR19" s="3">
        <f t="shared" si="18"/>
        <v>0.77784915206409599</v>
      </c>
      <c r="AS19" s="3">
        <f t="shared" si="18"/>
        <v>0.78238497713910449</v>
      </c>
      <c r="AT19" s="3">
        <f t="shared" ref="AT19:BY19" si="19">AT13/AT6</f>
        <v>0.78743444333702284</v>
      </c>
      <c r="AU19" s="3">
        <f t="shared" si="19"/>
        <v>0.79678563854586693</v>
      </c>
      <c r="AV19" s="3">
        <f t="shared" si="19"/>
        <v>0.83319640485315294</v>
      </c>
      <c r="AW19" s="3">
        <f t="shared" si="19"/>
        <v>0.82399223045460102</v>
      </c>
      <c r="AX19" s="3">
        <f t="shared" si="19"/>
        <v>0.82982018167880389</v>
      </c>
      <c r="AY19" s="3">
        <f t="shared" si="19"/>
        <v>0.84639819376229586</v>
      </c>
      <c r="AZ19" s="3">
        <f t="shared" si="19"/>
        <v>0.86892902650753778</v>
      </c>
      <c r="BA19" s="3">
        <f t="shared" si="19"/>
        <v>0.86928729732880217</v>
      </c>
      <c r="BB19" s="3">
        <f t="shared" si="19"/>
        <v>0.89116254494413294</v>
      </c>
      <c r="BC19" s="3">
        <f t="shared" si="19"/>
        <v>0.87314484721492236</v>
      </c>
      <c r="BD19" s="3">
        <f t="shared" si="19"/>
        <v>0.90716638543034955</v>
      </c>
      <c r="BE19" s="3">
        <f t="shared" si="19"/>
        <v>0.87088213672762582</v>
      </c>
      <c r="BF19" s="3">
        <f t="shared" si="19"/>
        <v>0.88188957194585438</v>
      </c>
      <c r="BG19" s="3">
        <f t="shared" si="19"/>
        <v>0.91093864739974906</v>
      </c>
      <c r="BH19" s="3">
        <f t="shared" si="19"/>
        <v>0.91237744920829245</v>
      </c>
      <c r="BI19" s="3">
        <f t="shared" si="19"/>
        <v>0.87442928272134735</v>
      </c>
      <c r="BJ19" s="3">
        <f t="shared" si="19"/>
        <v>0.87918968628460381</v>
      </c>
      <c r="BK19" s="3">
        <f t="shared" si="19"/>
        <v>0.856629747617486</v>
      </c>
      <c r="BL19" s="3">
        <f t="shared" si="19"/>
        <v>0.88295275347153757</v>
      </c>
      <c r="BM19" s="3">
        <f t="shared" si="19"/>
        <v>0.91287562329342686</v>
      </c>
      <c r="BN19" s="3">
        <f t="shared" si="19"/>
        <v>0.89385696259877023</v>
      </c>
      <c r="BO19" s="3">
        <f t="shared" si="19"/>
        <v>0.85794074006358578</v>
      </c>
      <c r="BP19" s="3">
        <f t="shared" si="19"/>
        <v>0.82843782873701621</v>
      </c>
      <c r="BQ19" s="3">
        <f t="shared" si="19"/>
        <v>0.82842292535076456</v>
      </c>
      <c r="BR19" s="3">
        <f t="shared" si="19"/>
        <v>0.83177352463347098</v>
      </c>
      <c r="BS19" s="3">
        <f t="shared" si="19"/>
        <v>0.83731555108935152</v>
      </c>
      <c r="BT19" s="3">
        <f t="shared" si="19"/>
        <v>0.81553023615808862</v>
      </c>
      <c r="BU19" s="3">
        <f t="shared" si="19"/>
        <v>0.80699848648440375</v>
      </c>
      <c r="BV19" s="3">
        <f t="shared" si="19"/>
        <v>0.79092424947639739</v>
      </c>
      <c r="BW19" s="3">
        <f t="shared" si="19"/>
        <v>0.75139631448208577</v>
      </c>
      <c r="BX19" s="3">
        <f t="shared" si="19"/>
        <v>0.75493012069184606</v>
      </c>
      <c r="BY19" s="3">
        <f t="shared" si="19"/>
        <v>0.75813644689377546</v>
      </c>
      <c r="BZ19" s="3">
        <f t="shared" ref="BZ19:CN19" si="20">BZ13/BZ6</f>
        <v>0.73756055807076426</v>
      </c>
      <c r="CA19" s="3">
        <f t="shared" si="20"/>
        <v>0.74441870472309435</v>
      </c>
      <c r="CB19" s="3">
        <f t="shared" si="20"/>
        <v>0.73776250257785247</v>
      </c>
      <c r="CC19" s="3">
        <f t="shared" si="20"/>
        <v>0.70492344607244295</v>
      </c>
      <c r="CD19" s="3">
        <f t="shared" si="20"/>
        <v>0.70109977946118396</v>
      </c>
      <c r="CE19" s="3">
        <f t="shared" si="20"/>
        <v>0.69905620397635604</v>
      </c>
      <c r="CF19" s="3">
        <f t="shared" si="20"/>
        <v>0.69401895502454747</v>
      </c>
      <c r="CG19" s="3">
        <f t="shared" si="20"/>
        <v>0.69387533402174584</v>
      </c>
      <c r="CH19" s="3">
        <f t="shared" si="20"/>
        <v>0.68943783455822383</v>
      </c>
      <c r="CI19" s="3">
        <f t="shared" si="20"/>
        <v>0.67910965498527243</v>
      </c>
      <c r="CJ19" s="3">
        <f t="shared" si="20"/>
        <v>0.6714792628324755</v>
      </c>
      <c r="CK19" s="3">
        <f t="shared" si="20"/>
        <v>0.70301751094434017</v>
      </c>
      <c r="CL19" s="3">
        <f t="shared" si="20"/>
        <v>0.69045818841675499</v>
      </c>
      <c r="CM19" s="3">
        <f t="shared" si="20"/>
        <v>0.69126096159661321</v>
      </c>
      <c r="CN19" s="3">
        <f t="shared" si="20"/>
        <v>0.68196451298944372</v>
      </c>
    </row>
    <row r="20" spans="1:92" ht="94.5" x14ac:dyDescent="0.2">
      <c r="A20" s="4" t="s">
        <v>34</v>
      </c>
      <c r="B20" s="3">
        <f t="shared" ref="B20:M20" si="21">B14/B7</f>
        <v>6.1148896105972267E-2</v>
      </c>
      <c r="C20" s="3">
        <f t="shared" si="21"/>
        <v>5.9705936673758564E-2</v>
      </c>
      <c r="D20" s="3">
        <f t="shared" si="21"/>
        <v>5.5024882909289842E-2</v>
      </c>
      <c r="E20" s="3">
        <f t="shared" si="21"/>
        <v>5.603925772407909E-2</v>
      </c>
      <c r="F20" s="3">
        <f t="shared" si="21"/>
        <v>6.7085103889271996E-2</v>
      </c>
      <c r="G20" s="3">
        <f t="shared" si="21"/>
        <v>6.0887334047782682E-2</v>
      </c>
      <c r="H20" s="3">
        <f t="shared" si="21"/>
        <v>5.9041264899623906E-2</v>
      </c>
      <c r="I20" s="3">
        <f t="shared" si="21"/>
        <v>4.6338628395006624E-2</v>
      </c>
      <c r="J20" s="3">
        <f t="shared" si="21"/>
        <v>4.8281837597624659E-2</v>
      </c>
      <c r="K20" s="3">
        <f t="shared" si="21"/>
        <v>5.5442360167831016E-2</v>
      </c>
      <c r="L20" s="3">
        <f t="shared" si="21"/>
        <v>5.6728297545221663E-2</v>
      </c>
      <c r="M20" s="3">
        <f t="shared" si="21"/>
        <v>3.2669434881818941E-2</v>
      </c>
      <c r="N20" s="3">
        <f t="shared" ref="N20:AS20" si="22">N14/N7</f>
        <v>5.8008969024790684E-2</v>
      </c>
      <c r="O20" s="3">
        <f t="shared" si="22"/>
        <v>3.3309229079708083E-2</v>
      </c>
      <c r="P20" s="3">
        <f t="shared" si="22"/>
        <v>2.9661414379410729E-2</v>
      </c>
      <c r="Q20" s="3">
        <f t="shared" si="22"/>
        <v>3.4578357334406333E-2</v>
      </c>
      <c r="R20" s="3">
        <f t="shared" si="22"/>
        <v>2.1840898078550927E-2</v>
      </c>
      <c r="S20" s="3">
        <f t="shared" si="22"/>
        <v>3.1653369198347735E-2</v>
      </c>
      <c r="T20" s="3">
        <f t="shared" si="22"/>
        <v>3.4009474871303687E-2</v>
      </c>
      <c r="U20" s="3">
        <f t="shared" si="22"/>
        <v>2.4930806556382953E-2</v>
      </c>
      <c r="V20" s="3">
        <f t="shared" si="22"/>
        <v>2.7910982368287832E-2</v>
      </c>
      <c r="W20" s="3">
        <f t="shared" si="22"/>
        <v>4.9463966293558065E-2</v>
      </c>
      <c r="X20" s="3">
        <f t="shared" si="22"/>
        <v>4.9998923153218466E-2</v>
      </c>
      <c r="Y20" s="3">
        <f t="shared" si="22"/>
        <v>3.0913193111748564E-2</v>
      </c>
      <c r="Z20" s="3">
        <f t="shared" si="22"/>
        <v>3.1015353050441469E-2</v>
      </c>
      <c r="AA20" s="3">
        <f t="shared" si="22"/>
        <v>3.1082535414592764E-2</v>
      </c>
      <c r="AB20" s="3">
        <f t="shared" si="22"/>
        <v>1.712214282658461E-2</v>
      </c>
      <c r="AC20" s="3">
        <f t="shared" si="22"/>
        <v>1.817723921059481E-2</v>
      </c>
      <c r="AD20" s="3">
        <f t="shared" si="22"/>
        <v>1.8410968272796244E-2</v>
      </c>
      <c r="AE20" s="3">
        <f t="shared" si="22"/>
        <v>2.262951444022681E-2</v>
      </c>
      <c r="AF20" s="3">
        <f t="shared" si="22"/>
        <v>2.558730767465647E-2</v>
      </c>
      <c r="AG20" s="3">
        <f t="shared" si="22"/>
        <v>2.3774070454035189E-2</v>
      </c>
      <c r="AH20" s="3">
        <f t="shared" si="22"/>
        <v>2.3612183558081232E-2</v>
      </c>
      <c r="AI20" s="3">
        <f t="shared" si="22"/>
        <v>6.1089656097923294E-2</v>
      </c>
      <c r="AJ20" s="3">
        <f t="shared" si="22"/>
        <v>3.607475192932931E-2</v>
      </c>
      <c r="AK20" s="3">
        <f t="shared" si="22"/>
        <v>2.8148663057348446E-2</v>
      </c>
      <c r="AL20" s="3">
        <f t="shared" si="22"/>
        <v>5.0223577350386295E-2</v>
      </c>
      <c r="AM20" s="3">
        <f t="shared" si="22"/>
        <v>5.7206648494153287E-2</v>
      </c>
      <c r="AN20" s="3">
        <f t="shared" si="22"/>
        <v>0.1075847024567807</v>
      </c>
      <c r="AO20" s="3">
        <f t="shared" si="22"/>
        <v>5.3607827715039254E-2</v>
      </c>
      <c r="AP20" s="3">
        <f t="shared" si="22"/>
        <v>5.1500492969580328E-2</v>
      </c>
      <c r="AQ20" s="3">
        <f t="shared" si="22"/>
        <v>7.6339391158332506E-2</v>
      </c>
      <c r="AR20" s="3">
        <f t="shared" si="22"/>
        <v>4.7442815462127787E-2</v>
      </c>
      <c r="AS20" s="3">
        <f t="shared" si="22"/>
        <v>0.10972065628981177</v>
      </c>
      <c r="AT20" s="3">
        <f t="shared" ref="AT20:BY20" si="23">AT14/AT7</f>
        <v>9.6205191821299232E-2</v>
      </c>
      <c r="AU20" s="3">
        <f t="shared" si="23"/>
        <v>0.14365445788881978</v>
      </c>
      <c r="AV20" s="3">
        <f t="shared" si="23"/>
        <v>0.13870588632467684</v>
      </c>
      <c r="AW20" s="3">
        <f t="shared" si="23"/>
        <v>0.14625308227584727</v>
      </c>
      <c r="AX20" s="3">
        <f t="shared" si="23"/>
        <v>4.9421144117954022E-2</v>
      </c>
      <c r="AY20" s="3">
        <f t="shared" si="23"/>
        <v>2.4707553079423968E-2</v>
      </c>
      <c r="AZ20" s="3">
        <f t="shared" si="23"/>
        <v>0</v>
      </c>
      <c r="BA20" s="3">
        <f t="shared" si="23"/>
        <v>5.350296327025023E-5</v>
      </c>
      <c r="BB20" s="3">
        <f t="shared" si="23"/>
        <v>8.175038090703273E-5</v>
      </c>
      <c r="BC20" s="3">
        <f t="shared" si="23"/>
        <v>7.0679292901222409E-7</v>
      </c>
      <c r="BD20" s="3">
        <f t="shared" si="23"/>
        <v>2.4418952550251303E-7</v>
      </c>
      <c r="BE20" s="3">
        <f t="shared" si="23"/>
        <v>2.0253351762029333E-4</v>
      </c>
      <c r="BF20" s="3">
        <f t="shared" si="23"/>
        <v>0.17110405617921559</v>
      </c>
      <c r="BG20" s="3">
        <f t="shared" si="23"/>
        <v>2.519181671478981E-3</v>
      </c>
      <c r="BH20" s="3">
        <f t="shared" si="23"/>
        <v>1.784823795282005E-3</v>
      </c>
      <c r="BI20" s="3">
        <f t="shared" si="23"/>
        <v>2.8653911087024807E-3</v>
      </c>
      <c r="BJ20" s="3">
        <f t="shared" si="23"/>
        <v>2.3355071097311705E-2</v>
      </c>
      <c r="BK20" s="3">
        <f t="shared" si="23"/>
        <v>1.0144856827197797E-3</v>
      </c>
      <c r="BL20" s="3">
        <f t="shared" si="23"/>
        <v>0</v>
      </c>
      <c r="BM20" s="3">
        <f t="shared" si="23"/>
        <v>4.3298521333194677E-4</v>
      </c>
      <c r="BN20" s="3">
        <f t="shared" si="23"/>
        <v>3.122640486252749E-4</v>
      </c>
      <c r="BO20" s="3">
        <f t="shared" si="23"/>
        <v>1.7883565071697453E-5</v>
      </c>
      <c r="BP20" s="3">
        <f t="shared" si="23"/>
        <v>1.1465496880238298E-6</v>
      </c>
      <c r="BQ20" s="3">
        <f t="shared" si="23"/>
        <v>7.7181399376988734E-5</v>
      </c>
      <c r="BR20" s="3">
        <f t="shared" si="23"/>
        <v>7.5650525385985567E-5</v>
      </c>
      <c r="BS20" s="3">
        <f t="shared" si="23"/>
        <v>9.9725759244938768E-5</v>
      </c>
      <c r="BT20" s="3">
        <f t="shared" si="23"/>
        <v>1.5605489970838002E-5</v>
      </c>
      <c r="BU20" s="3">
        <f t="shared" si="23"/>
        <v>2.4884180277308287E-5</v>
      </c>
      <c r="BV20" s="3">
        <f t="shared" si="23"/>
        <v>7.531558503256862E-5</v>
      </c>
      <c r="BW20" s="3">
        <f t="shared" si="23"/>
        <v>5.8228852978939602E-5</v>
      </c>
      <c r="BX20" s="3">
        <f t="shared" si="23"/>
        <v>1.4565129652229857E-7</v>
      </c>
      <c r="BY20" s="3">
        <f t="shared" si="23"/>
        <v>4.2670647743277455E-5</v>
      </c>
      <c r="BZ20" s="3">
        <f t="shared" ref="BZ20:CN20" si="24">BZ14/BZ7</f>
        <v>8.9111223371450058E-8</v>
      </c>
      <c r="CA20" s="3">
        <f t="shared" si="24"/>
        <v>3.163406389743477E-5</v>
      </c>
      <c r="CB20" s="3">
        <f t="shared" si="24"/>
        <v>2.0433148866852319E-5</v>
      </c>
      <c r="CC20" s="3">
        <f t="shared" si="24"/>
        <v>3.832103082259049E-6</v>
      </c>
      <c r="CD20" s="3">
        <f t="shared" si="24"/>
        <v>3.8270014144406469E-5</v>
      </c>
      <c r="CE20" s="3">
        <f t="shared" si="24"/>
        <v>6.9668341003133131E-5</v>
      </c>
      <c r="CF20" s="3">
        <f t="shared" si="24"/>
        <v>1.287561052926227E-7</v>
      </c>
      <c r="CG20" s="3">
        <f t="shared" si="24"/>
        <v>4.5170504684926421E-5</v>
      </c>
      <c r="CH20" s="3">
        <f t="shared" si="24"/>
        <v>0</v>
      </c>
      <c r="CI20" s="3">
        <f t="shared" si="24"/>
        <v>4.4395017991081041E-7</v>
      </c>
      <c r="CJ20" s="3">
        <f t="shared" si="24"/>
        <v>0</v>
      </c>
      <c r="CK20" s="3">
        <f t="shared" si="24"/>
        <v>0</v>
      </c>
      <c r="CL20" s="3">
        <f t="shared" si="24"/>
        <v>0</v>
      </c>
      <c r="CM20" s="3">
        <f t="shared" si="24"/>
        <v>0</v>
      </c>
      <c r="CN20" s="3">
        <f t="shared" si="24"/>
        <v>0</v>
      </c>
    </row>
    <row r="21" spans="1:92" ht="94.5" x14ac:dyDescent="0.2">
      <c r="A21" s="4" t="s">
        <v>35</v>
      </c>
      <c r="B21" s="3">
        <f t="shared" ref="B21:M21" si="25">B15/B8</f>
        <v>0.54930805386621617</v>
      </c>
      <c r="C21" s="3">
        <f t="shared" si="25"/>
        <v>0.5363728191589503</v>
      </c>
      <c r="D21" s="3">
        <f t="shared" si="25"/>
        <v>0.5403010092685625</v>
      </c>
      <c r="E21" s="3">
        <f t="shared" si="25"/>
        <v>0.53047533087744625</v>
      </c>
      <c r="F21" s="3">
        <f t="shared" si="25"/>
        <v>0.54720333608875538</v>
      </c>
      <c r="G21" s="3">
        <f t="shared" si="25"/>
        <v>0.56409945261323513</v>
      </c>
      <c r="H21" s="3">
        <f t="shared" si="25"/>
        <v>0.57769248525117634</v>
      </c>
      <c r="I21" s="3">
        <f t="shared" si="25"/>
        <v>0.55601430796293239</v>
      </c>
      <c r="J21" s="3">
        <f t="shared" si="25"/>
        <v>0.59606296617358834</v>
      </c>
      <c r="K21" s="3">
        <f t="shared" si="25"/>
        <v>0.60207527690542828</v>
      </c>
      <c r="L21" s="3">
        <f t="shared" si="25"/>
        <v>0.62376176015768803</v>
      </c>
      <c r="M21" s="3">
        <f t="shared" si="25"/>
        <v>0.60412532733266289</v>
      </c>
      <c r="N21" s="3">
        <f t="shared" ref="N21:AS21" si="26">N15/N8</f>
        <v>0.60675411749682229</v>
      </c>
      <c r="O21" s="3">
        <f t="shared" si="26"/>
        <v>0.64271118762328305</v>
      </c>
      <c r="P21" s="3">
        <f t="shared" si="26"/>
        <v>0.61628544385555006</v>
      </c>
      <c r="Q21" s="3">
        <f t="shared" si="26"/>
        <v>0.59962410994541493</v>
      </c>
      <c r="R21" s="3">
        <f t="shared" si="26"/>
        <v>0.62091814073609808</v>
      </c>
      <c r="S21" s="3">
        <f t="shared" si="26"/>
        <v>0.63351458329928378</v>
      </c>
      <c r="T21" s="3">
        <f t="shared" si="26"/>
        <v>0.5646800219019984</v>
      </c>
      <c r="U21" s="3">
        <f t="shared" si="26"/>
        <v>0.55334686632623131</v>
      </c>
      <c r="V21" s="3">
        <f t="shared" si="26"/>
        <v>0.51770615617135407</v>
      </c>
      <c r="W21" s="3">
        <f t="shared" si="26"/>
        <v>0.54791532030431134</v>
      </c>
      <c r="X21" s="3">
        <f t="shared" si="26"/>
        <v>0.57583038196882685</v>
      </c>
      <c r="Y21" s="3">
        <f t="shared" si="26"/>
        <v>0.59498311913684032</v>
      </c>
      <c r="Z21" s="3">
        <f t="shared" si="26"/>
        <v>0.6063499012833683</v>
      </c>
      <c r="AA21" s="3">
        <f t="shared" si="26"/>
        <v>0.62334489593352982</v>
      </c>
      <c r="AB21" s="3">
        <f t="shared" si="26"/>
        <v>0.64652695586621056</v>
      </c>
      <c r="AC21" s="3">
        <f t="shared" si="26"/>
        <v>0.65743136144739367</v>
      </c>
      <c r="AD21" s="3">
        <f t="shared" si="26"/>
        <v>0.67149577808965655</v>
      </c>
      <c r="AE21" s="3">
        <f t="shared" si="26"/>
        <v>0.67409801057466046</v>
      </c>
      <c r="AF21" s="3">
        <f t="shared" si="26"/>
        <v>0.6739210881578036</v>
      </c>
      <c r="AG21" s="3">
        <f t="shared" si="26"/>
        <v>0.68473745289863042</v>
      </c>
      <c r="AH21" s="3">
        <f t="shared" si="26"/>
        <v>0.66403468308032521</v>
      </c>
      <c r="AI21" s="3">
        <f t="shared" si="26"/>
        <v>0.65763996561845117</v>
      </c>
      <c r="AJ21" s="3">
        <f t="shared" si="26"/>
        <v>0.69175797727409705</v>
      </c>
      <c r="AK21" s="3">
        <f t="shared" si="26"/>
        <v>0.68033243253067122</v>
      </c>
      <c r="AL21" s="3">
        <f t="shared" si="26"/>
        <v>0.7215196389804116</v>
      </c>
      <c r="AM21" s="3">
        <f t="shared" si="26"/>
        <v>0.73043797424626478</v>
      </c>
      <c r="AN21" s="3">
        <f t="shared" si="26"/>
        <v>0.75711291386081581</v>
      </c>
      <c r="AO21" s="3">
        <f t="shared" si="26"/>
        <v>0.77069026279623076</v>
      </c>
      <c r="AP21" s="3">
        <f t="shared" si="26"/>
        <v>0.81792846718416545</v>
      </c>
      <c r="AQ21" s="3">
        <f t="shared" si="26"/>
        <v>0.76697114395344357</v>
      </c>
      <c r="AR21" s="3">
        <f t="shared" si="26"/>
        <v>0.80698116131059794</v>
      </c>
      <c r="AS21" s="3">
        <f t="shared" si="26"/>
        <v>0.80258331517294645</v>
      </c>
      <c r="AT21" s="3">
        <f t="shared" ref="AT21:BY21" si="27">AT15/AT8</f>
        <v>0.81535215806798422</v>
      </c>
      <c r="AU21" s="3">
        <f t="shared" si="27"/>
        <v>0.81897788035255092</v>
      </c>
      <c r="AV21" s="3">
        <f t="shared" si="27"/>
        <v>0.85631950657437506</v>
      </c>
      <c r="AW21" s="3">
        <f t="shared" si="27"/>
        <v>0.85341432814403428</v>
      </c>
      <c r="AX21" s="3">
        <f t="shared" si="27"/>
        <v>0.86568431165315163</v>
      </c>
      <c r="AY21" s="3">
        <f t="shared" si="27"/>
        <v>0.87760978207551266</v>
      </c>
      <c r="AZ21" s="3">
        <f t="shared" si="27"/>
        <v>0.90018659429482328</v>
      </c>
      <c r="BA21" s="3">
        <f t="shared" si="27"/>
        <v>0.90383176977976354</v>
      </c>
      <c r="BB21" s="3">
        <f t="shared" si="27"/>
        <v>0.92906128607237015</v>
      </c>
      <c r="BC21" s="3">
        <f t="shared" si="27"/>
        <v>0.90758232567961739</v>
      </c>
      <c r="BD21" s="3">
        <f t="shared" si="27"/>
        <v>0.93908959761083033</v>
      </c>
      <c r="BE21" s="3">
        <f t="shared" si="27"/>
        <v>0.89879935702109237</v>
      </c>
      <c r="BF21" s="3">
        <f t="shared" si="27"/>
        <v>0.90138024909075221</v>
      </c>
      <c r="BG21" s="3">
        <f t="shared" si="27"/>
        <v>0.93418167166034516</v>
      </c>
      <c r="BH21" s="3">
        <f t="shared" si="27"/>
        <v>0.93312136657706402</v>
      </c>
      <c r="BI21" s="3">
        <f t="shared" si="27"/>
        <v>0.89507854232979167</v>
      </c>
      <c r="BJ21" s="3">
        <f t="shared" si="27"/>
        <v>0.89688619471648556</v>
      </c>
      <c r="BK21" s="3">
        <f t="shared" si="27"/>
        <v>0.88933394870608917</v>
      </c>
      <c r="BL21" s="3">
        <f t="shared" si="27"/>
        <v>0.91072470331917532</v>
      </c>
      <c r="BM21" s="3">
        <f t="shared" si="27"/>
        <v>0.93937451121606141</v>
      </c>
      <c r="BN21" s="3">
        <f t="shared" si="27"/>
        <v>0.92443340994894008</v>
      </c>
      <c r="BO21" s="3">
        <f t="shared" si="27"/>
        <v>0.88640075860348144</v>
      </c>
      <c r="BP21" s="3">
        <f t="shared" si="27"/>
        <v>0.85921841534725396</v>
      </c>
      <c r="BQ21" s="3">
        <f t="shared" si="27"/>
        <v>0.85393862326123215</v>
      </c>
      <c r="BR21" s="3">
        <f t="shared" si="27"/>
        <v>0.85638658709953153</v>
      </c>
      <c r="BS21" s="3">
        <f t="shared" si="27"/>
        <v>0.86070960794700158</v>
      </c>
      <c r="BT21" s="3">
        <f t="shared" si="27"/>
        <v>0.84135543759855114</v>
      </c>
      <c r="BU21" s="3">
        <f t="shared" si="27"/>
        <v>0.8464187608139998</v>
      </c>
      <c r="BV21" s="3">
        <f t="shared" si="27"/>
        <v>0.82494225041514457</v>
      </c>
      <c r="BW21" s="3">
        <f t="shared" si="27"/>
        <v>0.7806798392229769</v>
      </c>
      <c r="BX21" s="3">
        <f t="shared" si="27"/>
        <v>0.78880348877765372</v>
      </c>
      <c r="BY21" s="3">
        <f t="shared" si="27"/>
        <v>0.79165856667580958</v>
      </c>
      <c r="BZ21" s="3">
        <f t="shared" ref="BZ21:CN21" si="28">BZ15/BZ8</f>
        <v>0.77487695519195943</v>
      </c>
      <c r="CA21" s="3">
        <f t="shared" si="28"/>
        <v>0.78126443167817317</v>
      </c>
      <c r="CB21" s="3">
        <f t="shared" si="28"/>
        <v>0.77111853421386001</v>
      </c>
      <c r="CC21" s="3">
        <f t="shared" si="28"/>
        <v>0.73493825855109074</v>
      </c>
      <c r="CD21" s="3">
        <f t="shared" si="28"/>
        <v>0.72947896040965621</v>
      </c>
      <c r="CE21" s="3">
        <f t="shared" si="28"/>
        <v>0.72734758201769045</v>
      </c>
      <c r="CF21" s="3">
        <f t="shared" si="28"/>
        <v>0.72184896750900518</v>
      </c>
      <c r="CG21" s="3">
        <f t="shared" si="28"/>
        <v>0.71946730891352662</v>
      </c>
      <c r="CH21" s="3">
        <f t="shared" si="28"/>
        <v>0.71429500452841033</v>
      </c>
      <c r="CI21" s="3">
        <f t="shared" si="28"/>
        <v>0.70999080059550135</v>
      </c>
      <c r="CJ21" s="3">
        <f t="shared" si="28"/>
        <v>0.69739632610297608</v>
      </c>
      <c r="CK21" s="3">
        <f t="shared" si="28"/>
        <v>0.7315545432359879</v>
      </c>
      <c r="CL21" s="3">
        <f t="shared" si="28"/>
        <v>0.71702261306532677</v>
      </c>
      <c r="CM21" s="3">
        <f t="shared" si="28"/>
        <v>0.71841609050911359</v>
      </c>
      <c r="CN21" s="3">
        <f t="shared" si="28"/>
        <v>0.71186308221319161</v>
      </c>
    </row>
  </sheetData>
  <mergeCells count="7">
    <mergeCell ref="BJ1:BU1"/>
    <mergeCell ref="AX1:BI1"/>
    <mergeCell ref="A1:A2"/>
    <mergeCell ref="B1:M1"/>
    <mergeCell ref="N1:Y1"/>
    <mergeCell ref="Z1:AK1"/>
    <mergeCell ref="AL1:AW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"/>
  <sheetViews>
    <sheetView rightToLeft="1" workbookViewId="0">
      <pane xSplit="1" ySplit="1" topLeftCell="V2" activePane="bottomRight" state="frozen"/>
      <selection pane="topRight" activeCell="B1" sqref="B1"/>
      <selection pane="bottomLeft" activeCell="A3" sqref="A3"/>
      <selection pane="bottomRight" activeCell="Z2" sqref="Z2"/>
    </sheetView>
  </sheetViews>
  <sheetFormatPr defaultRowHeight="14.25" x14ac:dyDescent="0.2"/>
  <cols>
    <col min="1" max="1" width="10.5" customWidth="1"/>
    <col min="2" max="21" width="10.375" bestFit="1" customWidth="1"/>
    <col min="22" max="25" width="11.375" bestFit="1" customWidth="1"/>
  </cols>
  <sheetData>
    <row r="1" spans="1:26" ht="37.5" x14ac:dyDescent="0.2">
      <c r="A1" s="23" t="s">
        <v>0</v>
      </c>
      <c r="B1" s="21">
        <v>1996</v>
      </c>
      <c r="C1" s="21">
        <v>1997</v>
      </c>
      <c r="D1" s="21">
        <v>1998</v>
      </c>
      <c r="E1" s="21">
        <v>1999</v>
      </c>
      <c r="F1" s="21">
        <v>2000</v>
      </c>
      <c r="G1" s="21">
        <v>2001</v>
      </c>
      <c r="H1" s="21">
        <v>2002</v>
      </c>
      <c r="I1" s="21">
        <v>2003</v>
      </c>
      <c r="J1" s="21">
        <v>2004</v>
      </c>
      <c r="K1" s="21">
        <v>2005</v>
      </c>
      <c r="L1" s="21">
        <v>2006</v>
      </c>
      <c r="M1" s="21">
        <v>2007</v>
      </c>
      <c r="N1" s="21">
        <v>2008</v>
      </c>
      <c r="O1" s="21">
        <v>2009</v>
      </c>
      <c r="P1" s="21">
        <v>2010</v>
      </c>
      <c r="Q1" s="21">
        <v>2011</v>
      </c>
      <c r="R1" s="21">
        <v>2012</v>
      </c>
      <c r="S1" s="21">
        <v>2013</v>
      </c>
      <c r="T1" s="21">
        <v>2014</v>
      </c>
      <c r="U1" s="21">
        <v>2015</v>
      </c>
      <c r="V1" s="21">
        <v>2016</v>
      </c>
      <c r="W1" s="21">
        <v>2017</v>
      </c>
      <c r="X1" s="21">
        <v>2018</v>
      </c>
      <c r="Y1" s="21">
        <v>2019</v>
      </c>
      <c r="Z1" s="24" t="s">
        <v>54</v>
      </c>
    </row>
    <row r="2" spans="1:26" ht="37.5" x14ac:dyDescent="0.3">
      <c r="A2" s="5" t="s">
        <v>13</v>
      </c>
      <c r="B2" s="8">
        <v>1711.3027564700001</v>
      </c>
      <c r="C2" s="8">
        <v>2090.13652886</v>
      </c>
      <c r="D2" s="8">
        <v>2414.70911265</v>
      </c>
      <c r="E2" s="8">
        <v>2875.1395344699999</v>
      </c>
      <c r="F2" s="8">
        <v>3506.8932609499998</v>
      </c>
      <c r="G2" s="8">
        <v>3398.81199965</v>
      </c>
      <c r="H2" s="8">
        <v>3430.0953005700003</v>
      </c>
      <c r="I2" s="8">
        <v>3624.4305999999997</v>
      </c>
      <c r="J2" s="8">
        <v>3957.78</v>
      </c>
      <c r="K2" s="8">
        <v>4190.21</v>
      </c>
      <c r="L2" s="8">
        <v>4202.8411629999991</v>
      </c>
      <c r="M2" s="8">
        <v>5117.6731309999996</v>
      </c>
      <c r="N2" s="8">
        <v>5846.8788020000002</v>
      </c>
      <c r="O2" s="8">
        <v>6296.7987190000003</v>
      </c>
      <c r="P2" s="8">
        <v>6802.4247169999999</v>
      </c>
      <c r="Q2" s="8">
        <v>6972.4925669999993</v>
      </c>
      <c r="R2" s="8">
        <v>7484.1292169999997</v>
      </c>
      <c r="S2" s="8">
        <v>8303.7299559999992</v>
      </c>
      <c r="T2" s="8">
        <v>8934.5249909999984</v>
      </c>
      <c r="U2" s="8">
        <v>9654.2380460000004</v>
      </c>
      <c r="V2" s="8">
        <v>10604.650696000001</v>
      </c>
      <c r="W2" s="8">
        <v>11982.491857000001</v>
      </c>
      <c r="X2" s="8">
        <v>12227.326961000001</v>
      </c>
      <c r="Y2" s="8">
        <v>13384.7</v>
      </c>
      <c r="Z2" s="31">
        <v>14061.9</v>
      </c>
    </row>
    <row r="3" spans="1:26" ht="37.5" x14ac:dyDescent="0.3">
      <c r="A3" s="5" t="s">
        <v>18</v>
      </c>
      <c r="B3" s="8">
        <v>1249.4431129</v>
      </c>
      <c r="C3" s="8">
        <v>1535.3794919000002</v>
      </c>
      <c r="D3" s="8">
        <v>1812.4970497999998</v>
      </c>
      <c r="E3" s="8">
        <v>2121.9143083399999</v>
      </c>
      <c r="F3" s="8">
        <v>2506.82640717</v>
      </c>
      <c r="G3" s="8">
        <v>2584.3523439000001</v>
      </c>
      <c r="H3" s="8">
        <v>2678.0877189000003</v>
      </c>
      <c r="I3" s="8">
        <v>2811.3649999999998</v>
      </c>
      <c r="J3" s="8">
        <v>2981.45</v>
      </c>
      <c r="K3" s="8">
        <v>3082.62</v>
      </c>
      <c r="L3" s="8">
        <v>3286.2616309999999</v>
      </c>
      <c r="M3" s="8">
        <v>4237.5886099999998</v>
      </c>
      <c r="N3" s="8">
        <v>4955.6816220000001</v>
      </c>
      <c r="O3" s="8">
        <v>5370.9118419999995</v>
      </c>
      <c r="P3" s="8">
        <v>6019.6163910000005</v>
      </c>
      <c r="Q3" s="8">
        <v>6194.2046049999999</v>
      </c>
      <c r="R3" s="8">
        <v>6696.6367519999994</v>
      </c>
      <c r="S3" s="8">
        <v>7447.1078479999996</v>
      </c>
      <c r="T3" s="8">
        <v>7940.4489109999995</v>
      </c>
      <c r="U3" s="8">
        <v>8615.6276990000006</v>
      </c>
      <c r="V3" s="8">
        <v>9503.3044060000011</v>
      </c>
      <c r="W3" s="8">
        <v>10854.663731000001</v>
      </c>
      <c r="X3" s="8">
        <v>11051.358241</v>
      </c>
      <c r="Y3" s="8">
        <v>12076.992890000001</v>
      </c>
      <c r="Z3" s="8"/>
    </row>
    <row r="4" spans="1:26" ht="37.5" x14ac:dyDescent="0.3">
      <c r="A4" s="5" t="s">
        <v>21</v>
      </c>
      <c r="B4" s="8">
        <v>461.85964357</v>
      </c>
      <c r="C4" s="8">
        <v>554.75703695999994</v>
      </c>
      <c r="D4" s="8">
        <v>602.21206284999994</v>
      </c>
      <c r="E4" s="8">
        <v>753.22522613000001</v>
      </c>
      <c r="F4" s="8">
        <v>1000.06685378</v>
      </c>
      <c r="G4" s="8">
        <v>814.45965575000002</v>
      </c>
      <c r="H4" s="8">
        <v>752.00758167000004</v>
      </c>
      <c r="I4" s="8">
        <v>813.0655999999999</v>
      </c>
      <c r="J4" s="8">
        <v>976.33</v>
      </c>
      <c r="K4" s="8">
        <v>1107.5899999999999</v>
      </c>
      <c r="L4" s="8">
        <v>916.57953199999997</v>
      </c>
      <c r="M4" s="8">
        <v>880.084521</v>
      </c>
      <c r="N4" s="8">
        <v>891.19718</v>
      </c>
      <c r="O4" s="8">
        <v>925.88687699999991</v>
      </c>
      <c r="P4" s="8">
        <v>782.80832599999997</v>
      </c>
      <c r="Q4" s="8">
        <v>778.28796199999999</v>
      </c>
      <c r="R4" s="8">
        <v>787.49246500000004</v>
      </c>
      <c r="S4" s="8">
        <v>856.62210799999991</v>
      </c>
      <c r="T4" s="8">
        <v>994.07608000000005</v>
      </c>
      <c r="U4" s="8">
        <v>1038.610347</v>
      </c>
      <c r="V4" s="8">
        <v>1101.34629</v>
      </c>
      <c r="W4" s="8">
        <v>1127.8281259999999</v>
      </c>
      <c r="X4" s="8">
        <v>1175.9687200000001</v>
      </c>
      <c r="Y4" s="8">
        <v>1307.7157549999999</v>
      </c>
      <c r="Z4" s="8"/>
    </row>
    <row r="5" spans="1:26" ht="34.5" customHeight="1" x14ac:dyDescent="0.3">
      <c r="A5" s="5" t="s">
        <v>14</v>
      </c>
      <c r="B5" s="8">
        <v>401.69976159999999</v>
      </c>
      <c r="C5" s="8">
        <v>578.187177443</v>
      </c>
      <c r="D5" s="8">
        <v>776.71282831999997</v>
      </c>
      <c r="E5" s="8">
        <v>967.12391046700009</v>
      </c>
      <c r="F5" s="8">
        <v>1280.2072821000002</v>
      </c>
      <c r="G5" s="8">
        <v>1184.8500615</v>
      </c>
      <c r="H5" s="8">
        <v>944.72337879999998</v>
      </c>
      <c r="I5" s="8">
        <v>1062.1828</v>
      </c>
      <c r="J5" s="8">
        <v>1421.92</v>
      </c>
      <c r="K5" s="8">
        <v>1787.94</v>
      </c>
      <c r="L5" s="8">
        <v>1843.381727</v>
      </c>
      <c r="M5" s="8">
        <v>1705.1679949999998</v>
      </c>
      <c r="N5" s="8">
        <v>1828.1824080000001</v>
      </c>
      <c r="O5" s="8">
        <v>2234.2108490000001</v>
      </c>
      <c r="P5" s="8">
        <v>2885.9173230000001</v>
      </c>
      <c r="Q5" s="8">
        <v>3550.6967340000001</v>
      </c>
      <c r="R5" s="8">
        <v>4199.2523700000002</v>
      </c>
      <c r="S5" s="8">
        <v>4480.106409</v>
      </c>
      <c r="T5" s="8">
        <v>4895.0907349999998</v>
      </c>
      <c r="U5" s="8">
        <v>5824.7592540000005</v>
      </c>
      <c r="V5" s="8">
        <v>6871.9066890000013</v>
      </c>
      <c r="W5" s="8">
        <v>8025.9788749999998</v>
      </c>
      <c r="X5" s="8">
        <v>8432.2675150000014</v>
      </c>
      <c r="Y5" s="8">
        <v>9039.1</v>
      </c>
      <c r="Z5" s="8">
        <v>9894</v>
      </c>
    </row>
    <row r="6" spans="1:26" ht="34.5" customHeight="1" x14ac:dyDescent="0.3">
      <c r="A6" s="5" t="s">
        <v>24</v>
      </c>
      <c r="B6" s="8">
        <v>296.57748535306018</v>
      </c>
      <c r="C6" s="8">
        <v>416.09233317078991</v>
      </c>
      <c r="D6" s="8">
        <v>585.61210765533815</v>
      </c>
      <c r="E6" s="8">
        <v>733.36834019221692</v>
      </c>
      <c r="F6" s="8">
        <v>807.73</v>
      </c>
      <c r="G6" s="8">
        <v>727.57</v>
      </c>
      <c r="H6" s="8">
        <v>703.41</v>
      </c>
      <c r="I6" s="8">
        <v>742.15000000000009</v>
      </c>
      <c r="J6" s="8">
        <v>907.38000000000011</v>
      </c>
      <c r="K6" s="8">
        <v>1192.7</v>
      </c>
      <c r="L6" s="8">
        <v>1487.3432760000001</v>
      </c>
      <c r="M6" s="8">
        <v>1411.1229539999999</v>
      </c>
      <c r="N6" s="8">
        <v>1630.958472</v>
      </c>
      <c r="O6" s="8">
        <v>2060.7671639999999</v>
      </c>
      <c r="P6" s="8">
        <v>2681.9609310000001</v>
      </c>
      <c r="Q6" s="8">
        <v>3250.8810279999998</v>
      </c>
      <c r="R6" s="8">
        <v>3768.9530310000005</v>
      </c>
      <c r="S6" s="8">
        <v>3986.1913180000001</v>
      </c>
      <c r="T6" s="8">
        <v>4320.0628620000007</v>
      </c>
      <c r="U6" s="8">
        <v>5135.5256999999992</v>
      </c>
      <c r="V6" s="8">
        <v>5964.4059039999993</v>
      </c>
      <c r="W6" s="8">
        <v>7039.772935</v>
      </c>
      <c r="X6" s="8">
        <v>7483.2625370000005</v>
      </c>
      <c r="Y6" s="8">
        <v>8131.7135240000007</v>
      </c>
      <c r="Z6" s="8"/>
    </row>
    <row r="7" spans="1:26" ht="34.5" customHeight="1" x14ac:dyDescent="0.3">
      <c r="A7" s="5" t="s">
        <v>27</v>
      </c>
      <c r="B7" s="8">
        <v>127.282944</v>
      </c>
      <c r="C7" s="8">
        <v>196.78128321660699</v>
      </c>
      <c r="D7" s="8">
        <v>247.4846193809671</v>
      </c>
      <c r="E7" s="8">
        <v>272.09700710698138</v>
      </c>
      <c r="F7" s="8">
        <v>538.91999999999996</v>
      </c>
      <c r="G7" s="8">
        <v>492.51</v>
      </c>
      <c r="H7" s="8">
        <v>253.51000000000002</v>
      </c>
      <c r="I7" s="8">
        <v>329.84</v>
      </c>
      <c r="J7" s="8">
        <v>520.27</v>
      </c>
      <c r="K7" s="8">
        <v>593.71</v>
      </c>
      <c r="L7" s="8">
        <v>356.038456</v>
      </c>
      <c r="M7" s="8">
        <v>294.04504300000002</v>
      </c>
      <c r="N7" s="8">
        <v>197.22393599999998</v>
      </c>
      <c r="O7" s="8">
        <v>173.44368600000001</v>
      </c>
      <c r="P7" s="8">
        <v>203.95639400000002</v>
      </c>
      <c r="Q7" s="8">
        <v>299.815698</v>
      </c>
      <c r="R7" s="8">
        <v>430.29933699999998</v>
      </c>
      <c r="S7" s="8">
        <v>493.91509400000001</v>
      </c>
      <c r="T7" s="8">
        <v>575.02787099999989</v>
      </c>
      <c r="U7" s="8">
        <v>689.23355400000003</v>
      </c>
      <c r="V7" s="8">
        <v>907.50078499999995</v>
      </c>
      <c r="W7" s="8">
        <v>986.20594200000005</v>
      </c>
      <c r="X7" s="8">
        <v>949.00498100000004</v>
      </c>
      <c r="Y7" s="8">
        <v>907.39170899999988</v>
      </c>
      <c r="Z7" s="8"/>
    </row>
    <row r="8" spans="1:26" ht="75" x14ac:dyDescent="0.3">
      <c r="A8" s="5" t="s">
        <v>37</v>
      </c>
      <c r="B8" s="6">
        <f>B5/B2</f>
        <v>0.23473331067882375</v>
      </c>
      <c r="C8" s="6">
        <f t="shared" ref="C8:X8" si="0">C5/C2</f>
        <v>0.2766265119333397</v>
      </c>
      <c r="D8" s="6">
        <f t="shared" si="0"/>
        <v>0.32165896266801419</v>
      </c>
      <c r="E8" s="6">
        <f t="shared" si="0"/>
        <v>0.33637459986625612</v>
      </c>
      <c r="F8" s="6">
        <f t="shared" si="0"/>
        <v>0.36505453312633712</v>
      </c>
      <c r="G8" s="6">
        <f t="shared" si="0"/>
        <v>0.34860711967064156</v>
      </c>
      <c r="H8" s="6">
        <f t="shared" si="0"/>
        <v>0.27542190406284323</v>
      </c>
      <c r="I8" s="6">
        <f t="shared" si="0"/>
        <v>0.29306197779038728</v>
      </c>
      <c r="J8" s="6">
        <f t="shared" si="0"/>
        <v>0.35927211719701446</v>
      </c>
      <c r="K8" s="6">
        <f t="shared" si="0"/>
        <v>0.42669460480500976</v>
      </c>
      <c r="L8" s="6">
        <f t="shared" si="0"/>
        <v>0.43860371008743743</v>
      </c>
      <c r="M8" s="6">
        <f t="shared" si="0"/>
        <v>0.3331920486814694</v>
      </c>
      <c r="N8" s="6">
        <f t="shared" si="0"/>
        <v>0.31267663823896036</v>
      </c>
      <c r="O8" s="6">
        <f t="shared" si="0"/>
        <v>0.35481693932163944</v>
      </c>
      <c r="P8" s="6">
        <f t="shared" si="0"/>
        <v>0.42424832953869795</v>
      </c>
      <c r="Q8" s="6">
        <f t="shared" si="0"/>
        <v>0.50924353090099184</v>
      </c>
      <c r="R8" s="6">
        <f t="shared" si="0"/>
        <v>0.56108763601535772</v>
      </c>
      <c r="S8" s="6">
        <f t="shared" si="0"/>
        <v>0.53952939615561846</v>
      </c>
      <c r="T8" s="6">
        <f t="shared" si="0"/>
        <v>0.54788483326544657</v>
      </c>
      <c r="U8" s="6">
        <f t="shared" si="0"/>
        <v>0.60333702424225477</v>
      </c>
      <c r="V8" s="6">
        <f t="shared" si="0"/>
        <v>0.64800877331980733</v>
      </c>
      <c r="W8" s="6">
        <f t="shared" si="0"/>
        <v>0.66980883198442043</v>
      </c>
      <c r="X8" s="6">
        <f t="shared" si="0"/>
        <v>0.6896247676941466</v>
      </c>
      <c r="Y8" s="6">
        <f t="shared" ref="Y8:Z10" si="1">Y5/Y2</f>
        <v>0.67533078813869563</v>
      </c>
      <c r="Z8" s="6">
        <f t="shared" si="1"/>
        <v>0.70360335374309302</v>
      </c>
    </row>
    <row r="9" spans="1:26" ht="75" x14ac:dyDescent="0.3">
      <c r="A9" s="5" t="s">
        <v>38</v>
      </c>
      <c r="B9" s="6">
        <f>B6/B3</f>
        <v>0.23736773790740562</v>
      </c>
      <c r="C9" s="6">
        <f t="shared" ref="C9:X9" si="2">C6/C3</f>
        <v>0.27100292492241401</v>
      </c>
      <c r="D9" s="6">
        <f t="shared" si="2"/>
        <v>0.32309686116176445</v>
      </c>
      <c r="E9" s="6">
        <f t="shared" si="2"/>
        <v>0.34561637918636784</v>
      </c>
      <c r="F9" s="6">
        <f t="shared" si="2"/>
        <v>0.32221217938734753</v>
      </c>
      <c r="G9" s="6">
        <f t="shared" si="2"/>
        <v>0.28152894930032535</v>
      </c>
      <c r="H9" s="6">
        <f t="shared" si="2"/>
        <v>0.26265383132742159</v>
      </c>
      <c r="I9" s="6">
        <f t="shared" si="2"/>
        <v>0.26398208699332892</v>
      </c>
      <c r="J9" s="6">
        <f t="shared" si="2"/>
        <v>0.30434184708782647</v>
      </c>
      <c r="K9" s="6">
        <f t="shared" si="2"/>
        <v>0.38691113403533361</v>
      </c>
      <c r="L9" s="6">
        <f t="shared" si="2"/>
        <v>0.45259429802228068</v>
      </c>
      <c r="M9" s="6">
        <f t="shared" si="2"/>
        <v>0.33300140336180489</v>
      </c>
      <c r="N9" s="6">
        <f t="shared" si="2"/>
        <v>0.32910880811220927</v>
      </c>
      <c r="O9" s="6">
        <f t="shared" si="2"/>
        <v>0.3836903722539261</v>
      </c>
      <c r="P9" s="6">
        <f t="shared" si="2"/>
        <v>0.44553685098768614</v>
      </c>
      <c r="Q9" s="6">
        <f t="shared" si="2"/>
        <v>0.52482622633677112</v>
      </c>
      <c r="R9" s="6">
        <f t="shared" si="2"/>
        <v>0.56281282240288377</v>
      </c>
      <c r="S9" s="6">
        <f t="shared" si="2"/>
        <v>0.53526703243199769</v>
      </c>
      <c r="T9" s="6">
        <f t="shared" si="2"/>
        <v>0.54405776177406862</v>
      </c>
      <c r="U9" s="6">
        <f t="shared" si="2"/>
        <v>0.59607098628415311</v>
      </c>
      <c r="V9" s="6">
        <f t="shared" si="2"/>
        <v>0.62761389609221774</v>
      </c>
      <c r="W9" s="6">
        <f t="shared" si="2"/>
        <v>0.64854822861946471</v>
      </c>
      <c r="X9" s="6">
        <f t="shared" si="2"/>
        <v>0.67713509722610032</v>
      </c>
      <c r="Y9" s="6">
        <f t="shared" si="1"/>
        <v>0.67332270525167126</v>
      </c>
      <c r="Z9" s="6"/>
    </row>
    <row r="10" spans="1:26" ht="75" x14ac:dyDescent="0.3">
      <c r="A10" s="5" t="s">
        <v>39</v>
      </c>
      <c r="B10" s="6">
        <f>B7/B4</f>
        <v>0.27558793190102321</v>
      </c>
      <c r="C10" s="6">
        <f t="shared" ref="C10:X10" si="3">C7/C4</f>
        <v>0.35471615519281041</v>
      </c>
      <c r="D10" s="6">
        <f t="shared" si="3"/>
        <v>0.41095925280827694</v>
      </c>
      <c r="E10" s="6">
        <f t="shared" si="3"/>
        <v>0.36124255756142165</v>
      </c>
      <c r="F10" s="6">
        <f t="shared" si="3"/>
        <v>0.53888397356938544</v>
      </c>
      <c r="G10" s="6">
        <f t="shared" si="3"/>
        <v>0.60470766909438778</v>
      </c>
      <c r="H10" s="6">
        <f t="shared" si="3"/>
        <v>0.3371109629467095</v>
      </c>
      <c r="I10" s="6">
        <f t="shared" si="3"/>
        <v>0.40567452367927015</v>
      </c>
      <c r="J10" s="6">
        <f t="shared" si="3"/>
        <v>0.53288334886769839</v>
      </c>
      <c r="K10" s="6">
        <f t="shared" si="3"/>
        <v>0.53603770348233559</v>
      </c>
      <c r="L10" s="6">
        <f t="shared" si="3"/>
        <v>0.38844251215507181</v>
      </c>
      <c r="M10" s="6">
        <f t="shared" si="3"/>
        <v>0.33411000419129067</v>
      </c>
      <c r="N10" s="6">
        <f t="shared" si="3"/>
        <v>0.22130224424632938</v>
      </c>
      <c r="O10" s="6">
        <f t="shared" si="3"/>
        <v>0.18732708099501449</v>
      </c>
      <c r="P10" s="6">
        <f t="shared" si="3"/>
        <v>0.26054448736152053</v>
      </c>
      <c r="Q10" s="6">
        <f t="shared" si="3"/>
        <v>0.38522463745880214</v>
      </c>
      <c r="R10" s="6">
        <f t="shared" si="3"/>
        <v>0.54641708476537609</v>
      </c>
      <c r="S10" s="6">
        <f t="shared" si="3"/>
        <v>0.57658457491036419</v>
      </c>
      <c r="T10" s="6">
        <f t="shared" si="3"/>
        <v>0.57845458971309305</v>
      </c>
      <c r="U10" s="6">
        <f t="shared" si="3"/>
        <v>0.66361129175232447</v>
      </c>
      <c r="V10" s="6">
        <f t="shared" si="3"/>
        <v>0.82399222954662155</v>
      </c>
      <c r="W10" s="6">
        <f t="shared" si="3"/>
        <v>0.87442928515865026</v>
      </c>
      <c r="X10" s="6">
        <f t="shared" si="3"/>
        <v>0.80699848972173338</v>
      </c>
      <c r="Y10" s="6">
        <f t="shared" si="1"/>
        <v>0.69387533608173124</v>
      </c>
      <c r="Z10" s="6"/>
    </row>
    <row r="18" ht="1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78"/>
  <sheetViews>
    <sheetView rightToLeft="1" zoomScale="80" zoomScaleNormal="80" workbookViewId="0">
      <pane xSplit="1" ySplit="2" topLeftCell="BJ3" activePane="bottomRight" state="frozen"/>
      <selection pane="topRight" activeCell="B1" sqref="B1"/>
      <selection pane="bottomLeft" activeCell="A3" sqref="A3"/>
      <selection pane="bottomRight" activeCell="BK12" sqref="BK12"/>
    </sheetView>
  </sheetViews>
  <sheetFormatPr defaultRowHeight="14.25" x14ac:dyDescent="0.2"/>
  <cols>
    <col min="2" max="13" width="10.875" bestFit="1" customWidth="1"/>
    <col min="15" max="26" width="10.875" bestFit="1" customWidth="1"/>
    <col min="28" max="39" width="10.875" bestFit="1" customWidth="1"/>
    <col min="41" max="52" width="10.875" bestFit="1" customWidth="1"/>
    <col min="54" max="65" width="10.875" bestFit="1" customWidth="1"/>
    <col min="67" max="78" width="10.875" bestFit="1" customWidth="1"/>
    <col min="80" max="82" width="10.875" bestFit="1" customWidth="1"/>
    <col min="83" max="83" width="20.25" bestFit="1" customWidth="1"/>
    <col min="85" max="85" width="9.625" bestFit="1" customWidth="1"/>
    <col min="86" max="88" width="9.5" bestFit="1" customWidth="1"/>
  </cols>
  <sheetData>
    <row r="1" spans="1:85" x14ac:dyDescent="0.2">
      <c r="A1" s="28" t="s">
        <v>46</v>
      </c>
      <c r="B1" s="26">
        <v>2014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>
        <v>2015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5">
        <v>2016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0">
        <v>2017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19">
        <v>2018</v>
      </c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27">
        <v>2019</v>
      </c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6">
        <v>2020</v>
      </c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</row>
    <row r="2" spans="1:85" ht="27.75" customHeight="1" thickBot="1" x14ac:dyDescent="0.25">
      <c r="A2" s="29"/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" t="s">
        <v>1</v>
      </c>
      <c r="O2" s="1" t="s">
        <v>2</v>
      </c>
      <c r="P2" s="1" t="s">
        <v>3</v>
      </c>
      <c r="Q2" s="1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1" t="s">
        <v>1</v>
      </c>
      <c r="AA2" s="1" t="s">
        <v>2</v>
      </c>
      <c r="AB2" s="1" t="s">
        <v>3</v>
      </c>
      <c r="AC2" s="1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11</v>
      </c>
      <c r="AK2" s="2" t="s">
        <v>12</v>
      </c>
      <c r="AL2" s="1" t="s">
        <v>1</v>
      </c>
      <c r="AM2" s="1" t="s">
        <v>2</v>
      </c>
      <c r="AN2" s="1" t="s">
        <v>3</v>
      </c>
      <c r="AO2" s="1" t="s">
        <v>4</v>
      </c>
      <c r="AP2" s="2" t="s">
        <v>5</v>
      </c>
      <c r="AQ2" s="2" t="s">
        <v>6</v>
      </c>
      <c r="AR2" s="2" t="s">
        <v>7</v>
      </c>
      <c r="AS2" s="2" t="s">
        <v>8</v>
      </c>
      <c r="AT2" s="2" t="s">
        <v>9</v>
      </c>
      <c r="AU2" s="2" t="s">
        <v>10</v>
      </c>
      <c r="AV2" s="2" t="s">
        <v>11</v>
      </c>
      <c r="AW2" s="2" t="s">
        <v>12</v>
      </c>
      <c r="AX2" s="1" t="s">
        <v>1</v>
      </c>
      <c r="AY2" s="1" t="s">
        <v>2</v>
      </c>
      <c r="AZ2" s="1" t="s">
        <v>3</v>
      </c>
      <c r="BA2" s="1" t="s">
        <v>4</v>
      </c>
      <c r="BB2" s="2" t="s">
        <v>5</v>
      </c>
      <c r="BC2" s="2" t="s">
        <v>6</v>
      </c>
      <c r="BD2" s="2" t="s">
        <v>7</v>
      </c>
      <c r="BE2" s="2" t="s">
        <v>8</v>
      </c>
      <c r="BF2" s="2" t="s">
        <v>9</v>
      </c>
      <c r="BG2" s="2" t="s">
        <v>10</v>
      </c>
      <c r="BH2" s="2" t="s">
        <v>11</v>
      </c>
      <c r="BI2" s="2" t="s">
        <v>12</v>
      </c>
      <c r="BJ2" s="1" t="s">
        <v>1</v>
      </c>
      <c r="BK2" s="1" t="s">
        <v>2</v>
      </c>
      <c r="BL2" s="1" t="s">
        <v>3</v>
      </c>
      <c r="BM2" s="1" t="s">
        <v>4</v>
      </c>
      <c r="BN2" s="2" t="s">
        <v>5</v>
      </c>
      <c r="BO2" s="2" t="s">
        <v>6</v>
      </c>
      <c r="BP2" s="2" t="s">
        <v>7</v>
      </c>
      <c r="BQ2" s="2" t="s">
        <v>8</v>
      </c>
      <c r="BR2" s="2" t="s">
        <v>9</v>
      </c>
      <c r="BS2" s="2" t="s">
        <v>10</v>
      </c>
      <c r="BT2" s="2" t="s">
        <v>11</v>
      </c>
      <c r="BU2" s="2" t="s">
        <v>12</v>
      </c>
      <c r="BV2" s="1" t="s">
        <v>1</v>
      </c>
      <c r="BW2" s="1" t="s">
        <v>2</v>
      </c>
      <c r="BX2" s="1" t="s">
        <v>3</v>
      </c>
      <c r="BY2" s="1" t="s">
        <v>4</v>
      </c>
      <c r="BZ2" s="2" t="s">
        <v>5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10</v>
      </c>
      <c r="CF2" s="2" t="s">
        <v>11</v>
      </c>
      <c r="CG2" s="2" t="s">
        <v>12</v>
      </c>
    </row>
    <row r="3" spans="1:85" ht="81" customHeight="1" x14ac:dyDescent="0.2">
      <c r="A3" s="32" t="s">
        <v>56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4">
        <v>0.13018194770576313</v>
      </c>
      <c r="BK3" s="34">
        <v>0.12462168497247393</v>
      </c>
      <c r="BL3" s="34">
        <v>0.10931081930453394</v>
      </c>
      <c r="BM3" s="34">
        <v>0.12726099446826541</v>
      </c>
      <c r="BN3" s="34">
        <v>0.14580856063751316</v>
      </c>
      <c r="BO3" s="34">
        <v>0.12909726370668054</v>
      </c>
      <c r="BP3" s="34">
        <v>0.13540391486025358</v>
      </c>
      <c r="BQ3" s="34">
        <v>0.18376617678183349</v>
      </c>
      <c r="BR3" s="34">
        <v>0.10949394068570732</v>
      </c>
      <c r="BS3" s="34">
        <v>0.12475912703805532</v>
      </c>
      <c r="BT3" s="34">
        <v>0.16090080710682125</v>
      </c>
      <c r="BU3" s="34">
        <v>9.7639956397450586E-2</v>
      </c>
      <c r="BV3" s="34">
        <v>0.13798522839069483</v>
      </c>
      <c r="BW3" s="34">
        <v>0.13276656867985034</v>
      </c>
      <c r="BX3" s="34">
        <v>0.13397909462433197</v>
      </c>
      <c r="BY3" s="34">
        <v>0.44410836884288779</v>
      </c>
      <c r="BZ3" s="34">
        <v>0.32282181804756255</v>
      </c>
      <c r="CA3" s="34">
        <v>0.2529013481206806</v>
      </c>
      <c r="CB3" s="34">
        <v>0.30551354195045421</v>
      </c>
      <c r="CC3" s="34">
        <v>0.17054227775123554</v>
      </c>
      <c r="CD3" s="34">
        <v>0.19499343934398555</v>
      </c>
      <c r="CE3" s="34">
        <v>0.20809419560972722</v>
      </c>
      <c r="CF3" s="33"/>
      <c r="CG3" s="33"/>
    </row>
    <row r="4" spans="1:85" ht="83.25" customHeight="1" x14ac:dyDescent="0.2">
      <c r="A4" s="32" t="s">
        <v>57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4">
        <v>0.13726381403804946</v>
      </c>
      <c r="BK4" s="34">
        <v>0.10417892878163626</v>
      </c>
      <c r="BL4" s="34">
        <v>0.10181594336718991</v>
      </c>
      <c r="BM4" s="34">
        <v>0.10662390365231052</v>
      </c>
      <c r="BN4" s="34">
        <v>0.12599692178536448</v>
      </c>
      <c r="BO4" s="34">
        <v>9.8220128255463945E-2</v>
      </c>
      <c r="BP4" s="34">
        <v>0.11575976933930433</v>
      </c>
      <c r="BQ4" s="34">
        <v>0.13004736292847396</v>
      </c>
      <c r="BR4" s="34">
        <v>8.9880047305288049E-2</v>
      </c>
      <c r="BS4" s="34">
        <v>0.10147886888187613</v>
      </c>
      <c r="BT4" s="34">
        <v>0.11576198765627473</v>
      </c>
      <c r="BU4" s="34">
        <v>8.4902825085153275E-2</v>
      </c>
      <c r="BV4" s="34">
        <v>0.10141626930467583</v>
      </c>
      <c r="BW4" s="34">
        <v>9.2244774310814903E-2</v>
      </c>
      <c r="BX4" s="34">
        <v>9.4739667203435324E-2</v>
      </c>
      <c r="BY4" s="34">
        <v>0.19434363659116505</v>
      </c>
      <c r="BZ4" s="34">
        <v>0.13629451780712284</v>
      </c>
      <c r="CA4" s="34">
        <v>0.12407944655210891</v>
      </c>
      <c r="CB4" s="34">
        <v>0.11921927202391419</v>
      </c>
      <c r="CC4" s="34">
        <v>9.3353053767182878E-2</v>
      </c>
      <c r="CD4" s="34">
        <v>0.18408277976494636</v>
      </c>
      <c r="CE4" s="34">
        <v>0.14423527208017234</v>
      </c>
      <c r="CF4" s="33"/>
      <c r="CG4" s="33"/>
    </row>
    <row r="5" spans="1:85" ht="83.25" customHeight="1" x14ac:dyDescent="0.2">
      <c r="A5" s="32" t="s">
        <v>55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4">
        <v>0.10392769162390424</v>
      </c>
      <c r="BK5" s="34">
        <v>9.7191967215205524E-2</v>
      </c>
      <c r="BL5" s="34">
        <v>8.5553036837783272E-2</v>
      </c>
      <c r="BM5" s="34">
        <v>9.901949680655095E-2</v>
      </c>
      <c r="BN5" s="34">
        <v>0.1098832402296987</v>
      </c>
      <c r="BO5" s="34">
        <v>0.10684338087556271</v>
      </c>
      <c r="BP5" s="34">
        <v>0.10781592436486112</v>
      </c>
      <c r="BQ5" s="34">
        <v>0.12825002397101903</v>
      </c>
      <c r="BR5" s="34">
        <v>8.7968781102925248E-2</v>
      </c>
      <c r="BS5" s="34">
        <v>9.7350210920817595E-2</v>
      </c>
      <c r="BT5" s="34">
        <v>0.11812496614492192</v>
      </c>
      <c r="BU5" s="34">
        <v>8.7399073072169695E-2</v>
      </c>
      <c r="BV5" s="34">
        <v>0.12169824422806411</v>
      </c>
      <c r="BW5" s="34">
        <v>0.10130684412674897</v>
      </c>
      <c r="BX5" s="34">
        <v>0.11708486826785504</v>
      </c>
      <c r="BY5" s="34">
        <v>0.38105780397310235</v>
      </c>
      <c r="BZ5" s="34">
        <v>0.26010795479894061</v>
      </c>
      <c r="CA5" s="34">
        <v>0.17620882954451741</v>
      </c>
      <c r="CB5" s="34">
        <v>0.200856520565594</v>
      </c>
      <c r="CC5" s="34">
        <v>0.1211295773040084</v>
      </c>
      <c r="CD5" s="34">
        <v>0.12991551562655596</v>
      </c>
      <c r="CE5" s="34">
        <v>0.13154666495686537</v>
      </c>
      <c r="CF5" s="33"/>
      <c r="CG5" s="33"/>
    </row>
    <row r="6" spans="1:85" ht="83.25" customHeight="1" x14ac:dyDescent="0.2">
      <c r="A6" s="32" t="s">
        <v>58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4">
        <v>7.295061270085347E-2</v>
      </c>
      <c r="BK6" s="34">
        <v>7.0331055637747247E-2</v>
      </c>
      <c r="BL6" s="34">
        <v>6.9249066742407633E-2</v>
      </c>
      <c r="BM6" s="34">
        <v>0.10415562396019368</v>
      </c>
      <c r="BN6" s="34">
        <v>6.4298855546468303E-2</v>
      </c>
      <c r="BO6" s="34">
        <v>9.2373172021864736E-2</v>
      </c>
      <c r="BP6" s="34">
        <v>9.1667124221305615E-2</v>
      </c>
      <c r="BQ6" s="34">
        <v>0.11856566091298212</v>
      </c>
      <c r="BR6" s="34">
        <v>8.8350680897538669E-2</v>
      </c>
      <c r="BS6" s="34">
        <v>0.11808317198509077</v>
      </c>
      <c r="BT6" s="34">
        <v>0.10149893277309074</v>
      </c>
      <c r="BU6" s="34">
        <v>8.5096237486880777E-2</v>
      </c>
      <c r="BV6" s="34">
        <v>9.4963707430944205E-2</v>
      </c>
      <c r="BW6" s="34">
        <v>7.4341546377469619E-2</v>
      </c>
      <c r="BX6" s="34">
        <v>7.1728654335555905E-2</v>
      </c>
      <c r="BY6" s="34">
        <v>0.23297364840414964</v>
      </c>
      <c r="BZ6" s="34">
        <v>0.12834970460685891</v>
      </c>
      <c r="CA6" s="34">
        <v>0.10194261417156243</v>
      </c>
      <c r="CB6" s="34">
        <v>0.10306427731718175</v>
      </c>
      <c r="CC6" s="34">
        <v>0.11259878297867167</v>
      </c>
      <c r="CD6" s="34">
        <v>0.21764976456073359</v>
      </c>
      <c r="CE6" s="34">
        <v>0.13378810331623903</v>
      </c>
      <c r="CF6" s="33"/>
      <c r="CG6" s="33"/>
    </row>
    <row r="7" spans="1:85" ht="31.5" x14ac:dyDescent="0.3">
      <c r="A7" s="4" t="s">
        <v>40</v>
      </c>
      <c r="B7" s="11">
        <v>335860</v>
      </c>
      <c r="C7" s="11">
        <v>316417</v>
      </c>
      <c r="D7" s="11">
        <v>441227</v>
      </c>
      <c r="E7" s="11">
        <v>363703</v>
      </c>
      <c r="F7" s="11">
        <v>331961</v>
      </c>
      <c r="G7" s="11">
        <v>445111</v>
      </c>
      <c r="H7" s="11">
        <v>269713</v>
      </c>
      <c r="I7" s="11">
        <v>476027</v>
      </c>
      <c r="J7" s="11">
        <v>397528</v>
      </c>
      <c r="K7" s="11">
        <v>387710</v>
      </c>
      <c r="L7" s="11">
        <v>414800</v>
      </c>
      <c r="M7" s="11">
        <v>457715</v>
      </c>
      <c r="N7" s="11">
        <v>322047</v>
      </c>
      <c r="O7" s="11">
        <v>379056</v>
      </c>
      <c r="P7" s="11">
        <v>490042</v>
      </c>
      <c r="Q7" s="11">
        <v>331523</v>
      </c>
      <c r="R7" s="11">
        <v>478770</v>
      </c>
      <c r="S7" s="11">
        <v>420470</v>
      </c>
      <c r="T7" s="11">
        <v>397150</v>
      </c>
      <c r="U7" s="11">
        <v>452860</v>
      </c>
      <c r="V7" s="11">
        <v>413532</v>
      </c>
      <c r="W7" s="11">
        <v>379461</v>
      </c>
      <c r="X7" s="11">
        <v>532558</v>
      </c>
      <c r="Y7" s="11">
        <v>498927</v>
      </c>
      <c r="Z7" s="11">
        <v>422858</v>
      </c>
      <c r="AA7" s="11">
        <v>419887</v>
      </c>
      <c r="AB7" s="11">
        <v>510647</v>
      </c>
      <c r="AC7" s="11">
        <v>370380</v>
      </c>
      <c r="AD7" s="11">
        <v>581233</v>
      </c>
      <c r="AE7" s="11">
        <v>449577</v>
      </c>
      <c r="AF7" s="11">
        <v>476868</v>
      </c>
      <c r="AG7" s="11">
        <v>510368</v>
      </c>
      <c r="AH7" s="11">
        <v>378348</v>
      </c>
      <c r="AI7" s="11">
        <v>604594</v>
      </c>
      <c r="AJ7" s="11">
        <v>490123</v>
      </c>
      <c r="AK7" s="11">
        <v>429852</v>
      </c>
      <c r="AL7" s="11">
        <v>612905</v>
      </c>
      <c r="AM7" s="11">
        <v>435820</v>
      </c>
      <c r="AN7" s="11">
        <v>543519</v>
      </c>
      <c r="AO7" s="11">
        <v>459755</v>
      </c>
      <c r="AP7" s="11">
        <v>605559</v>
      </c>
      <c r="AQ7" s="11">
        <v>369204</v>
      </c>
      <c r="AR7" s="11">
        <v>635172</v>
      </c>
      <c r="AS7" s="11">
        <v>505016</v>
      </c>
      <c r="AT7" s="11">
        <v>431650</v>
      </c>
      <c r="AU7" s="11">
        <v>668437</v>
      </c>
      <c r="AV7" s="11">
        <v>429379</v>
      </c>
      <c r="AW7" s="11">
        <v>679448</v>
      </c>
      <c r="AX7" s="11">
        <v>533548</v>
      </c>
      <c r="AY7" s="11">
        <v>452975</v>
      </c>
      <c r="AZ7" s="11">
        <v>479990</v>
      </c>
      <c r="BA7" s="11">
        <v>629684</v>
      </c>
      <c r="BB7" s="11">
        <v>544608</v>
      </c>
      <c r="BC7" s="11">
        <v>384168</v>
      </c>
      <c r="BD7" s="11">
        <v>663322</v>
      </c>
      <c r="BE7" s="11">
        <v>493660</v>
      </c>
      <c r="BF7" s="11">
        <v>550300</v>
      </c>
      <c r="BG7" s="11">
        <v>586131</v>
      </c>
      <c r="BH7" s="11">
        <v>429167</v>
      </c>
      <c r="BI7" s="11">
        <v>709007</v>
      </c>
      <c r="BJ7" s="11">
        <v>532431</v>
      </c>
      <c r="BK7" s="11">
        <v>459434</v>
      </c>
      <c r="BL7" s="11">
        <v>605297</v>
      </c>
      <c r="BM7" s="11">
        <v>530131</v>
      </c>
      <c r="BN7" s="11">
        <v>510885</v>
      </c>
      <c r="BO7" s="11">
        <v>531233</v>
      </c>
      <c r="BP7" s="11">
        <v>577910</v>
      </c>
      <c r="BQ7" s="11">
        <v>400196</v>
      </c>
      <c r="BR7" s="11">
        <v>658616</v>
      </c>
      <c r="BS7" s="11">
        <v>590511</v>
      </c>
      <c r="BT7" s="11">
        <v>424086</v>
      </c>
      <c r="BU7" s="11">
        <v>739643</v>
      </c>
      <c r="BV7" s="11">
        <v>499319</v>
      </c>
      <c r="BW7" s="11">
        <v>432707</v>
      </c>
      <c r="BX7" s="11">
        <v>367715</v>
      </c>
      <c r="BY7" s="11">
        <v>670526</v>
      </c>
      <c r="BZ7" s="11">
        <v>446064</v>
      </c>
      <c r="CA7" s="11">
        <v>427438</v>
      </c>
      <c r="CB7" s="11">
        <v>336388</v>
      </c>
      <c r="CC7" s="11">
        <v>509652</v>
      </c>
      <c r="CD7" s="11">
        <v>406623</v>
      </c>
      <c r="CE7" s="11">
        <v>331796</v>
      </c>
    </row>
    <row r="8" spans="1:85" ht="18.75" x14ac:dyDescent="0.3">
      <c r="A8" s="4" t="s">
        <v>41</v>
      </c>
      <c r="B8" s="10">
        <v>904.66078290520863</v>
      </c>
      <c r="C8" s="10">
        <v>851.49625651009273</v>
      </c>
      <c r="D8" s="10">
        <v>1023.1090231574253</v>
      </c>
      <c r="E8" s="10">
        <v>895.78140568508024</v>
      </c>
      <c r="F8" s="10">
        <v>884.57250375435956</v>
      </c>
      <c r="G8" s="10">
        <v>1021.5767703083297</v>
      </c>
      <c r="H8" s="10">
        <v>647.89967009541942</v>
      </c>
      <c r="I8" s="10">
        <v>1138.0806585813468</v>
      </c>
      <c r="J8" s="10">
        <v>937.94820588019365</v>
      </c>
      <c r="K8" s="10">
        <v>871.98176705170329</v>
      </c>
      <c r="L8" s="10">
        <v>937.9796017683658</v>
      </c>
      <c r="M8" s="10">
        <v>1002.7150064920543</v>
      </c>
      <c r="N8" s="10">
        <v>756.42826259398146</v>
      </c>
      <c r="O8" s="10">
        <v>787.6063973183135</v>
      </c>
      <c r="P8" s="10">
        <v>1043.9317652031898</v>
      </c>
      <c r="Q8" s="10">
        <v>811.93810509526713</v>
      </c>
      <c r="R8" s="10">
        <v>1028.6460356700127</v>
      </c>
      <c r="S8" s="10">
        <v>934.68392066923593</v>
      </c>
      <c r="T8" s="10">
        <v>883.85423795378165</v>
      </c>
      <c r="U8" s="10">
        <v>1009.0203354062983</v>
      </c>
      <c r="V8" s="10">
        <v>885.08823448617682</v>
      </c>
      <c r="W8" s="10">
        <v>870.59756438958721</v>
      </c>
      <c r="X8" s="10">
        <v>1064.5228444328761</v>
      </c>
      <c r="Y8" s="10">
        <v>1055.0861117342406</v>
      </c>
      <c r="Z8" s="10">
        <v>890.40880509476119</v>
      </c>
      <c r="AA8" s="10">
        <v>913.69717211007514</v>
      </c>
      <c r="AB8" s="10">
        <v>1130.533445281915</v>
      </c>
      <c r="AC8" s="10">
        <v>890.93184285131088</v>
      </c>
      <c r="AD8" s="10">
        <v>1267.689084508014</v>
      </c>
      <c r="AE8" s="10">
        <v>1009.889639385094</v>
      </c>
      <c r="AF8" s="10">
        <v>994.19774065579668</v>
      </c>
      <c r="AG8" s="10">
        <v>1174.9969003307847</v>
      </c>
      <c r="AH8" s="10">
        <v>942.80533761420497</v>
      </c>
      <c r="AI8" s="10">
        <v>1300.4746191962349</v>
      </c>
      <c r="AJ8" s="10">
        <v>1135.4238994652114</v>
      </c>
      <c r="AK8" s="10">
        <v>1040.4778742288154</v>
      </c>
      <c r="AL8" s="10">
        <v>1397.9603974032116</v>
      </c>
      <c r="AM8" s="10">
        <v>6159.1270422382331</v>
      </c>
      <c r="AN8" s="10">
        <v>1338.4576050790843</v>
      </c>
      <c r="AO8" s="10">
        <v>1185.1770470879078</v>
      </c>
      <c r="AP8" s="10">
        <v>1431.1346445180561</v>
      </c>
      <c r="AQ8" s="10">
        <v>1011.4277407805419</v>
      </c>
      <c r="AR8" s="10">
        <v>1488.7373080970442</v>
      </c>
      <c r="AS8" s="10">
        <v>1335.5963381391539</v>
      </c>
      <c r="AT8" s="10">
        <v>1184.4518692543979</v>
      </c>
      <c r="AU8" s="10">
        <v>1381.9291137085663</v>
      </c>
      <c r="AV8" s="10">
        <v>932.86636853141067</v>
      </c>
      <c r="AW8" s="10">
        <v>1309.8048982903447</v>
      </c>
      <c r="AX8" s="10">
        <v>1126.3929478330786</v>
      </c>
      <c r="AY8" s="10">
        <v>965.53424579957823</v>
      </c>
      <c r="AZ8" s="10">
        <v>1020.7838783147381</v>
      </c>
      <c r="BA8" s="10">
        <v>1236.1833502285074</v>
      </c>
      <c r="BB8" s="10">
        <v>1077.8227391862561</v>
      </c>
      <c r="BC8" s="10">
        <v>821.69856414382537</v>
      </c>
      <c r="BD8" s="10">
        <v>1243.4660978538348</v>
      </c>
      <c r="BE8" s="10">
        <v>932.59769235848023</v>
      </c>
      <c r="BF8" s="10">
        <v>1069.6129031361465</v>
      </c>
      <c r="BG8" s="10">
        <v>1117.3517721676756</v>
      </c>
      <c r="BH8" s="10">
        <v>863.39420115862538</v>
      </c>
      <c r="BI8" s="10">
        <v>1255.2025551171532</v>
      </c>
      <c r="BJ8" s="10">
        <v>1034.7010973880365</v>
      </c>
      <c r="BK8" s="10">
        <v>913.49313414838514</v>
      </c>
      <c r="BL8" s="10">
        <v>1120.4243325527102</v>
      </c>
      <c r="BM8" s="10">
        <v>1017.3175441720057</v>
      </c>
      <c r="BN8" s="10">
        <v>1035.3955143057792</v>
      </c>
      <c r="BO8" s="10">
        <v>1023.2535146408109</v>
      </c>
      <c r="BP8" s="10">
        <v>1125.0116360769946</v>
      </c>
      <c r="BQ8" s="10">
        <v>848.43170143416705</v>
      </c>
      <c r="BR8" s="10">
        <v>1238.896871564611</v>
      </c>
      <c r="BS8" s="10">
        <v>1165.6170334013721</v>
      </c>
      <c r="BT8" s="10">
        <v>878.59982620086203</v>
      </c>
      <c r="BU8" s="10">
        <v>1361.9005260770889</v>
      </c>
      <c r="BV8" s="10">
        <v>976.95210183485017</v>
      </c>
      <c r="BW8" s="10">
        <v>902.90128906623443</v>
      </c>
      <c r="BX8" s="10">
        <v>707.93194800322306</v>
      </c>
      <c r="BY8" s="10">
        <v>981.33387647124573</v>
      </c>
      <c r="BZ8" s="10">
        <v>713.82899999999995</v>
      </c>
      <c r="CA8" s="10">
        <v>786.22</v>
      </c>
      <c r="CB8" s="10">
        <v>686.15286103217727</v>
      </c>
      <c r="CC8" s="10">
        <v>968.1403860440937</v>
      </c>
      <c r="CD8" s="10">
        <v>835.45604880877738</v>
      </c>
      <c r="CE8" s="10">
        <v>735.89437231222382</v>
      </c>
    </row>
    <row r="9" spans="1:85" ht="47.25" x14ac:dyDescent="0.3">
      <c r="A9" s="4" t="s">
        <v>42</v>
      </c>
      <c r="B9" s="11">
        <v>41484</v>
      </c>
      <c r="C9" s="11">
        <v>32985</v>
      </c>
      <c r="D9" s="11">
        <v>36019</v>
      </c>
      <c r="E9" s="11">
        <v>35612</v>
      </c>
      <c r="F9" s="11">
        <v>34197</v>
      </c>
      <c r="G9" s="11">
        <v>37349</v>
      </c>
      <c r="H9" s="11">
        <v>33929</v>
      </c>
      <c r="I9" s="11">
        <v>49383</v>
      </c>
      <c r="J9" s="11">
        <v>41149</v>
      </c>
      <c r="K9" s="11">
        <v>41086</v>
      </c>
      <c r="L9" s="11">
        <v>39660</v>
      </c>
      <c r="M9" s="11">
        <v>44583</v>
      </c>
      <c r="N9" s="11">
        <v>55232</v>
      </c>
      <c r="O9" s="11">
        <v>39591</v>
      </c>
      <c r="P9" s="11">
        <v>48578</v>
      </c>
      <c r="Q9" s="11">
        <v>41121</v>
      </c>
      <c r="R9" s="11">
        <v>38700</v>
      </c>
      <c r="S9" s="11">
        <v>40392</v>
      </c>
      <c r="T9" s="11">
        <v>40325</v>
      </c>
      <c r="U9" s="11">
        <v>42054</v>
      </c>
      <c r="V9" s="11">
        <v>42294</v>
      </c>
      <c r="W9" s="11">
        <v>49166</v>
      </c>
      <c r="X9" s="11">
        <v>48215</v>
      </c>
      <c r="Y9" s="11">
        <v>52377</v>
      </c>
      <c r="Z9" s="11">
        <v>49119</v>
      </c>
      <c r="AA9" s="11">
        <v>43841</v>
      </c>
      <c r="AB9" s="11">
        <v>48319</v>
      </c>
      <c r="AC9" s="11">
        <v>43417</v>
      </c>
      <c r="AD9" s="11">
        <v>48985</v>
      </c>
      <c r="AE9" s="11">
        <v>48859</v>
      </c>
      <c r="AF9" s="11">
        <v>50380</v>
      </c>
      <c r="AG9" s="11">
        <v>54043</v>
      </c>
      <c r="AH9" s="11">
        <v>52027</v>
      </c>
      <c r="AI9" s="11">
        <v>54860</v>
      </c>
      <c r="AJ9" s="11">
        <v>56969</v>
      </c>
      <c r="AK9" s="11">
        <v>57782</v>
      </c>
      <c r="AL9" s="11">
        <v>61428</v>
      </c>
      <c r="AM9" s="11">
        <v>51839</v>
      </c>
      <c r="AN9" s="11">
        <v>58957</v>
      </c>
      <c r="AO9" s="11">
        <v>52963</v>
      </c>
      <c r="AP9" s="11">
        <v>64832</v>
      </c>
      <c r="AQ9" s="11">
        <v>50669</v>
      </c>
      <c r="AR9" s="11">
        <v>70641</v>
      </c>
      <c r="AS9" s="11">
        <v>64721</v>
      </c>
      <c r="AT9" s="11">
        <v>60818</v>
      </c>
      <c r="AU9" s="11">
        <v>68181</v>
      </c>
      <c r="AV9" s="11">
        <v>63227</v>
      </c>
      <c r="AW9" s="11">
        <v>67203</v>
      </c>
      <c r="AX9" s="11">
        <v>68489</v>
      </c>
      <c r="AY9" s="11">
        <v>58012</v>
      </c>
      <c r="AZ9" s="11">
        <v>60109</v>
      </c>
      <c r="BA9" s="11">
        <v>60417</v>
      </c>
      <c r="BB9" s="11">
        <v>64443</v>
      </c>
      <c r="BC9" s="11">
        <v>59460</v>
      </c>
      <c r="BD9" s="11">
        <v>66377</v>
      </c>
      <c r="BE9" s="11">
        <v>63679</v>
      </c>
      <c r="BF9" s="11">
        <v>64090</v>
      </c>
      <c r="BG9" s="11">
        <v>69154</v>
      </c>
      <c r="BH9" s="11">
        <v>64498</v>
      </c>
      <c r="BI9" s="11">
        <v>67423</v>
      </c>
      <c r="BJ9" s="11">
        <v>69379</v>
      </c>
      <c r="BK9" s="11">
        <v>56925</v>
      </c>
      <c r="BL9" s="11">
        <v>66017</v>
      </c>
      <c r="BM9" s="11">
        <v>67115</v>
      </c>
      <c r="BN9" s="11">
        <v>74161</v>
      </c>
      <c r="BO9" s="11">
        <v>68079</v>
      </c>
      <c r="BP9" s="11">
        <v>77895</v>
      </c>
      <c r="BQ9" s="11">
        <v>72836</v>
      </c>
      <c r="BR9" s="11">
        <v>71739</v>
      </c>
      <c r="BS9" s="11">
        <v>73262</v>
      </c>
      <c r="BT9" s="11">
        <v>67622</v>
      </c>
      <c r="BU9" s="11">
        <v>71942</v>
      </c>
      <c r="BV9" s="11">
        <v>68337</v>
      </c>
      <c r="BW9" s="11">
        <v>56870</v>
      </c>
      <c r="BX9" s="11">
        <v>48802</v>
      </c>
      <c r="BY9" s="11">
        <v>293710</v>
      </c>
      <c r="BZ9" s="11">
        <v>141616</v>
      </c>
      <c r="CA9" s="11">
        <v>106305</v>
      </c>
      <c r="CB9" s="11">
        <v>99104</v>
      </c>
      <c r="CC9" s="11">
        <v>86030</v>
      </c>
      <c r="CD9" s="11">
        <v>79118</v>
      </c>
      <c r="CE9" s="11">
        <v>68363</v>
      </c>
    </row>
    <row r="10" spans="1:85" ht="31.5" x14ac:dyDescent="0.3">
      <c r="A10" s="4" t="s">
        <v>43</v>
      </c>
      <c r="B10" s="10">
        <v>64.383649627904319</v>
      </c>
      <c r="C10" s="10">
        <v>47.052913227362303</v>
      </c>
      <c r="D10" s="10">
        <v>56.945785547478629</v>
      </c>
      <c r="E10" s="10">
        <v>48.390732109702348</v>
      </c>
      <c r="F10" s="10">
        <v>49.716638810466179</v>
      </c>
      <c r="G10" s="10">
        <v>55.839349272647603</v>
      </c>
      <c r="H10" s="10">
        <v>52.884524751818446</v>
      </c>
      <c r="I10" s="10">
        <v>72.593138094390113</v>
      </c>
      <c r="J10" s="10">
        <v>53.859676557885592</v>
      </c>
      <c r="K10" s="10">
        <v>52.60865660195892</v>
      </c>
      <c r="L10" s="10">
        <v>51.932622030959237</v>
      </c>
      <c r="M10" s="10">
        <v>58.570867683906521</v>
      </c>
      <c r="N10" s="10">
        <v>56.635706187810143</v>
      </c>
      <c r="O10" s="10">
        <v>46.859741481235957</v>
      </c>
      <c r="P10" s="10">
        <v>58.351524432810152</v>
      </c>
      <c r="Q10" s="10">
        <v>47.456851826556964</v>
      </c>
      <c r="R10" s="10">
        <v>51.25297840064497</v>
      </c>
      <c r="S10" s="10">
        <v>51.402038571069042</v>
      </c>
      <c r="T10" s="10">
        <v>52.076500039963747</v>
      </c>
      <c r="U10" s="10">
        <v>53.708067962940795</v>
      </c>
      <c r="V10" s="10">
        <v>55.681922072135158</v>
      </c>
      <c r="W10" s="10">
        <v>62.887210873043429</v>
      </c>
      <c r="X10" s="10">
        <v>64.218389296990324</v>
      </c>
      <c r="Y10" s="10">
        <v>69.783247325985215</v>
      </c>
      <c r="Z10" s="10">
        <v>65.048420289781092</v>
      </c>
      <c r="AA10" s="10">
        <v>55.77563902062942</v>
      </c>
      <c r="AB10" s="10">
        <v>62.411893878789321</v>
      </c>
      <c r="AC10" s="10">
        <v>56.452769591082308</v>
      </c>
      <c r="AD10" s="10">
        <v>68.566258088281955</v>
      </c>
      <c r="AE10" s="10">
        <v>69.017973061674795</v>
      </c>
      <c r="AF10" s="10">
        <v>69.698993277319204</v>
      </c>
      <c r="AG10" s="10">
        <v>76.835135822700622</v>
      </c>
      <c r="AH10" s="10">
        <v>70.69027898233459</v>
      </c>
      <c r="AI10" s="10">
        <v>77.910694028804926</v>
      </c>
      <c r="AJ10" s="10">
        <v>77.758408558627551</v>
      </c>
      <c r="AK10" s="10">
        <v>81.374616469709451</v>
      </c>
      <c r="AL10" s="10">
        <v>91.684965452596984</v>
      </c>
      <c r="AM10" s="10">
        <v>74.795917227464599</v>
      </c>
      <c r="AN10" s="10">
        <v>85.654106154703157</v>
      </c>
      <c r="AO10" s="10">
        <v>78.663543415117729</v>
      </c>
      <c r="AP10" s="10">
        <v>100.11584697913285</v>
      </c>
      <c r="AQ10" s="10">
        <v>78.45432386295019</v>
      </c>
      <c r="AR10" s="10">
        <v>106.58244319710579</v>
      </c>
      <c r="AS10" s="10">
        <v>91.535639376665955</v>
      </c>
      <c r="AT10" s="10">
        <v>105.23029168447815</v>
      </c>
      <c r="AU10" s="10">
        <v>150.72639390559169</v>
      </c>
      <c r="AV10" s="10">
        <v>90.32006820289341</v>
      </c>
      <c r="AW10" s="10">
        <v>100.42555262727178</v>
      </c>
      <c r="AX10" s="10">
        <v>106.436293489113</v>
      </c>
      <c r="AY10" s="10">
        <v>88.875198435186491</v>
      </c>
      <c r="AZ10" s="10">
        <v>91.813349631757049</v>
      </c>
      <c r="BA10" s="10">
        <v>91.240902931258333</v>
      </c>
      <c r="BB10" s="10">
        <v>93.170962984216843</v>
      </c>
      <c r="BC10" s="10">
        <v>86.513184005653088</v>
      </c>
      <c r="BD10" s="10">
        <v>95.759778978067231</v>
      </c>
      <c r="BE10" s="10">
        <v>88.741998025818802</v>
      </c>
      <c r="BF10" s="10">
        <v>90.921252590785414</v>
      </c>
      <c r="BG10" s="10">
        <v>102.32532392258462</v>
      </c>
      <c r="BH10" s="10">
        <v>91.71515552072762</v>
      </c>
      <c r="BI10" s="10">
        <v>97.997186230293963</v>
      </c>
      <c r="BJ10" s="10">
        <v>104.89393199113223</v>
      </c>
      <c r="BK10" s="10">
        <v>86.771532642345818</v>
      </c>
      <c r="BL10" s="10">
        <v>94.310324022628393</v>
      </c>
      <c r="BM10" s="10">
        <v>100.57312887042924</v>
      </c>
      <c r="BN10" s="10">
        <v>110.29323891921509</v>
      </c>
      <c r="BO10" s="10">
        <v>108.11948053802061</v>
      </c>
      <c r="BP10" s="10">
        <v>119.96490916572823</v>
      </c>
      <c r="BQ10" s="10">
        <v>107.86259419859429</v>
      </c>
      <c r="BR10" s="10">
        <v>108.66489827959808</v>
      </c>
      <c r="BS10" s="10">
        <v>114.7781074424686</v>
      </c>
      <c r="BT10" s="10">
        <v>102.59600697091248</v>
      </c>
      <c r="BU10" s="10">
        <v>118.52402743114344</v>
      </c>
      <c r="BV10" s="10">
        <v>116.8528209560225</v>
      </c>
      <c r="BW10" s="10">
        <v>89.614594825516974</v>
      </c>
      <c r="BX10" s="10">
        <v>80.37603891418641</v>
      </c>
      <c r="BY10" s="10">
        <v>365.97399735597713</v>
      </c>
      <c r="BZ10" s="10">
        <v>178.90299999999999</v>
      </c>
      <c r="CA10" s="10">
        <v>134.376</v>
      </c>
      <c r="CB10" s="10">
        <v>129.00069745970754</v>
      </c>
      <c r="CC10" s="10">
        <v>116.86915647621603</v>
      </c>
      <c r="CD10" s="10">
        <v>112.86914482817221</v>
      </c>
      <c r="CE10" s="10">
        <v>96.885328983174844</v>
      </c>
    </row>
    <row r="11" spans="1:85" ht="78.75" x14ac:dyDescent="0.2">
      <c r="A11" s="4" t="s">
        <v>44</v>
      </c>
      <c r="B11" s="3">
        <f>B9/B7</f>
        <v>0.12351575061037337</v>
      </c>
      <c r="C11" s="3">
        <f t="shared" ref="C11:M11" si="0">C9/C7</f>
        <v>0.10424534712104597</v>
      </c>
      <c r="D11" s="3">
        <f t="shared" si="0"/>
        <v>8.1633716884959448E-2</v>
      </c>
      <c r="E11" s="3">
        <f t="shared" si="0"/>
        <v>9.7915057065792691E-2</v>
      </c>
      <c r="F11" s="3">
        <f t="shared" si="0"/>
        <v>0.1030151132211314</v>
      </c>
      <c r="G11" s="3">
        <f t="shared" si="0"/>
        <v>8.3909406867051145E-2</v>
      </c>
      <c r="H11" s="3">
        <f t="shared" si="0"/>
        <v>0.12579668017485252</v>
      </c>
      <c r="I11" s="3">
        <f t="shared" si="0"/>
        <v>0.10373991391244615</v>
      </c>
      <c r="J11" s="3">
        <f t="shared" si="0"/>
        <v>0.10351220542955465</v>
      </c>
      <c r="K11" s="3">
        <f t="shared" si="0"/>
        <v>0.10597095767455057</v>
      </c>
      <c r="L11" s="3">
        <f t="shared" si="0"/>
        <v>9.5612343297974925E-2</v>
      </c>
      <c r="M11" s="3">
        <f t="shared" si="0"/>
        <v>9.7403406049616031E-2</v>
      </c>
      <c r="N11" s="3">
        <f t="shared" ref="N11:BI11" si="1">N9/N7</f>
        <v>0.17150291727604977</v>
      </c>
      <c r="O11" s="3">
        <f t="shared" si="1"/>
        <v>0.10444630872483221</v>
      </c>
      <c r="P11" s="3">
        <f t="shared" si="1"/>
        <v>9.9130278629178725E-2</v>
      </c>
      <c r="Q11" s="3">
        <f t="shared" si="1"/>
        <v>0.12403664300817741</v>
      </c>
      <c r="R11" s="3">
        <f t="shared" si="1"/>
        <v>8.0832132339118998E-2</v>
      </c>
      <c r="S11" s="3">
        <f t="shared" si="1"/>
        <v>9.6063928461007919E-2</v>
      </c>
      <c r="T11" s="3">
        <f t="shared" si="1"/>
        <v>0.10153594359813672</v>
      </c>
      <c r="U11" s="3">
        <f t="shared" si="1"/>
        <v>9.2863136510179745E-2</v>
      </c>
      <c r="V11" s="3">
        <f t="shared" si="1"/>
        <v>0.10227503554743043</v>
      </c>
      <c r="W11" s="3">
        <f t="shared" si="1"/>
        <v>0.12956799249461737</v>
      </c>
      <c r="X11" s="3">
        <f t="shared" si="1"/>
        <v>9.0534739878097778E-2</v>
      </c>
      <c r="Y11" s="3">
        <f t="shared" si="1"/>
        <v>0.1049792855467834</v>
      </c>
      <c r="Z11" s="3">
        <f t="shared" si="1"/>
        <v>0.116159561838726</v>
      </c>
      <c r="AA11" s="3">
        <f t="shared" si="1"/>
        <v>0.1044114249786252</v>
      </c>
      <c r="AB11" s="3">
        <f t="shared" si="1"/>
        <v>9.4623095798075776E-2</v>
      </c>
      <c r="AC11" s="3">
        <f t="shared" si="1"/>
        <v>0.11722285220584265</v>
      </c>
      <c r="AD11" s="3">
        <f t="shared" si="1"/>
        <v>8.4277733714362396E-2</v>
      </c>
      <c r="AE11" s="3">
        <f t="shared" si="1"/>
        <v>0.10867771260540464</v>
      </c>
      <c r="AF11" s="3">
        <f t="shared" si="1"/>
        <v>0.10564768447452964</v>
      </c>
      <c r="AG11" s="3">
        <f t="shared" si="1"/>
        <v>0.10589025957740297</v>
      </c>
      <c r="AH11" s="3">
        <f t="shared" si="1"/>
        <v>0.1375109687377758</v>
      </c>
      <c r="AI11" s="3">
        <f t="shared" si="1"/>
        <v>9.0738578285593313E-2</v>
      </c>
      <c r="AJ11" s="3">
        <f t="shared" si="1"/>
        <v>0.11623408817786555</v>
      </c>
      <c r="AK11" s="3">
        <f t="shared" si="1"/>
        <v>0.1344230107106632</v>
      </c>
      <c r="AL11" s="3">
        <f t="shared" si="1"/>
        <v>0.10022434145585368</v>
      </c>
      <c r="AM11" s="3">
        <f t="shared" si="1"/>
        <v>0.11894589509430499</v>
      </c>
      <c r="AN11" s="3">
        <f t="shared" si="1"/>
        <v>0.10847274888274375</v>
      </c>
      <c r="AO11" s="3">
        <f t="shared" si="1"/>
        <v>0.11519831214451175</v>
      </c>
      <c r="AP11" s="3">
        <f t="shared" si="1"/>
        <v>0.10706140937546961</v>
      </c>
      <c r="AQ11" s="3">
        <f t="shared" si="1"/>
        <v>0.13723849145729733</v>
      </c>
      <c r="AR11" s="3">
        <f t="shared" si="1"/>
        <v>0.11121554476582721</v>
      </c>
      <c r="AS11" s="3">
        <f t="shared" si="1"/>
        <v>0.12815633564085099</v>
      </c>
      <c r="AT11" s="3">
        <f t="shared" si="1"/>
        <v>0.14089655971273021</v>
      </c>
      <c r="AU11" s="3">
        <f t="shared" si="1"/>
        <v>0.10200063730762959</v>
      </c>
      <c r="AV11" s="3">
        <f t="shared" si="1"/>
        <v>0.14725219444826132</v>
      </c>
      <c r="AW11" s="3">
        <f t="shared" si="1"/>
        <v>9.8908231387832474E-2</v>
      </c>
      <c r="AX11" s="3">
        <f t="shared" si="1"/>
        <v>0.12836520800377849</v>
      </c>
      <c r="AY11" s="3">
        <f t="shared" si="1"/>
        <v>0.12806887797339808</v>
      </c>
      <c r="AZ11" s="3">
        <f t="shared" si="1"/>
        <v>0.12522969228525593</v>
      </c>
      <c r="BA11" s="3">
        <f t="shared" si="1"/>
        <v>9.5948126361794173E-2</v>
      </c>
      <c r="BB11" s="3">
        <f t="shared" si="1"/>
        <v>0.1183291468358893</v>
      </c>
      <c r="BC11" s="3">
        <f t="shared" si="1"/>
        <v>0.15477603548447555</v>
      </c>
      <c r="BD11" s="3">
        <f t="shared" si="1"/>
        <v>0.10006753884237218</v>
      </c>
      <c r="BE11" s="3">
        <f t="shared" si="1"/>
        <v>0.12899363934691893</v>
      </c>
      <c r="BF11" s="3">
        <f t="shared" si="1"/>
        <v>0.11646374704706523</v>
      </c>
      <c r="BG11" s="3">
        <f t="shared" si="1"/>
        <v>0.11798386367552646</v>
      </c>
      <c r="BH11" s="3">
        <f t="shared" si="1"/>
        <v>0.15028648521438043</v>
      </c>
      <c r="BI11" s="3">
        <f t="shared" si="1"/>
        <v>9.5094970853602287E-2</v>
      </c>
      <c r="BJ11" s="3">
        <f t="shared" ref="BJ11:BU11" si="2">BJ9/BJ7</f>
        <v>0.13030608661028378</v>
      </c>
      <c r="BK11" s="3">
        <f t="shared" si="2"/>
        <v>0.12390245388891549</v>
      </c>
      <c r="BL11" s="3">
        <f t="shared" si="2"/>
        <v>0.10906546703519099</v>
      </c>
      <c r="BM11" s="3">
        <f t="shared" si="2"/>
        <v>0.12660078357990762</v>
      </c>
      <c r="BN11" s="3">
        <f t="shared" si="2"/>
        <v>0.14516182702565156</v>
      </c>
      <c r="BO11" s="3">
        <f t="shared" si="2"/>
        <v>0.12815280677216964</v>
      </c>
      <c r="BP11" s="3">
        <f t="shared" si="2"/>
        <v>0.13478742364728072</v>
      </c>
      <c r="BQ11" s="3">
        <f t="shared" si="2"/>
        <v>0.18200081959839678</v>
      </c>
      <c r="BR11" s="3">
        <f t="shared" si="2"/>
        <v>0.10892386458877404</v>
      </c>
      <c r="BS11" s="3">
        <f t="shared" si="2"/>
        <v>0.12406542807839312</v>
      </c>
      <c r="BT11" s="3">
        <f t="shared" si="2"/>
        <v>0.15945350707167885</v>
      </c>
      <c r="BU11" s="3">
        <f t="shared" si="2"/>
        <v>9.7265843116206063E-2</v>
      </c>
      <c r="BV11" s="3">
        <f t="shared" ref="BV11:BY12" si="3">BV9/BV7</f>
        <v>0.13686040387007103</v>
      </c>
      <c r="BW11" s="3">
        <f t="shared" si="3"/>
        <v>0.13142842616366271</v>
      </c>
      <c r="BX11" s="3">
        <f t="shared" si="3"/>
        <v>0.13271691391430865</v>
      </c>
      <c r="BY11" s="3">
        <f t="shared" si="3"/>
        <v>0.43802924867939497</v>
      </c>
      <c r="BZ11" s="3">
        <f t="shared" ref="BZ11:CA11" si="4">BZ9/BZ7</f>
        <v>0.3174791061372359</v>
      </c>
      <c r="CA11" s="3">
        <f t="shared" si="4"/>
        <v>0.24870273583537261</v>
      </c>
      <c r="CB11" s="3">
        <f t="shared" ref="CB11" si="5">CB9/CB7</f>
        <v>0.29461217403712381</v>
      </c>
      <c r="CC11" s="3">
        <v>0.16880145668024457</v>
      </c>
      <c r="CD11" s="3">
        <v>0.1945733517287512</v>
      </c>
      <c r="CE11" s="3">
        <v>0.2060392530349974</v>
      </c>
    </row>
    <row r="12" spans="1:85" ht="78.75" x14ac:dyDescent="0.2">
      <c r="A12" s="4" t="s">
        <v>45</v>
      </c>
      <c r="B12" s="3">
        <f t="shared" ref="B12:M12" si="6">B10/B8</f>
        <v>7.1168830178693077E-2</v>
      </c>
      <c r="C12" s="3">
        <f t="shared" si="6"/>
        <v>5.5259095818238152E-2</v>
      </c>
      <c r="D12" s="3">
        <f t="shared" si="6"/>
        <v>5.5659547769149532E-2</v>
      </c>
      <c r="E12" s="3">
        <f t="shared" si="6"/>
        <v>5.4020692774588056E-2</v>
      </c>
      <c r="F12" s="3">
        <f t="shared" si="6"/>
        <v>5.6204142226279494E-2</v>
      </c>
      <c r="G12" s="3">
        <f t="shared" si="6"/>
        <v>5.4659963788912615E-2</v>
      </c>
      <c r="H12" s="3">
        <f t="shared" si="6"/>
        <v>8.1624558851881926E-2</v>
      </c>
      <c r="I12" s="3">
        <f t="shared" si="6"/>
        <v>6.3785582811748801E-2</v>
      </c>
      <c r="J12" s="3">
        <f t="shared" si="6"/>
        <v>5.7422868576567455E-2</v>
      </c>
      <c r="K12" s="3">
        <f t="shared" si="6"/>
        <v>6.0332289721878485E-2</v>
      </c>
      <c r="L12" s="3">
        <f t="shared" si="6"/>
        <v>5.5366472717584755E-2</v>
      </c>
      <c r="M12" s="3">
        <f t="shared" si="6"/>
        <v>5.8412277970002285E-2</v>
      </c>
      <c r="N12" s="3">
        <f t="shared" ref="N12:BI12" si="7">N10/N8</f>
        <v>7.4872541109968785E-2</v>
      </c>
      <c r="O12" s="3">
        <f t="shared" si="7"/>
        <v>5.9496395205507015E-2</v>
      </c>
      <c r="P12" s="3">
        <f t="shared" si="7"/>
        <v>5.5895918083738616E-2</v>
      </c>
      <c r="Q12" s="3">
        <f t="shared" si="7"/>
        <v>5.8448854079817709E-2</v>
      </c>
      <c r="R12" s="3">
        <f t="shared" si="7"/>
        <v>4.9825670467160396E-2</v>
      </c>
      <c r="S12" s="3">
        <f t="shared" si="7"/>
        <v>5.4994033206717689E-2</v>
      </c>
      <c r="T12" s="3">
        <f t="shared" si="7"/>
        <v>5.8919783153980783E-2</v>
      </c>
      <c r="U12" s="3">
        <f t="shared" si="7"/>
        <v>5.3227934143977758E-2</v>
      </c>
      <c r="V12" s="3">
        <f t="shared" si="7"/>
        <v>6.2911153829155089E-2</v>
      </c>
      <c r="W12" s="3">
        <f t="shared" si="7"/>
        <v>7.2234535731944424E-2</v>
      </c>
      <c r="X12" s="3">
        <f t="shared" si="7"/>
        <v>6.0325985142388024E-2</v>
      </c>
      <c r="Y12" s="3">
        <f t="shared" si="7"/>
        <v>6.6139859628407752E-2</v>
      </c>
      <c r="Z12" s="3">
        <f t="shared" si="7"/>
        <v>7.3054556421259062E-2</v>
      </c>
      <c r="AA12" s="3">
        <f t="shared" si="7"/>
        <v>6.1043900236466969E-2</v>
      </c>
      <c r="AB12" s="3">
        <f t="shared" si="7"/>
        <v>5.5205703236162119E-2</v>
      </c>
      <c r="AC12" s="3">
        <f t="shared" si="7"/>
        <v>6.3363735446263322E-2</v>
      </c>
      <c r="AD12" s="3">
        <f t="shared" si="7"/>
        <v>5.4087598391597963E-2</v>
      </c>
      <c r="AE12" s="3">
        <f t="shared" si="7"/>
        <v>6.8342094393302966E-2</v>
      </c>
      <c r="AF12" s="3">
        <f t="shared" si="7"/>
        <v>7.0105765107999624E-2</v>
      </c>
      <c r="AG12" s="3">
        <f t="shared" si="7"/>
        <v>6.5391777460068218E-2</v>
      </c>
      <c r="AH12" s="3">
        <f t="shared" si="7"/>
        <v>7.4978658013560143E-2</v>
      </c>
      <c r="AI12" s="3">
        <f t="shared" si="7"/>
        <v>5.9909430663827978E-2</v>
      </c>
      <c r="AJ12" s="3">
        <f t="shared" si="7"/>
        <v>6.8484033668176292E-2</v>
      </c>
      <c r="AK12" s="3">
        <f t="shared" si="7"/>
        <v>7.820888697899793E-2</v>
      </c>
      <c r="AL12" s="3">
        <f t="shared" si="7"/>
        <v>6.5584808856464644E-2</v>
      </c>
      <c r="AM12" s="3">
        <f t="shared" si="7"/>
        <v>1.2143915316980324E-2</v>
      </c>
      <c r="AN12" s="3">
        <f t="shared" si="7"/>
        <v>6.3994635190288446E-2</v>
      </c>
      <c r="AO12" s="3">
        <f t="shared" si="7"/>
        <v>6.6372820506777022E-2</v>
      </c>
      <c r="AP12" s="3">
        <f t="shared" si="7"/>
        <v>6.9955575013591759E-2</v>
      </c>
      <c r="AQ12" s="3">
        <f t="shared" si="7"/>
        <v>7.7567898031356344E-2</v>
      </c>
      <c r="AR12" s="3">
        <f t="shared" si="7"/>
        <v>7.1592511732874606E-2</v>
      </c>
      <c r="AS12" s="3">
        <f t="shared" si="7"/>
        <v>6.853540756498315E-2</v>
      </c>
      <c r="AT12" s="3">
        <f t="shared" si="7"/>
        <v>8.8843028928410311E-2</v>
      </c>
      <c r="AU12" s="3">
        <f t="shared" si="7"/>
        <v>0.1090695553125008</v>
      </c>
      <c r="AV12" s="3">
        <f t="shared" si="7"/>
        <v>9.6819942544484852E-2</v>
      </c>
      <c r="AW12" s="3">
        <f t="shared" si="7"/>
        <v>7.6672146178682593E-2</v>
      </c>
      <c r="AX12" s="3">
        <f t="shared" si="7"/>
        <v>9.4493039657139177E-2</v>
      </c>
      <c r="AY12" s="3">
        <f t="shared" si="7"/>
        <v>9.204769154675313E-2</v>
      </c>
      <c r="AZ12" s="3">
        <f t="shared" si="7"/>
        <v>8.9943965203815895E-2</v>
      </c>
      <c r="BA12" s="3">
        <f t="shared" si="7"/>
        <v>7.3808551874115225E-2</v>
      </c>
      <c r="BB12" s="3">
        <f t="shared" si="7"/>
        <v>8.6443679091944059E-2</v>
      </c>
      <c r="BC12" s="3">
        <f t="shared" si="7"/>
        <v>0.10528579187161671</v>
      </c>
      <c r="BD12" s="3">
        <f t="shared" si="7"/>
        <v>7.7010365737629843E-2</v>
      </c>
      <c r="BE12" s="3">
        <f t="shared" si="7"/>
        <v>9.5155712643246987E-2</v>
      </c>
      <c r="BF12" s="3">
        <f t="shared" si="7"/>
        <v>8.5003885353477665E-2</v>
      </c>
      <c r="BG12" s="3">
        <f t="shared" si="7"/>
        <v>9.1578432568350687E-2</v>
      </c>
      <c r="BH12" s="3">
        <f t="shared" si="7"/>
        <v>0.10622628157294912</v>
      </c>
      <c r="BI12" s="3">
        <f t="shared" si="7"/>
        <v>7.8072806520974203E-2</v>
      </c>
      <c r="BJ12" s="3">
        <f t="shared" ref="BJ12:BU12" si="8">BJ10/BJ8</f>
        <v>0.10137607107591055</v>
      </c>
      <c r="BK12" s="3">
        <f t="shared" si="8"/>
        <v>9.4988708068659555E-2</v>
      </c>
      <c r="BL12" s="3">
        <f t="shared" si="8"/>
        <v>8.41737556767954E-2</v>
      </c>
      <c r="BM12" s="3">
        <f t="shared" si="8"/>
        <v>9.8861097448472365E-2</v>
      </c>
      <c r="BN12" s="3">
        <f t="shared" si="8"/>
        <v>0.10652280929878805</v>
      </c>
      <c r="BO12" s="3">
        <f t="shared" si="8"/>
        <v>0.10566245704611474</v>
      </c>
      <c r="BP12" s="3">
        <f t="shared" si="8"/>
        <v>0.10663437187552606</v>
      </c>
      <c r="BQ12" s="3">
        <f t="shared" si="8"/>
        <v>0.12713173496024036</v>
      </c>
      <c r="BR12" s="3">
        <f t="shared" si="8"/>
        <v>8.771101192818774E-2</v>
      </c>
      <c r="BS12" s="3">
        <f t="shared" si="8"/>
        <v>9.8469826841442148E-2</v>
      </c>
      <c r="BT12" s="3">
        <f t="shared" si="8"/>
        <v>0.11677216852471513</v>
      </c>
      <c r="BU12" s="3">
        <f t="shared" si="8"/>
        <v>8.7028402707610461E-2</v>
      </c>
      <c r="BV12" s="3">
        <v>0.11998459984850714</v>
      </c>
      <c r="BW12" s="3">
        <v>9.9513826894164395E-2</v>
      </c>
      <c r="BX12" s="3">
        <v>0.11389694721961757</v>
      </c>
      <c r="BY12" s="3">
        <v>0.37369311786004544</v>
      </c>
      <c r="BZ12" s="3">
        <v>0.2517933539484592</v>
      </c>
      <c r="CA12" s="3">
        <v>0.17139701734275953</v>
      </c>
      <c r="CB12" s="3">
        <v>0.19430788493319781</v>
      </c>
      <c r="CC12" s="3">
        <v>0.12071509272922043</v>
      </c>
      <c r="CD12" s="3">
        <v>0.13509884211037193</v>
      </c>
      <c r="CE12" s="3">
        <v>0.13165657005740564</v>
      </c>
    </row>
    <row r="14" spans="1:85" x14ac:dyDescent="0.2">
      <c r="CE14" s="12"/>
    </row>
    <row r="15" spans="1:85" x14ac:dyDescent="0.2">
      <c r="CE15" s="12"/>
    </row>
    <row r="46" spans="71:77" ht="15" x14ac:dyDescent="0.25">
      <c r="BS46" s="17"/>
      <c r="BT46" s="13"/>
      <c r="BU46" s="17"/>
      <c r="BV46" s="13"/>
      <c r="BW46" s="17"/>
      <c r="BX46" s="13"/>
      <c r="BY46" s="17"/>
    </row>
    <row r="47" spans="71:77" x14ac:dyDescent="0.2">
      <c r="BS47" s="3"/>
      <c r="BT47" s="3"/>
      <c r="BU47" s="3"/>
      <c r="BV47" s="3"/>
      <c r="BW47" s="3"/>
      <c r="BX47" s="3"/>
      <c r="BY47" s="3"/>
    </row>
    <row r="48" spans="71:77" x14ac:dyDescent="0.2">
      <c r="BS48" s="3"/>
      <c r="BT48" s="3"/>
      <c r="BU48" s="3"/>
      <c r="BV48" s="3"/>
      <c r="BW48" s="3"/>
      <c r="BX48" s="3"/>
      <c r="BY48" s="3"/>
    </row>
    <row r="69" spans="84:90" x14ac:dyDescent="0.2">
      <c r="CH69" s="15"/>
      <c r="CI69" s="15"/>
      <c r="CJ69" s="15"/>
      <c r="CK69" s="3"/>
      <c r="CL69" s="3"/>
    </row>
    <row r="70" spans="84:90" x14ac:dyDescent="0.2">
      <c r="CH70" s="14"/>
      <c r="CI70" s="14"/>
      <c r="CJ70" s="14"/>
      <c r="CK70" s="3"/>
      <c r="CL70" s="3"/>
    </row>
    <row r="71" spans="84:90" x14ac:dyDescent="0.2">
      <c r="CH71" s="15"/>
      <c r="CI71" s="15"/>
      <c r="CJ71" s="15"/>
      <c r="CK71" s="3"/>
      <c r="CL71" s="3"/>
    </row>
    <row r="72" spans="84:90" x14ac:dyDescent="0.2">
      <c r="CH72" s="14"/>
      <c r="CI72" s="14"/>
      <c r="CJ72" s="14"/>
      <c r="CK72" s="3"/>
      <c r="CL72" s="3"/>
    </row>
    <row r="73" spans="84:90" x14ac:dyDescent="0.2">
      <c r="CH73" s="15"/>
      <c r="CI73" s="15"/>
      <c r="CJ73" s="15"/>
      <c r="CK73" s="3"/>
      <c r="CL73" s="3"/>
    </row>
    <row r="74" spans="84:90" x14ac:dyDescent="0.2">
      <c r="CH74" s="14"/>
      <c r="CI74" s="14"/>
      <c r="CJ74" s="14"/>
      <c r="CK74" s="3"/>
      <c r="CL74" s="3"/>
    </row>
    <row r="75" spans="84:90" x14ac:dyDescent="0.2">
      <c r="CF75" s="16"/>
      <c r="CH75" s="3"/>
      <c r="CI75" s="3"/>
      <c r="CJ75" s="3"/>
      <c r="CK75" s="3"/>
      <c r="CL75" s="3"/>
    </row>
    <row r="76" spans="84:90" x14ac:dyDescent="0.2">
      <c r="CH76" s="3"/>
      <c r="CI76" s="3"/>
      <c r="CJ76" s="3"/>
      <c r="CK76" s="3"/>
      <c r="CL76" s="3"/>
    </row>
    <row r="77" spans="84:90" x14ac:dyDescent="0.2">
      <c r="CH77" s="12"/>
      <c r="CI77" s="12"/>
      <c r="CJ77" s="12"/>
    </row>
    <row r="78" spans="84:90" x14ac:dyDescent="0.2">
      <c r="CH78" s="12"/>
      <c r="CI78" s="12"/>
      <c r="CJ78" s="12"/>
    </row>
  </sheetData>
  <mergeCells count="6">
    <mergeCell ref="BV1:CG1"/>
    <mergeCell ref="A1:A2"/>
    <mergeCell ref="B1:M1"/>
    <mergeCell ref="N1:Y1"/>
    <mergeCell ref="AL1:AW1"/>
    <mergeCell ref="BJ1:BU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"/>
  <sheetViews>
    <sheetView rightToLeft="1" workbookViewId="0">
      <pane xSplit="1" ySplit="1" topLeftCell="F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4.25" x14ac:dyDescent="0.2"/>
  <cols>
    <col min="2" max="2" width="7.5" bestFit="1" customWidth="1"/>
    <col min="3" max="3" width="8.5" bestFit="1" customWidth="1"/>
    <col min="4" max="26" width="10.125" bestFit="1" customWidth="1"/>
  </cols>
  <sheetData>
    <row r="1" spans="1:26" ht="37.5" x14ac:dyDescent="0.2">
      <c r="A1" s="21" t="s">
        <v>0</v>
      </c>
      <c r="B1" s="18">
        <v>1996</v>
      </c>
      <c r="C1" s="18">
        <v>1997</v>
      </c>
      <c r="D1" s="18">
        <v>1998</v>
      </c>
      <c r="E1" s="18">
        <v>1999</v>
      </c>
      <c r="F1" s="22">
        <v>2000</v>
      </c>
      <c r="G1" s="22">
        <v>2001</v>
      </c>
      <c r="H1" s="22">
        <v>2002</v>
      </c>
      <c r="I1" s="22">
        <v>2003</v>
      </c>
      <c r="J1" s="22">
        <v>2004</v>
      </c>
      <c r="K1" s="22">
        <v>2005</v>
      </c>
      <c r="L1" s="22">
        <v>2006</v>
      </c>
      <c r="M1" s="22">
        <v>2007</v>
      </c>
      <c r="N1" s="22">
        <v>2008</v>
      </c>
      <c r="O1" s="22">
        <v>2009</v>
      </c>
      <c r="P1" s="22">
        <v>2010</v>
      </c>
      <c r="Q1" s="22">
        <v>2011</v>
      </c>
      <c r="R1" s="22">
        <v>2012</v>
      </c>
      <c r="S1" s="22">
        <v>2013</v>
      </c>
      <c r="T1" s="22">
        <v>2014</v>
      </c>
      <c r="U1" s="22">
        <v>2015</v>
      </c>
      <c r="V1" s="22">
        <v>2016</v>
      </c>
      <c r="W1" s="22">
        <v>2017</v>
      </c>
      <c r="X1" s="22">
        <v>2018</v>
      </c>
      <c r="Y1" s="22">
        <v>2019</v>
      </c>
      <c r="Z1" s="22" t="s">
        <v>47</v>
      </c>
    </row>
    <row r="2" spans="1:26" ht="31.5" x14ac:dyDescent="0.3">
      <c r="A2" s="4" t="s">
        <v>40</v>
      </c>
      <c r="B2" s="11">
        <v>73323</v>
      </c>
      <c r="C2" s="11">
        <v>110674</v>
      </c>
      <c r="D2" s="11">
        <v>1199154</v>
      </c>
      <c r="E2" s="11">
        <v>2239518</v>
      </c>
      <c r="F2" s="11">
        <v>2440645</v>
      </c>
      <c r="G2" s="11">
        <v>1833595</v>
      </c>
      <c r="H2" s="11">
        <v>1243182</v>
      </c>
      <c r="I2" s="11">
        <v>1396451</v>
      </c>
      <c r="J2" s="11">
        <v>1805412</v>
      </c>
      <c r="K2" s="11">
        <v>2278014</v>
      </c>
      <c r="L2" s="11">
        <v>2331259</v>
      </c>
      <c r="M2" s="11">
        <v>2216184</v>
      </c>
      <c r="N2" s="11">
        <v>2648533</v>
      </c>
      <c r="O2" s="11">
        <v>3068397</v>
      </c>
      <c r="P2" s="11">
        <v>3625508</v>
      </c>
      <c r="Q2" s="11">
        <v>4050255</v>
      </c>
      <c r="R2" s="11">
        <v>4287605</v>
      </c>
      <c r="S2" s="11">
        <v>4346427</v>
      </c>
      <c r="T2" s="11">
        <v>4637772</v>
      </c>
      <c r="U2" s="11">
        <v>5096396</v>
      </c>
      <c r="V2" s="11">
        <v>5644735</v>
      </c>
      <c r="W2" s="11">
        <v>6375864</v>
      </c>
      <c r="X2" s="11">
        <v>6456560</v>
      </c>
      <c r="Y2" s="11">
        <v>6560373</v>
      </c>
      <c r="Z2" s="11">
        <f>SUM('צקים חוזרים חודשי+'!BV7:CB7)</f>
        <v>3180157</v>
      </c>
    </row>
    <row r="3" spans="1:26" ht="18.75" x14ac:dyDescent="0.3">
      <c r="A3" s="4" t="s">
        <v>41</v>
      </c>
      <c r="B3" s="10">
        <v>561.54621900000006</v>
      </c>
      <c r="C3" s="10">
        <v>966.66450099999997</v>
      </c>
      <c r="D3" s="10">
        <v>3806.5106605423898</v>
      </c>
      <c r="E3" s="10">
        <v>5086.4887159999998</v>
      </c>
      <c r="F3" s="10">
        <v>5323.7121263245663</v>
      </c>
      <c r="G3" s="10">
        <v>3892.8712872417732</v>
      </c>
      <c r="H3" s="10">
        <v>2605.2212600452772</v>
      </c>
      <c r="I3" s="10">
        <v>3128.0434774455384</v>
      </c>
      <c r="J3" s="10">
        <v>3949.5971647382185</v>
      </c>
      <c r="K3" s="10">
        <v>5379.7440275245235</v>
      </c>
      <c r="L3" s="10">
        <v>5251.8894399999999</v>
      </c>
      <c r="M3" s="10">
        <v>5638.6207619232291</v>
      </c>
      <c r="N3" s="10">
        <v>8197.8291317229668</v>
      </c>
      <c r="O3" s="10">
        <v>8103.4836911861794</v>
      </c>
      <c r="P3" s="10">
        <v>9558.2666894455888</v>
      </c>
      <c r="Q3" s="10">
        <v>11894.674665686012</v>
      </c>
      <c r="R3" s="10">
        <v>9629.6698812293471</v>
      </c>
      <c r="S3" s="10">
        <v>10566.984193162261</v>
      </c>
      <c r="T3" s="10">
        <v>11117.801652189581</v>
      </c>
      <c r="U3" s="10">
        <v>11131.403814952961</v>
      </c>
      <c r="V3" s="10">
        <v>12691.526360722219</v>
      </c>
      <c r="W3" s="10">
        <v>20156.670373127952</v>
      </c>
      <c r="X3" s="10">
        <v>12730.040947297901</v>
      </c>
      <c r="Y3" s="10">
        <v>12763.042731962822</v>
      </c>
      <c r="Z3" s="10">
        <f>SUM('צקים חוזרים חודשי+'!BV8:CB8)</f>
        <v>5755.3210764077312</v>
      </c>
    </row>
    <row r="4" spans="1:26" ht="47.25" x14ac:dyDescent="0.3">
      <c r="A4" s="4" t="s">
        <v>42</v>
      </c>
      <c r="B4" s="11">
        <v>9567</v>
      </c>
      <c r="C4" s="11">
        <v>15694</v>
      </c>
      <c r="D4" s="11">
        <v>168793</v>
      </c>
      <c r="E4" s="11">
        <v>312650</v>
      </c>
      <c r="F4" s="11">
        <v>417311</v>
      </c>
      <c r="G4" s="11">
        <v>292443</v>
      </c>
      <c r="H4" s="11">
        <v>243761</v>
      </c>
      <c r="I4" s="11">
        <v>195198</v>
      </c>
      <c r="J4" s="11">
        <v>254640</v>
      </c>
      <c r="K4" s="11">
        <v>310941</v>
      </c>
      <c r="L4" s="11">
        <v>404049</v>
      </c>
      <c r="M4" s="11">
        <v>330040</v>
      </c>
      <c r="N4" s="11">
        <v>316062</v>
      </c>
      <c r="O4" s="11">
        <v>356041</v>
      </c>
      <c r="P4" s="11">
        <v>375456</v>
      </c>
      <c r="Q4" s="11">
        <v>488162</v>
      </c>
      <c r="R4" s="11">
        <v>519074</v>
      </c>
      <c r="S4" s="11">
        <v>487344</v>
      </c>
      <c r="T4" s="11">
        <v>467436</v>
      </c>
      <c r="U4" s="11">
        <v>538045</v>
      </c>
      <c r="V4" s="11">
        <v>608601</v>
      </c>
      <c r="W4" s="11">
        <v>735479</v>
      </c>
      <c r="X4" s="11">
        <v>766151</v>
      </c>
      <c r="Y4" s="11">
        <v>836972</v>
      </c>
      <c r="Z4" s="11">
        <f>SUM('צקים חוזרים חודשי+'!BV9:CB9)</f>
        <v>814744</v>
      </c>
    </row>
    <row r="5" spans="1:26" ht="31.5" x14ac:dyDescent="0.3">
      <c r="A5" s="4" t="s">
        <v>43</v>
      </c>
      <c r="B5" s="10">
        <v>34.597265</v>
      </c>
      <c r="C5" s="10">
        <v>48.768214</v>
      </c>
      <c r="D5" s="10">
        <v>268.36482349316202</v>
      </c>
      <c r="E5" s="10">
        <v>391.85303800000003</v>
      </c>
      <c r="F5" s="10">
        <v>587.36662217008677</v>
      </c>
      <c r="G5" s="10">
        <v>354.56530633749423</v>
      </c>
      <c r="H5" s="10">
        <v>286.56777973496537</v>
      </c>
      <c r="I5" s="10">
        <v>248.38642400736541</v>
      </c>
      <c r="J5" s="10">
        <v>313.98334711135743</v>
      </c>
      <c r="K5" s="10">
        <v>377.4337071735589</v>
      </c>
      <c r="L5" s="10">
        <v>477.38971800000002</v>
      </c>
      <c r="M5" s="10">
        <v>486.2866774172719</v>
      </c>
      <c r="N5" s="10">
        <v>560.34288456709703</v>
      </c>
      <c r="O5" s="10">
        <v>550.48002395738854</v>
      </c>
      <c r="P5" s="10">
        <v>598.79824949169608</v>
      </c>
      <c r="Q5" s="10">
        <v>758.48966072587109</v>
      </c>
      <c r="R5" s="10">
        <v>677.13927025563908</v>
      </c>
      <c r="S5" s="10">
        <v>659.09656910900685</v>
      </c>
      <c r="T5" s="10">
        <v>664.77855431648027</v>
      </c>
      <c r="U5" s="10">
        <v>670.31417847118587</v>
      </c>
      <c r="V5" s="10">
        <v>831.54108106973513</v>
      </c>
      <c r="W5" s="10">
        <v>1154.1890920859726</v>
      </c>
      <c r="X5" s="10">
        <v>1125.5105867454624</v>
      </c>
      <c r="Y5" s="10">
        <v>1277.3521804722163</v>
      </c>
      <c r="Z5" s="10">
        <f>SUM('צקים חוזרים חודשי+'!BV10:CB10)</f>
        <v>1095.0971495114104</v>
      </c>
    </row>
    <row r="6" spans="1:26" ht="78.75" x14ac:dyDescent="0.2">
      <c r="A6" s="4" t="s">
        <v>44</v>
      </c>
      <c r="B6" s="3">
        <f t="shared" ref="B6:Q6" si="0">B4/B2</f>
        <v>0.13047747637167056</v>
      </c>
      <c r="C6" s="3">
        <f t="shared" si="0"/>
        <v>0.14180385637096338</v>
      </c>
      <c r="D6" s="3">
        <f t="shared" si="0"/>
        <v>0.14076006918210671</v>
      </c>
      <c r="E6" s="3">
        <f t="shared" si="0"/>
        <v>0.13960593306238217</v>
      </c>
      <c r="F6" s="3">
        <f t="shared" si="0"/>
        <v>0.17098389974781256</v>
      </c>
      <c r="G6" s="3">
        <f t="shared" si="0"/>
        <v>0.15949159983529623</v>
      </c>
      <c r="H6" s="3">
        <f t="shared" si="0"/>
        <v>0.1960782894218224</v>
      </c>
      <c r="I6" s="3">
        <f t="shared" si="0"/>
        <v>0.13978148893158443</v>
      </c>
      <c r="J6" s="3">
        <f t="shared" si="0"/>
        <v>0.14104259858691534</v>
      </c>
      <c r="K6" s="3">
        <f t="shared" si="0"/>
        <v>0.13649652723819958</v>
      </c>
      <c r="L6" s="3">
        <f t="shared" si="0"/>
        <v>0.17331793678866225</v>
      </c>
      <c r="M6" s="3">
        <f t="shared" si="0"/>
        <v>0.14892265263173093</v>
      </c>
      <c r="N6" s="3">
        <f t="shared" si="0"/>
        <v>0.11933474115670827</v>
      </c>
      <c r="O6" s="3">
        <f t="shared" si="0"/>
        <v>0.11603485468145093</v>
      </c>
      <c r="P6" s="3">
        <f t="shared" si="0"/>
        <v>0.10355955634355241</v>
      </c>
      <c r="Q6" s="3">
        <f t="shared" si="0"/>
        <v>0.12052623847140488</v>
      </c>
      <c r="R6" s="3">
        <f>R4/R2</f>
        <v>0.12106385732827535</v>
      </c>
      <c r="S6" s="3">
        <f t="shared" ref="S6:Y6" si="1">S4/S2</f>
        <v>0.11212520076835525</v>
      </c>
      <c r="T6" s="3">
        <f t="shared" si="1"/>
        <v>0.10078891329716079</v>
      </c>
      <c r="U6" s="3">
        <f t="shared" si="1"/>
        <v>0.10557362496948824</v>
      </c>
      <c r="V6" s="3">
        <f t="shared" si="1"/>
        <v>0.10781746175861223</v>
      </c>
      <c r="W6" s="3">
        <f t="shared" si="1"/>
        <v>0.11535362109354905</v>
      </c>
      <c r="X6" s="3">
        <f t="shared" si="1"/>
        <v>0.11866241466043838</v>
      </c>
      <c r="Y6" s="3">
        <f t="shared" si="1"/>
        <v>0.12757994095762543</v>
      </c>
      <c r="Z6" s="3">
        <f>AVERAGE('צקים חוזרים חודשי+'!BV11:CB11)</f>
        <v>0.24283271551959565</v>
      </c>
    </row>
    <row r="7" spans="1:26" ht="78.75" x14ac:dyDescent="0.2">
      <c r="A7" s="4" t="s">
        <v>45</v>
      </c>
      <c r="B7" s="3">
        <f t="shared" ref="B7:Q7" si="2">B5/B3</f>
        <v>6.1610716677267835E-2</v>
      </c>
      <c r="C7" s="3">
        <f t="shared" si="2"/>
        <v>5.0449989577097343E-2</v>
      </c>
      <c r="D7" s="3">
        <f t="shared" si="2"/>
        <v>7.0501529465025248E-2</v>
      </c>
      <c r="E7" s="3">
        <f t="shared" si="2"/>
        <v>7.7038023650262244E-2</v>
      </c>
      <c r="F7" s="3">
        <f t="shared" si="2"/>
        <v>0.11033027485947074</v>
      </c>
      <c r="G7" s="3">
        <f t="shared" si="2"/>
        <v>9.1080665189091151E-2</v>
      </c>
      <c r="H7" s="3">
        <f t="shared" si="2"/>
        <v>0.10999748241344576</v>
      </c>
      <c r="I7" s="3">
        <f t="shared" si="2"/>
        <v>7.9406320851462653E-2</v>
      </c>
      <c r="J7" s="3">
        <f t="shared" si="2"/>
        <v>7.9497562413347642E-2</v>
      </c>
      <c r="K7" s="3">
        <f t="shared" si="2"/>
        <v>7.0158302187331795E-2</v>
      </c>
      <c r="L7" s="3">
        <f t="shared" si="2"/>
        <v>9.0898661035027431E-2</v>
      </c>
      <c r="M7" s="3">
        <f t="shared" si="2"/>
        <v>8.6242132242887098E-2</v>
      </c>
      <c r="N7" s="3">
        <f t="shared" si="2"/>
        <v>6.8352593785926813E-2</v>
      </c>
      <c r="O7" s="3">
        <f t="shared" si="2"/>
        <v>6.7931280537544936E-2</v>
      </c>
      <c r="P7" s="3">
        <f t="shared" si="2"/>
        <v>6.2647158626877392E-2</v>
      </c>
      <c r="Q7" s="3">
        <f t="shared" si="2"/>
        <v>6.3767163209093619E-2</v>
      </c>
      <c r="R7" s="3">
        <f t="shared" ref="R7:Y7" si="3">R5/R3</f>
        <v>7.0318014906778276E-2</v>
      </c>
      <c r="S7" s="3">
        <f t="shared" si="3"/>
        <v>6.2373195328095453E-2</v>
      </c>
      <c r="T7" s="3">
        <f t="shared" si="3"/>
        <v>5.9794064970169383E-2</v>
      </c>
      <c r="U7" s="3">
        <f t="shared" si="3"/>
        <v>6.0218296776795043E-2</v>
      </c>
      <c r="V7" s="3">
        <f t="shared" si="3"/>
        <v>6.5519391240693586E-2</v>
      </c>
      <c r="W7" s="3">
        <f t="shared" si="3"/>
        <v>5.7260900273722298E-2</v>
      </c>
      <c r="X7" s="3">
        <f t="shared" si="3"/>
        <v>8.8413744418030737E-2</v>
      </c>
      <c r="Y7" s="3">
        <f t="shared" si="3"/>
        <v>0.10008210481606473</v>
      </c>
      <c r="Z7" s="3">
        <f>AVERAGE('צקים חוזרים חודשי+'!BV12:CB12)</f>
        <v>0.18922667829239301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D7C2-C439-4DE0-9B5F-8D3EC120C99B}">
  <dimension ref="A1:I3"/>
  <sheetViews>
    <sheetView rightToLeft="1" tabSelected="1" workbookViewId="0">
      <selection sqref="A1:I3"/>
    </sheetView>
  </sheetViews>
  <sheetFormatPr defaultRowHeight="14.25" x14ac:dyDescent="0.2"/>
  <cols>
    <col min="1" max="1" width="16.875" bestFit="1" customWidth="1"/>
  </cols>
  <sheetData>
    <row r="1" spans="1:9" ht="15" x14ac:dyDescent="0.25">
      <c r="A1" s="35" t="s">
        <v>0</v>
      </c>
      <c r="B1" s="35">
        <v>2020</v>
      </c>
      <c r="C1" s="35">
        <v>2019</v>
      </c>
      <c r="D1" s="35">
        <v>2018</v>
      </c>
      <c r="E1" s="35">
        <v>2017</v>
      </c>
      <c r="F1" s="35">
        <v>2016</v>
      </c>
      <c r="G1" s="35">
        <v>2015</v>
      </c>
      <c r="H1" s="35">
        <v>2014</v>
      </c>
      <c r="I1" s="36">
        <v>2013</v>
      </c>
    </row>
    <row r="2" spans="1:9" ht="15" x14ac:dyDescent="0.25">
      <c r="A2" s="35" t="s">
        <v>59</v>
      </c>
      <c r="B2" s="37"/>
      <c r="C2" s="37">
        <v>0.16600000000000001</v>
      </c>
      <c r="D2" s="37">
        <v>0.16500000000000001</v>
      </c>
      <c r="E2" s="37">
        <v>0.16600000000000001</v>
      </c>
      <c r="F2" s="37">
        <v>0.18</v>
      </c>
      <c r="G2" s="37">
        <v>0.183</v>
      </c>
      <c r="H2" s="37">
        <v>0.189</v>
      </c>
      <c r="I2" s="37">
        <v>0.2</v>
      </c>
    </row>
    <row r="3" spans="1:9" ht="15" x14ac:dyDescent="0.25">
      <c r="A3" s="35" t="s">
        <v>60</v>
      </c>
      <c r="B3" s="37"/>
      <c r="C3" s="37">
        <v>9.0999999999999998E-2</v>
      </c>
      <c r="D3" s="37">
        <v>9.9000000000000005E-2</v>
      </c>
      <c r="E3" s="37">
        <v>9.5000000000000001E-2</v>
      </c>
      <c r="F3" s="37">
        <v>9.6000000000000002E-2</v>
      </c>
      <c r="G3" s="37">
        <v>9.5000000000000001E-2</v>
      </c>
      <c r="H3" s="37">
        <v>0.10100000000000001</v>
      </c>
      <c r="I3" s="37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061F-9344-4A5F-AC88-835843891148}">
  <dimension ref="A1:I4"/>
  <sheetViews>
    <sheetView rightToLeft="1" workbookViewId="0">
      <selection activeCell="A5" sqref="A5"/>
    </sheetView>
  </sheetViews>
  <sheetFormatPr defaultRowHeight="14.25" x14ac:dyDescent="0.2"/>
  <cols>
    <col min="1" max="1" width="35.875" bestFit="1" customWidth="1"/>
    <col min="2" max="2" width="11.375" bestFit="1" customWidth="1"/>
  </cols>
  <sheetData>
    <row r="1" spans="1:9" ht="15" x14ac:dyDescent="0.25">
      <c r="A1" s="35" t="s">
        <v>0</v>
      </c>
      <c r="B1" s="35" t="s">
        <v>64</v>
      </c>
      <c r="C1" s="35">
        <v>2019</v>
      </c>
      <c r="D1" s="35">
        <v>2018</v>
      </c>
      <c r="E1" s="35">
        <v>2017</v>
      </c>
      <c r="F1" s="35">
        <v>2016</v>
      </c>
      <c r="G1" s="35">
        <v>2015</v>
      </c>
      <c r="H1" s="35">
        <v>2014</v>
      </c>
      <c r="I1" s="36">
        <v>2013</v>
      </c>
    </row>
    <row r="2" spans="1:9" ht="15" x14ac:dyDescent="0.25">
      <c r="A2" s="35" t="s">
        <v>61</v>
      </c>
      <c r="B2" s="38">
        <v>749</v>
      </c>
      <c r="C2" s="38">
        <v>602</v>
      </c>
      <c r="D2" s="38">
        <v>546</v>
      </c>
      <c r="E2" s="38">
        <v>400</v>
      </c>
      <c r="F2" s="38"/>
      <c r="G2" s="38"/>
      <c r="H2" s="38"/>
      <c r="I2" s="38"/>
    </row>
    <row r="3" spans="1:9" ht="15" x14ac:dyDescent="0.25">
      <c r="A3" s="35" t="s">
        <v>62</v>
      </c>
      <c r="B3" s="38">
        <v>370</v>
      </c>
      <c r="C3" s="38">
        <v>359</v>
      </c>
      <c r="D3" s="38">
        <v>257</v>
      </c>
      <c r="E3" s="38">
        <v>186</v>
      </c>
      <c r="F3" s="39">
        <f>F4*'[1]יחס אשראי פיקדונות שנתי'!V6</f>
        <v>151.18194715800001</v>
      </c>
      <c r="G3" s="39">
        <f>G4*'[1]יחס אשראי פיקדונות שנתי'!U6</f>
        <v>122.31994433400001</v>
      </c>
      <c r="H3" s="39">
        <f>H4*'[1]יחס אשראי פיקדונות שנתי'!T6</f>
        <v>122.377268375</v>
      </c>
      <c r="I3" s="39">
        <f>I4*'[1]יחס אשראי פיקדונות שנתי'!S6</f>
        <v>129.923085861</v>
      </c>
    </row>
    <row r="4" spans="1:9" ht="15" x14ac:dyDescent="0.25">
      <c r="A4" s="36" t="s">
        <v>63</v>
      </c>
      <c r="B4" s="37">
        <v>3.7999999999999999E-2</v>
      </c>
      <c r="C4" s="40">
        <v>4.1000000000000002E-2</v>
      </c>
      <c r="D4" s="37">
        <v>0.03</v>
      </c>
      <c r="E4" s="37">
        <v>2.3E-2</v>
      </c>
      <c r="F4" s="37">
        <v>2.1999999999999999E-2</v>
      </c>
      <c r="G4" s="37">
        <v>2.1000000000000001E-2</v>
      </c>
      <c r="H4" s="37">
        <v>2.5000000000000001E-2</v>
      </c>
      <c r="I4" s="37">
        <v>2.9000000000000001E-2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יחס אשראי פיקדון חודשי+</vt:lpstr>
      <vt:lpstr>יחס אשראי לפיקדונות גזרות+</vt:lpstr>
      <vt:lpstr>יחס אשראי פיקדונות שנתיT</vt:lpstr>
      <vt:lpstr>צקים חוזרים חודשי+</vt:lpstr>
      <vt:lpstr>צקים חוזרים שנתיT</vt:lpstr>
      <vt:lpstr>יחס הלימות הוןT</vt:lpstr>
      <vt:lpstr>אשראי מסוכןT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תפ"ש/כלכלה/מש"ק מחקר כלכלי - תומר</dc:creator>
  <cp:lastModifiedBy>User</cp:lastModifiedBy>
  <dcterms:created xsi:type="dcterms:W3CDTF">2019-12-17T08:05:55Z</dcterms:created>
  <dcterms:modified xsi:type="dcterms:W3CDTF">2020-11-26T06:17:58Z</dcterms:modified>
</cp:coreProperties>
</file>