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codeName="ThisWorkbook" hidePivotFieldList="1"/>
  <bookViews>
    <workbookView xWindow="0" yWindow="0" windowWidth="24000" windowHeight="9510" firstSheet="6" activeTab="7"/>
  </bookViews>
  <sheets>
    <sheet name="Dashboard 2018" sheetId="7" state="hidden" r:id="rId1"/>
    <sheet name="2018 SUMRY" sheetId="6" state="hidden" r:id="rId2"/>
    <sheet name="LT Clips" sheetId="12" state="hidden" r:id="rId3"/>
    <sheet name="EL5ML" sheetId="4" state="hidden" r:id="rId4"/>
    <sheet name="ER320-420" sheetId="5" state="hidden" r:id="rId5"/>
    <sheet name="MCA" sheetId="11" state="hidden" r:id="rId6"/>
    <sheet name="Dimension &amp; material specs" sheetId="22" r:id="rId7"/>
    <sheet name="Requirements and Test methods" sheetId="25" r:id="rId8"/>
    <sheet name="Packaging and identification" sheetId="26" r:id="rId9"/>
    <sheet name="Variants" sheetId="24" r:id="rId10"/>
  </sheets>
  <definedNames>
    <definedName name="_xlnm._FilterDatabase" localSheetId="1" hidden="1">'2018 SUMRY'!$A$5:$O$69</definedName>
    <definedName name="_xlnm._FilterDatabase" localSheetId="0" hidden="1">'Dashboard 2018'!$A$1:$H$50</definedName>
  </definedNames>
  <calcPr calcId="171027"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5" i="4" l="1"/>
  <c r="N74" i="4"/>
  <c r="H61" i="7"/>
  <c r="G61" i="7"/>
  <c r="F61" i="7"/>
  <c r="E61" i="7"/>
  <c r="H15" i="7"/>
  <c r="G15" i="7"/>
  <c r="F15" i="7"/>
  <c r="E15" i="7"/>
  <c r="D15" i="7"/>
  <c r="H14" i="7"/>
  <c r="G14" i="7"/>
  <c r="F14" i="7"/>
  <c r="E14" i="7"/>
  <c r="D14" i="7"/>
  <c r="H13" i="7"/>
  <c r="G13" i="7"/>
  <c r="F13" i="7"/>
  <c r="E13" i="7"/>
  <c r="D13" i="7"/>
  <c r="H49" i="7"/>
  <c r="H75" i="7"/>
  <c r="G49" i="7"/>
  <c r="G75" i="7"/>
  <c r="F49" i="7"/>
  <c r="F75" i="7"/>
  <c r="E49" i="7"/>
  <c r="E75" i="7"/>
  <c r="D49" i="7"/>
  <c r="D75" i="7"/>
  <c r="H48" i="7"/>
  <c r="G48" i="7"/>
  <c r="F48" i="7"/>
  <c r="E48" i="7"/>
  <c r="D48" i="7"/>
  <c r="H47" i="7"/>
  <c r="G47" i="7"/>
  <c r="F47" i="7"/>
  <c r="E47" i="7"/>
  <c r="D47" i="7"/>
  <c r="H46" i="7"/>
  <c r="G46" i="7"/>
  <c r="F46" i="7"/>
  <c r="E46" i="7"/>
  <c r="D46" i="7"/>
  <c r="H45" i="7"/>
  <c r="G45" i="7"/>
  <c r="F45" i="7"/>
  <c r="E45" i="7"/>
  <c r="D45" i="7"/>
  <c r="H44" i="7"/>
  <c r="G44" i="7"/>
  <c r="F44" i="7"/>
  <c r="E44" i="7"/>
  <c r="D44" i="7"/>
  <c r="H43" i="7"/>
  <c r="G43" i="7"/>
  <c r="F43" i="7"/>
  <c r="E43" i="7"/>
  <c r="D43" i="7"/>
  <c r="H42" i="7"/>
  <c r="G42" i="7"/>
  <c r="G66" i="7"/>
  <c r="F42" i="7"/>
  <c r="F66" i="7"/>
  <c r="E42" i="7"/>
  <c r="E66" i="7"/>
  <c r="D42" i="7"/>
  <c r="H41" i="7"/>
  <c r="H71" i="7"/>
  <c r="G41" i="7"/>
  <c r="G73" i="7"/>
  <c r="F41" i="7"/>
  <c r="F71" i="7"/>
  <c r="E41" i="7"/>
  <c r="E73" i="7"/>
  <c r="D41" i="7"/>
  <c r="D71" i="7"/>
  <c r="H40" i="7"/>
  <c r="G40" i="7"/>
  <c r="F40" i="7"/>
  <c r="E40" i="7"/>
  <c r="D40" i="7"/>
  <c r="H39" i="7"/>
  <c r="G39" i="7"/>
  <c r="F39" i="7"/>
  <c r="E39" i="7"/>
  <c r="D39" i="7"/>
  <c r="H38" i="7"/>
  <c r="H65" i="7"/>
  <c r="G38" i="7"/>
  <c r="G65" i="7"/>
  <c r="F38" i="7"/>
  <c r="F65" i="7"/>
  <c r="E38" i="7"/>
  <c r="E65" i="7"/>
  <c r="D38" i="7"/>
  <c r="D65" i="7"/>
  <c r="H37" i="7"/>
  <c r="G37" i="7"/>
  <c r="F37" i="7"/>
  <c r="E37" i="7"/>
  <c r="D37" i="7"/>
  <c r="H36" i="7"/>
  <c r="G36" i="7"/>
  <c r="F36" i="7"/>
  <c r="E36" i="7"/>
  <c r="D36" i="7"/>
  <c r="H35" i="7"/>
  <c r="G35" i="7"/>
  <c r="F35" i="7"/>
  <c r="E35" i="7"/>
  <c r="D35" i="7"/>
  <c r="H34" i="7"/>
  <c r="H67" i="7"/>
  <c r="G34" i="7"/>
  <c r="G67" i="7"/>
  <c r="F34" i="7"/>
  <c r="F67" i="7"/>
  <c r="E34" i="7"/>
  <c r="E67" i="7"/>
  <c r="D34" i="7"/>
  <c r="D67" i="7"/>
  <c r="H33" i="7"/>
  <c r="G33" i="7"/>
  <c r="G60" i="7"/>
  <c r="F33" i="7"/>
  <c r="E33" i="7"/>
  <c r="E60" i="7"/>
  <c r="D33" i="7"/>
  <c r="D60" i="7"/>
  <c r="H32" i="7"/>
  <c r="H70" i="7"/>
  <c r="G32" i="7"/>
  <c r="G70" i="7"/>
  <c r="F32" i="7"/>
  <c r="F70" i="7"/>
  <c r="E32" i="7"/>
  <c r="E70" i="7"/>
  <c r="H31" i="7"/>
  <c r="G31" i="7"/>
  <c r="F31" i="7"/>
  <c r="E31" i="7"/>
  <c r="D31" i="7"/>
  <c r="H30" i="7"/>
  <c r="G30" i="7"/>
  <c r="F30" i="7"/>
  <c r="E30" i="7"/>
  <c r="D30" i="7"/>
  <c r="H29" i="7"/>
  <c r="H72" i="7"/>
  <c r="G29" i="7"/>
  <c r="G72" i="7"/>
  <c r="F29" i="7"/>
  <c r="F72" i="7"/>
  <c r="E29" i="7"/>
  <c r="E72" i="7"/>
  <c r="D29" i="7"/>
  <c r="D72" i="7"/>
  <c r="H28" i="7"/>
  <c r="G28" i="7"/>
  <c r="F28" i="7"/>
  <c r="E28" i="7"/>
  <c r="D28" i="7"/>
  <c r="H27" i="7"/>
  <c r="G27" i="7"/>
  <c r="F27" i="7"/>
  <c r="E27" i="7"/>
  <c r="D27" i="7"/>
  <c r="H26" i="7"/>
  <c r="G26" i="7"/>
  <c r="G64" i="7"/>
  <c r="F26" i="7"/>
  <c r="E26" i="7"/>
  <c r="E64" i="7"/>
  <c r="D26" i="7"/>
  <c r="D64" i="7"/>
  <c r="H25" i="7"/>
  <c r="G25" i="7"/>
  <c r="F25" i="7"/>
  <c r="E25" i="7"/>
  <c r="H24" i="7"/>
  <c r="G24" i="7"/>
  <c r="G62" i="7"/>
  <c r="F24" i="7"/>
  <c r="F62" i="7"/>
  <c r="E24" i="7"/>
  <c r="E62" i="7"/>
  <c r="D24" i="7"/>
  <c r="D62" i="7"/>
  <c r="H23" i="7"/>
  <c r="G23" i="7"/>
  <c r="F23" i="7"/>
  <c r="E23" i="7"/>
  <c r="D23" i="7"/>
  <c r="H22" i="7"/>
  <c r="G22" i="7"/>
  <c r="F22" i="7"/>
  <c r="E22" i="7"/>
  <c r="D22" i="7"/>
  <c r="H21" i="7"/>
  <c r="G21" i="7"/>
  <c r="F21" i="7"/>
  <c r="E21" i="7"/>
  <c r="D21" i="7"/>
  <c r="H20" i="7"/>
  <c r="G20" i="7"/>
  <c r="F20" i="7"/>
  <c r="E20" i="7"/>
  <c r="D20" i="7"/>
  <c r="H19" i="7"/>
  <c r="G19" i="7"/>
  <c r="F19" i="7"/>
  <c r="E19" i="7"/>
  <c r="D19" i="7"/>
  <c r="H18" i="7"/>
  <c r="G18" i="7"/>
  <c r="F18" i="7"/>
  <c r="E18" i="7"/>
  <c r="D18" i="7"/>
  <c r="H17" i="7"/>
  <c r="G17" i="7"/>
  <c r="F17" i="7"/>
  <c r="E17" i="7"/>
  <c r="D17" i="7"/>
  <c r="H16" i="7"/>
  <c r="G16" i="7"/>
  <c r="F16" i="7"/>
  <c r="E16" i="7"/>
  <c r="D16" i="7"/>
  <c r="H12" i="7"/>
  <c r="G12" i="7"/>
  <c r="F12" i="7"/>
  <c r="E12" i="7"/>
  <c r="D12" i="7"/>
  <c r="H11" i="7"/>
  <c r="G11" i="7"/>
  <c r="G68" i="7"/>
  <c r="F11" i="7"/>
  <c r="F68" i="7"/>
  <c r="E11" i="7"/>
  <c r="E68" i="7"/>
  <c r="D11" i="7"/>
  <c r="D68" i="7"/>
  <c r="H10" i="7"/>
  <c r="G10" i="7"/>
  <c r="F10" i="7"/>
  <c r="E10" i="7"/>
  <c r="D10" i="7"/>
  <c r="H9" i="7"/>
  <c r="G9" i="7"/>
  <c r="F9" i="7"/>
  <c r="E9" i="7"/>
  <c r="D9" i="7"/>
  <c r="H8" i="7"/>
  <c r="G8" i="7"/>
  <c r="F8" i="7"/>
  <c r="E8" i="7"/>
  <c r="D8" i="7"/>
  <c r="H7" i="7"/>
  <c r="G7" i="7"/>
  <c r="G63" i="7"/>
  <c r="F7" i="7"/>
  <c r="F63" i="7"/>
  <c r="E7" i="7"/>
  <c r="D7" i="7"/>
  <c r="D63" i="7"/>
  <c r="H6" i="7"/>
  <c r="G6" i="7"/>
  <c r="F6" i="7"/>
  <c r="E6" i="7"/>
  <c r="D6" i="7"/>
  <c r="H5" i="7"/>
  <c r="G5" i="7"/>
  <c r="F5" i="7"/>
  <c r="E5" i="7"/>
  <c r="D5" i="7"/>
  <c r="H4" i="7"/>
  <c r="G4" i="7"/>
  <c r="F4" i="7"/>
  <c r="E4" i="7"/>
  <c r="D4" i="7"/>
  <c r="H3" i="7"/>
  <c r="H2" i="7"/>
  <c r="H50" i="7"/>
  <c r="G3" i="7"/>
  <c r="F3" i="7"/>
  <c r="E3" i="7"/>
  <c r="D3" i="7"/>
  <c r="G2" i="7"/>
  <c r="G50" i="7"/>
  <c r="F2" i="7"/>
  <c r="F69" i="7"/>
  <c r="E2" i="7"/>
  <c r="E69" i="7"/>
  <c r="D2" i="7"/>
  <c r="D69" i="7"/>
  <c r="K66" i="6"/>
  <c r="M10" i="6"/>
  <c r="N10" i="6"/>
  <c r="O10" i="6"/>
  <c r="M11" i="6"/>
  <c r="N11" i="6"/>
  <c r="O11" i="6"/>
  <c r="M12" i="6"/>
  <c r="N12" i="6"/>
  <c r="O12" i="6"/>
  <c r="M13" i="6"/>
  <c r="N13" i="6"/>
  <c r="O13" i="6"/>
  <c r="M14" i="6"/>
  <c r="N14" i="6"/>
  <c r="O14" i="6"/>
  <c r="M15" i="6"/>
  <c r="N15" i="6"/>
  <c r="O15" i="6"/>
  <c r="M16" i="6"/>
  <c r="N16" i="6"/>
  <c r="O16" i="6"/>
  <c r="M17" i="6"/>
  <c r="N17" i="6"/>
  <c r="O17" i="6"/>
  <c r="M20" i="6"/>
  <c r="N20" i="6"/>
  <c r="O20" i="6"/>
  <c r="M21" i="6"/>
  <c r="N21" i="6"/>
  <c r="O21" i="6"/>
  <c r="M22" i="6"/>
  <c r="N22" i="6"/>
  <c r="O22" i="6"/>
  <c r="M23" i="6"/>
  <c r="N23" i="6"/>
  <c r="O23" i="6"/>
  <c r="M24" i="6"/>
  <c r="N24" i="6"/>
  <c r="O24" i="6"/>
  <c r="M25" i="6"/>
  <c r="N25" i="6"/>
  <c r="O25" i="6"/>
  <c r="M26" i="6"/>
  <c r="N26" i="6"/>
  <c r="O26" i="6"/>
  <c r="M27" i="6"/>
  <c r="N27" i="6"/>
  <c r="O27" i="6"/>
  <c r="M29" i="6"/>
  <c r="N29" i="6"/>
  <c r="O29" i="6"/>
  <c r="M30" i="6"/>
  <c r="N30" i="6"/>
  <c r="O30" i="6"/>
  <c r="M32" i="6"/>
  <c r="N32" i="6"/>
  <c r="O32" i="6"/>
  <c r="M33" i="6"/>
  <c r="N33" i="6"/>
  <c r="O33" i="6"/>
  <c r="M35" i="6"/>
  <c r="N35" i="6"/>
  <c r="O35" i="6"/>
  <c r="M36" i="6"/>
  <c r="N36" i="6"/>
  <c r="O36" i="6"/>
  <c r="M37" i="6"/>
  <c r="N37" i="6"/>
  <c r="O37" i="6"/>
  <c r="M39" i="6"/>
  <c r="N39" i="6"/>
  <c r="O39" i="6"/>
  <c r="M40" i="6"/>
  <c r="N40" i="6"/>
  <c r="O40" i="6"/>
  <c r="M42" i="6"/>
  <c r="N42" i="6"/>
  <c r="O42" i="6"/>
  <c r="M43" i="6"/>
  <c r="N43" i="6"/>
  <c r="O43"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8" i="6"/>
  <c r="N58" i="6"/>
  <c r="O58" i="6"/>
  <c r="M59" i="6"/>
  <c r="N59" i="6"/>
  <c r="O59" i="6"/>
  <c r="M60" i="6"/>
  <c r="N60" i="6"/>
  <c r="O60" i="6"/>
  <c r="M61" i="6"/>
  <c r="N61" i="6"/>
  <c r="O61" i="6"/>
  <c r="M62" i="6"/>
  <c r="N62" i="6"/>
  <c r="O62" i="6"/>
  <c r="M64" i="6"/>
  <c r="N64" i="6"/>
  <c r="O64" i="6"/>
  <c r="M66" i="6"/>
  <c r="N66" i="6"/>
  <c r="O66" i="6"/>
  <c r="O9" i="6"/>
  <c r="N9" i="6"/>
  <c r="M9" i="6"/>
  <c r="O8" i="6"/>
  <c r="N8" i="6"/>
  <c r="M8" i="6"/>
  <c r="O7" i="6"/>
  <c r="N7" i="6"/>
  <c r="M7" i="6"/>
  <c r="M71" i="6"/>
  <c r="L9" i="6"/>
  <c r="L10" i="6"/>
  <c r="L11" i="6"/>
  <c r="L12" i="6"/>
  <c r="L13" i="6"/>
  <c r="L14" i="6"/>
  <c r="L15" i="6"/>
  <c r="L16" i="6"/>
  <c r="L17" i="6"/>
  <c r="L20" i="6"/>
  <c r="L21" i="6"/>
  <c r="L22" i="6"/>
  <c r="L23" i="6"/>
  <c r="L24" i="6"/>
  <c r="L25" i="6"/>
  <c r="L26" i="6"/>
  <c r="L27" i="6"/>
  <c r="L29" i="6"/>
  <c r="L30" i="6"/>
  <c r="L32" i="6"/>
  <c r="L33" i="6"/>
  <c r="L35" i="6"/>
  <c r="L36" i="6"/>
  <c r="L37" i="6"/>
  <c r="L39" i="6"/>
  <c r="L40" i="6"/>
  <c r="L42" i="6"/>
  <c r="L43" i="6"/>
  <c r="L46" i="6"/>
  <c r="L47" i="6"/>
  <c r="L48" i="6"/>
  <c r="L49" i="6"/>
  <c r="L50" i="6"/>
  <c r="L51" i="6"/>
  <c r="L52" i="6"/>
  <c r="L53" i="6"/>
  <c r="L54" i="6"/>
  <c r="L55" i="6"/>
  <c r="L56" i="6"/>
  <c r="L58" i="6"/>
  <c r="L59" i="6"/>
  <c r="L60" i="6"/>
  <c r="L61" i="6"/>
  <c r="L62" i="6"/>
  <c r="L64" i="6"/>
  <c r="L66" i="6"/>
  <c r="L8" i="6"/>
  <c r="L7" i="6"/>
  <c r="K14" i="6"/>
  <c r="K15" i="6"/>
  <c r="K16" i="6"/>
  <c r="K17" i="6"/>
  <c r="K20" i="6"/>
  <c r="K21" i="6"/>
  <c r="K22" i="6"/>
  <c r="K23" i="6"/>
  <c r="K24" i="6"/>
  <c r="K25" i="6"/>
  <c r="K26" i="6"/>
  <c r="K27" i="6"/>
  <c r="K29" i="6"/>
  <c r="K30" i="6"/>
  <c r="K32" i="6"/>
  <c r="K33" i="6"/>
  <c r="K36" i="6"/>
  <c r="K37" i="6"/>
  <c r="K39" i="6"/>
  <c r="K40" i="6"/>
  <c r="K42" i="6"/>
  <c r="K43" i="6"/>
  <c r="K47" i="6"/>
  <c r="K48" i="6"/>
  <c r="K49" i="6"/>
  <c r="K50" i="6"/>
  <c r="K51" i="6"/>
  <c r="K52" i="6"/>
  <c r="K53" i="6"/>
  <c r="K54" i="6"/>
  <c r="K55" i="6"/>
  <c r="K56" i="6"/>
  <c r="K58" i="6"/>
  <c r="K59" i="6"/>
  <c r="K60" i="6"/>
  <c r="K61" i="6"/>
  <c r="K62" i="6"/>
  <c r="K64" i="6"/>
  <c r="K13" i="6"/>
  <c r="K12" i="6"/>
  <c r="K11" i="6"/>
  <c r="K10" i="6"/>
  <c r="K9" i="6"/>
  <c r="K8" i="6"/>
  <c r="K7" i="6"/>
  <c r="K71" i="6"/>
  <c r="L71" i="6"/>
  <c r="N71" i="6"/>
  <c r="E63" i="7"/>
  <c r="H66" i="7"/>
  <c r="G71" i="7"/>
  <c r="F60" i="7"/>
  <c r="H60" i="7"/>
  <c r="F64" i="7"/>
  <c r="D66" i="7"/>
  <c r="K46" i="6"/>
  <c r="D61" i="7"/>
  <c r="D32" i="7"/>
  <c r="D70" i="7"/>
  <c r="K35" i="6"/>
  <c r="D25" i="7"/>
  <c r="H69" i="7"/>
  <c r="G69" i="7"/>
  <c r="H68" i="7"/>
  <c r="F50" i="7"/>
  <c r="O71" i="6"/>
  <c r="H63" i="7"/>
  <c r="H62" i="7"/>
  <c r="H64" i="7"/>
  <c r="E50" i="7"/>
  <c r="E71" i="7"/>
  <c r="D73" i="7"/>
  <c r="D50" i="7"/>
  <c r="H73" i="7"/>
  <c r="F73" i="7"/>
</calcChain>
</file>

<file path=xl/sharedStrings.xml><?xml version="1.0" encoding="utf-8"?>
<sst xmlns="http://schemas.openxmlformats.org/spreadsheetml/2006/main" count="2602" uniqueCount="538">
  <si>
    <t>Sr. No.</t>
  </si>
  <si>
    <t>TD Section Title</t>
  </si>
  <si>
    <t>Group</t>
  </si>
  <si>
    <t>TF-01</t>
  </si>
  <si>
    <t>TF-02</t>
  </si>
  <si>
    <t>TF-03</t>
  </si>
  <si>
    <t>TF-04</t>
  </si>
  <si>
    <t>TF-15</t>
  </si>
  <si>
    <t>1.1.1</t>
  </si>
  <si>
    <t>Product or Product Family Name</t>
  </si>
  <si>
    <t>RA</t>
  </si>
  <si>
    <t>1.1.2</t>
  </si>
  <si>
    <t>Description of the Device or Device Family</t>
  </si>
  <si>
    <t>1.1.3</t>
  </si>
  <si>
    <t xml:space="preserve">Intended use/Purpose </t>
  </si>
  <si>
    <t>1.1.4</t>
  </si>
  <si>
    <t>Intended Users</t>
  </si>
  <si>
    <t>1.1.5</t>
  </si>
  <si>
    <t>Product Codes/ Basic UDI-DI</t>
  </si>
  <si>
    <t>1.1.6</t>
  </si>
  <si>
    <t>Intended Patient Population and Medical Conditions</t>
  </si>
  <si>
    <t>Med Ops</t>
  </si>
  <si>
    <t>1.1.7</t>
  </si>
  <si>
    <t>Indications and Contra-Indications</t>
  </si>
  <si>
    <t>1.1.8</t>
  </si>
  <si>
    <t>Warnings</t>
  </si>
  <si>
    <t>1.1.9</t>
  </si>
  <si>
    <t>Principles of Operation</t>
  </si>
  <si>
    <t>R&amp;D Elements</t>
  </si>
  <si>
    <t>1.1.10</t>
  </si>
  <si>
    <t>Rationale for the Qualification of the Product as a Device</t>
  </si>
  <si>
    <t>1.1.11</t>
  </si>
  <si>
    <t>Device Classification and Classification rationale</t>
  </si>
  <si>
    <t>1.2.1</t>
  </si>
  <si>
    <t>Material Specification</t>
  </si>
  <si>
    <t>Design Specification</t>
  </si>
  <si>
    <t>Device Assembly Drawing</t>
  </si>
  <si>
    <t>1.2.2</t>
  </si>
  <si>
    <t>Novel Features</t>
  </si>
  <si>
    <t>1.2.3</t>
  </si>
  <si>
    <t>Description of the Accessories / Combinations</t>
  </si>
  <si>
    <t>1.2.4</t>
  </si>
  <si>
    <t>Description of Various Configurations / Variants</t>
  </si>
  <si>
    <t>1.2.5</t>
  </si>
  <si>
    <t>Description of Key Functional Elements</t>
  </si>
  <si>
    <t>1.2.6</t>
  </si>
  <si>
    <t>Description of Raw Materials of Key Functional Elements</t>
  </si>
  <si>
    <t>1.3.1</t>
  </si>
  <si>
    <t>Overview of Previous and Similar Generations of the Device</t>
  </si>
  <si>
    <t>1.3.2</t>
  </si>
  <si>
    <t>Overview of Identified Similar Devices Available on the Markets</t>
  </si>
  <si>
    <t>Labeling and Packaging Information (Inner / Outer Packaging)</t>
  </si>
  <si>
    <t>LBL-LBL</t>
  </si>
  <si>
    <t>Instructions for use</t>
  </si>
  <si>
    <t>LBL-IFU</t>
  </si>
  <si>
    <t>Design Stages</t>
  </si>
  <si>
    <t>Manufacturing Process Information</t>
  </si>
  <si>
    <t>Mfg Eng</t>
  </si>
  <si>
    <t>Sites including Suppliers and Sub-Contractors</t>
  </si>
  <si>
    <t>General Safety and Performance Requirements Checklist</t>
  </si>
  <si>
    <t>List of Applied standards</t>
  </si>
  <si>
    <t>Standards</t>
  </si>
  <si>
    <t xml:space="preserve">Benefit-Risk analysis </t>
  </si>
  <si>
    <t>Risk Mgmt Docs</t>
  </si>
  <si>
    <t>Risk Management Report / Result</t>
  </si>
  <si>
    <t>6.1.1</t>
  </si>
  <si>
    <t>Pre-Clinical and Clinical Data Results as well as Design Verification results</t>
  </si>
  <si>
    <t>Clinical-Reports</t>
  </si>
  <si>
    <t>6.1.2</t>
  </si>
  <si>
    <t>Biocompatibility</t>
  </si>
  <si>
    <t>BioComp Testing &amp; Reports</t>
  </si>
  <si>
    <t>6.1.3</t>
  </si>
  <si>
    <t>Devices Containing CMR or Endocrine-Disrupting Substances</t>
  </si>
  <si>
    <t>RS Updates</t>
  </si>
  <si>
    <t>6.1.4</t>
  </si>
  <si>
    <t>Electrical Safety and Electromagnetic Compatibility</t>
  </si>
  <si>
    <t>6.1.5</t>
  </si>
  <si>
    <t>Software Verification and Validation</t>
  </si>
  <si>
    <t>6.1.6</t>
  </si>
  <si>
    <t>Device Lifetime</t>
  </si>
  <si>
    <t>6.1.7</t>
  </si>
  <si>
    <t>Packaging Performance and Transportation</t>
  </si>
  <si>
    <t>Packaging</t>
  </si>
  <si>
    <t>6.1.8</t>
  </si>
  <si>
    <t>Sterilization</t>
  </si>
  <si>
    <t>Sterilization Validation/ Reports</t>
  </si>
  <si>
    <t>6.1.9</t>
  </si>
  <si>
    <t>Summary of Safety and Clinical Performance</t>
  </si>
  <si>
    <t>SSCP</t>
  </si>
  <si>
    <t>6.1.10</t>
  </si>
  <si>
    <t>Clinical Evaluation Report</t>
  </si>
  <si>
    <t>Med Ops-CER</t>
  </si>
  <si>
    <t>6.1.11</t>
  </si>
  <si>
    <t xml:space="preserve"> Post Market Clinical Follow-Up Plan and Report</t>
  </si>
  <si>
    <t>PMS</t>
  </si>
  <si>
    <t>6.2.1</t>
  </si>
  <si>
    <t>Devices which Incorporate Medicinal Products</t>
  </si>
  <si>
    <t>6.2.2</t>
  </si>
  <si>
    <t>Devices which Incorporate Tissues or Cells of Human or Animal Origin or their Derivatives</t>
  </si>
  <si>
    <t>6.2.3</t>
  </si>
  <si>
    <t>Devices that are Composed of Substances or Combinations of Substances that are Intended to be Introduced into the Human Body and that are Absorbed by or Locally Dispersed in the Human Body)</t>
  </si>
  <si>
    <t>6.2.4</t>
  </si>
  <si>
    <t>Devices with a Measuring Function</t>
  </si>
  <si>
    <t>6.2.5</t>
  </si>
  <si>
    <t>Devices Connected with other Devices in order to Operate as Intended</t>
  </si>
  <si>
    <t>Post market documentation</t>
  </si>
  <si>
    <t>SUBMIT/ACCEPT by RA</t>
  </si>
  <si>
    <t>Latest Date</t>
  </si>
  <si>
    <r>
      <t xml:space="preserve">TF-01
</t>
    </r>
    <r>
      <rPr>
        <b/>
        <sz val="9"/>
        <rFont val="Calibri"/>
        <family val="2"/>
        <scheme val="minor"/>
      </rPr>
      <t>(1 SKU)</t>
    </r>
  </si>
  <si>
    <r>
      <t xml:space="preserve">TF-02
</t>
    </r>
    <r>
      <rPr>
        <b/>
        <sz val="9"/>
        <rFont val="Calibri"/>
        <family val="2"/>
        <scheme val="minor"/>
      </rPr>
      <t>(2 SKU)</t>
    </r>
  </si>
  <si>
    <r>
      <t xml:space="preserve">TF-03
</t>
    </r>
    <r>
      <rPr>
        <b/>
        <sz val="9"/>
        <rFont val="Calibri"/>
        <family val="2"/>
        <scheme val="minor"/>
      </rPr>
      <t>(3 SKU)</t>
    </r>
  </si>
  <si>
    <r>
      <t xml:space="preserve">TF-04
</t>
    </r>
    <r>
      <rPr>
        <b/>
        <sz val="9"/>
        <rFont val="Calibri"/>
        <family val="2"/>
        <scheme val="minor"/>
      </rPr>
      <t>(9 SKU)</t>
    </r>
  </si>
  <si>
    <r>
      <t xml:space="preserve">TF-15
</t>
    </r>
    <r>
      <rPr>
        <b/>
        <sz val="9"/>
        <rFont val="Calibri"/>
        <family val="2"/>
        <scheme val="minor"/>
      </rPr>
      <t>(7 SKU)</t>
    </r>
  </si>
  <si>
    <t>Kick-Off</t>
  </si>
  <si>
    <t>ECR # Create</t>
  </si>
  <si>
    <t>ECR 1394: 8/24/18</t>
  </si>
  <si>
    <t>ECR 1403:  8/29/18</t>
  </si>
  <si>
    <t>ECR # Submitted to RA</t>
  </si>
  <si>
    <t>10/25/18 </t>
  </si>
  <si>
    <t>TBD</t>
  </si>
  <si>
    <t>ECR Approved by CRB</t>
  </si>
  <si>
    <t>Execution Summary</t>
  </si>
  <si>
    <t>BioCompatibility</t>
  </si>
  <si>
    <t>Clinical</t>
  </si>
  <si>
    <t>Reports</t>
  </si>
  <si>
    <t>Labeling</t>
  </si>
  <si>
    <t>Label/IFU</t>
  </si>
  <si>
    <t>Medical Ops</t>
  </si>
  <si>
    <t>CER</t>
  </si>
  <si>
    <t>Mfg Engineering</t>
  </si>
  <si>
    <t>Process Flow</t>
  </si>
  <si>
    <t>Package</t>
  </si>
  <si>
    <t>Plans/Data</t>
  </si>
  <si>
    <t>Product Stewardship</t>
  </si>
  <si>
    <t>All</t>
  </si>
  <si>
    <t>Regulatory Affairs</t>
  </si>
  <si>
    <t>Risk Management</t>
  </si>
  <si>
    <t>Documents</t>
  </si>
  <si>
    <t>List of Stds</t>
  </si>
  <si>
    <t>Docs/Reports</t>
  </si>
  <si>
    <t>Technical Documentation Compiled &amp;  Published by RA – LOCK - COMPLETE</t>
  </si>
  <si>
    <t>DELIVERY/COMPLETE</t>
  </si>
  <si>
    <t xml:space="preserve">9.4:  Manually Highlighted based on identified risk. </t>
  </si>
  <si>
    <t>ESCALATION</t>
  </si>
  <si>
    <t>`</t>
  </si>
  <si>
    <t>Risk</t>
  </si>
  <si>
    <t>TF Impact</t>
  </si>
  <si>
    <t>DATA Impact</t>
  </si>
  <si>
    <t>Date Raised</t>
  </si>
  <si>
    <t>DRI</t>
  </si>
  <si>
    <t>Mitigation</t>
  </si>
  <si>
    <t>Escalation
Date</t>
  </si>
  <si>
    <t>Notes</t>
  </si>
  <si>
    <t>Restricted Substance Data Needed from Supplier</t>
  </si>
  <si>
    <t>TF-01, 02., 03, 04</t>
  </si>
  <si>
    <t>RS Data needed for Assessment/ Testing identification</t>
  </si>
  <si>
    <t>Rupak Chatterjee</t>
  </si>
  <si>
    <t>None</t>
  </si>
  <si>
    <t xml:space="preserve">9.4: Escalation to SRM, SQE, Procurement. </t>
  </si>
  <si>
    <t>Manufacturing Process (MVP) Requirements are unclear</t>
  </si>
  <si>
    <t xml:space="preserve">Work is pending until clarity is provided.  </t>
  </si>
  <si>
    <t>Eric Hulse</t>
  </si>
  <si>
    <t>Bio-Compatibility Resources are constrained</t>
  </si>
  <si>
    <t>Work cannot complete</t>
  </si>
  <si>
    <t>Ed Reverdy</t>
  </si>
  <si>
    <t>R&amp;D Design Verification/ Validation Requirements Unclear</t>
  </si>
  <si>
    <t>ALL</t>
  </si>
  <si>
    <t xml:space="preserve">May need to perform testing. </t>
  </si>
  <si>
    <t>S. Parihar</t>
  </si>
  <si>
    <t>8.15: Escalated to K. Doll for Resolution/ input/ direction</t>
  </si>
  <si>
    <t>DPM requirements are unknown; Need NB number</t>
  </si>
  <si>
    <t>Delay DPM on device</t>
  </si>
  <si>
    <t>Bio-Comp Testing will require 5-6 Months</t>
  </si>
  <si>
    <t>Down Stream reporting</t>
  </si>
  <si>
    <t>B. Przygoda</t>
  </si>
  <si>
    <t>Samples are in-hand; testing will begin 8/29</t>
  </si>
  <si>
    <t>SUMMARY TAB</t>
  </si>
  <si>
    <t>Document</t>
  </si>
  <si>
    <t>Responsible Function</t>
  </si>
  <si>
    <t>EH40</t>
  </si>
  <si>
    <t>Comments / Remarks</t>
  </si>
  <si>
    <t>Duration (day)</t>
  </si>
  <si>
    <t>Start Date</t>
  </si>
  <si>
    <t>Completion date</t>
  </si>
  <si>
    <t>Deliverable</t>
  </si>
  <si>
    <t>Completion Date  TF-01</t>
  </si>
  <si>
    <t>Completion Date TF-02</t>
  </si>
  <si>
    <t>Completion Date TF-03</t>
  </si>
  <si>
    <t>Completion Date TF-04</t>
  </si>
  <si>
    <t>Completion Date TF-05</t>
  </si>
  <si>
    <t>From (Current Technical File  TF N01)</t>
  </si>
  <si>
    <t>To (As per MDR 2017/745)</t>
  </si>
  <si>
    <t>DEVICE DESCRIPTION AND SPECIFICATION, INCLUDING VARIANTS AND ACCESSORIES</t>
  </si>
  <si>
    <t>Description of Device or Device Family</t>
  </si>
  <si>
    <t>Section Header</t>
  </si>
  <si>
    <t>Section 1:  Product Information</t>
  </si>
  <si>
    <t>Purse String Clamp</t>
  </si>
  <si>
    <r>
      <rPr>
        <b/>
        <sz val="12"/>
        <rFont val="Calibri"/>
        <family val="2"/>
        <scheme val="minor"/>
      </rPr>
      <t xml:space="preserve">Guidance/description : </t>
    </r>
    <r>
      <rPr>
        <sz val="12"/>
        <rFont val="Calibri"/>
        <family val="2"/>
        <scheme val="minor"/>
      </rPr>
      <t xml:space="preserve">product or trade name as per product label and Product Family Name as appropriate. 
</t>
    </r>
    <r>
      <rPr>
        <b/>
        <sz val="12"/>
        <rFont val="Calibri"/>
        <family val="2"/>
        <scheme val="minor"/>
      </rPr>
      <t>Source:</t>
    </r>
    <r>
      <rPr>
        <sz val="12"/>
        <rFont val="Calibri"/>
        <family val="2"/>
        <scheme val="minor"/>
      </rPr>
      <t xml:space="preserve"> Technical File</t>
    </r>
    <r>
      <rPr>
        <b/>
        <sz val="12"/>
        <rFont val="Calibri"/>
        <family val="2"/>
        <scheme val="minor"/>
      </rPr>
      <t xml:space="preserve"> </t>
    </r>
    <r>
      <rPr>
        <sz val="12"/>
        <rFont val="Calibri"/>
        <family val="2"/>
        <scheme val="minor"/>
      </rPr>
      <t xml:space="preserve"> (TF - N01)</t>
    </r>
  </si>
  <si>
    <t>Section 1.2 : General Product Description</t>
  </si>
  <si>
    <t xml:space="preserve"> Content in Technical Documentation (TD) to be finalized </t>
  </si>
  <si>
    <r>
      <rPr>
        <b/>
        <sz val="12"/>
        <rFont val="Calibri"/>
        <family val="2"/>
        <scheme val="minor"/>
      </rPr>
      <t>Guidance/description</t>
    </r>
    <r>
      <rPr>
        <sz val="12"/>
        <rFont val="Calibri"/>
        <family val="2"/>
        <scheme val="minor"/>
      </rPr>
      <t xml:space="preserve"> : General description from the latest verified source of information and  include a full description to ensure reviewer can understand the device as fully as possible.
</t>
    </r>
    <r>
      <rPr>
        <b/>
        <sz val="12"/>
        <rFont val="Calibri"/>
        <family val="2"/>
        <scheme val="minor"/>
      </rPr>
      <t>Suggested</t>
    </r>
    <r>
      <rPr>
        <sz val="12"/>
        <rFont val="Calibri"/>
        <family val="2"/>
        <scheme val="minor"/>
      </rPr>
      <t xml:space="preserve"> </t>
    </r>
    <r>
      <rPr>
        <b/>
        <sz val="12"/>
        <rFont val="Calibri"/>
        <family val="2"/>
        <scheme val="minor"/>
      </rPr>
      <t xml:space="preserve">Source : </t>
    </r>
    <r>
      <rPr>
        <sz val="12"/>
        <rFont val="Calibri"/>
        <family val="2"/>
        <scheme val="minor"/>
      </rPr>
      <t>Technical File  (TF - N01), Design Specification (DR000431), CER (SCN048339), IFU etc.</t>
    </r>
  </si>
  <si>
    <t>RA, Medical Affairs</t>
  </si>
  <si>
    <t>N/A</t>
  </si>
  <si>
    <r>
      <rPr>
        <sz val="12"/>
        <color theme="1"/>
        <rFont val="Calibri"/>
        <family val="2"/>
        <scheme val="minor"/>
      </rPr>
      <t>New Section:</t>
    </r>
    <r>
      <rPr>
        <i/>
        <sz val="12"/>
        <color theme="1"/>
        <rFont val="Calibri"/>
        <family val="2"/>
        <scheme val="minor"/>
      </rPr>
      <t xml:space="preserve">
</t>
    </r>
    <r>
      <rPr>
        <i/>
        <sz val="12"/>
        <color theme="1" tint="0.34998626667073579"/>
        <rFont val="Calibri"/>
        <family val="2"/>
        <scheme val="minor"/>
      </rPr>
      <t xml:space="preserve"> </t>
    </r>
    <r>
      <rPr>
        <b/>
        <i/>
        <sz val="12"/>
        <color theme="1" tint="0.34998626667073579"/>
        <rFont val="Calibri"/>
        <family val="2"/>
        <scheme val="minor"/>
      </rPr>
      <t xml:space="preserve">Content in TD to be finalized </t>
    </r>
  </si>
  <si>
    <r>
      <rPr>
        <b/>
        <sz val="12"/>
        <rFont val="Calibri"/>
        <family val="2"/>
        <scheme val="minor"/>
      </rPr>
      <t>Guidance/description :</t>
    </r>
    <r>
      <rPr>
        <sz val="12"/>
        <rFont val="Calibri"/>
        <family val="2"/>
        <scheme val="minor"/>
      </rPr>
      <t xml:space="preserve"> “Intended Purpose” means the use for which a device is intended according to the data supplied by the manufacturer on the label, IFU or in promotional or sales materials or statements and as specified by the manufacturer in the CER.
</t>
    </r>
    <r>
      <rPr>
        <b/>
        <sz val="12"/>
        <rFont val="Calibri"/>
        <family val="2"/>
        <scheme val="minor"/>
      </rPr>
      <t>Suggested Source :</t>
    </r>
    <r>
      <rPr>
        <sz val="12"/>
        <rFont val="Calibri"/>
        <family val="2"/>
        <scheme val="minor"/>
      </rPr>
      <t xml:space="preserve">  CER (SCN048339), IFU etc.</t>
    </r>
  </si>
  <si>
    <r>
      <rPr>
        <b/>
        <sz val="12"/>
        <rFont val="Calibri"/>
        <family val="2"/>
        <scheme val="minor"/>
      </rPr>
      <t xml:space="preserve">Guidance/description : </t>
    </r>
    <r>
      <rPr>
        <sz val="12"/>
        <rFont val="Calibri"/>
        <family val="2"/>
        <scheme val="minor"/>
      </rPr>
      <t>Intended User information can be used from IFU and CER SCN048339, when CER will be updated as per MDR requirements</t>
    </r>
  </si>
  <si>
    <r>
      <rPr>
        <b/>
        <sz val="12"/>
        <rFont val="Calibri"/>
        <family val="2"/>
        <scheme val="minor"/>
      </rPr>
      <t xml:space="preserve">Guidance/description : </t>
    </r>
    <r>
      <rPr>
        <sz val="12"/>
        <rFont val="Calibri"/>
        <family val="2"/>
        <scheme val="minor"/>
      </rPr>
      <t xml:space="preserve">Device UDI number to be mentioned in this section.
</t>
    </r>
    <r>
      <rPr>
        <b/>
        <sz val="12"/>
        <rFont val="Calibri"/>
        <family val="2"/>
        <scheme val="minor"/>
      </rPr>
      <t xml:space="preserve">Suggested Source : </t>
    </r>
    <r>
      <rPr>
        <sz val="12"/>
        <rFont val="Calibri"/>
        <family val="2"/>
        <scheme val="minor"/>
      </rPr>
      <t xml:space="preserve"> GSI database GTIN (EH40) : 10705031135208</t>
    </r>
  </si>
  <si>
    <t>RA, Med Affairs, QE</t>
  </si>
  <si>
    <r>
      <rPr>
        <b/>
        <sz val="12"/>
        <rFont val="Calibri"/>
        <family val="2"/>
        <scheme val="minor"/>
      </rPr>
      <t>Guidance/description :</t>
    </r>
    <r>
      <rPr>
        <sz val="12"/>
        <rFont val="Calibri"/>
        <family val="2"/>
        <scheme val="minor"/>
      </rPr>
      <t xml:space="preserve"> Intended patient population, medical conditions to be diagnosed, treated and/or monitored and patient selection criteria can be located in CER SCN048339, when CER will be updated as per MDR requirements</t>
    </r>
  </si>
  <si>
    <r>
      <rPr>
        <b/>
        <sz val="12"/>
        <rFont val="Calibri"/>
        <family val="2"/>
        <scheme val="minor"/>
      </rPr>
      <t>Guidance/description</t>
    </r>
    <r>
      <rPr>
        <sz val="12"/>
        <rFont val="Calibri"/>
        <family val="2"/>
        <scheme val="minor"/>
      </rPr>
      <t xml:space="preserve"> : Indications for use and other considerations such as contra-indications can be located in the Instructions for Use (IFU).  </t>
    </r>
  </si>
  <si>
    <r>
      <rPr>
        <b/>
        <sz val="12"/>
        <rFont val="Calibri"/>
        <family val="2"/>
        <scheme val="minor"/>
      </rPr>
      <t>Guidance/description</t>
    </r>
    <r>
      <rPr>
        <sz val="12"/>
        <rFont val="Calibri"/>
        <family val="2"/>
        <scheme val="minor"/>
      </rPr>
      <t xml:space="preserve"> : Warnings can be located in the Instructions for Use (IFU).  This should also include considerations based on devices construction, uses, procedures and associated risk. </t>
    </r>
  </si>
  <si>
    <t>RA, R&amp;D</t>
  </si>
  <si>
    <r>
      <rPr>
        <b/>
        <sz val="12"/>
        <rFont val="Calibri"/>
        <family val="2"/>
        <scheme val="minor"/>
      </rPr>
      <t>Guidance/description</t>
    </r>
    <r>
      <rPr>
        <sz val="12"/>
        <rFont val="Calibri"/>
        <family val="2"/>
        <scheme val="minor"/>
      </rPr>
      <t xml:space="preserve"> : Principles of operation of the device and its mode of action shall be provided with scientifically demonstration if necessary. The mode of action should clearly identify how the device works. 
</t>
    </r>
    <r>
      <rPr>
        <b/>
        <sz val="12"/>
        <rFont val="Calibri"/>
        <family val="2"/>
        <scheme val="minor"/>
      </rPr>
      <t xml:space="preserve">Suggested Source </t>
    </r>
    <r>
      <rPr>
        <sz val="12"/>
        <rFont val="Calibri"/>
        <family val="2"/>
        <scheme val="minor"/>
      </rPr>
      <t>: Design Specification (DR000431), CER (SCN048339) , IFU etc.</t>
    </r>
  </si>
  <si>
    <r>
      <rPr>
        <b/>
        <sz val="12"/>
        <rFont val="Calibri"/>
        <family val="2"/>
        <scheme val="minor"/>
      </rPr>
      <t>Guidance/description</t>
    </r>
    <r>
      <rPr>
        <sz val="12"/>
        <rFont val="Calibri"/>
        <family val="2"/>
        <scheme val="minor"/>
      </rPr>
      <t xml:space="preserve"> : A rationale to be provided for the qualification of the product as a device that can be located under applicable definition from MDR 2017/745 Article 2 (Definitions).
</t>
    </r>
    <r>
      <rPr>
        <b/>
        <sz val="12"/>
        <rFont val="Calibri"/>
        <family val="2"/>
        <scheme val="minor"/>
      </rPr>
      <t/>
    </r>
  </si>
  <si>
    <r>
      <rPr>
        <b/>
        <sz val="12"/>
        <rFont val="Calibri"/>
        <family val="2"/>
        <scheme val="minor"/>
      </rPr>
      <t>Guidance/description</t>
    </r>
    <r>
      <rPr>
        <sz val="12"/>
        <rFont val="Calibri"/>
        <family val="2"/>
        <scheme val="minor"/>
      </rPr>
      <t xml:space="preserve"> : Review Annex VIII of MDR 2017/745 to determine the classification and applicable rule(s). Address other applicable classification rules: Ensure to document why considered rules were eliminated for the product.
Provide information as to whether the device is a Well-Established Technology (WET) device or provide justification if not.  Ensure consistency with CER (SCN048339), when CER will be updated as per MDR requirements  
</t>
    </r>
    <r>
      <rPr>
        <b/>
        <sz val="12"/>
        <rFont val="Calibri"/>
        <family val="2"/>
        <scheme val="minor"/>
      </rPr>
      <t/>
    </r>
  </si>
  <si>
    <t>Technical Specification</t>
  </si>
  <si>
    <t>Product Specification:</t>
  </si>
  <si>
    <t>R&amp;D, Med Operations, Med Affairs, Clinical</t>
  </si>
  <si>
    <t xml:space="preserve">MS8087C </t>
  </si>
  <si>
    <t>MS8087C Rev. XXX</t>
  </si>
  <si>
    <t>No gaps identified other than  requirements for performing new inspections if UDI marking is to be introduced for Purse String Clamp</t>
  </si>
  <si>
    <t>DR000431</t>
  </si>
  <si>
    <t xml:space="preserve">DR000431 </t>
  </si>
  <si>
    <t>No gaps identified after review</t>
  </si>
  <si>
    <t>Complete</t>
  </si>
  <si>
    <t>D44914 / D03753</t>
  </si>
  <si>
    <t xml:space="preserve">D44914 / D03753 </t>
  </si>
  <si>
    <r>
      <rPr>
        <b/>
        <sz val="12"/>
        <rFont val="Calibri"/>
        <family val="2"/>
        <scheme val="minor"/>
      </rPr>
      <t>Guidance/description</t>
    </r>
    <r>
      <rPr>
        <sz val="12"/>
        <rFont val="Calibri"/>
        <family val="2"/>
        <scheme val="minor"/>
      </rPr>
      <t xml:space="preserve"> : Provide an explanation of any novel features e.g. innovative features, new to the market, based on claims and design input/output. 
If there are no novel features, state this and provide justification.
</t>
    </r>
    <r>
      <rPr>
        <b/>
        <sz val="12"/>
        <rFont val="Calibri"/>
        <family val="2"/>
        <scheme val="minor"/>
      </rPr>
      <t>Suggested Source</t>
    </r>
    <r>
      <rPr>
        <sz val="12"/>
        <rFont val="Calibri"/>
        <family val="2"/>
        <scheme val="minor"/>
      </rPr>
      <t xml:space="preserve"> : CER (SCN048339) and design intent analysis
</t>
    </r>
    <r>
      <rPr>
        <b/>
        <sz val="12"/>
        <rFont val="Calibri"/>
        <family val="2"/>
        <scheme val="minor"/>
      </rPr>
      <t/>
    </r>
  </si>
  <si>
    <t>R&amp;D</t>
  </si>
  <si>
    <r>
      <rPr>
        <b/>
        <sz val="12"/>
        <color theme="1"/>
        <rFont val="Calibri"/>
        <family val="2"/>
        <scheme val="minor"/>
      </rPr>
      <t>Guidance/description :</t>
    </r>
    <r>
      <rPr>
        <sz val="12"/>
        <color theme="1"/>
        <rFont val="Calibri"/>
        <family val="2"/>
        <scheme val="minor"/>
      </rPr>
      <t xml:space="preserve">  Provide a description of the accessories that are intended to be used in combination with the device (interconnectivity). State whether the accessories are provided with the device or if they are not included.
</t>
    </r>
    <r>
      <rPr>
        <b/>
        <sz val="12"/>
        <color theme="1"/>
        <rFont val="Calibri"/>
        <family val="2"/>
        <scheme val="minor"/>
      </rPr>
      <t>Suggested Source :</t>
    </r>
    <r>
      <rPr>
        <sz val="12"/>
        <color theme="1"/>
        <rFont val="Calibri"/>
        <family val="2"/>
        <scheme val="minor"/>
      </rPr>
      <t xml:space="preserve"> Information taken from CER (SCN048339): section 4.2, The PURSE STRING CLAMP requires the use of needle and suture per user preference.</t>
    </r>
  </si>
  <si>
    <r>
      <rPr>
        <b/>
        <sz val="12"/>
        <rFont val="Calibri"/>
        <family val="2"/>
        <scheme val="minor"/>
      </rPr>
      <t>Guidance/description :</t>
    </r>
    <r>
      <rPr>
        <sz val="12"/>
        <rFont val="Calibri"/>
        <family val="2"/>
        <scheme val="minor"/>
      </rPr>
      <t xml:space="preserve">  A description of the accessories that are intended to be used in combination with the device (interconnectivity). State whether the accessories are provided with the device or if they are not included. This section should also indicate how the device is sold and used.</t>
    </r>
  </si>
  <si>
    <r>
      <rPr>
        <b/>
        <sz val="12"/>
        <rFont val="Calibri"/>
        <family val="2"/>
        <scheme val="minor"/>
      </rPr>
      <t>Guidance/description :</t>
    </r>
    <r>
      <rPr>
        <sz val="12"/>
        <rFont val="Calibri"/>
        <family val="2"/>
        <scheme val="minor"/>
      </rPr>
      <t xml:space="preserve">  A description of the key functional elements, e.g. the device parts/components the formulation, composition, functionality and, where relevant, qualitative and quantitative composition (i.e. what parts and what material is each part made of). Where appropriate, this shall include labelled pictorial representations (e.g. diagrams, photographs, and drawings), clearly indicating key components, including sufficient explanation to understand the drawings and diagrams. </t>
    </r>
  </si>
  <si>
    <t>R&amp;D, Biocompatibility</t>
  </si>
  <si>
    <r>
      <t xml:space="preserve">New Section:
</t>
    </r>
    <r>
      <rPr>
        <b/>
        <i/>
        <sz val="12"/>
        <color theme="1" tint="0.34998626667073579"/>
        <rFont val="Calibri"/>
        <family val="2"/>
        <scheme val="minor"/>
      </rPr>
      <t>To be obtained  from DBAM</t>
    </r>
  </si>
  <si>
    <r>
      <rPr>
        <b/>
        <sz val="12"/>
        <rFont val="Calibri"/>
        <family val="2"/>
        <scheme val="minor"/>
      </rPr>
      <t>Guidance/description :</t>
    </r>
    <r>
      <rPr>
        <sz val="12"/>
        <rFont val="Calibri"/>
        <family val="2"/>
        <scheme val="minor"/>
      </rPr>
      <t xml:space="preserve"> A description of the raw materials incorporated into key functional elements and those making either direct contact with the human body or indirect contact with the body, e.g. during extracorporeal circulation of body fluids.</t>
    </r>
  </si>
  <si>
    <t xml:space="preserve">RA, R&amp;D, Medical Operations, Clinical </t>
  </si>
  <si>
    <r>
      <rPr>
        <b/>
        <sz val="12"/>
        <rFont val="Calibri"/>
        <family val="2"/>
        <scheme val="minor"/>
      </rPr>
      <t>Guidance/description :</t>
    </r>
    <r>
      <rPr>
        <sz val="12"/>
        <rFont val="Calibri"/>
        <family val="2"/>
        <scheme val="minor"/>
      </rPr>
      <t xml:space="preserve"> Provide overview of the previous generation(s)  of the device by the manufacturer,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</si>
  <si>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RA, Medical Operations, Clinical</t>
  </si>
  <si>
    <r>
      <rPr>
        <b/>
        <sz val="12"/>
        <rFont val="Calibri"/>
        <family val="2"/>
        <scheme val="minor"/>
      </rPr>
      <t>Guidance/description :</t>
    </r>
    <r>
      <rPr>
        <sz val="12"/>
        <rFont val="Calibri"/>
        <family val="2"/>
        <scheme val="minor"/>
      </rPr>
      <t xml:space="preserve"> Provide an overview of identified similar devices available in the Union or international markets,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</si>
  <si>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INFORMATION TO BE SUPPLIED BY THE MANUFACTURER</t>
  </si>
  <si>
    <t>Labeling, Packaging, RA</t>
  </si>
  <si>
    <t>Package Assembly Drawings
P000432
Generic Carton Drawings
P000520 (P000422P01 / A000805P00)</t>
  </si>
  <si>
    <t>Package Assembly Drawings
P000432
Generic Carton Drawings
P000520 (P000422P01 / A000805P00 (Working stage in EPI))</t>
  </si>
  <si>
    <t>Based on New MDR requirements, package assembly and Generic Carton drawings may require further modification due to UDI implementation. Require SME input.</t>
  </si>
  <si>
    <t>Labeling, RA</t>
  </si>
  <si>
    <t>Current Production IFU
SCN053725 (RMC8340455)</t>
  </si>
  <si>
    <t>New document as per CLDP process</t>
  </si>
  <si>
    <t>IFU to be updated by including information based on new requirements for MDR such as :
1) Patient Target Group
2) Clinical Benefits
3) Safety and Clinical Performance (SSCP) (if applicable)
4) Qualitative and quantitative information on implant materials
5) Warning against reporting of any serious incident etc.</t>
  </si>
  <si>
    <t>DESIGN AND MANUFACTURING INFORMATION</t>
  </si>
  <si>
    <t>R&amp;D, QE, Manufacturing Engineering</t>
  </si>
  <si>
    <t>Reference to various design factbooks (DHFs) as available for Purse String Clamp is required to be filled in this section as well as applicable EES procedure need to be depicted in this section</t>
  </si>
  <si>
    <t>Detail Manufacturing Information including manufacturing flow chart and process specification
SCN049769</t>
  </si>
  <si>
    <t>Other than Manufacturing process validations(Master Validation Plan), all required documents are available which comply with MDR requirements</t>
  </si>
  <si>
    <t>R&amp;D, RA, QE, Manufacturing Engineering, Supplier Quality</t>
  </si>
  <si>
    <t>Information of all suppliers related to key aspects of a product such as : design, raw material manufacturing, packaging, sterilization etc.  are required in this section.
Also need to provide Authorized Representative in this section.</t>
  </si>
  <si>
    <t>GENERAL SAFETY AND PERFORMANCE REQUIREMENTS</t>
  </si>
  <si>
    <t>100643298 General Safety and Performance Requirements Checklist
SCNXXXXXX</t>
  </si>
  <si>
    <r>
      <rPr>
        <b/>
        <sz val="12"/>
        <rFont val="Calibri"/>
        <family val="2"/>
        <scheme val="minor"/>
      </rPr>
      <t>Guidance/description :</t>
    </r>
    <r>
      <rPr>
        <sz val="12"/>
        <rFont val="Calibri"/>
        <family val="2"/>
        <scheme val="minor"/>
      </rPr>
      <t xml:space="preserve"> The device must meet the General Safety and Performance Requirements set out in Annex I of the Medical Device Regulation (EU) 2017/745, which apply to it, taking account of the intended purpose of the device concerned.
The compliance of the device to the relevant requirements shall be documented in the referenced checklist(s).  A justification is provided within the checklist for the requirements that do not apply.
</t>
    </r>
    <r>
      <rPr>
        <b/>
        <sz val="12"/>
        <rFont val="Calibri"/>
        <family val="2"/>
        <scheme val="minor"/>
      </rPr>
      <t/>
    </r>
  </si>
  <si>
    <t xml:space="preserve">Standards </t>
  </si>
  <si>
    <t xml:space="preserve">SCN053711 </t>
  </si>
  <si>
    <t>SCN053711  rev. XXX</t>
  </si>
  <si>
    <t>Document to be revised considering new list of applicable Harmonized Standards as applicable in EES after MDR implementation</t>
  </si>
  <si>
    <t>BENEFIT-RISK ANALYSIS AND RISK MANAGEMENT</t>
  </si>
  <si>
    <t>QE, Risk Mgmt.</t>
  </si>
  <si>
    <r>
      <t>Information related to risk benefit analysis can be obtained from the following sources</t>
    </r>
    <r>
      <rPr>
        <b/>
        <sz val="12"/>
        <rFont val="Calibri"/>
        <family val="2"/>
        <scheme val="minor"/>
      </rPr>
      <t xml:space="preserve">
Suggested Source : </t>
    </r>
    <r>
      <rPr>
        <sz val="12"/>
        <rFont val="Calibri"/>
        <family val="2"/>
        <scheme val="minor"/>
      </rPr>
      <t xml:space="preserve">CER (SCN048339), Risk management Report (RMD000635)
</t>
    </r>
    <r>
      <rPr>
        <b/>
        <sz val="12"/>
        <rFont val="Calibri"/>
        <family val="2"/>
        <scheme val="minor"/>
      </rPr>
      <t/>
    </r>
  </si>
  <si>
    <r>
      <rPr>
        <b/>
        <sz val="12"/>
        <rFont val="Calibri"/>
        <family val="2"/>
        <scheme val="minor"/>
      </rPr>
      <t xml:space="preserve">RMR
</t>
    </r>
    <r>
      <rPr>
        <sz val="12"/>
        <rFont val="Calibri"/>
        <family val="2"/>
        <scheme val="minor"/>
      </rPr>
      <t>RMD000635</t>
    </r>
    <r>
      <rPr>
        <b/>
        <sz val="12"/>
        <rFont val="Calibri"/>
        <family val="2"/>
        <scheme val="minor"/>
      </rPr>
      <t xml:space="preserve">
Process FMEA (device)</t>
    </r>
    <r>
      <rPr>
        <sz val="12"/>
        <rFont val="Calibri"/>
        <family val="2"/>
        <scheme val="minor"/>
      </rPr>
      <t xml:space="preserve">
RMD001344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t>
    </r>
    <r>
      <rPr>
        <b/>
        <sz val="12"/>
        <rFont val="Calibri"/>
        <family val="2"/>
        <scheme val="minor"/>
      </rPr>
      <t xml:space="preserve">
Application FMEA 
</t>
    </r>
    <r>
      <rPr>
        <sz val="12"/>
        <rFont val="Calibri"/>
        <family val="2"/>
        <scheme val="minor"/>
      </rPr>
      <t>RMD000621</t>
    </r>
  </si>
  <si>
    <r>
      <rPr>
        <b/>
        <sz val="12"/>
        <rFont val="Calibri"/>
        <family val="2"/>
        <scheme val="minor"/>
      </rPr>
      <t xml:space="preserve">RMR
</t>
    </r>
    <r>
      <rPr>
        <sz val="12"/>
        <rFont val="Calibri"/>
        <family val="2"/>
        <scheme val="minor"/>
      </rPr>
      <t>RMD000635 Rev. XXX</t>
    </r>
    <r>
      <rPr>
        <b/>
        <sz val="12"/>
        <rFont val="Calibri"/>
        <family val="2"/>
        <scheme val="minor"/>
      </rPr>
      <t xml:space="preserve">
Process FMEA (device)</t>
    </r>
    <r>
      <rPr>
        <sz val="12"/>
        <rFont val="Calibri"/>
        <family val="2"/>
        <scheme val="minor"/>
      </rPr>
      <t xml:space="preserve">
RMD001344 Rev. XXX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Rev XXX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 Rev XXX</t>
    </r>
    <r>
      <rPr>
        <b/>
        <sz val="12"/>
        <rFont val="Calibri"/>
        <family val="2"/>
        <scheme val="minor"/>
      </rPr>
      <t xml:space="preserve">
Application FMEA 
</t>
    </r>
    <r>
      <rPr>
        <sz val="12"/>
        <rFont val="Calibri"/>
        <family val="2"/>
        <scheme val="minor"/>
      </rPr>
      <t>RMD000621  Rev XXX</t>
    </r>
  </si>
  <si>
    <t>Modify Risk management documents as per new hazards identified based on 103433773 MDD to MDR Compliance Procedure</t>
  </si>
  <si>
    <t>PRODUCT VERIFICATION AND VALIDATION</t>
  </si>
  <si>
    <t>Pre-Clinical and Clinical Data Result</t>
  </si>
  <si>
    <t xml:space="preserve">Pre-Clinical, Clinical, R&amp;D </t>
  </si>
  <si>
    <t>CER - SCN048339</t>
  </si>
  <si>
    <r>
      <rPr>
        <b/>
        <sz val="12"/>
        <rFont val="Calibri"/>
        <family val="2"/>
        <scheme val="minor"/>
      </rPr>
      <t>Guidance/description :</t>
    </r>
    <r>
      <rPr>
        <sz val="12"/>
        <rFont val="Calibri"/>
        <family val="2"/>
        <scheme val="minor"/>
      </rPr>
      <t xml:space="preserve"> Provide the detailed information regarding test design, test protocol, methods of data analysis, in addition to data summaries and test conclusions regarding each of the pre-clinical evaluation activities.  May need to provide Justification memo in lack of design verification testing for legacy devices in market for more that 15 years. 
</t>
    </r>
    <r>
      <rPr>
        <b/>
        <sz val="12"/>
        <rFont val="Calibri"/>
        <family val="2"/>
        <scheme val="minor"/>
      </rPr>
      <t xml:space="preserve">Suggested Source: </t>
    </r>
    <r>
      <rPr>
        <sz val="12"/>
        <rFont val="Calibri"/>
        <family val="2"/>
        <scheme val="minor"/>
      </rPr>
      <t xml:space="preserve">CER (SCN048339), Design Verification Matrix (DR000432), Design Factbook (FB000331) etc.
</t>
    </r>
    <r>
      <rPr>
        <b/>
        <sz val="12"/>
        <rFont val="Calibri"/>
        <family val="2"/>
        <scheme val="minor"/>
      </rPr>
      <t/>
    </r>
  </si>
  <si>
    <t>10/15/18 
(11/30/18 
if testing required)</t>
  </si>
  <si>
    <t>SCN046114</t>
  </si>
  <si>
    <t>SCN046114 Rev. XXX</t>
  </si>
  <si>
    <r>
      <t xml:space="preserve">Existing DBAM document  to be updated  to capture the new R-Spec numbers pulled based on  MDR requirements  
</t>
    </r>
    <r>
      <rPr>
        <b/>
        <sz val="12"/>
        <rFont val="Calibri"/>
        <family val="2"/>
        <scheme val="minor"/>
      </rPr>
      <t>Suggested Source:</t>
    </r>
    <r>
      <rPr>
        <sz val="12"/>
        <rFont val="Calibri"/>
        <family val="2"/>
        <scheme val="minor"/>
      </rPr>
      <t xml:space="preserve"> DBAM: (SCN046114)</t>
    </r>
  </si>
  <si>
    <t xml:space="preserve">Product Stewardship </t>
  </si>
  <si>
    <r>
      <rPr>
        <b/>
        <sz val="12"/>
        <color theme="1"/>
        <rFont val="Calibri"/>
        <family val="2"/>
        <scheme val="minor"/>
      </rPr>
      <t xml:space="preserve">Guidance/description : </t>
    </r>
    <r>
      <rPr>
        <sz val="12"/>
        <color theme="1"/>
        <rFont val="Calibri"/>
        <family val="2"/>
        <scheme val="minor"/>
      </rPr>
      <t xml:space="preserve">The device component materials shall be reviewed. This review shall be based upon supplier material disclosures, laboratory testing and screening, and technical assessments. </t>
    </r>
  </si>
  <si>
    <r>
      <t xml:space="preserve">New Section:
</t>
    </r>
    <r>
      <rPr>
        <b/>
        <i/>
        <sz val="12"/>
        <color theme="3"/>
        <rFont val="Calibri"/>
        <family val="2"/>
        <scheme val="minor"/>
      </rPr>
      <t>Not Applicable</t>
    </r>
  </si>
  <si>
    <t>Since Purse String Clamp does not have any medical electrical equipment and medical electrical systems, this section will not be applicable. Hence no gaps identified.</t>
  </si>
  <si>
    <t>Since Purse String Clamp does not have any software related systems, this section will not be applicable. Hence no gaps identified.</t>
  </si>
  <si>
    <t>LM, R&amp;D</t>
  </si>
  <si>
    <r>
      <rPr>
        <b/>
        <sz val="12"/>
        <rFont val="Calibri"/>
        <family val="2"/>
        <scheme val="minor"/>
      </rPr>
      <t>Stability Strategy (device)</t>
    </r>
    <r>
      <rPr>
        <sz val="12"/>
        <rFont val="Calibri"/>
        <family val="2"/>
        <scheme val="minor"/>
      </rPr>
      <t xml:space="preserve">
DOC022849 </t>
    </r>
  </si>
  <si>
    <r>
      <rPr>
        <b/>
        <sz val="12"/>
        <rFont val="Calibri"/>
        <family val="2"/>
        <scheme val="minor"/>
      </rPr>
      <t>Stability Strategy (device)</t>
    </r>
    <r>
      <rPr>
        <sz val="12"/>
        <rFont val="Calibri"/>
        <family val="2"/>
        <scheme val="minor"/>
      </rPr>
      <t xml:space="preserve">
DOC022849  Rev. XXX</t>
    </r>
  </si>
  <si>
    <t>MDR requires device shall mention its intended lifetime within existing applicable documentation.</t>
  </si>
  <si>
    <t>Packaging, R&amp;D</t>
  </si>
  <si>
    <r>
      <rPr>
        <b/>
        <sz val="12"/>
        <rFont val="Calibri"/>
        <family val="2"/>
        <scheme val="minor"/>
      </rPr>
      <t>Package Validation (Transit test)</t>
    </r>
    <r>
      <rPr>
        <sz val="12"/>
        <rFont val="Calibri"/>
        <family val="2"/>
        <scheme val="minor"/>
      </rPr>
      <t xml:space="preserve">
SCN046113</t>
    </r>
  </si>
  <si>
    <t>No gaps identified</t>
  </si>
  <si>
    <r>
      <rPr>
        <b/>
        <sz val="12"/>
        <rFont val="Calibri"/>
        <family val="2"/>
        <scheme val="minor"/>
      </rPr>
      <t xml:space="preserve">Sterilization strategy </t>
    </r>
    <r>
      <rPr>
        <sz val="12"/>
        <rFont val="Calibri"/>
        <family val="2"/>
        <scheme val="minor"/>
      </rPr>
      <t xml:space="preserve">
SCN046313</t>
    </r>
  </si>
  <si>
    <r>
      <rPr>
        <b/>
        <sz val="12"/>
        <rFont val="Calibri"/>
        <family val="2"/>
        <scheme val="minor"/>
      </rPr>
      <t xml:space="preserve">Sterilization strategy </t>
    </r>
    <r>
      <rPr>
        <sz val="12"/>
        <rFont val="Calibri"/>
        <family val="2"/>
        <scheme val="minor"/>
      </rPr>
      <t xml:space="preserve">
SCN046313 Rev. XXX</t>
    </r>
  </si>
  <si>
    <t>Sterilization group to provide feedback on any modification if necessary for the Purse String Clamp existing sterilization strategy</t>
  </si>
  <si>
    <t xml:space="preserve">Med Affairs, Med Ops, Clinical </t>
  </si>
  <si>
    <t>A Summary of Safety and Clinical Performance (SSCP) is required for implantable devices and class III devices &amp; not for class I devices</t>
  </si>
  <si>
    <t>CER - SCN048339 Rev. XXX</t>
  </si>
  <si>
    <t>CER to be updated based on MDR requirements</t>
  </si>
  <si>
    <t xml:space="preserve">PMS, Med Affairs, Clinical </t>
  </si>
  <si>
    <t>PMS Plan - RMD001028
PMS Reports  data for CER -RMD001136</t>
  </si>
  <si>
    <t xml:space="preserve">PMS Plan - RMD001028
PMS Report - RMD001136
</t>
  </si>
  <si>
    <r>
      <rPr>
        <b/>
        <sz val="12"/>
        <color theme="1"/>
        <rFont val="Calibri"/>
        <family val="2"/>
        <scheme val="minor"/>
      </rPr>
      <t xml:space="preserve">Guidance/description : </t>
    </r>
    <r>
      <rPr>
        <sz val="12"/>
        <color theme="1"/>
        <rFont val="Calibri"/>
        <family val="2"/>
        <scheme val="minor"/>
      </rPr>
      <t xml:space="preserve">The PMCF is a continuous process that updates the clinical evaluation and should be addressed in the Post-Market Surveillance Plan.
</t>
    </r>
    <r>
      <rPr>
        <b/>
        <sz val="12"/>
        <color theme="1"/>
        <rFont val="Calibri"/>
        <family val="2"/>
        <scheme val="minor"/>
      </rPr>
      <t xml:space="preserve">Suggested Source: </t>
    </r>
    <r>
      <rPr>
        <sz val="12"/>
        <color theme="1"/>
        <rFont val="Calibri"/>
        <family val="2"/>
        <scheme val="minor"/>
      </rPr>
      <t xml:space="preserve">PMS Plan &amp; PMS Report; CER (SCN048339), when CER will be updated based on MDR requirements
</t>
    </r>
  </si>
  <si>
    <t>Additional Information Required in Specific Cases</t>
  </si>
  <si>
    <r>
      <t xml:space="preserve">New Section:
</t>
    </r>
    <r>
      <rPr>
        <b/>
        <i/>
        <sz val="12"/>
        <color theme="3"/>
        <rFont val="Calibri"/>
        <family val="2"/>
        <scheme val="minor"/>
      </rPr>
      <t xml:space="preserve"> 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</si>
  <si>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incorporates, as an integral part, a substance which, if used separately, within the meaning of point 2 of Article 1 of Directive 2001/83/EC, including a medicinal product derived from human blood or human plasma, is considered to be a medicinal product.</t>
    </r>
  </si>
  <si>
    <r>
      <rPr>
        <b/>
        <sz val="12"/>
        <color theme="1"/>
        <rFont val="Calibri"/>
        <family val="2"/>
        <scheme val="minor"/>
      </rPr>
      <t>Guidance/description :</t>
    </r>
    <r>
      <rPr>
        <sz val="12"/>
        <color theme="1"/>
        <rFont val="Calibri"/>
        <family val="2"/>
        <scheme val="minor"/>
      </rPr>
      <t xml:space="preserve"> This section refers to the subject device if manufactured utilizing tissues or cells of human or animal origin, or their derivatives covered by MDR, point (f) and (g) of Article 1(6), and / or Article 1(10).</t>
    </r>
  </si>
  <si>
    <r>
      <t xml:space="preserve">New Section:
</t>
    </r>
    <r>
      <rPr>
        <b/>
        <i/>
        <sz val="12"/>
        <color theme="3"/>
        <rFont val="Calibri"/>
        <family val="2"/>
        <scheme val="minor"/>
      </rPr>
      <t xml:space="preserve">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</si>
  <si>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if composed of substances or combinations of substances that are intended to be introduced into the human body and are absorbed by or locally dispersed in the human body.</t>
    </r>
  </si>
  <si>
    <r>
      <rPr>
        <b/>
        <sz val="12"/>
        <color theme="1"/>
        <rFont val="Calibri"/>
        <family val="2"/>
        <scheme val="minor"/>
      </rPr>
      <t>Guidance/description :</t>
    </r>
    <r>
      <rPr>
        <sz val="12"/>
        <color theme="1"/>
        <rFont val="Calibri"/>
        <family val="2"/>
        <scheme val="minor"/>
      </rPr>
      <t xml:space="preserve"> This section refers to a description of the methods used to ensure the accuracy as given in the specifications.  </t>
    </r>
  </si>
  <si>
    <r>
      <t xml:space="preserve">New Section:
</t>
    </r>
    <r>
      <rPr>
        <b/>
        <i/>
        <sz val="12"/>
        <color theme="3"/>
        <rFont val="Calibri"/>
        <family val="2"/>
        <scheme val="minor"/>
      </rPr>
      <t xml:space="preserve"> Content in TD to be finalized </t>
    </r>
  </si>
  <si>
    <r>
      <t xml:space="preserve"> </t>
    </r>
    <r>
      <rPr>
        <b/>
        <sz val="12"/>
        <color theme="1"/>
        <rFont val="Calibri"/>
        <family val="2"/>
        <scheme val="minor"/>
      </rPr>
      <t>Guidance/description :</t>
    </r>
    <r>
      <rPr>
        <sz val="12"/>
        <color theme="1"/>
        <rFont val="Calibri"/>
        <family val="2"/>
        <scheme val="minor"/>
      </rPr>
      <t xml:space="preserve"> The documentation referenced shall demonstrate that the subject device is connected to other device(s) during operation as intended, and conforms to the General Safety and Performance Requirements.</t>
    </r>
  </si>
  <si>
    <t>POST MARKET SURVEILLANCE</t>
  </si>
  <si>
    <t>PMS Plan - RMD001036
PMS Reports  data - RMD000830</t>
  </si>
  <si>
    <t>PMS Plan - RMD001036 Rev. XXX
PMS Reports  data  - RMD000830 Rev. XXX</t>
  </si>
  <si>
    <t>PMS plan and Report to be  finalized  based on MDR requirements</t>
  </si>
  <si>
    <t>EU DECLARATION OF CONFORMITY</t>
  </si>
  <si>
    <t>100642396 MDR EU Declaration of Conformity Form
 (SCNXXXXXX - Purse String Clamp)</t>
  </si>
  <si>
    <t xml:space="preserve">Document to be created based on MDR requirements </t>
  </si>
  <si>
    <t>CERTIFICATES</t>
  </si>
  <si>
    <t>EU Certificate</t>
  </si>
  <si>
    <t>XXXX</t>
  </si>
  <si>
    <t>Certificates to be obtained for MDR compliance</t>
  </si>
  <si>
    <t>OOS</t>
  </si>
  <si>
    <t>EN ISO 13485 Certificate</t>
  </si>
  <si>
    <t>RA, QA</t>
  </si>
  <si>
    <t>LIGACLIP EXTRA Ligating Clip Cartridge Titanium Clips (Class IIB)</t>
  </si>
  <si>
    <t>Deliverables</t>
  </si>
  <si>
    <t>Dependency (Source of Information)</t>
  </si>
  <si>
    <t>Status</t>
  </si>
  <si>
    <t>Remarks</t>
  </si>
  <si>
    <t>Dates without Dependency</t>
  </si>
  <si>
    <t>Estimated Completion date</t>
  </si>
  <si>
    <t>Associated Dependencies</t>
  </si>
  <si>
    <t>From (Current Technical File  TF N000006)</t>
  </si>
  <si>
    <t>IFU- A88260P00, A86107P00, 
A88261P00, A88259P00</t>
  </si>
  <si>
    <t>Working</t>
  </si>
  <si>
    <t xml:space="preserve">Labelling team to finalize information with other functional SMEs to update current IFU as per EU MDR </t>
  </si>
  <si>
    <t xml:space="preserve">Labelling team to finalize information with other functional SMEs </t>
  </si>
  <si>
    <t>Need CER alignment</t>
  </si>
  <si>
    <t>Pending Information</t>
  </si>
  <si>
    <t xml:space="preserve">Current IFU donot list intended users information in Warnings section 
Labelling team to finalize information with other functional SMEs </t>
  </si>
  <si>
    <t>Suggested Source :  GSI database GTIN</t>
  </si>
  <si>
    <t>Need information for UDI</t>
  </si>
  <si>
    <t>Current IFU do not list intended Patient Population and Medical Conditions information
Need to update</t>
  </si>
  <si>
    <t>Pending Review with SME</t>
  </si>
  <si>
    <t>TD Deliverables Released</t>
  </si>
  <si>
    <t>PSX - DRXXXXXX to  be released  in EPIcenter after review</t>
  </si>
  <si>
    <r>
      <rPr>
        <sz val="11"/>
        <color theme="1"/>
        <rFont val="Calibri"/>
        <family val="2"/>
        <scheme val="minor"/>
      </rPr>
      <t>New Section:</t>
    </r>
    <r>
      <rPr>
        <i/>
        <sz val="11"/>
        <color theme="1"/>
        <rFont val="Calibri"/>
        <family val="2"/>
        <scheme val="minor"/>
      </rPr>
      <t xml:space="preserve">
</t>
    </r>
    <r>
      <rPr>
        <i/>
        <sz val="11"/>
        <color theme="1" tint="0.34998626667073579"/>
        <rFont val="Calibri"/>
        <family val="2"/>
        <scheme val="minor"/>
      </rPr>
      <t xml:space="preserve"> </t>
    </r>
    <r>
      <rPr>
        <b/>
        <i/>
        <sz val="11"/>
        <color theme="1" tint="0.34998626667073579"/>
        <rFont val="Calibri"/>
        <family val="2"/>
        <scheme val="minor"/>
      </rPr>
      <t>Content in TD to be finalized  with KFE Memo (SCNXXXXX)</t>
    </r>
  </si>
  <si>
    <t>DBAM - SCN018493 Rev. XXX
Design Specification - PMR35 - FB000551 p. 33
PMW35 - FB000551 p. 33
PRR35 - FB000501 p. 22
PRW35 - FB000501 p. 22 
PXR35 - DS0057
PXW35 - DS0057
PSX - DRXXXXXX
Sterilization Strategy - SCN005386, SCN008851</t>
  </si>
  <si>
    <t xml:space="preserve">●DBAM to be updated based on latest test requirements
</t>
  </si>
  <si>
    <t>Need Device testing</t>
  </si>
  <si>
    <t>DBAM - SCN018493 Rev. XXX</t>
  </si>
  <si>
    <t xml:space="preserve">●DBAM to be updated based on latest test requirements
●KFE to be released after finalizaton of other sections within the document
</t>
  </si>
  <si>
    <t>CER - SCN019399</t>
  </si>
  <si>
    <t>Need updates based on latest CER after MDR related updates to CER</t>
  </si>
  <si>
    <t>Explained in remarks column</t>
  </si>
  <si>
    <t>May need updates based on latest MDR related updates to label information</t>
  </si>
  <si>
    <t>May need updates based on latest MDR related updates to include information for referred TD sections : 1.1.4 1.1.6 and  1.2.3</t>
  </si>
  <si>
    <t>Design Specification - PSX will  be released after review
Design Verification Matrix - PMR and PMW is being created and will be released after review
● Updated Justification Memo to be released</t>
  </si>
  <si>
    <t>Manufacturing Memo for Skin Staplers and Extractor - SCNXXXXXXX to be released after review with SME</t>
  </si>
  <si>
    <t>Depends on all deliverables</t>
  </si>
  <si>
    <t xml:space="preserve">List of Applied standards
</t>
  </si>
  <si>
    <t>All Functional groups to conform to latest standard requirements</t>
  </si>
  <si>
    <t>May need updates based on latest CER after MDR related updates to CER</t>
  </si>
  <si>
    <t>Hazard Analysis Memo - SCNXXXXX
Application FMEA - RMD001200, RMD001189
Design FMEA - DF0120, RMD001203, RMD001188
Documents mentioned above to be released after SME review</t>
  </si>
  <si>
    <t>Design Verifiation Matrix - PMR and PMW to be reviewed by SME along with associated Preclinical information 
Above documents to be released after review</t>
  </si>
  <si>
    <t>DBAM to be updated based on latest Biocompatibility Testing standards</t>
  </si>
  <si>
    <t xml:space="preserve">Product stewardship </t>
  </si>
  <si>
    <t>●R&amp;D to Provide information to Principle of Operation section of CER
●Update relavant information such as intended patient population medical condition; literature study report etc. as applicable
● CER should be consistent with the information as provided within IFU and Technical documentation sections where applicable
Example:
May need updates based on latest MDR related updates to include information for referred TD sections: 1.3.1 and 1.3.2</t>
  </si>
  <si>
    <t>Need Biocompatibility input</t>
  </si>
  <si>
    <t>PMS Plan - RMD001036
PMS Reports  data for CER - RMD000830</t>
  </si>
  <si>
    <r>
      <t xml:space="preserve">New Section:
</t>
    </r>
    <r>
      <rPr>
        <b/>
        <i/>
        <sz val="11"/>
        <color theme="3"/>
        <rFont val="Calibri"/>
        <family val="2"/>
        <scheme val="minor"/>
      </rPr>
      <t>Not Applicable</t>
    </r>
  </si>
  <si>
    <r>
      <t xml:space="preserve">New Section:
</t>
    </r>
    <r>
      <rPr>
        <b/>
        <i/>
        <sz val="11"/>
        <color theme="3"/>
        <rFont val="Calibri"/>
        <family val="2"/>
        <scheme val="minor"/>
      </rPr>
      <t xml:space="preserve"> Content in TD to be finalized </t>
    </r>
  </si>
  <si>
    <t>After QA, RA review</t>
  </si>
  <si>
    <t>Certificates are required for MDR compliance</t>
  </si>
  <si>
    <t>LIGAMAX-5 5MM Endoscopic Multiple Clip Applier (Class IIB)</t>
  </si>
  <si>
    <t>IFU -
RMC8334345, SCN053844 (P40209P12)
A001036P00</t>
  </si>
  <si>
    <t>GTIN Number</t>
  </si>
  <si>
    <t>Material Specification - SPE003637, SPE003638</t>
  </si>
  <si>
    <t>Design Specification - DR000480, DR000483</t>
  </si>
  <si>
    <t>●Revise New Design Specification based on latest IFU content for Sterilization
●New Version IFUs not yet released</t>
  </si>
  <si>
    <t xml:space="preserve">Drawings -
LC-D44670, D44671, D44672, D44673,D44674, D44675
LC2010Z-D43237, LC3010Z - D43232, LC4010Z - D43239 </t>
  </si>
  <si>
    <t>Pending Release</t>
  </si>
  <si>
    <t>Need confirmation to revise current Epicentrer drawings with  actual LC CAD models instead of referring to supplier drawings in EES template</t>
  </si>
  <si>
    <t xml:space="preserve">Current IFUs for LC2010Z, LC3010Z and LC4010Z do not provide complete list of Product codes for Trocars that are used as accessory/ancillary
Labelling team to finalize information with other functional SMEs </t>
  </si>
  <si>
    <t>Key Functional Element Memo - SCNXXXXX</t>
  </si>
  <si>
    <t>DBAM - SCN052455, SCN049258
Design Specification - DR000480, DR000483
Sterilization Strategy - SCN049267 
FBD Report - PRCXXXXXX</t>
  </si>
  <si>
    <t>●DBAM to be updated based on latest Biocompatibility Testing standards
●Revise New Design Specification based on latest IFU content for Sterilization
●FBD analysis report to be released after review</t>
  </si>
  <si>
    <t>DBAM - SCN052455, SCN049258</t>
  </si>
  <si>
    <t xml:space="preserve">●DBAM to be updated based on latest Biocompatibility Testing standards
●KFE to be released after finalizaton of other sections within the document
</t>
  </si>
  <si>
    <t xml:space="preserve">Restricted substance </t>
  </si>
  <si>
    <t>CER - SCN052449</t>
  </si>
  <si>
    <t>Package Asembly Drawing - P000506, P000507, P000413</t>
  </si>
  <si>
    <t>Design Specification - DR000480, DR000483
Material Specification - SPE003637, SPE003638
Design Verification Marix -DR000481, DR000484
Justification for Design Verification and Validation Memo -SCNXXXXXX</t>
  </si>
  <si>
    <t>Design Specification - DR000444,DR000442
Justification Memo - SCNXXXXXX
●Revise New Design Specification based on latest IFU content for Sterilization
● Updated Justification Memo to be released</t>
  </si>
  <si>
    <t>Device Process Specification -SCN052445, SCN049259
Detailed Manufacturing Information - SCN052421, SCN052422</t>
  </si>
  <si>
    <t>Updates made to the Detailed Manufacturing memo and proces specificatins to be released</t>
  </si>
  <si>
    <t>Clarification on MVP</t>
  </si>
  <si>
    <t>GSPR Checklist</t>
  </si>
  <si>
    <t>Harmonised Standards List - SCN053711</t>
  </si>
  <si>
    <r>
      <t xml:space="preserve">Risk Management Report -RMD001405
Process FMEA Design - SCN052457, SCN046026
Design FMEA - RMD001406, RMD001413
</t>
    </r>
    <r>
      <rPr>
        <sz val="12"/>
        <color theme="1"/>
        <rFont val="Calibri"/>
        <family val="2"/>
        <scheme val="minor"/>
      </rPr>
      <t>Application FMEA -N/A</t>
    </r>
    <r>
      <rPr>
        <sz val="12"/>
        <rFont val="Calibri"/>
        <family val="2"/>
        <scheme val="minor"/>
      </rPr>
      <t xml:space="preserve">
Product Use Risk Analysis - RMD001342
Process FMEA Packaging - SCN047340
Design FMEA Packaging - SCN047339
</t>
    </r>
    <r>
      <rPr>
        <sz val="12"/>
        <color rgb="FFFF0000"/>
        <rFont val="Calibri"/>
        <family val="2"/>
        <scheme val="minor"/>
      </rPr>
      <t xml:space="preserve">Use Specification - SCNXXXXXX
UOUP Report - SCNXXXXXX
</t>
    </r>
    <r>
      <rPr>
        <sz val="12"/>
        <rFont val="Calibri"/>
        <family val="2"/>
        <scheme val="minor"/>
      </rPr>
      <t>Hazard Analysis Memo - SCNXXXXX</t>
    </r>
  </si>
  <si>
    <t>Hazard Analysis Memo - SCNXXXXX
Use Specification - SCNXXXXXX
UOUP Report - SCNXXXXXX
Process FMEA Design - SCN052457, SCN046026
Design FMEA - RMD001406, RMD001413
Documents mentioned above to be released after SME review</t>
  </si>
  <si>
    <r>
      <t xml:space="preserve">Design Verification and Validation Justification Memo - SCNXXXXXX
Design Verifiation Matrix -DR000481, DR000484
</t>
    </r>
    <r>
      <rPr>
        <sz val="12"/>
        <rFont val="Calibri"/>
        <family val="2"/>
        <scheme val="minor"/>
      </rPr>
      <t xml:space="preserve">Engineering Analysis Report - PRCXXXXX
</t>
    </r>
  </si>
  <si>
    <t xml:space="preserve">
PRCXXXXX - FBD analysis report to be released
Justification Memo - SCNXXXXXX
Memo to identify Worst case device to be released - SCNXXXXXX
Above documents to be released after review</t>
  </si>
  <si>
    <t>Testing may require more time</t>
  </si>
  <si>
    <t>Restricted Substance Evaluation Report - DOCXXXXXX</t>
  </si>
  <si>
    <t>Start time depends upon availability of information from supplier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</si>
  <si>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 DOC022853</t>
    </r>
  </si>
  <si>
    <t>Package Transit Testing - SCN049256, SCN046018
Package Performance Qualification - SCN052425, SCN047050</t>
  </si>
  <si>
    <t xml:space="preserve">Sterilization Strategy - SCN049267 </t>
  </si>
  <si>
    <t>N/A 
required for Class III devices</t>
  </si>
  <si>
    <t>Clinical Evaluation Report - SCN052449</t>
  </si>
  <si>
    <t>Clinical Evaluation Report -SCN052449</t>
  </si>
  <si>
    <t>PMS Plan - RMD001006
PMS Report - RMD000840</t>
  </si>
  <si>
    <t>PMR35 - MS8091C
PMW35 - MS8091C
PRR35 - MS730006C
PRW35 - MS730006C 
PXR35 - MS00080
PXW35 - MS00080
PSX - MS00009</t>
  </si>
  <si>
    <t>PMR35 - FB000551 p. 33
PMW35 - FB000551 p. 33
PRR35 - FB000501 p. 22
PRW35 - FB000501 p. 22 
PXR35 - DS0057
PXW35 - DS0057
PSX - DRXXXXXX</t>
  </si>
  <si>
    <t>PMR35 - D02930
PMW35 - D02925
PRR35 - M09652
PRW35 - M07900
PXR35 - D05700
PXW35 - D05700
PSX - M00253</t>
  </si>
  <si>
    <t>Package Assembly Drawings
PMR35- P70403
PMW35- P70527
PRR35- P70565
PRW35- P70565
PXR35- P71183
PXW35-P71183
PSX- P70459
Generic Carton Drawings
PMR35- A85074
PMW35- A85074
PRR35- A85073
PRW35- A85073
PXR35- A85075
PXW35- A85075
PSX- A84734</t>
  </si>
  <si>
    <t>Factbook - FB000501, FB000551, FB001190
Design Specification - Documents mentioned above in design specification section
Material Specification - Documents mentioned above in design specification section
Design Verification Marix -PMR35,PMW35 - FB000551  p. 23
PRR35,PRW35 - FB000501  p. 22
PXR35,PXW35 - QA0039</t>
  </si>
  <si>
    <t>Manufacturing Memo for Skin Staplers and Extractor - SCNXXXXXXX</t>
  </si>
  <si>
    <t>Harmonised Standards List - SCN018477 Rev. XXX</t>
  </si>
  <si>
    <t>RMR
PRR35,PRW35,  PXR35,PXW35,  PMR35,PMW35, PSX - RMD000284
Process FMEA (device)
PRR35, PRW35,  PXR35, PXW35 - PF0114
PSX - PF0270
Process FMEA (packaging)
PMR35,PMW35, PSX - PF0206
PRR35,PRW35,  PXR35,PXW35 - PF0206
Design FMEA (device)
PMR35,PMW35 - FB000551, pg 181 (RMD001203 - working stage in EPI)
PRR35,PRW35 - RMD000284 (RMD001201 - working stage in EPI)
PXR35,PXW35 - DF0120 (RMD001201 - working stage in EPI)
PSX - RMD000284 (RMD001188 - working stage in EPI)
Design FMEA (packaging)
PMR35,PMW35 - FB000551,  pg 353
PRR35,PRW35 - DF0132
PXR35,PXW35 - DF0127
PSX - RMD000978
Product Use Risk Analysis (PURA)
PRR35,PRW35,  PXR35,PXW35,  PMR35,PMW35, PSX - RMD001099
USE Spec: SCN059222
UOUP: SCN059223</t>
  </si>
  <si>
    <t>Design Verifiation Matrix -PMR35,PMW35 - FB000551  p. 23
PRR35,PRW35 - FB000501  p. 22
PXR35,PXW35 - QA0039
PSX - N/A
Related Testing documents such as Reliability, Usability and other validation evidences etc. - Factbook information/CER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</si>
  <si>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(device)
PMR35,PMW35 - FB000551, p221
PRR35,PRW35 - DOC022617
PXR35,PXW35 - FB001190, p 418
PSX - DOC022518
Stability Strategy (Package)
PRR35,PRW35, PXR35,PXW35,  PMR35,PMW35, PSX - SCN003465</t>
    </r>
  </si>
  <si>
    <t>Package Validation (Transit test)
PMR35,PMW35 - FB000551 p. 538
PRR35,PRW35 - PRC037643
PXR35,PXW35 - PRC037646
PSX - PRC003331</t>
  </si>
  <si>
    <t>Sterilization strategy 
PRR35,PRW35,  PXR35,PXW35,  PMR35,PMW35 - SCN005386 Rev. XXX
PSX - SCN008851 Rev. XXX</t>
  </si>
  <si>
    <t>Clinical Evaluation Report - SCN019399</t>
  </si>
  <si>
    <t>PMS Plan - RMD001036  Rev. XXX
PMS Report - RMD000830 Rev. XXX
PSUR - TBD</t>
  </si>
  <si>
    <t>Appearance</t>
  </si>
  <si>
    <t>Corossion Resistance Test</t>
  </si>
  <si>
    <t>Electromagnetic compatibility</t>
  </si>
  <si>
    <t>Dimensions</t>
  </si>
  <si>
    <t>Outer Diameter</t>
  </si>
  <si>
    <t>Suction flow rate</t>
  </si>
  <si>
    <t>Connection firmness</t>
  </si>
  <si>
    <t>No surface defect(rust,scar)</t>
  </si>
  <si>
    <t>Tolerance of ± 10%</t>
  </si>
  <si>
    <t>The connection between the electrode and the electrosurgical pencil should be firm and able to withstand a force of 15 N without looseness.</t>
  </si>
  <si>
    <t>Dimension</t>
  </si>
  <si>
    <t>Model</t>
  </si>
  <si>
    <t>Description</t>
  </si>
  <si>
    <t>Delivery status</t>
  </si>
  <si>
    <t>Material of the body-contact part</t>
  </si>
  <si>
    <t>Outer diameter of the inserted portion</t>
  </si>
  <si>
    <t>All-In-One Hand Control Unit and Electrodes</t>
  </si>
  <si>
    <t>Before change</t>
  </si>
  <si>
    <t>After  change</t>
  </si>
  <si>
    <t>0080</t>
  </si>
  <si>
    <t>0080J</t>
  </si>
  <si>
    <t>Electrode (L-Wire Hook with suction function laparoscopic non-stick electrode, 38 cm)</t>
  </si>
  <si>
    <t>Disposable</t>
  </si>
  <si>
    <t>Sterile</t>
  </si>
  <si>
    <t>PTFE coating</t>
  </si>
  <si>
    <t>38 cm</t>
  </si>
  <si>
    <t>2 mm</t>
  </si>
  <si>
    <t>Comments:</t>
  </si>
  <si>
    <t>No changes in dimensionsal and material specifications</t>
  </si>
  <si>
    <t>the corrosion of the electrode should at least meet the requirements of Grade b of the boiling water method specified in YY/T 0149-2006</t>
  </si>
  <si>
    <t>It shall comply with the requirements of YY 0505-2012 and Clause 36 of GB 9706.4-2009</t>
  </si>
  <si>
    <r>
      <t xml:space="preserve">Apply a force of 15 N between the electrode and the electrosurgical pencil for 15 s; the result shall comply with the requirements
</t>
    </r>
    <r>
      <rPr>
        <sz val="11"/>
        <color rgb="FF00B050"/>
        <rFont val="Calibri"/>
        <family val="2"/>
        <scheme val="minor"/>
      </rPr>
      <t>(Test procedure is defined in TRD)</t>
    </r>
  </si>
  <si>
    <t>standard measuring tools to be used as per TRD</t>
  </si>
  <si>
    <r>
      <t xml:space="preserve">Operate the machine to run stably. The pressure of the vacuum suction device should not be lower than 0.09 Mpa. The standard measuring cylinder should be used for measurement. The result should comply with the requirements 
</t>
    </r>
    <r>
      <rPr>
        <sz val="11"/>
        <color rgb="FF00B050"/>
        <rFont val="Calibri"/>
        <family val="2"/>
        <scheme val="minor"/>
      </rPr>
      <t>(Test procedure is defined in TRD)</t>
    </r>
  </si>
  <si>
    <t>All-In-One Hand Piece</t>
  </si>
  <si>
    <t>Reusable</t>
  </si>
  <si>
    <t>Non-sterile</t>
  </si>
  <si>
    <t>23.5 cm</t>
  </si>
  <si>
    <t>Electrode (L-Hook with suction function laparoscopic non-stick electrode, 32 cm)</t>
  </si>
  <si>
    <t>32 cm</t>
  </si>
  <si>
    <t>Electrode (J-Wire Hook with suction function laparoscopic non-stick electrode, 38 cm)</t>
  </si>
  <si>
    <t>Electrode (Curved Blade with suction function laparoscopic non-stick electrode, 32 cm)</t>
  </si>
  <si>
    <t>Electrode (L-Wire Hook with suction function laparoscopic non-stick electrode, 32 cm)</t>
  </si>
  <si>
    <t>Electrode (Standard Blade with suction function laparoscopic non-stick electrode, 32 cm)</t>
  </si>
  <si>
    <t>Laparoscopic electrodes</t>
  </si>
  <si>
    <t>Electrode (Standard Blade laparoscopic non-stick electrode, 13.5 inch)</t>
  </si>
  <si>
    <t>33 cm</t>
  </si>
  <si>
    <t>Electrode (Spatula laparoscopic non-stick electrode, 13.5 inch)</t>
  </si>
  <si>
    <t>0018C</t>
  </si>
  <si>
    <t>Electrode (Curved Spatula laparoscopic non-stick electrode, 13.5 inch)</t>
  </si>
  <si>
    <t>0018CS</t>
  </si>
  <si>
    <t>Electrode (Curved Spatula laparoscopic non-stick electrode/SPLIT STEM, 13.5 inch)</t>
  </si>
  <si>
    <t>3.5 cm</t>
  </si>
  <si>
    <t>Electrode (Curved Blade laparoscopic non-stick electrode, 13.5 inch)</t>
  </si>
  <si>
    <t>0019L</t>
  </si>
  <si>
    <t>Electrode (Curved Blade laparoscopic non-stick electrode, 45 cm)</t>
  </si>
  <si>
    <t>45 cm</t>
  </si>
  <si>
    <t>0019S</t>
  </si>
  <si>
    <t>Electrode (Curved Blade laparoscopic non-stick electrode/SPLIT STEM, 13.5 inch)</t>
  </si>
  <si>
    <t>0019LS</t>
  </si>
  <si>
    <t>Electrode (Curved Blade laparoscopic non-stick electrode/SPLIT STEM, 45 cm)</t>
  </si>
  <si>
    <t>Electrode (L-Hook laparoscopic non-stick electrode, 13.5 inch)</t>
  </si>
  <si>
    <t>0020L</t>
  </si>
  <si>
    <t>Electrode (L-Hook laparoscopic non-stick electrode, 45 cm)</t>
  </si>
  <si>
    <t>0020S</t>
  </si>
  <si>
    <t>Electrode (L-Hook laparoscopic non-stick electrode/SPLIT STEM, 13.5 inch)</t>
  </si>
  <si>
    <t>0020LS</t>
  </si>
  <si>
    <t>Electrode (L-Hook laparoscopic non-stick electrode/SPLIT STEM, 45 cm)</t>
  </si>
  <si>
    <t>Electrode (J-Hook laparoscopic non-stick electrode, 13.5 inch)</t>
  </si>
  <si>
    <t>0021L</t>
  </si>
  <si>
    <t>Electrode (J-Hook laparoscopic non-stick electrode, 45 cm)</t>
  </si>
  <si>
    <t>0021S</t>
  </si>
  <si>
    <t>Electrode (J-Hook laparoscopic non-stick electrode/SPLIT STEM, 13.5 inch)</t>
  </si>
  <si>
    <t>0021LS</t>
  </si>
  <si>
    <t>Electrode (J-Hook laparoscopic non-stick electrode/SPLIT STEM, 45 cm)</t>
  </si>
  <si>
    <t>Electrode (Needle laparoscopic non-stick electrode)</t>
  </si>
  <si>
    <t>0022S</t>
  </si>
  <si>
    <t>Electrode (Needle laparoscopic non-stick electrode/SPLIT STEM)</t>
  </si>
  <si>
    <t>Electrode (Ball laparoscopic non-stick electrode, 13.5 inch)</t>
  </si>
  <si>
    <t>0026S</t>
  </si>
  <si>
    <t>Electrode (O-Wire laparoscopic non-stick electrode/SPLIT STEM, 13.5 inch)</t>
  </si>
  <si>
    <t>Electrode (L-Wire laparoscopic non-stick electrode, 13.5 inch)</t>
  </si>
  <si>
    <t>0100L</t>
  </si>
  <si>
    <t>Electrode (L-Wire laparoscopic non-stick electrode, 45 cm)</t>
  </si>
  <si>
    <t>0100S</t>
  </si>
  <si>
    <t>Electrode (L-Wire laparoscopic non-stick electrode/SPLIT STEM, 13.5 inch)</t>
  </si>
  <si>
    <t>0100LS</t>
  </si>
  <si>
    <t>Electrode (L-Wire laparoscopic non-stick electrode/SPLIT STEM, 45 cm)</t>
  </si>
  <si>
    <t>0105S</t>
  </si>
  <si>
    <t>Electrode (J-Wire laparoscopic non-stick electrode/SPLIT STEM)</t>
  </si>
  <si>
    <t>5.0 mm</t>
  </si>
  <si>
    <r>
      <t xml:space="preserve">Boiling water method
</t>
    </r>
    <r>
      <rPr>
        <sz val="11"/>
        <color rgb="FF00B050"/>
        <rFont val="Calibri"/>
        <family val="2"/>
        <scheme val="minor"/>
      </rPr>
      <t>(YY/T 0149-2006 document available and test procedure defined in doc)</t>
    </r>
  </si>
  <si>
    <t>m</t>
  </si>
  <si>
    <r>
      <t xml:space="preserve">standard measuring tools to be used as per TRD
</t>
    </r>
    <r>
      <rPr>
        <sz val="11"/>
        <color rgb="FFFF0000"/>
        <rFont val="Calibri"/>
        <family val="2"/>
        <scheme val="minor"/>
      </rPr>
      <t>(document not available)</t>
    </r>
  </si>
  <si>
    <t>Draft YY Requirement/Testing</t>
  </si>
  <si>
    <t>Supporting Evidence</t>
  </si>
  <si>
    <t>Section</t>
  </si>
  <si>
    <r>
      <rPr>
        <b/>
        <sz val="11"/>
        <color theme="1"/>
        <rFont val="Calibri"/>
        <family val="2"/>
        <scheme val="minor"/>
      </rPr>
      <t>&lt; 2 mm</t>
    </r>
    <r>
      <rPr>
        <sz val="11"/>
        <color theme="1"/>
        <rFont val="Calibri"/>
        <family val="2"/>
        <scheme val="minor"/>
      </rPr>
      <t>(lower than)
GB 11244-2005</t>
    </r>
  </si>
  <si>
    <r>
      <rPr>
        <b/>
        <sz val="11"/>
        <color theme="1"/>
        <rFont val="Calibri"/>
        <family val="2"/>
        <scheme val="minor"/>
      </rPr>
      <t>&gt;500 mL/min</t>
    </r>
    <r>
      <rPr>
        <sz val="11"/>
        <color theme="1"/>
        <rFont val="Calibri"/>
        <family val="2"/>
        <scheme val="minor"/>
      </rPr>
      <t>(greater than)</t>
    </r>
  </si>
  <si>
    <r>
      <rPr>
        <sz val="11"/>
        <color rgb="FF00B050"/>
        <rFont val="Calibri"/>
        <family val="2"/>
        <scheme val="minor"/>
      </rPr>
      <t>(YY 0505-2012 and Clause 36 of GB 9706.4-2009 document available and test procedure defined in doc)</t>
    </r>
    <r>
      <rPr>
        <sz val="11"/>
        <color theme="1"/>
        <rFont val="Calibri"/>
        <family val="2"/>
        <scheme val="minor"/>
      </rPr>
      <t xml:space="preserve">
</t>
    </r>
  </si>
  <si>
    <r>
      <rPr>
        <b/>
        <sz val="11"/>
        <color theme="1"/>
        <rFont val="Calibri"/>
        <family val="2"/>
        <scheme val="minor"/>
      </rPr>
      <t>Comments:</t>
    </r>
    <r>
      <rPr>
        <sz val="11"/>
        <color theme="1"/>
        <rFont val="Calibri"/>
        <family val="2"/>
        <scheme val="minor"/>
      </rPr>
      <t xml:space="preserve">
1.Electrical safety test are to be conducted as per GB 9706.1-2007, GB 9706.4-2009 and GB 9706.19-2000 (GB documents available, Types of test to be conducted are not defined in TRD)</t>
    </r>
  </si>
  <si>
    <t>Visual inspection as per TRD</t>
  </si>
  <si>
    <t>3.1.1</t>
  </si>
  <si>
    <t>3.1.2</t>
  </si>
  <si>
    <t>3.1.3</t>
  </si>
  <si>
    <t>3.1.4</t>
  </si>
  <si>
    <t>3.1.5</t>
  </si>
  <si>
    <t>Supporting Evidence if any test conducted</t>
  </si>
  <si>
    <t>Clause No.</t>
  </si>
  <si>
    <t>Identification for single package</t>
  </si>
  <si>
    <r>
      <rPr>
        <b/>
        <sz val="11"/>
        <color theme="1"/>
        <rFont val="Calibri"/>
        <family val="2"/>
        <scheme val="minor"/>
      </rPr>
      <t>Comments</t>
    </r>
    <r>
      <rPr>
        <sz val="11"/>
        <color theme="1"/>
        <rFont val="Calibri"/>
        <family val="2"/>
        <scheme val="minor"/>
      </rPr>
      <t xml:space="preserve">
1.Documents not received</t>
    </r>
  </si>
  <si>
    <t>Test method/Supporting 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</si>
</sst>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1"/>
      <name val="Calibri"/>
      <family val="2"/>
      <scheme val="minor"/>
    </font>
    <font>
      <b/>
      <sz val="22"/>
      <color theme="0" tint="-4.9989318521683403E-2"/>
      <name val="Calibri"/>
      <family val="2"/>
      <scheme val="minor"/>
    </font>
    <font>
      <b/>
      <sz val="12"/>
      <color theme="1"/>
      <name val="Calibri"/>
      <family val="2"/>
      <scheme val="minor"/>
    </font>
    <font>
      <b/>
      <sz val="12"/>
      <name val="Calibri"/>
      <family val="2"/>
      <scheme val="minor"/>
    </font>
    <font>
      <b/>
      <sz val="14"/>
      <color theme="0"/>
      <name val="Calibri"/>
      <family val="2"/>
      <scheme val="minor"/>
    </font>
    <font>
      <sz val="16"/>
      <name val="Calibri"/>
      <family val="2"/>
      <scheme val="minor"/>
    </font>
    <font>
      <b/>
      <sz val="16"/>
      <color theme="1"/>
      <name val="Calibri"/>
      <family val="2"/>
      <scheme val="minor"/>
    </font>
    <font>
      <b/>
      <sz val="14"/>
      <name val="Calibri"/>
      <family val="2"/>
      <scheme val="minor"/>
    </font>
    <font>
      <sz val="11"/>
      <name val="Calibri"/>
      <family val="2"/>
      <scheme val="minor"/>
    </font>
    <font>
      <i/>
      <sz val="12"/>
      <color theme="1"/>
      <name val="Calibri"/>
      <family val="2"/>
      <scheme val="minor"/>
    </font>
    <font>
      <sz val="12"/>
      <name val="Calibri"/>
      <family val="2"/>
      <scheme val="minor"/>
    </font>
    <font>
      <sz val="12"/>
      <color theme="1"/>
      <name val="Calibri"/>
      <family val="2"/>
      <scheme val="minor"/>
    </font>
    <font>
      <i/>
      <sz val="12"/>
      <color theme="1" tint="0.34998626667073579"/>
      <name val="Calibri"/>
      <family val="2"/>
      <scheme val="minor"/>
    </font>
    <font>
      <b/>
      <i/>
      <sz val="12"/>
      <color theme="1" tint="0.34998626667073579"/>
      <name val="Calibri"/>
      <family val="2"/>
      <scheme val="minor"/>
    </font>
    <font>
      <b/>
      <i/>
      <sz val="12"/>
      <color theme="3"/>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b/>
      <sz val="12"/>
      <color theme="5" tint="-0.249977111117893"/>
      <name val="Calibri"/>
      <family val="2"/>
      <scheme val="minor"/>
    </font>
    <font>
      <b/>
      <sz val="12"/>
      <color theme="0"/>
      <name val="Calibri"/>
      <family val="2"/>
      <scheme val="minor"/>
    </font>
    <font>
      <b/>
      <sz val="20"/>
      <color theme="0" tint="-4.9989318521683403E-2"/>
      <name val="Calibri"/>
      <family val="2"/>
      <scheme val="minor"/>
    </font>
    <font>
      <b/>
      <sz val="9"/>
      <name val="Calibri"/>
      <family val="2"/>
      <scheme val="minor"/>
    </font>
    <font>
      <sz val="9"/>
      <color theme="1"/>
      <name val="Calibri"/>
      <family val="2"/>
      <scheme val="minor"/>
    </font>
    <font>
      <sz val="10"/>
      <color theme="1"/>
      <name val="Calibri"/>
      <family val="2"/>
      <scheme val="minor"/>
    </font>
    <font>
      <sz val="10"/>
      <color rgb="FF000000"/>
      <name val="Arial"/>
      <family val="2"/>
    </font>
    <font>
      <sz val="10"/>
      <name val="Arial"/>
      <family val="2"/>
    </font>
    <font>
      <sz val="10.5"/>
      <color rgb="FF000000"/>
      <name val="Calibri"/>
      <family val="2"/>
    </font>
    <font>
      <sz val="12"/>
      <color rgb="FFFF0000"/>
      <name val="Calibri"/>
      <family val="2"/>
      <scheme val="minor"/>
    </font>
    <font>
      <b/>
      <i/>
      <sz val="11"/>
      <color theme="1" tint="0.34998626667073579"/>
      <name val="Calibri"/>
      <family val="2"/>
      <scheme val="minor"/>
    </font>
    <font>
      <i/>
      <sz val="11"/>
      <color theme="1"/>
      <name val="Calibri"/>
      <family val="2"/>
      <scheme val="minor"/>
    </font>
    <font>
      <i/>
      <sz val="11"/>
      <color theme="1" tint="0.34998626667073579"/>
      <name val="Calibri"/>
      <family val="2"/>
      <scheme val="minor"/>
    </font>
    <font>
      <b/>
      <i/>
      <sz val="11"/>
      <color theme="3"/>
      <name val="Calibri"/>
      <family val="2"/>
      <scheme val="minor"/>
    </font>
    <font>
      <sz val="10.5"/>
      <color rgb="FF000000"/>
      <name val="Calibri"/>
      <family val="1"/>
      <charset val="1"/>
      <scheme val="minor"/>
    </font>
    <font>
      <b/>
      <sz val="10.5"/>
      <color rgb="FF000000"/>
      <name val="Calibri"/>
      <family val="2"/>
      <scheme val="minor"/>
    </font>
    <font>
      <sz val="11"/>
      <color rgb="FF00B050"/>
      <name val="Calibri"/>
      <family val="2"/>
      <scheme val="minor"/>
    </font>
    <font>
      <b/>
      <sz val="10.5"/>
      <color rgb="FF000000"/>
      <name val="Times New Roman"/>
      <family val="1"/>
    </font>
    <font>
      <sz val="10.5"/>
      <color rgb="FF000000"/>
      <name val="Times New Roman"/>
      <family val="1"/>
    </font>
    <font>
      <b/>
      <sz val="10.5"/>
      <color rgb="FF000000"/>
      <name val="Arial"/>
      <family val="2"/>
    </font>
    <font>
      <sz val="10.5"/>
      <name val="Arial"/>
      <family val="2"/>
    </font>
    <font>
      <sz val="10.5"/>
      <color rgb="FF000000"/>
      <name val="Arial"/>
      <family val="2"/>
    </font>
  </fonts>
  <fills count="22">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4E9E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FF"/>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rgb="FFC0504D"/>
      </left>
      <right style="medium">
        <color rgb="FFC0504D"/>
      </right>
      <top style="medium">
        <color rgb="FFC0504D"/>
      </top>
      <bottom style="medium">
        <color rgb="FFC0504D"/>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0" fontId="26" fillId="0" borderId="0"/>
  </cellStyleXfs>
  <cellXfs count="302">
    <xf numFmtId="0" fontId="0" fillId="0" borderId="0" xfId="0"/>
    <xf numFmtId="0" fontId="1" fillId="0" borderId="0" xfId="0" applyFont="1" applyAlignment="1">
      <alignment horizontal="center" vertical="center" wrapText="1"/>
    </xf>
    <xf numFmtId="0" fontId="3" fillId="3" borderId="6"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6" fillId="6"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6" fillId="6"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2" xfId="0" applyFont="1" applyBorder="1" applyAlignment="1">
      <alignment horizontal="center" vertical="center" wrapText="1"/>
    </xf>
    <xf numFmtId="0" fontId="0" fillId="0" borderId="0" xfId="0" applyAlignment="1">
      <alignment vertical="center"/>
    </xf>
    <xf numFmtId="0" fontId="10"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1" xfId="0" applyFont="1" applyFill="1" applyBorder="1" applyAlignment="1">
      <alignment horizontal="left" wrapText="1"/>
    </xf>
    <xf numFmtId="0" fontId="12"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14" fontId="17" fillId="0" borderId="1" xfId="0" applyNumberFormat="1"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 xfId="0" applyFont="1" applyFill="1" applyBorder="1" applyAlignment="1">
      <alignment horizontal="left" vertical="top" wrapText="1"/>
    </xf>
    <xf numFmtId="0" fontId="0" fillId="0" borderId="0" xfId="0" applyAlignment="1">
      <alignment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4" fillId="7" borderId="28" xfId="0" applyFont="1" applyFill="1" applyBorder="1" applyAlignment="1">
      <alignment horizontal="center" vertical="center" wrapText="1"/>
    </xf>
    <xf numFmtId="0" fontId="0" fillId="7" borderId="29" xfId="0" applyFill="1" applyBorder="1" applyAlignment="1">
      <alignment horizontal="center" vertical="center" wrapText="1"/>
    </xf>
    <xf numFmtId="0" fontId="10" fillId="0" borderId="1" xfId="0" applyFont="1" applyFill="1" applyBorder="1" applyAlignment="1">
      <alignment horizontal="left" vertical="top" wrapText="1"/>
    </xf>
    <xf numFmtId="0" fontId="0" fillId="0" borderId="1" xfId="0" applyBorder="1"/>
    <xf numFmtId="14" fontId="0" fillId="0" borderId="1" xfId="0" applyNumberFormat="1" applyBorder="1" applyAlignment="1">
      <alignment horizontal="center" vertical="center" wrapText="1"/>
    </xf>
    <xf numFmtId="0" fontId="14" fillId="0" borderId="1" xfId="0" applyFont="1" applyFill="1" applyBorder="1" applyAlignment="1">
      <alignment horizontal="left" vertical="top"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1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xf>
    <xf numFmtId="0" fontId="12" fillId="0" borderId="0" xfId="0" applyFont="1" applyAlignment="1">
      <alignment horizontal="left" vertical="top"/>
    </xf>
    <xf numFmtId="0" fontId="0" fillId="0" borderId="0" xfId="0" applyAlignment="1">
      <alignment horizontal="left" vertical="top"/>
    </xf>
    <xf numFmtId="14" fontId="1" fillId="0" borderId="0" xfId="0" applyNumberFormat="1" applyFont="1" applyAlignment="1">
      <alignment horizontal="center" vertical="center"/>
    </xf>
    <xf numFmtId="0" fontId="12" fillId="0" borderId="0" xfId="0" applyFont="1" applyAlignment="1">
      <alignment wrapText="1"/>
    </xf>
    <xf numFmtId="0" fontId="12" fillId="0" borderId="0" xfId="0" applyFont="1"/>
    <xf numFmtId="0" fontId="3"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7" borderId="0" xfId="0" applyFont="1" applyFill="1" applyAlignment="1">
      <alignment horizontal="center" vertical="center" wrapText="1"/>
    </xf>
    <xf numFmtId="14" fontId="12" fillId="0" borderId="0" xfId="0" applyNumberFormat="1" applyFont="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xf>
    <xf numFmtId="0" fontId="12" fillId="7" borderId="0" xfId="0" applyFont="1" applyFill="1" applyAlignment="1">
      <alignment horizontal="center" vertical="center"/>
    </xf>
    <xf numFmtId="0" fontId="3" fillId="7" borderId="1" xfId="0" applyFont="1" applyFill="1" applyBorder="1" applyAlignment="1">
      <alignment horizontal="center" vertical="center"/>
    </xf>
    <xf numFmtId="0" fontId="12" fillId="0" borderId="0" xfId="0" applyFont="1" applyAlignment="1">
      <alignment horizontal="left" vertical="center"/>
    </xf>
    <xf numFmtId="0" fontId="12" fillId="6" borderId="0" xfId="0" applyFont="1" applyFill="1" applyAlignment="1">
      <alignment horizontal="center" vertical="center"/>
    </xf>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9" fillId="0" borderId="1" xfId="0" applyFont="1" applyBorder="1" applyAlignment="1">
      <alignment horizontal="center" vertical="center"/>
    </xf>
    <xf numFmtId="0" fontId="12" fillId="0" borderId="0" xfId="0" applyFont="1" applyAlignment="1">
      <alignment vertical="center"/>
    </xf>
    <xf numFmtId="0" fontId="3" fillId="0" borderId="0" xfId="0" applyFont="1" applyAlignment="1">
      <alignment horizontal="center" vertical="center"/>
    </xf>
    <xf numFmtId="0" fontId="12" fillId="7" borderId="1"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6" borderId="1" xfId="0" applyFont="1" applyFill="1" applyBorder="1" applyAlignment="1">
      <alignment horizontal="center" vertical="center" wrapText="1"/>
    </xf>
    <xf numFmtId="0" fontId="12" fillId="11" borderId="1" xfId="0" applyFont="1" applyFill="1" applyBorder="1" applyAlignment="1">
      <alignment horizontal="left" vertical="center"/>
    </xf>
    <xf numFmtId="0" fontId="3" fillId="11" borderId="1" xfId="0" applyFont="1" applyFill="1" applyBorder="1" applyAlignment="1">
      <alignment horizontal="center" vertical="center"/>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0" borderId="1" xfId="0" applyFont="1" applyBorder="1" applyAlignment="1">
      <alignment vertical="center" wrapText="1"/>
    </xf>
    <xf numFmtId="0" fontId="12"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9" fillId="0" borderId="32" xfId="0" applyFont="1" applyBorder="1" applyAlignment="1">
      <alignment horizontal="left" vertical="center" wrapText="1"/>
    </xf>
    <xf numFmtId="0" fontId="19" fillId="0" borderId="33" xfId="0" applyFont="1" applyBorder="1" applyAlignment="1">
      <alignment horizontal="center" vertical="center" wrapText="1"/>
    </xf>
    <xf numFmtId="0" fontId="19" fillId="0" borderId="33" xfId="0" applyFont="1" applyBorder="1" applyAlignment="1">
      <alignment horizontal="center" vertical="center"/>
    </xf>
    <xf numFmtId="0" fontId="19" fillId="0" borderId="33" xfId="0" applyFont="1" applyFill="1" applyBorder="1" applyAlignment="1">
      <alignment horizontal="center" vertical="center" wrapText="1"/>
    </xf>
    <xf numFmtId="0" fontId="19" fillId="0" borderId="33" xfId="0" applyFont="1" applyFill="1" applyBorder="1" applyAlignment="1">
      <alignment horizontal="left" vertical="center" wrapText="1"/>
    </xf>
    <xf numFmtId="14" fontId="19" fillId="0" borderId="33" xfId="0" applyNumberFormat="1" applyFont="1" applyBorder="1" applyAlignment="1">
      <alignment horizontal="center" vertical="center"/>
    </xf>
    <xf numFmtId="14" fontId="19" fillId="0" borderId="33" xfId="0" applyNumberFormat="1" applyFont="1" applyBorder="1" applyAlignment="1">
      <alignment horizontal="center" vertical="center" wrapText="1"/>
    </xf>
    <xf numFmtId="14" fontId="19" fillId="0" borderId="34" xfId="0" applyNumberFormat="1" applyFont="1" applyBorder="1" applyAlignment="1">
      <alignment horizontal="center" vertical="center" wrapText="1"/>
    </xf>
    <xf numFmtId="0" fontId="19" fillId="0" borderId="1" xfId="0" applyFont="1" applyBorder="1" applyAlignment="1">
      <alignment horizontal="left" vertical="center"/>
    </xf>
    <xf numFmtId="0" fontId="19" fillId="0" borderId="1" xfId="0" applyFont="1" applyBorder="1" applyAlignment="1">
      <alignment vertical="center" wrapText="1"/>
    </xf>
    <xf numFmtId="14" fontId="19" fillId="0" borderId="1" xfId="0" applyNumberFormat="1" applyFont="1" applyBorder="1" applyAlignment="1">
      <alignment vertical="center"/>
    </xf>
    <xf numFmtId="0" fontId="19" fillId="10" borderId="32" xfId="0" applyFont="1" applyFill="1" applyBorder="1" applyAlignment="1">
      <alignment horizontal="left" vertical="center" wrapText="1"/>
    </xf>
    <xf numFmtId="0" fontId="19" fillId="10" borderId="33" xfId="0" applyFont="1" applyFill="1" applyBorder="1" applyAlignment="1">
      <alignment horizontal="center" vertical="center" wrapText="1"/>
    </xf>
    <xf numFmtId="14" fontId="19" fillId="10" borderId="33" xfId="0" applyNumberFormat="1" applyFont="1" applyFill="1" applyBorder="1" applyAlignment="1">
      <alignment horizontal="center" vertical="center" wrapText="1"/>
    </xf>
    <xf numFmtId="14" fontId="19" fillId="10" borderId="34"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11" fillId="9" borderId="0" xfId="0" applyFont="1" applyFill="1" applyAlignment="1">
      <alignment horizontal="left" vertical="center"/>
    </xf>
    <xf numFmtId="0" fontId="11" fillId="9" borderId="0" xfId="0" applyFont="1" applyFill="1" applyAlignment="1">
      <alignment vertical="center" wrapText="1"/>
    </xf>
    <xf numFmtId="0" fontId="11" fillId="9" borderId="0" xfId="0" applyFont="1" applyFill="1" applyAlignment="1">
      <alignment vertical="center"/>
    </xf>
    <xf numFmtId="0" fontId="11" fillId="13" borderId="0" xfId="0" applyFont="1" applyFill="1" applyAlignment="1">
      <alignment horizontal="left" vertical="center"/>
    </xf>
    <xf numFmtId="0" fontId="11" fillId="13" borderId="0" xfId="0" applyFont="1" applyFill="1" applyAlignment="1">
      <alignment vertical="center" wrapText="1"/>
    </xf>
    <xf numFmtId="0" fontId="11" fillId="13" borderId="0" xfId="0" applyFont="1" applyFill="1" applyAlignment="1">
      <alignment vertical="center"/>
    </xf>
    <xf numFmtId="0" fontId="12" fillId="9" borderId="0" xfId="0" applyFont="1" applyFill="1" applyAlignment="1">
      <alignment vertical="center"/>
    </xf>
    <xf numFmtId="14" fontId="12" fillId="0" borderId="0" xfId="0" applyNumberFormat="1" applyFont="1" applyBorder="1" applyAlignment="1">
      <alignment horizontal="right" vertical="top" wrapText="1"/>
    </xf>
    <xf numFmtId="0" fontId="12" fillId="0" borderId="21" xfId="0" applyFont="1" applyBorder="1" applyAlignment="1">
      <alignment vertical="center" wrapText="1"/>
    </xf>
    <xf numFmtId="14" fontId="3" fillId="0" borderId="21" xfId="0" applyNumberFormat="1" applyFont="1" applyBorder="1" applyAlignment="1">
      <alignment vertical="center"/>
    </xf>
    <xf numFmtId="14" fontId="3" fillId="0" borderId="36" xfId="0" applyNumberFormat="1" applyFont="1" applyBorder="1" applyAlignment="1">
      <alignment vertical="center"/>
    </xf>
    <xf numFmtId="0" fontId="3" fillId="0" borderId="10" xfId="0" applyFont="1" applyBorder="1" applyAlignment="1">
      <alignment horizontal="left" vertical="center" indent="2"/>
    </xf>
    <xf numFmtId="0" fontId="3" fillId="0" borderId="35" xfId="0" applyFont="1" applyBorder="1" applyAlignment="1">
      <alignment horizontal="left" vertical="center" indent="2"/>
    </xf>
    <xf numFmtId="0" fontId="3" fillId="12" borderId="10" xfId="0" applyFont="1" applyFill="1" applyBorder="1" applyAlignment="1">
      <alignment horizontal="left" vertical="center"/>
    </xf>
    <xf numFmtId="0" fontId="12" fillId="12" borderId="0" xfId="0" applyFont="1" applyFill="1" applyBorder="1" applyAlignment="1">
      <alignment horizontal="left" vertical="top" wrapText="1"/>
    </xf>
    <xf numFmtId="0" fontId="12" fillId="0" borderId="1" xfId="0"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1" xfId="0" applyNumberFormat="1" applyFont="1" applyBorder="1" applyAlignment="1">
      <alignment horizontal="left" vertical="top" wrapText="1"/>
    </xf>
    <xf numFmtId="0" fontId="12" fillId="0" borderId="7" xfId="0" applyFont="1" applyBorder="1" applyAlignment="1">
      <alignment horizontal="left" vertical="top" wrapText="1"/>
    </xf>
    <xf numFmtId="14" fontId="12" fillId="0" borderId="7" xfId="0" applyNumberFormat="1" applyFont="1" applyBorder="1" applyAlignment="1">
      <alignment horizontal="right" vertical="top" wrapText="1"/>
    </xf>
    <xf numFmtId="14" fontId="12" fillId="0" borderId="29" xfId="0" applyNumberFormat="1" applyFont="1" applyBorder="1" applyAlignment="1">
      <alignment horizontal="right" vertical="top" wrapText="1"/>
    </xf>
    <xf numFmtId="14" fontId="12" fillId="0" borderId="38" xfId="0" applyNumberFormat="1" applyFont="1" applyBorder="1" applyAlignment="1">
      <alignment horizontal="right" vertical="top" wrapText="1"/>
    </xf>
    <xf numFmtId="14" fontId="12" fillId="0" borderId="1" xfId="0" applyNumberFormat="1" applyFont="1" applyBorder="1" applyAlignment="1">
      <alignment vertical="center" wrapText="1"/>
    </xf>
    <xf numFmtId="14" fontId="23" fillId="0" borderId="1" xfId="0" applyNumberFormat="1" applyFont="1" applyBorder="1" applyAlignment="1">
      <alignment horizontal="center" vertical="center" wrapText="1"/>
    </xf>
    <xf numFmtId="14" fontId="12" fillId="10" borderId="1" xfId="0" applyNumberFormat="1" applyFont="1" applyFill="1" applyBorder="1" applyAlignment="1">
      <alignment horizontal="right" vertical="top" wrapText="1"/>
    </xf>
    <xf numFmtId="14" fontId="12" fillId="10" borderId="37" xfId="0" applyNumberFormat="1" applyFont="1" applyFill="1" applyBorder="1" applyAlignment="1">
      <alignment horizontal="right" vertical="top" wrapText="1"/>
    </xf>
    <xf numFmtId="0" fontId="12" fillId="10" borderId="0" xfId="0" applyFont="1" applyFill="1" applyAlignment="1">
      <alignment horizontal="left" vertical="center"/>
    </xf>
    <xf numFmtId="0" fontId="7" fillId="0" borderId="39" xfId="0" applyFont="1" applyBorder="1" applyAlignment="1">
      <alignment horizontal="left" vertical="center"/>
    </xf>
    <xf numFmtId="0" fontId="7" fillId="0" borderId="1" xfId="0" applyFont="1" applyBorder="1" applyAlignment="1">
      <alignment horizontal="left" vertical="center" wrapText="1"/>
    </xf>
    <xf numFmtId="0" fontId="12" fillId="0" borderId="1" xfId="0" applyFont="1" applyBorder="1" applyAlignment="1">
      <alignment horizontal="left" vertical="center" wrapText="1"/>
    </xf>
    <xf numFmtId="16" fontId="12" fillId="0" borderId="1" xfId="0" applyNumberFormat="1" applyFont="1" applyBorder="1" applyAlignment="1">
      <alignment vertical="center" wrapText="1"/>
    </xf>
    <xf numFmtId="0" fontId="25" fillId="9" borderId="1" xfId="0" applyFont="1" applyFill="1" applyBorder="1" applyAlignment="1">
      <alignment horizontal="left" vertical="center" wrapText="1" readingOrder="1"/>
    </xf>
    <xf numFmtId="16" fontId="24" fillId="0" borderId="1" xfId="0" applyNumberFormat="1" applyFont="1" applyBorder="1" applyAlignment="1">
      <alignment vertical="center" wrapText="1"/>
    </xf>
    <xf numFmtId="14" fontId="24" fillId="0" borderId="1" xfId="0" applyNumberFormat="1" applyFont="1" applyBorder="1" applyAlignment="1">
      <alignment vertical="center" wrapText="1"/>
    </xf>
    <xf numFmtId="0" fontId="26" fillId="9" borderId="1" xfId="0" applyFont="1" applyFill="1" applyBorder="1" applyAlignment="1">
      <alignment vertical="top" wrapText="1"/>
    </xf>
    <xf numFmtId="14" fontId="25" fillId="9" borderId="1" xfId="0" applyNumberFormat="1" applyFont="1" applyFill="1" applyBorder="1" applyAlignment="1">
      <alignment horizontal="left" vertical="center" wrapText="1" readingOrder="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3" fillId="8" borderId="1" xfId="0" applyFont="1" applyFill="1" applyBorder="1" applyAlignment="1">
      <alignment horizontal="center" vertical="center" wrapText="1"/>
    </xf>
    <xf numFmtId="0" fontId="12" fillId="8" borderId="1" xfId="0" applyFont="1" applyFill="1" applyBorder="1" applyAlignment="1">
      <alignment vertical="center" wrapText="1"/>
    </xf>
    <xf numFmtId="0" fontId="12" fillId="8" borderId="1" xfId="0" applyFont="1" applyFill="1" applyBorder="1" applyAlignment="1">
      <alignment vertical="center"/>
    </xf>
    <xf numFmtId="0" fontId="7" fillId="0" borderId="3" xfId="0" applyFont="1" applyBorder="1" applyAlignment="1">
      <alignment horizontal="left" vertical="center"/>
    </xf>
    <xf numFmtId="0" fontId="12" fillId="0" borderId="4" xfId="0" applyFont="1" applyBorder="1" applyAlignment="1">
      <alignment vertical="center" wrapText="1"/>
    </xf>
    <xf numFmtId="0" fontId="4" fillId="4" borderId="27" xfId="0" applyFont="1" applyFill="1" applyBorder="1" applyAlignment="1">
      <alignment horizontal="center" vertical="center" wrapText="1"/>
    </xf>
    <xf numFmtId="0" fontId="3" fillId="0" borderId="28" xfId="0" applyFont="1" applyBorder="1" applyAlignment="1">
      <alignment horizontal="left" vertical="center"/>
    </xf>
    <xf numFmtId="14" fontId="12" fillId="0" borderId="29" xfId="0" applyNumberFormat="1" applyFont="1" applyBorder="1" applyAlignment="1">
      <alignment vertical="center"/>
    </xf>
    <xf numFmtId="14" fontId="23" fillId="0" borderId="29" xfId="0" applyNumberFormat="1" applyFont="1" applyBorder="1" applyAlignment="1">
      <alignment horizontal="center" vertical="center" wrapText="1"/>
    </xf>
    <xf numFmtId="0" fontId="7" fillId="0" borderId="28" xfId="0" applyFont="1" applyBorder="1" applyAlignment="1">
      <alignment horizontal="left" vertical="center"/>
    </xf>
    <xf numFmtId="0" fontId="12" fillId="8" borderId="29" xfId="0" applyFont="1" applyFill="1" applyBorder="1" applyAlignment="1">
      <alignment vertical="center"/>
    </xf>
    <xf numFmtId="14" fontId="27" fillId="14" borderId="40" xfId="0" applyNumberFormat="1" applyFont="1" applyFill="1" applyBorder="1" applyAlignment="1">
      <alignment horizontal="center" vertical="center" wrapText="1" readingOrder="1"/>
    </xf>
    <xf numFmtId="0" fontId="27" fillId="14" borderId="40" xfId="0" applyFont="1" applyFill="1" applyBorder="1" applyAlignment="1">
      <alignment horizontal="center" vertical="center" wrapText="1" readingOrder="1"/>
    </xf>
    <xf numFmtId="0" fontId="11" fillId="7" borderId="12" xfId="0" applyFont="1" applyFill="1" applyBorder="1" applyAlignment="1">
      <alignment horizontal="center" vertical="center" wrapText="1"/>
    </xf>
    <xf numFmtId="0" fontId="11" fillId="16" borderId="12"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1" fillId="17" borderId="12"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0" fillId="18" borderId="1" xfId="0" applyFill="1" applyBorder="1" applyAlignment="1">
      <alignment horizontal="center" vertical="center"/>
    </xf>
    <xf numFmtId="14" fontId="0" fillId="0" borderId="1" xfId="0"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11" fillId="0" borderId="24"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Border="1" applyAlignment="1">
      <alignment horizont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wrapText="1"/>
    </xf>
    <xf numFmtId="0" fontId="0" fillId="8" borderId="37" xfId="0" applyFill="1" applyBorder="1" applyAlignment="1">
      <alignment horizontal="center" vertical="center" wrapText="1"/>
    </xf>
    <xf numFmtId="0" fontId="16" fillId="0" borderId="1" xfId="0" applyFont="1" applyBorder="1" applyAlignment="1">
      <alignment horizontal="center" vertical="center" wrapText="1"/>
    </xf>
    <xf numFmtId="0" fontId="3" fillId="3" borderId="14" xfId="0" applyFont="1" applyFill="1" applyBorder="1" applyAlignment="1">
      <alignment horizontal="center" vertical="center" wrapText="1"/>
    </xf>
    <xf numFmtId="0" fontId="6" fillId="6" borderId="4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9" fillId="0" borderId="1" xfId="0" applyFont="1" applyBorder="1" applyAlignment="1">
      <alignment vertical="center" wrapText="1"/>
    </xf>
    <xf numFmtId="0" fontId="11" fillId="0" borderId="1" xfId="0" applyFont="1" applyFill="1" applyBorder="1" applyAlignment="1">
      <alignment vertical="center" wrapText="1"/>
    </xf>
    <xf numFmtId="0" fontId="3" fillId="3" borderId="1" xfId="0" applyFont="1" applyFill="1" applyBorder="1" applyAlignment="1">
      <alignment horizontal="left" vertical="center" wrapText="1"/>
    </xf>
    <xf numFmtId="0" fontId="30"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6"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 fillId="0" borderId="0" xfId="0" applyFont="1" applyAlignment="1">
      <alignment horizontal="center" vertical="center"/>
    </xf>
    <xf numFmtId="0" fontId="4" fillId="7"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33" fillId="0" borderId="1" xfId="0" applyFont="1" applyBorder="1" applyAlignment="1">
      <alignment wrapText="1"/>
    </xf>
    <xf numFmtId="0" fontId="0" fillId="0" borderId="0" xfId="0" applyAlignment="1">
      <alignment horizontal="left"/>
    </xf>
    <xf numFmtId="0" fontId="0" fillId="0" borderId="1" xfId="0" applyBorder="1" applyAlignment="1">
      <alignment horizontal="left"/>
    </xf>
    <xf numFmtId="0" fontId="34" fillId="20" borderId="1" xfId="0" applyFont="1" applyFill="1" applyBorder="1" applyAlignment="1">
      <alignment horizontal="center" vertical="center" wrapText="1"/>
    </xf>
    <xf numFmtId="0" fontId="1" fillId="0" borderId="0" xfId="0" applyFont="1" applyAlignment="1">
      <alignment horizontal="left"/>
    </xf>
    <xf numFmtId="0" fontId="1" fillId="20" borderId="1" xfId="0" applyFont="1" applyFill="1" applyBorder="1" applyAlignment="1">
      <alignment horizontal="left"/>
    </xf>
    <xf numFmtId="0" fontId="37" fillId="21" borderId="1" xfId="0" applyFont="1" applyFill="1" applyBorder="1" applyAlignment="1">
      <alignment wrapText="1"/>
    </xf>
    <xf numFmtId="0" fontId="36" fillId="19" borderId="1" xfId="0" applyFont="1" applyFill="1" applyBorder="1" applyAlignment="1">
      <alignment wrapText="1"/>
    </xf>
    <xf numFmtId="0" fontId="37" fillId="19" borderId="1" xfId="0" applyFont="1" applyFill="1" applyBorder="1" applyAlignment="1">
      <alignment wrapText="1"/>
    </xf>
    <xf numFmtId="0" fontId="37" fillId="6" borderId="1" xfId="0" applyFont="1" applyFill="1" applyBorder="1" applyAlignment="1">
      <alignment wrapText="1"/>
    </xf>
    <xf numFmtId="49" fontId="33" fillId="10" borderId="1" xfId="0" applyNumberFormat="1" applyFont="1" applyFill="1" applyBorder="1" applyAlignment="1">
      <alignment horizontal="left" wrapText="1"/>
    </xf>
    <xf numFmtId="0" fontId="33" fillId="10" borderId="1" xfId="0" applyFont="1" applyFill="1" applyBorder="1" applyAlignment="1">
      <alignment wrapText="1"/>
    </xf>
    <xf numFmtId="0" fontId="1" fillId="20" borderId="1" xfId="0" applyFont="1" applyFill="1" applyBorder="1" applyAlignment="1">
      <alignment horizontal="center" vertical="center"/>
    </xf>
    <xf numFmtId="0" fontId="0" fillId="0" borderId="0" xfId="0" applyFont="1"/>
    <xf numFmtId="0" fontId="1" fillId="0" borderId="1" xfId="0" applyFont="1" applyFill="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0" borderId="1" xfId="0" applyFont="1" applyBorder="1" applyAlignment="1">
      <alignment horizontal="left" vertical="center" wrapText="1"/>
    </xf>
    <xf numFmtId="0" fontId="0" fillId="0" borderId="1" xfId="0" applyFont="1" applyBorder="1" applyAlignment="1">
      <alignment horizontal="left"/>
    </xf>
    <xf numFmtId="0" fontId="0" fillId="0" borderId="1" xfId="0" applyFont="1" applyBorder="1" applyAlignment="1">
      <alignment horizontal="center"/>
    </xf>
    <xf numFmtId="0" fontId="1" fillId="0" borderId="1" xfId="0" applyFont="1" applyBorder="1" applyAlignment="1">
      <alignment vertical="center"/>
    </xf>
    <xf numFmtId="0" fontId="38" fillId="0" borderId="1" xfId="0" applyFont="1" applyBorder="1" applyAlignment="1">
      <alignment horizontal="justify" vertical="center"/>
    </xf>
    <xf numFmtId="0" fontId="0" fillId="0" borderId="1" xfId="0" applyBorder="1" applyAlignment="1">
      <alignment vertical="center"/>
    </xf>
    <xf numFmtId="0" fontId="39" fillId="0" borderId="1" xfId="0" applyFont="1" applyBorder="1" applyAlignment="1">
      <alignment horizontal="justify" vertical="center"/>
    </xf>
    <xf numFmtId="0" fontId="40" fillId="0" borderId="1" xfId="0" applyFont="1" applyBorder="1" applyAlignment="1">
      <alignment horizontal="justify" vertical="center"/>
    </xf>
    <xf numFmtId="0" fontId="0" fillId="0" borderId="1" xfId="0" applyFill="1" applyBorder="1" applyAlignment="1">
      <alignment vertical="center"/>
    </xf>
    <xf numFmtId="0" fontId="0" fillId="0" borderId="1" xfId="0" applyBorder="1" applyAlignment="1">
      <alignment horizontal="left" vertical="top" wrapText="1"/>
    </xf>
    <xf numFmtId="0" fontId="1" fillId="19"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21" fillId="2" borderId="19"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7"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8" borderId="7" xfId="0" applyFont="1" applyFill="1" applyBorder="1" applyAlignment="1">
      <alignment horizontal="left" vertical="center" wrapText="1"/>
    </xf>
    <xf numFmtId="0" fontId="7" fillId="8"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7" fillId="6" borderId="22"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26" xfId="0" applyFont="1" applyFill="1" applyBorder="1" applyAlignment="1">
      <alignment horizontal="left" vertical="center" wrapText="1"/>
    </xf>
    <xf numFmtId="0" fontId="8" fillId="7" borderId="2"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7" borderId="13" xfId="0" applyFont="1" applyFill="1" applyBorder="1" applyAlignment="1">
      <alignment horizontal="left" vertical="center" wrapText="1"/>
    </xf>
    <xf numFmtId="0" fontId="8" fillId="7" borderId="14"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14"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0" fillId="0" borderId="1" xfId="0" applyBorder="1" applyAlignment="1">
      <alignment horizontal="left" vertical="center" wrapText="1"/>
    </xf>
    <xf numFmtId="0" fontId="34" fillId="0" borderId="0" xfId="0" applyFont="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center" wrapText="1"/>
    </xf>
    <xf numFmtId="0" fontId="36" fillId="19" borderId="12" xfId="0" applyFont="1" applyFill="1" applyBorder="1" applyAlignment="1">
      <alignment wrapText="1"/>
    </xf>
    <xf numFmtId="0" fontId="36" fillId="19" borderId="13" xfId="0" applyFont="1" applyFill="1" applyBorder="1" applyAlignment="1">
      <alignment wrapText="1"/>
    </xf>
    <xf numFmtId="0" fontId="36" fillId="19" borderId="14" xfId="0" applyFont="1" applyFill="1" applyBorder="1" applyAlignment="1">
      <alignment wrapText="1"/>
    </xf>
    <xf numFmtId="0" fontId="36" fillId="6" borderId="12" xfId="0" applyFont="1" applyFill="1" applyBorder="1" applyAlignment="1">
      <alignment wrapText="1"/>
    </xf>
    <xf numFmtId="0" fontId="36" fillId="6" borderId="13" xfId="0" applyFont="1" applyFill="1" applyBorder="1" applyAlignment="1">
      <alignment wrapText="1"/>
    </xf>
    <xf numFmtId="0" fontId="36" fillId="6" borderId="14" xfId="0" applyFont="1" applyFill="1" applyBorder="1" applyAlignment="1">
      <alignment wrapText="1"/>
    </xf>
  </cellXfs>
  <cellStyles count="2">
    <cellStyle name="Normal" xfId="0" builtinId="0"/>
    <cellStyle name="Normal 2" xfId="1"/>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81170</xdr:colOff>
      <xdr:row>0</xdr:row>
      <xdr:rowOff>114300</xdr:rowOff>
    </xdr:from>
    <xdr:to>
      <xdr:col>12</xdr:col>
      <xdr:colOff>171603</xdr:colOff>
      <xdr:row>2</xdr:row>
      <xdr:rowOff>847725</xdr:rowOff>
    </xdr:to>
    <xdr:pic>
      <xdr:nvPicPr>
        <xdr:cNvPr id="2" name="Picture 1">
          <a:extLst>
            <a:ext uri="{FF2B5EF4-FFF2-40B4-BE49-F238E27FC236}">
              <a16:creationId xmlns:a16="http://schemas.microsoft.com/office/drawing/2014/main" id="{B2E11A0D-99A9-47A3-B5B3-59DF79394D91}"/>
            </a:ext>
          </a:extLst>
        </xdr:cNvPr>
        <xdr:cNvPicPr>
          <a:picLocks noChangeAspect="1"/>
        </xdr:cNvPicPr>
      </xdr:nvPicPr>
      <xdr:blipFill>
        <a:blip xmlns:r="http://schemas.openxmlformats.org/officeDocument/2006/relationships" r:embed="rId1"/>
        <a:stretch>
          <a:fillRect/>
        </a:stretch>
      </xdr:blipFill>
      <xdr:spPr>
        <a:xfrm>
          <a:off x="8672720" y="114300"/>
          <a:ext cx="4967233" cy="1114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5"/>
  <sheetViews>
    <sheetView showGridLines="0" zoomScale="90" zoomScaleNormal="90" workbookViewId="0">
      <selection activeCell="D39" sqref="D39"/>
    </sheetView>
  </sheetViews>
  <sheetFormatPr defaultColWidth="9" defaultRowHeight="15.75" x14ac:dyDescent="0.25"/>
  <cols>
    <col min="1" max="1" width="8.42578125" style="71" customWidth="1"/>
    <col min="2" max="2" width="29.85546875" style="71" customWidth="1"/>
    <col min="3" max="3" width="13.42578125" style="62" customWidth="1"/>
    <col min="4" max="4" width="16.42578125" style="77" customWidth="1"/>
    <col min="5" max="6" width="17.140625" style="77" customWidth="1"/>
    <col min="7" max="7" width="16.5703125" style="77" customWidth="1"/>
    <col min="8" max="8" width="16.42578125" style="77" customWidth="1"/>
    <col min="9" max="9" width="36.42578125" style="77" customWidth="1"/>
    <col min="10" max="10" width="11.85546875" style="77" bestFit="1" customWidth="1"/>
    <col min="11" max="16384" width="9" style="77"/>
  </cols>
  <sheetData>
    <row r="1" spans="1:10" s="63" customFormat="1" ht="30.2" customHeight="1" x14ac:dyDescent="0.25">
      <c r="A1" s="198" t="s">
        <v>0</v>
      </c>
      <c r="B1" s="106" t="s">
        <v>1</v>
      </c>
      <c r="C1" s="198" t="s">
        <v>2</v>
      </c>
      <c r="D1" s="198" t="s">
        <v>3</v>
      </c>
      <c r="E1" s="198" t="s">
        <v>4</v>
      </c>
      <c r="F1" s="198" t="s">
        <v>5</v>
      </c>
      <c r="G1" s="198" t="s">
        <v>6</v>
      </c>
      <c r="H1" s="198" t="s">
        <v>7</v>
      </c>
    </row>
    <row r="2" spans="1:10" s="63" customFormat="1" ht="30.2" customHeight="1" x14ac:dyDescent="0.25">
      <c r="A2" s="197" t="s">
        <v>8</v>
      </c>
      <c r="B2" s="193" t="s">
        <v>9</v>
      </c>
      <c r="C2" s="67" t="s">
        <v>10</v>
      </c>
      <c r="D2" s="80" t="e">
        <f>#REF!</f>
        <v>#REF!</v>
      </c>
      <c r="E2" s="80" t="e">
        <f>#REF!</f>
        <v>#REF!</v>
      </c>
      <c r="F2" s="80" t="e">
        <f>#REF!</f>
        <v>#REF!</v>
      </c>
      <c r="G2" s="80" t="e">
        <f>EL5ML!#REF!</f>
        <v>#REF!</v>
      </c>
      <c r="H2" s="80">
        <f>'ER320-420'!N7</f>
        <v>43495</v>
      </c>
      <c r="J2" s="65"/>
    </row>
    <row r="3" spans="1:10" s="63" customFormat="1" ht="30.2" customHeight="1" x14ac:dyDescent="0.25">
      <c r="A3" s="197" t="s">
        <v>11</v>
      </c>
      <c r="B3" s="193" t="s">
        <v>12</v>
      </c>
      <c r="C3" s="67" t="s">
        <v>10</v>
      </c>
      <c r="D3" s="80" t="e">
        <f>#REF!</f>
        <v>#REF!</v>
      </c>
      <c r="E3" s="80" t="e">
        <f>#REF!</f>
        <v>#REF!</v>
      </c>
      <c r="F3" s="80" t="e">
        <f>#REF!</f>
        <v>#REF!</v>
      </c>
      <c r="G3" s="80" t="e">
        <f>EL5ML!#REF!</f>
        <v>#REF!</v>
      </c>
      <c r="H3" s="80">
        <f>'ER320-420'!N8</f>
        <v>43495</v>
      </c>
    </row>
    <row r="4" spans="1:10" s="63" customFormat="1" ht="30.2" customHeight="1" x14ac:dyDescent="0.25">
      <c r="A4" s="197" t="s">
        <v>13</v>
      </c>
      <c r="B4" s="193" t="s">
        <v>14</v>
      </c>
      <c r="C4" s="67" t="s">
        <v>10</v>
      </c>
      <c r="D4" s="80" t="e">
        <f>#REF!</f>
        <v>#REF!</v>
      </c>
      <c r="E4" s="80" t="e">
        <f>#REF!</f>
        <v>#REF!</v>
      </c>
      <c r="F4" s="80" t="e">
        <f>#REF!</f>
        <v>#REF!</v>
      </c>
      <c r="G4" s="80" t="e">
        <f>EL5ML!#REF!</f>
        <v>#REF!</v>
      </c>
      <c r="H4" s="80">
        <f>'ER320-420'!N9</f>
        <v>43495</v>
      </c>
    </row>
    <row r="5" spans="1:10" s="63" customFormat="1" ht="30.2" customHeight="1" x14ac:dyDescent="0.25">
      <c r="A5" s="197" t="s">
        <v>15</v>
      </c>
      <c r="B5" s="193" t="s">
        <v>16</v>
      </c>
      <c r="C5" s="67" t="s">
        <v>10</v>
      </c>
      <c r="D5" s="80" t="e">
        <f>#REF!</f>
        <v>#REF!</v>
      </c>
      <c r="E5" s="80" t="e">
        <f>#REF!</f>
        <v>#REF!</v>
      </c>
      <c r="F5" s="80" t="e">
        <f>#REF!</f>
        <v>#REF!</v>
      </c>
      <c r="G5" s="80" t="e">
        <f>EL5ML!#REF!</f>
        <v>#REF!</v>
      </c>
      <c r="H5" s="80">
        <f>'ER320-420'!N10</f>
        <v>43495</v>
      </c>
    </row>
    <row r="6" spans="1:10" s="63" customFormat="1" ht="30.2" customHeight="1" x14ac:dyDescent="0.25">
      <c r="A6" s="197" t="s">
        <v>17</v>
      </c>
      <c r="B6" s="193" t="s">
        <v>18</v>
      </c>
      <c r="C6" s="67" t="s">
        <v>10</v>
      </c>
      <c r="D6" s="80" t="e">
        <f>#REF!</f>
        <v>#REF!</v>
      </c>
      <c r="E6" s="80" t="e">
        <f>#REF!</f>
        <v>#REF!</v>
      </c>
      <c r="F6" s="80" t="e">
        <f>#REF!</f>
        <v>#REF!</v>
      </c>
      <c r="G6" s="80" t="e">
        <f>EL5ML!#REF!</f>
        <v>#REF!</v>
      </c>
      <c r="H6" s="80">
        <f>'ER320-420'!N11</f>
        <v>43373</v>
      </c>
    </row>
    <row r="7" spans="1:10" s="63" customFormat="1" ht="30.2" customHeight="1" x14ac:dyDescent="0.25">
      <c r="A7" s="197" t="s">
        <v>19</v>
      </c>
      <c r="B7" s="193" t="s">
        <v>20</v>
      </c>
      <c r="C7" s="67" t="s">
        <v>21</v>
      </c>
      <c r="D7" s="80" t="e">
        <f>#REF!</f>
        <v>#REF!</v>
      </c>
      <c r="E7" s="80" t="e">
        <f>#REF!</f>
        <v>#REF!</v>
      </c>
      <c r="F7" s="80" t="e">
        <f>#REF!</f>
        <v>#REF!</v>
      </c>
      <c r="G7" s="80" t="e">
        <f>EL5ML!#REF!</f>
        <v>#REF!</v>
      </c>
      <c r="H7" s="80">
        <f>'ER320-420'!N12</f>
        <v>43495</v>
      </c>
    </row>
    <row r="8" spans="1:10" s="68" customFormat="1" ht="30.2" customHeight="1" x14ac:dyDescent="0.25">
      <c r="A8" s="81" t="s">
        <v>22</v>
      </c>
      <c r="B8" s="66" t="s">
        <v>23</v>
      </c>
      <c r="C8" s="67" t="s">
        <v>10</v>
      </c>
      <c r="D8" s="80" t="e">
        <f>#REF!</f>
        <v>#REF!</v>
      </c>
      <c r="E8" s="80" t="e">
        <f>#REF!</f>
        <v>#REF!</v>
      </c>
      <c r="F8" s="80" t="e">
        <f>#REF!</f>
        <v>#REF!</v>
      </c>
      <c r="G8" s="80" t="e">
        <f>EL5ML!#REF!</f>
        <v>#REF!</v>
      </c>
      <c r="H8" s="80">
        <f>'ER320-420'!N13</f>
        <v>43130</v>
      </c>
    </row>
    <row r="9" spans="1:10" s="68" customFormat="1" ht="30.2" customHeight="1" x14ac:dyDescent="0.25">
      <c r="A9" s="38" t="s">
        <v>24</v>
      </c>
      <c r="B9" s="66" t="s">
        <v>25</v>
      </c>
      <c r="C9" s="67" t="s">
        <v>10</v>
      </c>
      <c r="D9" s="80" t="e">
        <f>#REF!</f>
        <v>#REF!</v>
      </c>
      <c r="E9" s="80" t="e">
        <f>#REF!</f>
        <v>#REF!</v>
      </c>
      <c r="F9" s="80" t="e">
        <f>#REF!</f>
        <v>#REF!</v>
      </c>
      <c r="G9" s="80" t="e">
        <f>EL5ML!#REF!</f>
        <v>#REF!</v>
      </c>
      <c r="H9" s="80">
        <f>'ER320-420'!N14</f>
        <v>43495</v>
      </c>
    </row>
    <row r="10" spans="1:10" s="68" customFormat="1" ht="30.2" customHeight="1" x14ac:dyDescent="0.25">
      <c r="A10" s="38" t="s">
        <v>26</v>
      </c>
      <c r="B10" s="66" t="s">
        <v>27</v>
      </c>
      <c r="C10" s="67" t="s">
        <v>28</v>
      </c>
      <c r="D10" s="80" t="e">
        <f>#REF!</f>
        <v>#REF!</v>
      </c>
      <c r="E10" s="80" t="e">
        <f>#REF!</f>
        <v>#REF!</v>
      </c>
      <c r="F10" s="80" t="e">
        <f>#REF!</f>
        <v>#REF!</v>
      </c>
      <c r="G10" s="80" t="e">
        <f>EL5ML!#REF!</f>
        <v>#REF!</v>
      </c>
      <c r="H10" s="80">
        <f>'ER320-420'!N15</f>
        <v>43451</v>
      </c>
    </row>
    <row r="11" spans="1:10" s="68" customFormat="1" ht="30.2" customHeight="1" x14ac:dyDescent="0.25">
      <c r="A11" s="38" t="s">
        <v>29</v>
      </c>
      <c r="B11" s="66" t="s">
        <v>30</v>
      </c>
      <c r="C11" s="67" t="s">
        <v>10</v>
      </c>
      <c r="D11" s="80" t="e">
        <f>#REF!</f>
        <v>#REF!</v>
      </c>
      <c r="E11" s="80" t="e">
        <f>#REF!</f>
        <v>#REF!</v>
      </c>
      <c r="F11" s="80" t="e">
        <f>#REF!</f>
        <v>#REF!</v>
      </c>
      <c r="G11" s="80" t="e">
        <f>EL5ML!#REF!</f>
        <v>#REF!</v>
      </c>
      <c r="H11" s="80">
        <f>'ER320-420'!N16</f>
        <v>43451</v>
      </c>
    </row>
    <row r="12" spans="1:10" s="68" customFormat="1" ht="30.2" customHeight="1" x14ac:dyDescent="0.25">
      <c r="A12" s="38" t="s">
        <v>31</v>
      </c>
      <c r="B12" s="66" t="s">
        <v>32</v>
      </c>
      <c r="C12" s="67" t="s">
        <v>10</v>
      </c>
      <c r="D12" s="80" t="e">
        <f>#REF!</f>
        <v>#REF!</v>
      </c>
      <c r="E12" s="80" t="e">
        <f>#REF!</f>
        <v>#REF!</v>
      </c>
      <c r="F12" s="80" t="e">
        <f>#REF!</f>
        <v>#REF!</v>
      </c>
      <c r="G12" s="80" t="e">
        <f>EL5ML!#REF!</f>
        <v>#REF!</v>
      </c>
      <c r="H12" s="80">
        <f>'ER320-420'!N17</f>
        <v>43451</v>
      </c>
    </row>
    <row r="13" spans="1:10" s="68" customFormat="1" ht="30.2" customHeight="1" x14ac:dyDescent="0.25">
      <c r="A13" s="197" t="s">
        <v>33</v>
      </c>
      <c r="B13" s="66" t="s">
        <v>34</v>
      </c>
      <c r="C13" s="67" t="s">
        <v>28</v>
      </c>
      <c r="D13" s="80" t="e">
        <f>#REF!</f>
        <v>#REF!</v>
      </c>
      <c r="E13" s="80" t="e">
        <f>#REF!</f>
        <v>#REF!</v>
      </c>
      <c r="F13" s="80" t="e">
        <f>#REF!</f>
        <v>#REF!</v>
      </c>
      <c r="G13" s="80" t="e">
        <f>EL5ML!#REF!</f>
        <v>#REF!</v>
      </c>
      <c r="H13" s="80" t="str">
        <f>'ER320-420'!N20</f>
        <v>Complete</v>
      </c>
    </row>
    <row r="14" spans="1:10" s="68" customFormat="1" ht="30.2" customHeight="1" x14ac:dyDescent="0.25">
      <c r="A14" s="197" t="s">
        <v>33</v>
      </c>
      <c r="B14" s="66" t="s">
        <v>35</v>
      </c>
      <c r="C14" s="67" t="s">
        <v>28</v>
      </c>
      <c r="D14" s="80" t="e">
        <f>#REF!</f>
        <v>#REF!</v>
      </c>
      <c r="E14" s="80" t="e">
        <f>#REF!</f>
        <v>#REF!</v>
      </c>
      <c r="F14" s="80" t="e">
        <f>#REF!</f>
        <v>#REF!</v>
      </c>
      <c r="G14" s="80" t="e">
        <f>EL5ML!#REF!</f>
        <v>#REF!</v>
      </c>
      <c r="H14" s="80">
        <f>'ER320-420'!N21</f>
        <v>43441</v>
      </c>
    </row>
    <row r="15" spans="1:10" s="68" customFormat="1" ht="30.2" customHeight="1" x14ac:dyDescent="0.25">
      <c r="A15" s="197" t="s">
        <v>33</v>
      </c>
      <c r="B15" s="82" t="s">
        <v>36</v>
      </c>
      <c r="C15" s="67" t="s">
        <v>28</v>
      </c>
      <c r="D15" s="80" t="e">
        <f>#REF!</f>
        <v>#REF!</v>
      </c>
      <c r="E15" s="80" t="e">
        <f>#REF!</f>
        <v>#REF!</v>
      </c>
      <c r="F15" s="80" t="e">
        <f>#REF!</f>
        <v>#REF!</v>
      </c>
      <c r="G15" s="80" t="e">
        <f>EL5ML!#REF!</f>
        <v>#REF!</v>
      </c>
      <c r="H15" s="80" t="str">
        <f>'ER320-420'!N22</f>
        <v>Complete</v>
      </c>
    </row>
    <row r="16" spans="1:10" s="68" customFormat="1" ht="30.2" customHeight="1" x14ac:dyDescent="0.25">
      <c r="A16" s="38" t="s">
        <v>37</v>
      </c>
      <c r="B16" s="66" t="s">
        <v>38</v>
      </c>
      <c r="C16" s="67" t="s">
        <v>28</v>
      </c>
      <c r="D16" s="80" t="e">
        <f>#REF!</f>
        <v>#REF!</v>
      </c>
      <c r="E16" s="80" t="e">
        <f>#REF!</f>
        <v>#REF!</v>
      </c>
      <c r="F16" s="80" t="e">
        <f>#REF!</f>
        <v>#REF!</v>
      </c>
      <c r="G16" s="80" t="e">
        <f>EL5ML!#REF!</f>
        <v>#REF!</v>
      </c>
      <c r="H16" s="80">
        <f>'ER320-420'!N23</f>
        <v>43441</v>
      </c>
    </row>
    <row r="17" spans="1:8" s="68" customFormat="1" ht="30.2" customHeight="1" x14ac:dyDescent="0.25">
      <c r="A17" s="38" t="s">
        <v>39</v>
      </c>
      <c r="B17" s="66" t="s">
        <v>40</v>
      </c>
      <c r="C17" s="67" t="s">
        <v>28</v>
      </c>
      <c r="D17" s="80" t="e">
        <f>#REF!</f>
        <v>#REF!</v>
      </c>
      <c r="E17" s="80" t="e">
        <f>#REF!</f>
        <v>#REF!</v>
      </c>
      <c r="F17" s="80" t="e">
        <f>#REF!</f>
        <v>#REF!</v>
      </c>
      <c r="G17" s="80" t="e">
        <f>EL5ML!#REF!</f>
        <v>#REF!</v>
      </c>
      <c r="H17" s="80">
        <f>'ER320-420'!N24</f>
        <v>43441</v>
      </c>
    </row>
    <row r="18" spans="1:8" s="68" customFormat="1" ht="30.2" customHeight="1" x14ac:dyDescent="0.25">
      <c r="A18" s="38" t="s">
        <v>41</v>
      </c>
      <c r="B18" s="66" t="s">
        <v>42</v>
      </c>
      <c r="C18" s="67" t="s">
        <v>28</v>
      </c>
      <c r="D18" s="80" t="e">
        <f>#REF!</f>
        <v>#REF!</v>
      </c>
      <c r="E18" s="80" t="e">
        <f>#REF!</f>
        <v>#REF!</v>
      </c>
      <c r="F18" s="80" t="e">
        <f>#REF!</f>
        <v>#REF!</v>
      </c>
      <c r="G18" s="80" t="e">
        <f>EL5ML!#REF!</f>
        <v>#REF!</v>
      </c>
      <c r="H18" s="80">
        <f>'ER320-420'!N25</f>
        <v>43441</v>
      </c>
    </row>
    <row r="19" spans="1:8" s="68" customFormat="1" ht="30.2" customHeight="1" x14ac:dyDescent="0.25">
      <c r="A19" s="38" t="s">
        <v>43</v>
      </c>
      <c r="B19" s="66" t="s">
        <v>44</v>
      </c>
      <c r="C19" s="67" t="s">
        <v>28</v>
      </c>
      <c r="D19" s="80" t="e">
        <f>#REF!</f>
        <v>#REF!</v>
      </c>
      <c r="E19" s="80" t="e">
        <f>#REF!</f>
        <v>#REF!</v>
      </c>
      <c r="F19" s="80" t="e">
        <f>#REF!</f>
        <v>#REF!</v>
      </c>
      <c r="G19" s="80" t="e">
        <f>EL5ML!#REF!</f>
        <v>#REF!</v>
      </c>
      <c r="H19" s="80">
        <f>'ER320-420'!N26</f>
        <v>43441</v>
      </c>
    </row>
    <row r="20" spans="1:8" s="68" customFormat="1" ht="30.2" customHeight="1" x14ac:dyDescent="0.25">
      <c r="A20" s="38" t="s">
        <v>45</v>
      </c>
      <c r="B20" s="66" t="s">
        <v>46</v>
      </c>
      <c r="C20" s="67" t="s">
        <v>28</v>
      </c>
      <c r="D20" s="80" t="e">
        <f>#REF!</f>
        <v>#REF!</v>
      </c>
      <c r="E20" s="80" t="e">
        <f>#REF!</f>
        <v>#REF!</v>
      </c>
      <c r="F20" s="80" t="e">
        <f>#REF!</f>
        <v>#REF!</v>
      </c>
      <c r="G20" s="80" t="e">
        <f>EL5ML!#REF!</f>
        <v>#REF!</v>
      </c>
      <c r="H20" s="80">
        <f>'ER320-420'!N27</f>
        <v>43388</v>
      </c>
    </row>
    <row r="21" spans="1:8" s="68" customFormat="1" ht="30.2" customHeight="1" x14ac:dyDescent="0.25">
      <c r="A21" s="38" t="s">
        <v>47</v>
      </c>
      <c r="B21" s="66" t="s">
        <v>48</v>
      </c>
      <c r="C21" s="67" t="s">
        <v>21</v>
      </c>
      <c r="D21" s="80" t="e">
        <f>#REF!</f>
        <v>#REF!</v>
      </c>
      <c r="E21" s="80" t="e">
        <f>#REF!</f>
        <v>#REF!</v>
      </c>
      <c r="F21" s="80" t="e">
        <f>#REF!</f>
        <v>#REF!</v>
      </c>
      <c r="G21" s="80" t="e">
        <f>EL5ML!#REF!</f>
        <v>#REF!</v>
      </c>
      <c r="H21" s="80">
        <f>'ER320-420'!N29</f>
        <v>43495</v>
      </c>
    </row>
    <row r="22" spans="1:8" s="68" customFormat="1" ht="30.2" customHeight="1" x14ac:dyDescent="0.25">
      <c r="A22" s="38" t="s">
        <v>49</v>
      </c>
      <c r="B22" s="66" t="s">
        <v>50</v>
      </c>
      <c r="C22" s="67" t="s">
        <v>21</v>
      </c>
      <c r="D22" s="80" t="e">
        <f>#REF!</f>
        <v>#REF!</v>
      </c>
      <c r="E22" s="80" t="e">
        <f>#REF!</f>
        <v>#REF!</v>
      </c>
      <c r="F22" s="80" t="e">
        <f>#REF!</f>
        <v>#REF!</v>
      </c>
      <c r="G22" s="80" t="e">
        <f>EL5ML!#REF!</f>
        <v>#REF!</v>
      </c>
      <c r="H22" s="80">
        <f>'ER320-420'!N30</f>
        <v>43495</v>
      </c>
    </row>
    <row r="23" spans="1:8" s="68" customFormat="1" ht="30.2" customHeight="1" x14ac:dyDescent="0.25">
      <c r="A23" s="38">
        <v>2.1</v>
      </c>
      <c r="B23" s="66" t="s">
        <v>51</v>
      </c>
      <c r="C23" s="67" t="s">
        <v>52</v>
      </c>
      <c r="D23" s="80" t="e">
        <f>#REF!</f>
        <v>#REF!</v>
      </c>
      <c r="E23" s="80" t="e">
        <f>#REF!</f>
        <v>#REF!</v>
      </c>
      <c r="F23" s="80" t="e">
        <f>#REF!</f>
        <v>#REF!</v>
      </c>
      <c r="G23" s="80" t="e">
        <f>EL5ML!#REF!</f>
        <v>#REF!</v>
      </c>
      <c r="H23" s="80">
        <f>'ER320-420'!N32</f>
        <v>43495</v>
      </c>
    </row>
    <row r="24" spans="1:8" s="68" customFormat="1" ht="30.2" customHeight="1" x14ac:dyDescent="0.25">
      <c r="A24" s="38">
        <v>2.2000000000000002</v>
      </c>
      <c r="B24" s="66" t="s">
        <v>53</v>
      </c>
      <c r="C24" s="67" t="s">
        <v>54</v>
      </c>
      <c r="D24" s="80" t="e">
        <f>#REF!</f>
        <v>#REF!</v>
      </c>
      <c r="E24" s="80" t="e">
        <f>#REF!</f>
        <v>#REF!</v>
      </c>
      <c r="F24" s="80" t="e">
        <f>#REF!</f>
        <v>#REF!</v>
      </c>
      <c r="G24" s="80" t="e">
        <f>EL5ML!#REF!</f>
        <v>#REF!</v>
      </c>
      <c r="H24" s="80">
        <f>'ER320-420'!N33</f>
        <v>43495</v>
      </c>
    </row>
    <row r="25" spans="1:8" s="68" customFormat="1" ht="30.2" customHeight="1" x14ac:dyDescent="0.25">
      <c r="A25" s="38">
        <v>3.1</v>
      </c>
      <c r="B25" s="66" t="s">
        <v>55</v>
      </c>
      <c r="C25" s="67" t="s">
        <v>28</v>
      </c>
      <c r="D25" s="80" t="e">
        <f>#REF!</f>
        <v>#REF!</v>
      </c>
      <c r="E25" s="80" t="e">
        <f>#REF!</f>
        <v>#REF!</v>
      </c>
      <c r="F25" s="80" t="e">
        <f>#REF!</f>
        <v>#REF!</v>
      </c>
      <c r="G25" s="80" t="e">
        <f>EL5ML!#REF!</f>
        <v>#REF!</v>
      </c>
      <c r="H25" s="80">
        <f>'ER320-420'!N35</f>
        <v>43441</v>
      </c>
    </row>
    <row r="26" spans="1:8" s="68" customFormat="1" ht="30.2" customHeight="1" x14ac:dyDescent="0.25">
      <c r="A26" s="38">
        <v>3.2</v>
      </c>
      <c r="B26" s="66" t="s">
        <v>56</v>
      </c>
      <c r="C26" s="67" t="s">
        <v>57</v>
      </c>
      <c r="D26" s="80" t="e">
        <f>#REF!</f>
        <v>#REF!</v>
      </c>
      <c r="E26" s="80" t="e">
        <f>#REF!</f>
        <v>#REF!</v>
      </c>
      <c r="F26" s="80" t="e">
        <f>#REF!</f>
        <v>#REF!</v>
      </c>
      <c r="G26" s="80" t="e">
        <f>EL5ML!#REF!</f>
        <v>#REF!</v>
      </c>
      <c r="H26" s="80">
        <f>'ER320-420'!N36</f>
        <v>43441</v>
      </c>
    </row>
    <row r="27" spans="1:8" s="68" customFormat="1" ht="30.2" customHeight="1" x14ac:dyDescent="0.25">
      <c r="A27" s="38">
        <v>3.3</v>
      </c>
      <c r="B27" s="66" t="s">
        <v>58</v>
      </c>
      <c r="C27" s="67" t="s">
        <v>57</v>
      </c>
      <c r="D27" s="80" t="e">
        <f>#REF!</f>
        <v>#REF!</v>
      </c>
      <c r="E27" s="80" t="e">
        <f>#REF!</f>
        <v>#REF!</v>
      </c>
      <c r="F27" s="80" t="e">
        <f>#REF!</f>
        <v>#REF!</v>
      </c>
      <c r="G27" s="80" t="e">
        <f>EL5ML!#REF!</f>
        <v>#REF!</v>
      </c>
      <c r="H27" s="80">
        <f>'ER320-420'!N37</f>
        <v>43451</v>
      </c>
    </row>
    <row r="28" spans="1:8" s="68" customFormat="1" ht="30.2" customHeight="1" x14ac:dyDescent="0.25">
      <c r="A28" s="38">
        <v>4.0999999999999996</v>
      </c>
      <c r="B28" s="66" t="s">
        <v>59</v>
      </c>
      <c r="C28" s="67" t="s">
        <v>10</v>
      </c>
      <c r="D28" s="80" t="e">
        <f>#REF!</f>
        <v>#REF!</v>
      </c>
      <c r="E28" s="80" t="e">
        <f>#REF!</f>
        <v>#REF!</v>
      </c>
      <c r="F28" s="80" t="e">
        <f>#REF!</f>
        <v>#REF!</v>
      </c>
      <c r="G28" s="80" t="e">
        <f>EL5ML!#REF!</f>
        <v>#REF!</v>
      </c>
      <c r="H28" s="80">
        <f>'ER320-420'!N39</f>
        <v>43495</v>
      </c>
    </row>
    <row r="29" spans="1:8" s="68" customFormat="1" ht="30.2" customHeight="1" x14ac:dyDescent="0.25">
      <c r="A29" s="38">
        <v>4.2</v>
      </c>
      <c r="B29" s="66" t="s">
        <v>60</v>
      </c>
      <c r="C29" s="67" t="s">
        <v>61</v>
      </c>
      <c r="D29" s="80" t="e">
        <f>#REF!</f>
        <v>#REF!</v>
      </c>
      <c r="E29" s="80" t="e">
        <f>#REF!</f>
        <v>#REF!</v>
      </c>
      <c r="F29" s="80" t="e">
        <f>#REF!</f>
        <v>#REF!</v>
      </c>
      <c r="G29" s="80" t="e">
        <f>EL5ML!#REF!</f>
        <v>#REF!</v>
      </c>
      <c r="H29" s="80">
        <f>'ER320-420'!N40</f>
        <v>43451</v>
      </c>
    </row>
    <row r="30" spans="1:8" s="68" customFormat="1" ht="30.2" customHeight="1" x14ac:dyDescent="0.25">
      <c r="A30" s="38">
        <v>5.0999999999999996</v>
      </c>
      <c r="B30" s="66" t="s">
        <v>62</v>
      </c>
      <c r="C30" s="67" t="s">
        <v>63</v>
      </c>
      <c r="D30" s="80" t="e">
        <f>#REF!</f>
        <v>#REF!</v>
      </c>
      <c r="E30" s="80" t="e">
        <f>#REF!</f>
        <v>#REF!</v>
      </c>
      <c r="F30" s="80" t="e">
        <f>#REF!</f>
        <v>#REF!</v>
      </c>
      <c r="G30" s="80" t="e">
        <f>EL5ML!#REF!</f>
        <v>#REF!</v>
      </c>
      <c r="H30" s="80">
        <f>'ER320-420'!N42</f>
        <v>43495</v>
      </c>
    </row>
    <row r="31" spans="1:8" s="68" customFormat="1" ht="30.2" customHeight="1" x14ac:dyDescent="0.25">
      <c r="A31" s="38">
        <v>5.2</v>
      </c>
      <c r="B31" s="66" t="s">
        <v>64</v>
      </c>
      <c r="C31" s="67" t="s">
        <v>63</v>
      </c>
      <c r="D31" s="80" t="e">
        <f>#REF!</f>
        <v>#REF!</v>
      </c>
      <c r="E31" s="80" t="e">
        <f>#REF!</f>
        <v>#REF!</v>
      </c>
      <c r="F31" s="80" t="e">
        <f>#REF!</f>
        <v>#REF!</v>
      </c>
      <c r="G31" s="80" t="e">
        <f>EL5ML!#REF!</f>
        <v>#REF!</v>
      </c>
      <c r="H31" s="80">
        <f>'ER320-420'!N43</f>
        <v>43441</v>
      </c>
    </row>
    <row r="32" spans="1:8" s="68" customFormat="1" ht="30.2" customHeight="1" x14ac:dyDescent="0.25">
      <c r="A32" s="38" t="s">
        <v>65</v>
      </c>
      <c r="B32" s="66" t="s">
        <v>66</v>
      </c>
      <c r="C32" s="67" t="s">
        <v>67</v>
      </c>
      <c r="D32" s="80" t="e">
        <f>#REF!</f>
        <v>#REF!</v>
      </c>
      <c r="E32" s="80" t="e">
        <f>#REF!</f>
        <v>#REF!</v>
      </c>
      <c r="F32" s="80" t="e">
        <f>#REF!</f>
        <v>#REF!</v>
      </c>
      <c r="G32" s="80" t="e">
        <f>EL5ML!#REF!</f>
        <v>#REF!</v>
      </c>
      <c r="H32" s="80">
        <f>'ER320-420'!N46</f>
        <v>43451</v>
      </c>
    </row>
    <row r="33" spans="1:8" s="68" customFormat="1" ht="30.2" customHeight="1" x14ac:dyDescent="0.25">
      <c r="A33" s="38" t="s">
        <v>68</v>
      </c>
      <c r="B33" s="66" t="s">
        <v>69</v>
      </c>
      <c r="C33" s="67" t="s">
        <v>70</v>
      </c>
      <c r="D33" s="80" t="e">
        <f>#REF!</f>
        <v>#REF!</v>
      </c>
      <c r="E33" s="80" t="e">
        <f>#REF!</f>
        <v>#REF!</v>
      </c>
      <c r="F33" s="80" t="e">
        <f>#REF!</f>
        <v>#REF!</v>
      </c>
      <c r="G33" s="80" t="e">
        <f>EL5ML!#REF!</f>
        <v>#REF!</v>
      </c>
      <c r="H33" s="80">
        <f>'ER320-420'!N47</f>
        <v>43511</v>
      </c>
    </row>
    <row r="34" spans="1:8" s="68" customFormat="1" ht="30.2" customHeight="1" x14ac:dyDescent="0.25">
      <c r="A34" s="38" t="s">
        <v>71</v>
      </c>
      <c r="B34" s="66" t="s">
        <v>72</v>
      </c>
      <c r="C34" s="67" t="s">
        <v>73</v>
      </c>
      <c r="D34" s="80" t="e">
        <f>#REF!</f>
        <v>#REF!</v>
      </c>
      <c r="E34" s="80" t="e">
        <f>#REF!</f>
        <v>#REF!</v>
      </c>
      <c r="F34" s="80" t="e">
        <f>#REF!</f>
        <v>#REF!</v>
      </c>
      <c r="G34" s="80" t="e">
        <f>EL5ML!#REF!</f>
        <v>#REF!</v>
      </c>
      <c r="H34" s="80">
        <f>'ER320-420'!N48</f>
        <v>43451</v>
      </c>
    </row>
    <row r="35" spans="1:8" s="68" customFormat="1" ht="30.2" customHeight="1" x14ac:dyDescent="0.25">
      <c r="A35" s="38" t="s">
        <v>74</v>
      </c>
      <c r="B35" s="66" t="s">
        <v>75</v>
      </c>
      <c r="C35" s="67" t="s">
        <v>28</v>
      </c>
      <c r="D35" s="80" t="e">
        <f>#REF!</f>
        <v>#REF!</v>
      </c>
      <c r="E35" s="80" t="e">
        <f>#REF!</f>
        <v>#REF!</v>
      </c>
      <c r="F35" s="80" t="e">
        <f>#REF!</f>
        <v>#REF!</v>
      </c>
      <c r="G35" s="80" t="e">
        <f>EL5ML!#REF!</f>
        <v>#REF!</v>
      </c>
      <c r="H35" s="80" t="str">
        <f>'ER320-420'!N49</f>
        <v>N/A</v>
      </c>
    </row>
    <row r="36" spans="1:8" s="68" customFormat="1" ht="30.2" customHeight="1" x14ac:dyDescent="0.25">
      <c r="A36" s="38" t="s">
        <v>76</v>
      </c>
      <c r="B36" s="66" t="s">
        <v>77</v>
      </c>
      <c r="C36" s="67" t="s">
        <v>28</v>
      </c>
      <c r="D36" s="80" t="e">
        <f>#REF!</f>
        <v>#REF!</v>
      </c>
      <c r="E36" s="80" t="e">
        <f>#REF!</f>
        <v>#REF!</v>
      </c>
      <c r="F36" s="80" t="e">
        <f>#REF!</f>
        <v>#REF!</v>
      </c>
      <c r="G36" s="80" t="e">
        <f>EL5ML!#REF!</f>
        <v>#REF!</v>
      </c>
      <c r="H36" s="80" t="str">
        <f>'ER320-420'!N50</f>
        <v>N/A</v>
      </c>
    </row>
    <row r="37" spans="1:8" s="68" customFormat="1" ht="30.2" customHeight="1" x14ac:dyDescent="0.25">
      <c r="A37" s="38" t="s">
        <v>78</v>
      </c>
      <c r="B37" s="66" t="s">
        <v>79</v>
      </c>
      <c r="C37" s="67" t="s">
        <v>28</v>
      </c>
      <c r="D37" s="80" t="e">
        <f>#REF!</f>
        <v>#REF!</v>
      </c>
      <c r="E37" s="80" t="e">
        <f>#REF!</f>
        <v>#REF!</v>
      </c>
      <c r="F37" s="80" t="e">
        <f>#REF!</f>
        <v>#REF!</v>
      </c>
      <c r="G37" s="80" t="e">
        <f>EL5ML!#REF!</f>
        <v>#REF!</v>
      </c>
      <c r="H37" s="80" t="str">
        <f>'ER320-420'!N51</f>
        <v>Complete</v>
      </c>
    </row>
    <row r="38" spans="1:8" s="68" customFormat="1" ht="30.2" customHeight="1" x14ac:dyDescent="0.25">
      <c r="A38" s="38" t="s">
        <v>80</v>
      </c>
      <c r="B38" s="66" t="s">
        <v>81</v>
      </c>
      <c r="C38" s="67" t="s">
        <v>82</v>
      </c>
      <c r="D38" s="80" t="e">
        <f>#REF!</f>
        <v>#REF!</v>
      </c>
      <c r="E38" s="80" t="e">
        <f>#REF!</f>
        <v>#REF!</v>
      </c>
      <c r="F38" s="80" t="e">
        <f>#REF!</f>
        <v>#REF!</v>
      </c>
      <c r="G38" s="80" t="e">
        <f>EL5ML!#REF!</f>
        <v>#REF!</v>
      </c>
      <c r="H38" s="80" t="str">
        <f>'ER320-420'!N52</f>
        <v>Complete</v>
      </c>
    </row>
    <row r="39" spans="1:8" s="68" customFormat="1" ht="30.2" customHeight="1" x14ac:dyDescent="0.25">
      <c r="A39" s="38" t="s">
        <v>83</v>
      </c>
      <c r="B39" s="66" t="s">
        <v>84</v>
      </c>
      <c r="C39" s="67" t="s">
        <v>85</v>
      </c>
      <c r="D39" s="80" t="e">
        <f>#REF!</f>
        <v>#REF!</v>
      </c>
      <c r="E39" s="80" t="e">
        <f>#REF!</f>
        <v>#REF!</v>
      </c>
      <c r="F39" s="80" t="e">
        <f>#REF!</f>
        <v>#REF!</v>
      </c>
      <c r="G39" s="80" t="e">
        <f>EL5ML!#REF!</f>
        <v>#REF!</v>
      </c>
      <c r="H39" s="80">
        <f>'ER320-420'!N53</f>
        <v>43451</v>
      </c>
    </row>
    <row r="40" spans="1:8" s="68" customFormat="1" ht="30.2" customHeight="1" x14ac:dyDescent="0.25">
      <c r="A40" s="38" t="s">
        <v>86</v>
      </c>
      <c r="B40" s="66" t="s">
        <v>87</v>
      </c>
      <c r="C40" s="67" t="s">
        <v>88</v>
      </c>
      <c r="D40" s="80" t="e">
        <f>#REF!</f>
        <v>#REF!</v>
      </c>
      <c r="E40" s="80" t="e">
        <f>#REF!</f>
        <v>#REF!</v>
      </c>
      <c r="F40" s="80" t="e">
        <f>#REF!</f>
        <v>#REF!</v>
      </c>
      <c r="G40" s="80" t="e">
        <f>EL5ML!#REF!</f>
        <v>#REF!</v>
      </c>
      <c r="H40" s="80" t="str">
        <f>'ER320-420'!N54</f>
        <v>N/A</v>
      </c>
    </row>
    <row r="41" spans="1:8" s="68" customFormat="1" ht="30.2" customHeight="1" x14ac:dyDescent="0.25">
      <c r="A41" s="38" t="s">
        <v>89</v>
      </c>
      <c r="B41" s="66" t="s">
        <v>90</v>
      </c>
      <c r="C41" s="67" t="s">
        <v>91</v>
      </c>
      <c r="D41" s="80" t="e">
        <f>#REF!</f>
        <v>#REF!</v>
      </c>
      <c r="E41" s="80" t="e">
        <f>#REF!</f>
        <v>#REF!</v>
      </c>
      <c r="F41" s="80" t="e">
        <f>#REF!</f>
        <v>#REF!</v>
      </c>
      <c r="G41" s="80" t="e">
        <f>EL5ML!#REF!</f>
        <v>#REF!</v>
      </c>
      <c r="H41" s="80">
        <f>'ER320-420'!N55</f>
        <v>43486</v>
      </c>
    </row>
    <row r="42" spans="1:8" s="68" customFormat="1" ht="30.2" customHeight="1" x14ac:dyDescent="0.25">
      <c r="A42" s="38" t="s">
        <v>92</v>
      </c>
      <c r="B42" s="66" t="s">
        <v>93</v>
      </c>
      <c r="C42" s="67" t="s">
        <v>94</v>
      </c>
      <c r="D42" s="80" t="e">
        <f>#REF!</f>
        <v>#REF!</v>
      </c>
      <c r="E42" s="80" t="e">
        <f>#REF!</f>
        <v>#REF!</v>
      </c>
      <c r="F42" s="80" t="e">
        <f>#REF!</f>
        <v>#REF!</v>
      </c>
      <c r="G42" s="80" t="e">
        <f>EL5ML!#REF!</f>
        <v>#REF!</v>
      </c>
      <c r="H42" s="80">
        <f>'ER320-420'!N56</f>
        <v>43486</v>
      </c>
    </row>
    <row r="43" spans="1:8" s="68" customFormat="1" ht="30.2" customHeight="1" x14ac:dyDescent="0.25">
      <c r="A43" s="38" t="s">
        <v>95</v>
      </c>
      <c r="B43" s="66" t="s">
        <v>96</v>
      </c>
      <c r="C43" s="67" t="s">
        <v>28</v>
      </c>
      <c r="D43" s="80" t="e">
        <f>#REF!</f>
        <v>#REF!</v>
      </c>
      <c r="E43" s="80" t="e">
        <f>#REF!</f>
        <v>#REF!</v>
      </c>
      <c r="F43" s="80" t="e">
        <f>#REF!</f>
        <v>#REF!</v>
      </c>
      <c r="G43" s="80" t="e">
        <f>EL5ML!#REF!</f>
        <v>#REF!</v>
      </c>
      <c r="H43" s="80" t="str">
        <f>'ER320-420'!N58</f>
        <v>N/A</v>
      </c>
    </row>
    <row r="44" spans="1:8" s="68" customFormat="1" ht="30.2" customHeight="1" x14ac:dyDescent="0.25">
      <c r="A44" s="38" t="s">
        <v>97</v>
      </c>
      <c r="B44" s="66" t="s">
        <v>98</v>
      </c>
      <c r="C44" s="67" t="s">
        <v>70</v>
      </c>
      <c r="D44" s="80" t="e">
        <f>#REF!</f>
        <v>#REF!</v>
      </c>
      <c r="E44" s="80" t="e">
        <f>#REF!</f>
        <v>#REF!</v>
      </c>
      <c r="F44" s="80" t="e">
        <f>#REF!</f>
        <v>#REF!</v>
      </c>
      <c r="G44" s="80" t="e">
        <f>EL5ML!#REF!</f>
        <v>#REF!</v>
      </c>
      <c r="H44" s="80">
        <f>'ER320-420'!N59</f>
        <v>43342</v>
      </c>
    </row>
    <row r="45" spans="1:8" s="68" customFormat="1" ht="30.2" customHeight="1" x14ac:dyDescent="0.25">
      <c r="A45" s="38" t="s">
        <v>99</v>
      </c>
      <c r="B45" s="66" t="s">
        <v>100</v>
      </c>
      <c r="C45" s="67" t="s">
        <v>70</v>
      </c>
      <c r="D45" s="80" t="e">
        <f>#REF!</f>
        <v>#REF!</v>
      </c>
      <c r="E45" s="80" t="e">
        <f>#REF!</f>
        <v>#REF!</v>
      </c>
      <c r="F45" s="80" t="e">
        <f>#REF!</f>
        <v>#REF!</v>
      </c>
      <c r="G45" s="80" t="e">
        <f>EL5ML!#REF!</f>
        <v>#REF!</v>
      </c>
      <c r="H45" s="80">
        <f>'ER320-420'!N60</f>
        <v>43342</v>
      </c>
    </row>
    <row r="46" spans="1:8" s="68" customFormat="1" ht="30.2" customHeight="1" x14ac:dyDescent="0.25">
      <c r="A46" s="38" t="s">
        <v>101</v>
      </c>
      <c r="B46" s="66" t="s">
        <v>102</v>
      </c>
      <c r="C46" s="67" t="s">
        <v>28</v>
      </c>
      <c r="D46" s="80" t="e">
        <f>#REF!</f>
        <v>#REF!</v>
      </c>
      <c r="E46" s="80" t="e">
        <f>#REF!</f>
        <v>#REF!</v>
      </c>
      <c r="F46" s="80" t="e">
        <f>#REF!</f>
        <v>#REF!</v>
      </c>
      <c r="G46" s="80" t="e">
        <f>EL5ML!#REF!</f>
        <v>#REF!</v>
      </c>
      <c r="H46" s="80" t="str">
        <f>'ER320-420'!N61</f>
        <v>N/A</v>
      </c>
    </row>
    <row r="47" spans="1:8" s="68" customFormat="1" ht="30.2" customHeight="1" x14ac:dyDescent="0.25">
      <c r="A47" s="38" t="s">
        <v>103</v>
      </c>
      <c r="B47" s="66" t="s">
        <v>104</v>
      </c>
      <c r="C47" s="67" t="s">
        <v>28</v>
      </c>
      <c r="D47" s="80" t="e">
        <f>#REF!</f>
        <v>#REF!</v>
      </c>
      <c r="E47" s="80" t="e">
        <f>#REF!</f>
        <v>#REF!</v>
      </c>
      <c r="F47" s="80" t="e">
        <f>#REF!</f>
        <v>#REF!</v>
      </c>
      <c r="G47" s="80" t="e">
        <f>EL5ML!#REF!</f>
        <v>#REF!</v>
      </c>
      <c r="H47" s="80" t="str">
        <f>'ER320-420'!N62</f>
        <v>N/A</v>
      </c>
    </row>
    <row r="48" spans="1:8" s="68" customFormat="1" ht="30.2" customHeight="1" thickBot="1" x14ac:dyDescent="0.3">
      <c r="A48" s="38"/>
      <c r="B48" s="66" t="s">
        <v>105</v>
      </c>
      <c r="C48" s="67" t="s">
        <v>94</v>
      </c>
      <c r="D48" s="80" t="e">
        <f>#REF!</f>
        <v>#REF!</v>
      </c>
      <c r="E48" s="80" t="e">
        <f>#REF!</f>
        <v>#REF!</v>
      </c>
      <c r="F48" s="80" t="e">
        <f>#REF!</f>
        <v>#REF!</v>
      </c>
      <c r="G48" s="80" t="e">
        <f>EL5ML!#REF!</f>
        <v>#REF!</v>
      </c>
      <c r="H48" s="80">
        <f>'ER320-420'!N64</f>
        <v>43402</v>
      </c>
    </row>
    <row r="49" spans="1:8" s="68" customFormat="1" ht="30.2" customHeight="1" thickBot="1" x14ac:dyDescent="0.3">
      <c r="A49" s="39"/>
      <c r="B49" s="102" t="s">
        <v>106</v>
      </c>
      <c r="C49" s="103" t="s">
        <v>10</v>
      </c>
      <c r="D49" s="104" t="e">
        <f>#REF!</f>
        <v>#REF!</v>
      </c>
      <c r="E49" s="104" t="e">
        <f>#REF!</f>
        <v>#REF!</v>
      </c>
      <c r="F49" s="104" t="e">
        <f>#REF!</f>
        <v>#REF!</v>
      </c>
      <c r="G49" s="104" t="e">
        <f>EL5ML!#REF!</f>
        <v>#REF!</v>
      </c>
      <c r="H49" s="105">
        <f>'ER320-420'!N66</f>
        <v>43511</v>
      </c>
    </row>
    <row r="50" spans="1:8" ht="30.2" customHeight="1" x14ac:dyDescent="0.25">
      <c r="A50" s="82"/>
      <c r="B50" s="99" t="s">
        <v>107</v>
      </c>
      <c r="C50" s="100"/>
      <c r="D50" s="101" t="e">
        <f>MAX(D2:D48)</f>
        <v>#REF!</v>
      </c>
      <c r="E50" s="101" t="e">
        <f>MAX(E2:E48)</f>
        <v>#REF!</v>
      </c>
      <c r="F50" s="101" t="e">
        <f>MAX(F2:F48)</f>
        <v>#REF!</v>
      </c>
      <c r="G50" s="101" t="e">
        <f>MAX(G2:G48)</f>
        <v>#REF!</v>
      </c>
      <c r="H50" s="101">
        <f>MAX(H2:H48)</f>
        <v>43511</v>
      </c>
    </row>
    <row r="51" spans="1:8" ht="6" customHeight="1" x14ac:dyDescent="0.25">
      <c r="A51" s="110"/>
      <c r="B51" s="110"/>
      <c r="C51" s="111"/>
      <c r="D51" s="112"/>
      <c r="E51" s="112"/>
      <c r="F51" s="112"/>
      <c r="G51" s="112"/>
      <c r="H51" s="112"/>
    </row>
    <row r="52" spans="1:8" ht="6" customHeight="1" x14ac:dyDescent="0.25">
      <c r="A52" s="110"/>
      <c r="B52" s="110"/>
      <c r="C52" s="111"/>
      <c r="D52" s="112"/>
      <c r="E52" s="112"/>
      <c r="F52" s="112"/>
      <c r="G52" s="112"/>
      <c r="H52" s="112"/>
    </row>
    <row r="53" spans="1:8" s="113" customFormat="1" ht="22.7" customHeight="1" thickBot="1" x14ac:dyDescent="0.3">
      <c r="A53" s="107"/>
      <c r="B53" s="107"/>
      <c r="C53" s="108"/>
      <c r="D53" s="109"/>
      <c r="E53" s="109"/>
      <c r="F53" s="109"/>
      <c r="G53" s="109"/>
      <c r="H53" s="109"/>
    </row>
    <row r="54" spans="1:8" ht="27.75" x14ac:dyDescent="0.25">
      <c r="B54" s="148"/>
      <c r="C54" s="149"/>
      <c r="D54" s="202" t="s">
        <v>108</v>
      </c>
      <c r="E54" s="202" t="s">
        <v>109</v>
      </c>
      <c r="F54" s="202" t="s">
        <v>110</v>
      </c>
      <c r="G54" s="202" t="s">
        <v>111</v>
      </c>
      <c r="H54" s="150" t="s">
        <v>112</v>
      </c>
    </row>
    <row r="55" spans="1:8" x14ac:dyDescent="0.25">
      <c r="B55" s="151" t="s">
        <v>113</v>
      </c>
      <c r="C55" s="88"/>
      <c r="D55" s="129">
        <v>43291</v>
      </c>
      <c r="E55" s="129">
        <v>43339</v>
      </c>
      <c r="F55" s="129">
        <v>43339</v>
      </c>
      <c r="G55" s="129">
        <v>43339</v>
      </c>
      <c r="H55" s="152">
        <v>43313</v>
      </c>
    </row>
    <row r="56" spans="1:8" ht="16.5" thickBot="1" x14ac:dyDescent="0.3">
      <c r="B56" s="151" t="s">
        <v>114</v>
      </c>
      <c r="C56" s="88"/>
      <c r="D56" s="130" t="s">
        <v>115</v>
      </c>
      <c r="E56" s="130" t="s">
        <v>115</v>
      </c>
      <c r="F56" s="130" t="s">
        <v>115</v>
      </c>
      <c r="G56" s="130" t="s">
        <v>115</v>
      </c>
      <c r="H56" s="153" t="s">
        <v>116</v>
      </c>
    </row>
    <row r="57" spans="1:8" ht="16.5" thickBot="1" x14ac:dyDescent="0.3">
      <c r="B57" s="151" t="s">
        <v>117</v>
      </c>
      <c r="C57" s="88"/>
      <c r="D57" s="156">
        <v>43398</v>
      </c>
      <c r="E57" s="157" t="s">
        <v>118</v>
      </c>
      <c r="F57" s="157" t="s">
        <v>118</v>
      </c>
      <c r="G57" s="157" t="s">
        <v>118</v>
      </c>
      <c r="H57" s="157" t="s">
        <v>119</v>
      </c>
    </row>
    <row r="58" spans="1:8" x14ac:dyDescent="0.25">
      <c r="B58" s="151" t="s">
        <v>120</v>
      </c>
      <c r="C58" s="88"/>
      <c r="D58" s="130"/>
      <c r="E58" s="130"/>
      <c r="F58" s="130"/>
      <c r="G58" s="130"/>
      <c r="H58" s="153"/>
    </row>
    <row r="59" spans="1:8" ht="21" x14ac:dyDescent="0.25">
      <c r="B59" s="154" t="s">
        <v>121</v>
      </c>
      <c r="C59" s="146"/>
      <c r="D59" s="147"/>
      <c r="E59" s="147"/>
      <c r="F59" s="147"/>
      <c r="G59" s="147"/>
      <c r="H59" s="155"/>
    </row>
    <row r="60" spans="1:8" ht="18" customHeight="1" x14ac:dyDescent="0.25">
      <c r="B60" s="118" t="s">
        <v>122</v>
      </c>
      <c r="C60" s="125" t="s">
        <v>70</v>
      </c>
      <c r="D60" s="126" t="e">
        <f>MAX(D33,D44,D45)</f>
        <v>#REF!</v>
      </c>
      <c r="E60" s="126" t="e">
        <f>MAX(E33,E44,E45)</f>
        <v>#REF!</v>
      </c>
      <c r="F60" s="126" t="e">
        <f>MAX(F33,F44,F45)</f>
        <v>#REF!</v>
      </c>
      <c r="G60" s="126" t="e">
        <f>MAX(G33,G44,G45)</f>
        <v>#REF!</v>
      </c>
      <c r="H60" s="132">
        <f>MAX(H33,H44,H45)</f>
        <v>43511</v>
      </c>
    </row>
    <row r="61" spans="1:8" ht="18" customHeight="1" x14ac:dyDescent="0.25">
      <c r="B61" s="118" t="s">
        <v>123</v>
      </c>
      <c r="C61" s="122" t="s">
        <v>124</v>
      </c>
      <c r="D61" s="123" t="e">
        <f>#REF!</f>
        <v>#REF!</v>
      </c>
      <c r="E61" s="123" t="e">
        <f>#REF!</f>
        <v>#REF!</v>
      </c>
      <c r="F61" s="123" t="e">
        <f>#REF!</f>
        <v>#REF!</v>
      </c>
      <c r="G61" s="123" t="e">
        <f>EL5ML!#REF!</f>
        <v>#REF!</v>
      </c>
      <c r="H61" s="127">
        <f>'ER320-420'!N46</f>
        <v>43451</v>
      </c>
    </row>
    <row r="62" spans="1:8" ht="18" customHeight="1" x14ac:dyDescent="0.25">
      <c r="B62" s="118" t="s">
        <v>125</v>
      </c>
      <c r="C62" s="122" t="s">
        <v>126</v>
      </c>
      <c r="D62" s="131" t="e">
        <f>MAX(D24,D23)</f>
        <v>#REF!</v>
      </c>
      <c r="E62" s="131" t="e">
        <f>MAX(E24,E23)</f>
        <v>#REF!</v>
      </c>
      <c r="F62" s="131" t="e">
        <f>MAX(F24,F23)</f>
        <v>#REF!</v>
      </c>
      <c r="G62" s="131" t="e">
        <f>MAX(G24,G23)</f>
        <v>#REF!</v>
      </c>
      <c r="H62" s="127">
        <f>MAX(H24,H23)</f>
        <v>43495</v>
      </c>
    </row>
    <row r="63" spans="1:8" ht="18" customHeight="1" x14ac:dyDescent="0.25">
      <c r="B63" s="118" t="s">
        <v>127</v>
      </c>
      <c r="C63" s="122" t="s">
        <v>128</v>
      </c>
      <c r="D63" s="123" t="e">
        <f>MAX(D7,D21,D22,D41)</f>
        <v>#REF!</v>
      </c>
      <c r="E63" s="123" t="e">
        <f>MAX(E7,E21,E22,E41)</f>
        <v>#REF!</v>
      </c>
      <c r="F63" s="123" t="e">
        <f>MAX(F7,F21,F22,F41)</f>
        <v>#REF!</v>
      </c>
      <c r="G63" s="123" t="e">
        <f>MAX(G7,G21,G22,G41)</f>
        <v>#REF!</v>
      </c>
      <c r="H63" s="127">
        <f>MAX(H7,H21,H22,H41)</f>
        <v>43495</v>
      </c>
    </row>
    <row r="64" spans="1:8" ht="18" customHeight="1" x14ac:dyDescent="0.25">
      <c r="B64" s="118" t="s">
        <v>129</v>
      </c>
      <c r="C64" s="122" t="s">
        <v>130</v>
      </c>
      <c r="D64" s="123" t="e">
        <f>MAX(D26,D27)</f>
        <v>#REF!</v>
      </c>
      <c r="E64" s="123" t="e">
        <f>MAX(E26,E27)</f>
        <v>#REF!</v>
      </c>
      <c r="F64" s="123" t="e">
        <f>MAX(F26,F27)</f>
        <v>#REF!</v>
      </c>
      <c r="G64" s="123" t="e">
        <f>MAX(G26,G27)</f>
        <v>#REF!</v>
      </c>
      <c r="H64" s="127">
        <f>MAX(H26,H27)</f>
        <v>43451</v>
      </c>
    </row>
    <row r="65" spans="2:8" ht="18" customHeight="1" x14ac:dyDescent="0.25">
      <c r="B65" s="118" t="s">
        <v>82</v>
      </c>
      <c r="C65" s="122" t="s">
        <v>131</v>
      </c>
      <c r="D65" s="123" t="e">
        <f>MAX(D38)</f>
        <v>#REF!</v>
      </c>
      <c r="E65" s="123" t="e">
        <f>MAX(E38)</f>
        <v>#REF!</v>
      </c>
      <c r="F65" s="123" t="e">
        <f>MAX(F38)</f>
        <v>#REF!</v>
      </c>
      <c r="G65" s="123" t="e">
        <f>MAX(G38)</f>
        <v>#REF!</v>
      </c>
      <c r="H65" s="127">
        <f>MAX(H38)</f>
        <v>0</v>
      </c>
    </row>
    <row r="66" spans="2:8" ht="18" customHeight="1" x14ac:dyDescent="0.25">
      <c r="B66" s="118" t="s">
        <v>94</v>
      </c>
      <c r="C66" s="122" t="s">
        <v>132</v>
      </c>
      <c r="D66" s="123" t="e">
        <f>MAX(D42,D48)</f>
        <v>#REF!</v>
      </c>
      <c r="E66" s="123" t="e">
        <f>MAX(E42,E48)</f>
        <v>#REF!</v>
      </c>
      <c r="F66" s="123" t="e">
        <f>MAX(F42,F48)</f>
        <v>#REF!</v>
      </c>
      <c r="G66" s="123" t="e">
        <f>MAX(G42,G48)</f>
        <v>#REF!</v>
      </c>
      <c r="H66" s="127">
        <f>MAX(H42,H48)</f>
        <v>43486</v>
      </c>
    </row>
    <row r="67" spans="2:8" ht="18" customHeight="1" x14ac:dyDescent="0.25">
      <c r="B67" s="118" t="s">
        <v>133</v>
      </c>
      <c r="C67" s="122" t="s">
        <v>73</v>
      </c>
      <c r="D67" s="131" t="e">
        <f>MAX(D34)</f>
        <v>#REF!</v>
      </c>
      <c r="E67" s="123" t="e">
        <f>MAX(E34)</f>
        <v>#REF!</v>
      </c>
      <c r="F67" s="123" t="e">
        <f>MAX(F34)</f>
        <v>#REF!</v>
      </c>
      <c r="G67" s="123" t="e">
        <f>MAX(G34)</f>
        <v>#REF!</v>
      </c>
      <c r="H67" s="127">
        <f>MAX(H34)</f>
        <v>43451</v>
      </c>
    </row>
    <row r="68" spans="2:8" ht="18" customHeight="1" x14ac:dyDescent="0.25">
      <c r="B68" s="118" t="s">
        <v>28</v>
      </c>
      <c r="C68" s="122" t="s">
        <v>134</v>
      </c>
      <c r="D68" s="123" t="e">
        <f>MAX(D11,D14,D15,D16,D17,D18,D19,D20,D21,D26,D36,D37,D38,D44,D47,D48,)</f>
        <v>#REF!</v>
      </c>
      <c r="E68" s="123" t="e">
        <f>MAX(E11,E14,E15,E16,E17,E18,E19,E20,E21,E26,E36,E37,E38,E44,E47,E48,)</f>
        <v>#REF!</v>
      </c>
      <c r="F68" s="123" t="e">
        <f>MAX(F11,F14,F15,F16,F17,F18,F19,F20,F21,F26,F36,F37,F38,F44,F47,F48,)</f>
        <v>#REF!</v>
      </c>
      <c r="G68" s="123" t="e">
        <f>MAX(G11,G14,G15,G16,G17,G18,G19,G20,G21,G26,G36,G37,G38,G44,G47,G48,)</f>
        <v>#REF!</v>
      </c>
      <c r="H68" s="127">
        <f>MAX(H11,H14,H15,H16,H17,H18,H19,H20,H21,H26,H36,H37,H38,H44,H47,H48,)</f>
        <v>43495</v>
      </c>
    </row>
    <row r="69" spans="2:8" ht="18" customHeight="1" x14ac:dyDescent="0.25">
      <c r="B69" s="118" t="s">
        <v>135</v>
      </c>
      <c r="C69" s="124" t="s">
        <v>10</v>
      </c>
      <c r="D69" s="123" t="e">
        <f>MAX(D2,D3,D4,D5,D6,D8,D9,D11,D12,D28,)</f>
        <v>#REF!</v>
      </c>
      <c r="E69" s="123" t="e">
        <f>MAX(E2,E3,E4,E5,E6,E8,E9,E11,E12,E28,)</f>
        <v>#REF!</v>
      </c>
      <c r="F69" s="123" t="e">
        <f>MAX(F2,F3,F4,F5,F6,F8,F9,F11,F12,F28,)</f>
        <v>#REF!</v>
      </c>
      <c r="G69" s="123" t="e">
        <f>MAX(G2,G3,G4,G5,G6,G8,G9,G11,G12,G28,)</f>
        <v>#REF!</v>
      </c>
      <c r="H69" s="127">
        <f>MAX(H2,H3,H4,H5,H6,H8,H9,H11,H12,H28,)</f>
        <v>43495</v>
      </c>
    </row>
    <row r="70" spans="2:8" ht="18" customHeight="1" x14ac:dyDescent="0.25">
      <c r="B70" s="118" t="s">
        <v>136</v>
      </c>
      <c r="C70" s="122" t="s">
        <v>137</v>
      </c>
      <c r="D70" s="123" t="e">
        <f>MAX(D32,D33)</f>
        <v>#REF!</v>
      </c>
      <c r="E70" s="123" t="e">
        <f>MAX(E32,E33)</f>
        <v>#REF!</v>
      </c>
      <c r="F70" s="123" t="e">
        <f>MAX(F32,F33)</f>
        <v>#REF!</v>
      </c>
      <c r="G70" s="123" t="e">
        <f>MAX(G32,G33)</f>
        <v>#REF!</v>
      </c>
      <c r="H70" s="127">
        <f>MAX(H32,H33)</f>
        <v>43511</v>
      </c>
    </row>
    <row r="71" spans="2:8" ht="18" customHeight="1" x14ac:dyDescent="0.25">
      <c r="B71" s="118" t="s">
        <v>88</v>
      </c>
      <c r="C71" s="122" t="s">
        <v>88</v>
      </c>
      <c r="D71" s="123" t="e">
        <f>MAX(D41)</f>
        <v>#REF!</v>
      </c>
      <c r="E71" s="123" t="e">
        <f>MAX(E41)</f>
        <v>#REF!</v>
      </c>
      <c r="F71" s="123" t="e">
        <f>MAX(F41)</f>
        <v>#REF!</v>
      </c>
      <c r="G71" s="123" t="e">
        <f>MAX(G41)</f>
        <v>#REF!</v>
      </c>
      <c r="H71" s="127">
        <f>MAX(H41)</f>
        <v>43486</v>
      </c>
    </row>
    <row r="72" spans="2:8" ht="18" customHeight="1" x14ac:dyDescent="0.25">
      <c r="B72" s="118" t="s">
        <v>61</v>
      </c>
      <c r="C72" s="122" t="s">
        <v>138</v>
      </c>
      <c r="D72" s="123" t="e">
        <f>MAX(D29)</f>
        <v>#REF!</v>
      </c>
      <c r="E72" s="123" t="e">
        <f>MAX(E29)</f>
        <v>#REF!</v>
      </c>
      <c r="F72" s="123" t="e">
        <f>MAX(F29)</f>
        <v>#REF!</v>
      </c>
      <c r="G72" s="123" t="e">
        <f>MAX(G29)</f>
        <v>#REF!</v>
      </c>
      <c r="H72" s="127">
        <f>MAX(H29)</f>
        <v>43451</v>
      </c>
    </row>
    <row r="73" spans="2:8" ht="18" customHeight="1" thickBot="1" x14ac:dyDescent="0.3">
      <c r="B73" s="119" t="s">
        <v>84</v>
      </c>
      <c r="C73" s="122" t="s">
        <v>139</v>
      </c>
      <c r="D73" s="123" t="e">
        <f>MAX(D41)</f>
        <v>#REF!</v>
      </c>
      <c r="E73" s="123" t="e">
        <f>MAX(E41)</f>
        <v>#REF!</v>
      </c>
      <c r="F73" s="123" t="e">
        <f>MAX(F41)</f>
        <v>#REF!</v>
      </c>
      <c r="G73" s="123" t="e">
        <f>MAX(G41)</f>
        <v>#REF!</v>
      </c>
      <c r="H73" s="127">
        <f>MAX(H41)</f>
        <v>43486</v>
      </c>
    </row>
    <row r="74" spans="2:8" ht="18" customHeight="1" x14ac:dyDescent="0.25">
      <c r="B74" s="120" t="s">
        <v>140</v>
      </c>
      <c r="C74" s="121"/>
      <c r="D74" s="114"/>
      <c r="E74" s="114"/>
      <c r="F74" s="114"/>
      <c r="G74" s="114"/>
      <c r="H74" s="128"/>
    </row>
    <row r="75" spans="2:8" ht="16.5" thickBot="1" x14ac:dyDescent="0.3">
      <c r="B75" s="119" t="s">
        <v>141</v>
      </c>
      <c r="C75" s="115"/>
      <c r="D75" s="116" t="e">
        <f>D49</f>
        <v>#REF!</v>
      </c>
      <c r="E75" s="116" t="e">
        <f>E49</f>
        <v>#REF!</v>
      </c>
      <c r="F75" s="116" t="e">
        <f>F49</f>
        <v>#REF!</v>
      </c>
      <c r="G75" s="116" t="e">
        <f>G49</f>
        <v>#REF!</v>
      </c>
      <c r="H75" s="117">
        <f>H49</f>
        <v>43511</v>
      </c>
    </row>
    <row r="78" spans="2:8" x14ac:dyDescent="0.25">
      <c r="B78" s="133" t="s">
        <v>142</v>
      </c>
    </row>
    <row r="79" spans="2:8" x14ac:dyDescent="0.25">
      <c r="B79" s="133"/>
    </row>
    <row r="80" spans="2:8" x14ac:dyDescent="0.25">
      <c r="B80" s="133"/>
    </row>
    <row r="81" spans="1:9" ht="21" x14ac:dyDescent="0.25">
      <c r="A81" s="134" t="s">
        <v>143</v>
      </c>
      <c r="C81" s="62" t="s">
        <v>144</v>
      </c>
    </row>
    <row r="82" spans="1:9" ht="37.5" customHeight="1" x14ac:dyDescent="0.25">
      <c r="A82" s="135"/>
      <c r="B82" s="145" t="s">
        <v>145</v>
      </c>
      <c r="C82" s="145" t="s">
        <v>146</v>
      </c>
      <c r="D82" s="145" t="s">
        <v>147</v>
      </c>
      <c r="E82" s="145" t="s">
        <v>148</v>
      </c>
      <c r="F82" s="145" t="s">
        <v>149</v>
      </c>
      <c r="G82" s="145" t="s">
        <v>150</v>
      </c>
      <c r="H82" s="145" t="s">
        <v>151</v>
      </c>
      <c r="I82" s="145" t="s">
        <v>152</v>
      </c>
    </row>
    <row r="83" spans="1:9" ht="56.25" customHeight="1" x14ac:dyDescent="0.25">
      <c r="A83" s="136">
        <v>1</v>
      </c>
      <c r="B83" s="138" t="s">
        <v>153</v>
      </c>
      <c r="C83" s="138" t="s">
        <v>154</v>
      </c>
      <c r="D83" s="138" t="s">
        <v>155</v>
      </c>
      <c r="E83" s="139">
        <v>43327</v>
      </c>
      <c r="F83" s="138" t="s">
        <v>156</v>
      </c>
      <c r="G83" s="138" t="s">
        <v>157</v>
      </c>
      <c r="H83" s="140">
        <v>43327</v>
      </c>
      <c r="I83" s="138" t="s">
        <v>158</v>
      </c>
    </row>
    <row r="84" spans="1:9" ht="51" x14ac:dyDescent="0.25">
      <c r="A84" s="136">
        <v>2</v>
      </c>
      <c r="B84" s="138" t="s">
        <v>159</v>
      </c>
      <c r="C84" s="138" t="s">
        <v>160</v>
      </c>
      <c r="D84" s="138" t="s">
        <v>160</v>
      </c>
      <c r="E84" s="139">
        <v>43327</v>
      </c>
      <c r="F84" s="138" t="s">
        <v>161</v>
      </c>
      <c r="G84" s="141"/>
      <c r="H84" s="140">
        <v>43327</v>
      </c>
      <c r="I84" s="142"/>
    </row>
    <row r="85" spans="1:9" ht="25.5" x14ac:dyDescent="0.25">
      <c r="A85" s="136">
        <v>3</v>
      </c>
      <c r="B85" s="138" t="s">
        <v>162</v>
      </c>
      <c r="C85" s="138" t="s">
        <v>163</v>
      </c>
      <c r="D85" s="138" t="s">
        <v>163</v>
      </c>
      <c r="E85" s="139">
        <v>43327</v>
      </c>
      <c r="F85" s="138" t="s">
        <v>164</v>
      </c>
      <c r="G85" s="141"/>
      <c r="H85" s="140">
        <v>43327</v>
      </c>
      <c r="I85" s="142"/>
    </row>
    <row r="86" spans="1:9" ht="25.5" x14ac:dyDescent="0.25">
      <c r="A86" s="136">
        <v>4</v>
      </c>
      <c r="B86" s="138" t="s">
        <v>165</v>
      </c>
      <c r="C86" s="138" t="s">
        <v>166</v>
      </c>
      <c r="D86" s="138" t="s">
        <v>167</v>
      </c>
      <c r="E86" s="139">
        <v>43313</v>
      </c>
      <c r="F86" s="138" t="s">
        <v>168</v>
      </c>
      <c r="G86" s="141"/>
      <c r="H86" s="140">
        <v>43327</v>
      </c>
      <c r="I86" s="142" t="s">
        <v>169</v>
      </c>
    </row>
    <row r="87" spans="1:9" ht="25.5" x14ac:dyDescent="0.25">
      <c r="A87" s="136">
        <v>5</v>
      </c>
      <c r="B87" s="138" t="s">
        <v>170</v>
      </c>
      <c r="C87" s="138" t="s">
        <v>171</v>
      </c>
      <c r="D87" s="138" t="s">
        <v>171</v>
      </c>
      <c r="E87" s="139">
        <v>43327</v>
      </c>
      <c r="F87" s="138" t="s">
        <v>161</v>
      </c>
      <c r="G87" s="141"/>
      <c r="H87" s="140">
        <v>43327</v>
      </c>
      <c r="I87" s="142"/>
    </row>
    <row r="88" spans="1:9" ht="25.5" x14ac:dyDescent="0.25">
      <c r="A88" s="136">
        <v>6</v>
      </c>
      <c r="B88" s="143" t="s">
        <v>172</v>
      </c>
      <c r="C88" s="144" t="s">
        <v>7</v>
      </c>
      <c r="D88" s="144" t="s">
        <v>173</v>
      </c>
      <c r="E88" s="139">
        <v>43313</v>
      </c>
      <c r="F88" s="144" t="s">
        <v>174</v>
      </c>
      <c r="G88" s="144" t="s">
        <v>157</v>
      </c>
      <c r="H88" s="140">
        <v>43327</v>
      </c>
      <c r="I88" s="144" t="s">
        <v>175</v>
      </c>
    </row>
    <row r="89" spans="1:9" x14ac:dyDescent="0.25">
      <c r="A89" s="136"/>
      <c r="B89" s="136"/>
      <c r="C89" s="88"/>
      <c r="D89" s="88"/>
      <c r="E89" s="88"/>
      <c r="F89" s="88"/>
      <c r="G89" s="88"/>
      <c r="H89" s="88"/>
      <c r="I89" s="88"/>
    </row>
    <row r="90" spans="1:9" x14ac:dyDescent="0.25">
      <c r="A90" s="136"/>
      <c r="B90" s="136"/>
      <c r="C90" s="88"/>
      <c r="D90" s="88"/>
      <c r="E90" s="88"/>
      <c r="F90" s="88"/>
      <c r="G90" s="88"/>
      <c r="H90" s="88"/>
      <c r="I90" s="88"/>
    </row>
    <row r="91" spans="1:9" x14ac:dyDescent="0.25">
      <c r="A91" s="136"/>
      <c r="B91" s="136"/>
      <c r="C91" s="88"/>
      <c r="D91" s="88"/>
      <c r="E91" s="88"/>
      <c r="F91" s="88"/>
      <c r="G91" s="88"/>
      <c r="H91" s="88"/>
      <c r="I91" s="88"/>
    </row>
    <row r="92" spans="1:9" x14ac:dyDescent="0.25">
      <c r="A92" s="136"/>
      <c r="B92" s="136"/>
      <c r="C92" s="88"/>
      <c r="D92" s="88"/>
      <c r="E92" s="137"/>
      <c r="F92" s="88"/>
      <c r="G92" s="88"/>
      <c r="H92" s="88"/>
      <c r="I92" s="88"/>
    </row>
    <row r="93" spans="1:9" x14ac:dyDescent="0.25">
      <c r="A93" s="136"/>
      <c r="B93" s="136"/>
      <c r="C93" s="88"/>
      <c r="D93" s="88"/>
      <c r="E93" s="88"/>
      <c r="F93" s="88"/>
      <c r="G93" s="88"/>
      <c r="H93" s="88"/>
      <c r="I93" s="88"/>
    </row>
    <row r="94" spans="1:9" x14ac:dyDescent="0.25">
      <c r="A94" s="136"/>
      <c r="B94" s="136"/>
      <c r="C94" s="88"/>
      <c r="D94" s="88"/>
      <c r="E94" s="88"/>
      <c r="F94" s="88"/>
      <c r="G94" s="88"/>
      <c r="H94" s="88"/>
      <c r="I94" s="88"/>
    </row>
    <row r="95" spans="1:9" x14ac:dyDescent="0.25">
      <c r="A95" s="136"/>
      <c r="B95" s="136"/>
      <c r="C95" s="88"/>
      <c r="D95" s="88"/>
      <c r="E95" s="88"/>
      <c r="F95" s="88"/>
      <c r="G95" s="88"/>
      <c r="H95" s="88"/>
      <c r="I95" s="88"/>
    </row>
  </sheetData>
  <autoFilter ref="A1:H50"/>
  <sortState ref="B60:D73">
    <sortCondition ref="B60:B73"/>
  </sortState>
  <conditionalFormatting sqref="D2:H53 D88:H1048576 H83:H88 D59:H82">
    <cfRule type="containsText" dxfId="136" priority="89" operator="containsText" text="Complete">
      <formula>NOT(ISERROR(SEARCH("Complete",D2)))</formula>
    </cfRule>
    <cfRule type="containsText" dxfId="135" priority="90" operator="containsText" text="OOS">
      <formula>NOT(ISERROR(SEARCH("OOS",D2)))</formula>
    </cfRule>
  </conditionalFormatting>
  <conditionalFormatting sqref="D2:H49">
    <cfRule type="cellIs" dxfId="134" priority="88" operator="lessThan">
      <formula>1</formula>
    </cfRule>
  </conditionalFormatting>
  <conditionalFormatting sqref="D48">
    <cfRule type="cellIs" dxfId="133" priority="86" operator="equal">
      <formula>MAX(D48:D101)</formula>
    </cfRule>
    <cfRule type="cellIs" dxfId="132" priority="87" operator="equal">
      <formula>"MAX(K7:K64)"</formula>
    </cfRule>
  </conditionalFormatting>
  <conditionalFormatting sqref="E14 E13:H13 D13:D14">
    <cfRule type="cellIs" dxfId="131" priority="68" operator="equal">
      <formula>MAX(D13:D50)</formula>
    </cfRule>
    <cfRule type="cellIs" dxfId="130" priority="69" operator="equal">
      <formula>"MAX(K7:K64)"</formula>
    </cfRule>
  </conditionalFormatting>
  <conditionalFormatting sqref="F14">
    <cfRule type="cellIs" dxfId="129" priority="66" operator="equal">
      <formula>MAX(F14:F51)</formula>
    </cfRule>
    <cfRule type="cellIs" dxfId="128" priority="67" operator="equal">
      <formula>"MAX(K7:K64)"</formula>
    </cfRule>
  </conditionalFormatting>
  <conditionalFormatting sqref="G14">
    <cfRule type="cellIs" dxfId="127" priority="64" operator="equal">
      <formula>MAX(G14:G51)</formula>
    </cfRule>
    <cfRule type="cellIs" dxfId="126" priority="65" operator="equal">
      <formula>"MAX(K7:K64)"</formula>
    </cfRule>
  </conditionalFormatting>
  <conditionalFormatting sqref="H14">
    <cfRule type="cellIs" dxfId="125" priority="62" operator="equal">
      <formula>MAX(H14:H51)</formula>
    </cfRule>
    <cfRule type="cellIs" dxfId="124" priority="63" operator="equal">
      <formula>"MAX(K7:K64)"</formula>
    </cfRule>
  </conditionalFormatting>
  <conditionalFormatting sqref="D15:E15">
    <cfRule type="cellIs" dxfId="123" priority="60" operator="equal">
      <formula>MAX(D15:D54)</formula>
    </cfRule>
    <cfRule type="cellIs" dxfId="122" priority="61" operator="equal">
      <formula>"MAX(K7:K64)"</formula>
    </cfRule>
  </conditionalFormatting>
  <conditionalFormatting sqref="F15">
    <cfRule type="cellIs" dxfId="121" priority="58" operator="equal">
      <formula>MAX(F15:F54)</formula>
    </cfRule>
    <cfRule type="cellIs" dxfId="120" priority="59" operator="equal">
      <formula>"MAX(K7:K64)"</formula>
    </cfRule>
  </conditionalFormatting>
  <conditionalFormatting sqref="G15">
    <cfRule type="cellIs" dxfId="119" priority="56" operator="equal">
      <formula>MAX(G15:G54)</formula>
    </cfRule>
    <cfRule type="cellIs" dxfId="118" priority="57" operator="equal">
      <formula>"MAX(K7:K64)"</formula>
    </cfRule>
  </conditionalFormatting>
  <conditionalFormatting sqref="H15">
    <cfRule type="cellIs" dxfId="117" priority="54" operator="equal">
      <formula>MAX(H15:H54)</formula>
    </cfRule>
    <cfRule type="cellIs" dxfId="116" priority="55" operator="equal">
      <formula>"MAX(K7:K64)"</formula>
    </cfRule>
  </conditionalFormatting>
  <conditionalFormatting sqref="D2:D3">
    <cfRule type="cellIs" dxfId="115" priority="445" operator="equal">
      <formula>MAX(D2:D41)</formula>
    </cfRule>
    <cfRule type="cellIs" dxfId="114" priority="446" operator="equal">
      <formula>"MAX(K7:K64)"</formula>
    </cfRule>
  </conditionalFormatting>
  <conditionalFormatting sqref="D2:H2 D14:H14">
    <cfRule type="cellIs" dxfId="113" priority="447" operator="equal">
      <formula>MAX(D2:D42)</formula>
    </cfRule>
  </conditionalFormatting>
  <conditionalFormatting sqref="G2 G14">
    <cfRule type="cellIs" dxfId="112" priority="448" operator="equal">
      <formula>MAX(G2:G42)</formula>
    </cfRule>
    <cfRule type="cellIs" dxfId="111" priority="449" operator="equal">
      <formula>MAX(G2:G42)</formula>
    </cfRule>
  </conditionalFormatting>
  <conditionalFormatting sqref="D4:D9">
    <cfRule type="cellIs" dxfId="110" priority="504" operator="equal">
      <formula>MAX(D4:D42)</formula>
    </cfRule>
    <cfRule type="cellIs" dxfId="109" priority="505" operator="equal">
      <formula>"MAX(K7:K64)"</formula>
    </cfRule>
  </conditionalFormatting>
  <conditionalFormatting sqref="D3:H8">
    <cfRule type="cellIs" dxfId="108" priority="509" operator="equal">
      <formula>MAX(D3:D42)</formula>
    </cfRule>
  </conditionalFormatting>
  <conditionalFormatting sqref="G3:G8">
    <cfRule type="cellIs" dxfId="107" priority="513" operator="equal">
      <formula>MAX(G3:G42)</formula>
    </cfRule>
    <cfRule type="cellIs" dxfId="106" priority="514" operator="equal">
      <formula>MAX(G3:G42)</formula>
    </cfRule>
  </conditionalFormatting>
  <conditionalFormatting sqref="D10:D11">
    <cfRule type="cellIs" dxfId="105" priority="573" operator="equal">
      <formula>MAX(D10:D47)</formula>
    </cfRule>
    <cfRule type="cellIs" dxfId="104" priority="574" operator="equal">
      <formula>"MAX(K7:K64)"</formula>
    </cfRule>
  </conditionalFormatting>
  <conditionalFormatting sqref="D9:H10 D13:H13">
    <cfRule type="cellIs" dxfId="103" priority="578" operator="equal">
      <formula>MAX(D9:D47)</formula>
    </cfRule>
  </conditionalFormatting>
  <conditionalFormatting sqref="G9:G10 G13">
    <cfRule type="cellIs" dxfId="102" priority="582" operator="equal">
      <formula>MAX(G9:G47)</formula>
    </cfRule>
    <cfRule type="cellIs" dxfId="101" priority="583" operator="equal">
      <formula>MAX(G9:G47)</formula>
    </cfRule>
  </conditionalFormatting>
  <conditionalFormatting sqref="D12 D18">
    <cfRule type="cellIs" dxfId="100" priority="640" operator="equal">
      <formula>MAX(D12:D48)</formula>
    </cfRule>
    <cfRule type="cellIs" dxfId="99" priority="641" operator="equal">
      <formula>"MAX(K7:K64)"</formula>
    </cfRule>
  </conditionalFormatting>
  <conditionalFormatting sqref="D11:H12 D17:H17">
    <cfRule type="cellIs" dxfId="98" priority="643" operator="equal">
      <formula>MAX(D11:D48)</formula>
    </cfRule>
  </conditionalFormatting>
  <conditionalFormatting sqref="G11:G12 G17">
    <cfRule type="cellIs" dxfId="97" priority="647" operator="equal">
      <formula>MAX(G11:G48)</formula>
    </cfRule>
    <cfRule type="cellIs" dxfId="96" priority="648" operator="equal">
      <formula>MAX(G11:G48)</formula>
    </cfRule>
  </conditionalFormatting>
  <conditionalFormatting sqref="D16:D17">
    <cfRule type="cellIs" dxfId="95" priority="691" operator="equal">
      <formula>MAX(D16:D50)</formula>
    </cfRule>
    <cfRule type="cellIs" dxfId="94" priority="692" operator="equal">
      <formula>"MAX(K7:K64)"</formula>
    </cfRule>
  </conditionalFormatting>
  <conditionalFormatting sqref="D16:H16">
    <cfRule type="cellIs" dxfId="93" priority="693" operator="equal">
      <formula>MAX(D16:D51)</formula>
    </cfRule>
  </conditionalFormatting>
  <conditionalFormatting sqref="G16">
    <cfRule type="cellIs" dxfId="92" priority="694" operator="equal">
      <formula>MAX(G16:G51)</formula>
    </cfRule>
    <cfRule type="cellIs" dxfId="91" priority="695" operator="equal">
      <formula>MAX(G16:G51)</formula>
    </cfRule>
  </conditionalFormatting>
  <conditionalFormatting sqref="D25:H25 D27:H27">
    <cfRule type="cellIs" dxfId="90" priority="837" operator="equal">
      <formula>MAX(D25:D73)</formula>
    </cfRule>
  </conditionalFormatting>
  <conditionalFormatting sqref="G27">
    <cfRule type="cellIs" dxfId="89" priority="838" operator="equal">
      <formula>MAX(G27:G75)</formula>
    </cfRule>
    <cfRule type="cellIs" dxfId="88" priority="839" operator="equal">
      <formula>MAX(G27:G75)</formula>
    </cfRule>
  </conditionalFormatting>
  <conditionalFormatting sqref="D74 D62:D65 D60">
    <cfRule type="cellIs" dxfId="87" priority="52" operator="equal">
      <formula>MAX(D60:D73)</formula>
    </cfRule>
    <cfRule type="cellIs" dxfId="86" priority="53" operator="lessThan">
      <formula>1</formula>
    </cfRule>
  </conditionalFormatting>
  <conditionalFormatting sqref="D60:F74 H60:H74">
    <cfRule type="containsText" dxfId="85" priority="32" operator="containsText" text="Complete">
      <formula>NOT(ISERROR(SEARCH("Complete",D60)))</formula>
    </cfRule>
    <cfRule type="cellIs" dxfId="84" priority="33" operator="lessThan">
      <formula>1</formula>
    </cfRule>
    <cfRule type="cellIs" dxfId="83" priority="34" operator="equal">
      <formula>MAX($E$60:$E$73)</formula>
    </cfRule>
  </conditionalFormatting>
  <conditionalFormatting sqref="F67">
    <cfRule type="containsText" dxfId="82" priority="27" operator="containsText" text="Complete">
      <formula>NOT(ISERROR(SEARCH("Complete",F67)))</formula>
    </cfRule>
    <cfRule type="cellIs" dxfId="81" priority="28" operator="lessThan">
      <formula>1</formula>
    </cfRule>
    <cfRule type="cellIs" dxfId="80" priority="29" operator="equal">
      <formula>MAX($E$60:$E$73)</formula>
    </cfRule>
  </conditionalFormatting>
  <conditionalFormatting sqref="H67">
    <cfRule type="containsText" dxfId="79" priority="17" operator="containsText" text="Complete">
      <formula>NOT(ISERROR(SEARCH("Complete",H67)))</formula>
    </cfRule>
    <cfRule type="cellIs" dxfId="78" priority="18" operator="lessThan">
      <formula>1</formula>
    </cfRule>
    <cfRule type="cellIs" dxfId="77" priority="19" operator="equal">
      <formula>MAX($E$60:$E$73)</formula>
    </cfRule>
  </conditionalFormatting>
  <conditionalFormatting sqref="H67">
    <cfRule type="containsText" dxfId="76" priority="9" operator="containsText" text="Complete">
      <formula>NOT(ISERROR(SEARCH("Complete",H67)))</formula>
    </cfRule>
    <cfRule type="cellIs" dxfId="75" priority="10" operator="lessThan">
      <formula>1</formula>
    </cfRule>
    <cfRule type="cellIs" dxfId="74" priority="11" operator="equal">
      <formula>MAX($E$60:$E$73)</formula>
    </cfRule>
  </conditionalFormatting>
  <conditionalFormatting sqref="D15:H15">
    <cfRule type="cellIs" dxfId="73" priority="843" operator="equal">
      <formula>MAX(D15:D59)</formula>
    </cfRule>
  </conditionalFormatting>
  <conditionalFormatting sqref="G15">
    <cfRule type="cellIs" dxfId="72" priority="846" operator="equal">
      <formula>MAX(G15:G59)</formula>
    </cfRule>
    <cfRule type="cellIs" dxfId="71" priority="847" operator="equal">
      <formula>MAX(G15:G59)</formula>
    </cfRule>
  </conditionalFormatting>
  <conditionalFormatting sqref="D19:D20">
    <cfRule type="cellIs" dxfId="70" priority="848" operator="equal">
      <formula>MAX(D19:D59)</formula>
    </cfRule>
    <cfRule type="cellIs" dxfId="69" priority="849" operator="equal">
      <formula>"MAX(K7:K64)"</formula>
    </cfRule>
  </conditionalFormatting>
  <conditionalFormatting sqref="D27">
    <cfRule type="cellIs" dxfId="68" priority="969" operator="equal">
      <formula>MAX(D27:D73)</formula>
    </cfRule>
    <cfRule type="cellIs" dxfId="67" priority="970" operator="equal">
      <formula>"MAX(K7:K64)"</formula>
    </cfRule>
  </conditionalFormatting>
  <conditionalFormatting sqref="D26:H26">
    <cfRule type="cellIs" dxfId="66" priority="972" operator="equal">
      <formula>MAX(D26:D73)</formula>
    </cfRule>
  </conditionalFormatting>
  <conditionalFormatting sqref="G25">
    <cfRule type="cellIs" dxfId="65" priority="976" operator="equal">
      <formula>MAX(G25:G73)</formula>
    </cfRule>
    <cfRule type="cellIs" dxfId="64" priority="977" operator="equal">
      <formula>MAX(G25:G73)</formula>
    </cfRule>
  </conditionalFormatting>
  <conditionalFormatting sqref="D25:D26">
    <cfRule type="cellIs" dxfId="63" priority="991" operator="equal">
      <formula>MAX(D25:D72)</formula>
    </cfRule>
    <cfRule type="cellIs" dxfId="62" priority="992" operator="equal">
      <formula>"MAX(K7:K64)"</formula>
    </cfRule>
  </conditionalFormatting>
  <conditionalFormatting sqref="D61">
    <cfRule type="cellIs" dxfId="61" priority="996" operator="equal">
      <formula>MAX(D61:D73)</formula>
    </cfRule>
    <cfRule type="cellIs" dxfId="60" priority="997" operator="lessThan">
      <formula>1</formula>
    </cfRule>
  </conditionalFormatting>
  <conditionalFormatting sqref="H55">
    <cfRule type="containsText" dxfId="59" priority="3" operator="containsText" text="Complete">
      <formula>NOT(ISERROR(SEARCH("Complete",H55)))</formula>
    </cfRule>
    <cfRule type="containsText" dxfId="58" priority="4" operator="containsText" text="OOS">
      <formula>NOT(ISERROR(SEARCH("OOS",H55)))</formula>
    </cfRule>
  </conditionalFormatting>
  <conditionalFormatting sqref="D21:D22">
    <cfRule type="cellIs" dxfId="57" priority="1067" operator="equal">
      <formula>MAX(D21:D62)</formula>
    </cfRule>
    <cfRule type="cellIs" dxfId="56" priority="1068" operator="equal">
      <formula>"MAX(K7:K64)"</formula>
    </cfRule>
  </conditionalFormatting>
  <conditionalFormatting sqref="D21:H22">
    <cfRule type="cellIs" dxfId="55" priority="1069" operator="equal">
      <formula>MAX(D21:D63)</formula>
    </cfRule>
  </conditionalFormatting>
  <conditionalFormatting sqref="G21:G22">
    <cfRule type="cellIs" dxfId="54" priority="1070" operator="equal">
      <formula>MAX(G21:G63)</formula>
    </cfRule>
    <cfRule type="cellIs" dxfId="53" priority="1071" operator="equal">
      <formula>MAX(G21:G63)</formula>
    </cfRule>
  </conditionalFormatting>
  <conditionalFormatting sqref="D66:D68 E67:F67 H67">
    <cfRule type="cellIs" dxfId="52" priority="1109" operator="equal">
      <formula>MAX(D66:D81)</formula>
    </cfRule>
    <cfRule type="cellIs" dxfId="51" priority="1110" operator="lessThan">
      <formula>1</formula>
    </cfRule>
  </conditionalFormatting>
  <conditionalFormatting sqref="D30:D31 D36:D42">
    <cfRule type="cellIs" dxfId="50" priority="1115" operator="equal">
      <formula>MAX(D30:D81)</formula>
    </cfRule>
    <cfRule type="cellIs" dxfId="49" priority="1116" operator="equal">
      <formula>"MAX(K7:K64)"</formula>
    </cfRule>
  </conditionalFormatting>
  <conditionalFormatting sqref="G30:G31 G35:G42">
    <cfRule type="cellIs" dxfId="48" priority="1117" operator="equal">
      <formula>MAX(G30:G82)</formula>
    </cfRule>
    <cfRule type="cellIs" dxfId="47" priority="1118" operator="equal">
      <formula>MAX(G30:G82)</formula>
    </cfRule>
  </conditionalFormatting>
  <conditionalFormatting sqref="D30:H31 D35:H42">
    <cfRule type="cellIs" dxfId="46" priority="1119" operator="equal">
      <formula>MAX(D30:D82)</formula>
    </cfRule>
  </conditionalFormatting>
  <conditionalFormatting sqref="D69:D73">
    <cfRule type="cellIs" dxfId="45" priority="1133" operator="equal">
      <formula>MAX(D69:D83)</formula>
    </cfRule>
    <cfRule type="cellIs" dxfId="44" priority="1134" operator="lessThan">
      <formula>1</formula>
    </cfRule>
  </conditionalFormatting>
  <conditionalFormatting sqref="E83:E87">
    <cfRule type="containsText" dxfId="43" priority="1" operator="containsText" text="Complete">
      <formula>NOT(ISERROR(SEARCH("Complete",E83)))</formula>
    </cfRule>
    <cfRule type="containsText" dxfId="42" priority="2" operator="containsText" text="OOS">
      <formula>NOT(ISERROR(SEARCH("OOS",E83)))</formula>
    </cfRule>
  </conditionalFormatting>
  <conditionalFormatting sqref="G48">
    <cfRule type="cellIs" dxfId="41" priority="1192" operator="equal">
      <formula>MAX(G48:G102)</formula>
    </cfRule>
    <cfRule type="cellIs" dxfId="40" priority="1193" operator="equal">
      <formula>MAX(G48:G102)</formula>
    </cfRule>
  </conditionalFormatting>
  <conditionalFormatting sqref="G60:G74">
    <cfRule type="cellIs" dxfId="39" priority="1218" operator="equal">
      <formula>MAX($G$60:$G$73)</formula>
    </cfRule>
    <cfRule type="containsText" dxfId="38" priority="1219" operator="containsText" text="Complete">
      <formula>NOT(ISERROR(SEARCH("Complete",G60)))</formula>
    </cfRule>
    <cfRule type="cellIs" dxfId="37" priority="1220" operator="lessThan">
      <formula>1</formula>
    </cfRule>
  </conditionalFormatting>
  <conditionalFormatting sqref="H60:H74">
    <cfRule type="cellIs" dxfId="36" priority="1224" operator="equal">
      <formula>MAX($H$60:$H$73)</formula>
    </cfRule>
    <cfRule type="containsText" dxfId="35" priority="1225" operator="containsText" text="Complete">
      <formula>NOT(ISERROR(SEARCH("Complete",H60)))</formula>
    </cfRule>
    <cfRule type="cellIs" dxfId="34" priority="1226" operator="lessThan">
      <formula>1</formula>
    </cfRule>
    <cfRule type="cellIs" dxfId="33" priority="1227" operator="equal">
      <formula>MAX($E$60:$E$73)</formula>
    </cfRule>
  </conditionalFormatting>
  <conditionalFormatting sqref="G26">
    <cfRule type="cellIs" dxfId="32" priority="1247" operator="equal">
      <formula>MAX(G26:G73)</formula>
    </cfRule>
    <cfRule type="cellIs" dxfId="31" priority="1248" operator="equal">
      <formula>MAX(G26:G73)</formula>
    </cfRule>
  </conditionalFormatting>
  <conditionalFormatting sqref="D18:H20">
    <cfRule type="cellIs" dxfId="30" priority="1253" operator="equal">
      <formula>MAX(D18:D59)</formula>
    </cfRule>
  </conditionalFormatting>
  <conditionalFormatting sqref="G18:G20">
    <cfRule type="cellIs" dxfId="29" priority="1254" operator="equal">
      <formula>MAX(G18:G59)</formula>
    </cfRule>
    <cfRule type="cellIs" dxfId="28" priority="1255" operator="equal">
      <formula>MAX(G18:G59)</formula>
    </cfRule>
  </conditionalFormatting>
  <conditionalFormatting sqref="G28:G29">
    <cfRule type="cellIs" dxfId="27" priority="1281" operator="equal">
      <formula>MAX(G28:G77)</formula>
    </cfRule>
    <cfRule type="cellIs" dxfId="26" priority="1282" operator="equal">
      <formula>MAX(G28:G77)</formula>
    </cfRule>
  </conditionalFormatting>
  <conditionalFormatting sqref="D28:D29">
    <cfRule type="cellIs" dxfId="25" priority="1290" operator="equal">
      <formula>MAX(D28:D76)</formula>
    </cfRule>
    <cfRule type="cellIs" dxfId="24" priority="1291" operator="equal">
      <formula>"MAX(K7:K64)"</formula>
    </cfRule>
  </conditionalFormatting>
  <conditionalFormatting sqref="D23:D24">
    <cfRule type="cellIs" dxfId="23" priority="1292" operator="equal">
      <formula>MAX(D23:D65)</formula>
    </cfRule>
    <cfRule type="cellIs" dxfId="22" priority="1293" operator="equal">
      <formula>"MAX(K7:K64)"</formula>
    </cfRule>
  </conditionalFormatting>
  <conditionalFormatting sqref="D23:H24">
    <cfRule type="cellIs" dxfId="21" priority="1294" operator="equal">
      <formula>MAX(D23:D66)</formula>
    </cfRule>
  </conditionalFormatting>
  <conditionalFormatting sqref="G23:G24">
    <cfRule type="cellIs" dxfId="20" priority="1295" operator="equal">
      <formula>MAX(G23:G66)</formula>
    </cfRule>
    <cfRule type="cellIs" dxfId="19" priority="1296" operator="equal">
      <formula>MAX(G23:G66)</formula>
    </cfRule>
  </conditionalFormatting>
  <conditionalFormatting sqref="D32:D35 D43:D47">
    <cfRule type="cellIs" dxfId="18" priority="1297" operator="equal">
      <formula>MAX(D32:D84)</formula>
    </cfRule>
    <cfRule type="cellIs" dxfId="17" priority="1298" operator="equal">
      <formula>"MAX(K7:K64)"</formula>
    </cfRule>
  </conditionalFormatting>
  <conditionalFormatting sqref="G32:G34 G43:G47">
    <cfRule type="cellIs" dxfId="16" priority="1301" operator="equal">
      <formula>MAX(G32:G85)</formula>
    </cfRule>
    <cfRule type="cellIs" dxfId="15" priority="1302" operator="equal">
      <formula>MAX(G32:G85)</formula>
    </cfRule>
  </conditionalFormatting>
  <conditionalFormatting sqref="D32:H34">
    <cfRule type="cellIs" dxfId="14" priority="1305" operator="equal">
      <formula>MAX(D32:D85)</formula>
    </cfRule>
  </conditionalFormatting>
  <conditionalFormatting sqref="D28:H29">
    <cfRule type="cellIs" dxfId="13" priority="1321" operator="equal">
      <formula>MAX(D28:D77)</formula>
    </cfRule>
  </conditionalFormatting>
  <pageMargins left="0.7" right="0.7" top="0.75" bottom="0.75" header="0.3" footer="0.3"/>
  <pageSetup scale="5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election activeCell="L10" sqref="L10"/>
    </sheetView>
  </sheetViews>
  <sheetFormatPr defaultRowHeight="15" x14ac:dyDescent="0.25"/>
  <cols>
    <col min="1" max="1" width="9.28515625" bestFit="1" customWidth="1"/>
    <col min="2" max="2" width="36.5703125" bestFit="1" customWidth="1"/>
    <col min="3" max="3" width="18.7109375" bestFit="1" customWidth="1"/>
    <col min="4" max="4" width="14.42578125" bestFit="1" customWidth="1"/>
    <col min="5" max="5" width="30.5703125" bestFit="1" customWidth="1"/>
    <col min="6" max="6" width="10.42578125" bestFit="1" customWidth="1"/>
    <col min="7" max="7" width="35.85546875" bestFit="1" customWidth="1"/>
  </cols>
  <sheetData>
    <row r="1" spans="1:7" x14ac:dyDescent="0.25">
      <c r="A1" s="211" t="s">
        <v>437</v>
      </c>
      <c r="B1" s="211" t="s">
        <v>438</v>
      </c>
      <c r="C1" s="211" t="s">
        <v>53</v>
      </c>
      <c r="D1" s="211" t="s">
        <v>439</v>
      </c>
      <c r="E1" s="211" t="s">
        <v>440</v>
      </c>
      <c r="F1" s="211" t="s">
        <v>436</v>
      </c>
      <c r="G1" s="211" t="s">
        <v>441</v>
      </c>
    </row>
    <row r="2" spans="1:7" x14ac:dyDescent="0.25">
      <c r="A2" s="296" t="s">
        <v>442</v>
      </c>
      <c r="B2" s="297"/>
      <c r="C2" s="297"/>
      <c r="D2" s="297"/>
      <c r="E2" s="297"/>
      <c r="F2" s="297"/>
      <c r="G2" s="298"/>
    </row>
    <row r="3" spans="1:7" x14ac:dyDescent="0.25">
      <c r="A3" s="212">
        <v>55</v>
      </c>
      <c r="B3" s="210" t="s">
        <v>460</v>
      </c>
      <c r="C3" s="210" t="s">
        <v>461</v>
      </c>
      <c r="D3" s="210" t="s">
        <v>462</v>
      </c>
      <c r="E3" s="210" t="s">
        <v>202</v>
      </c>
      <c r="F3" s="210" t="s">
        <v>463</v>
      </c>
      <c r="G3" s="210" t="s">
        <v>202</v>
      </c>
    </row>
    <row r="4" spans="1:7" ht="27.75" x14ac:dyDescent="0.25">
      <c r="A4" s="212">
        <v>60</v>
      </c>
      <c r="B4" s="210" t="s">
        <v>464</v>
      </c>
      <c r="C4" s="210" t="s">
        <v>448</v>
      </c>
      <c r="D4" s="210" t="s">
        <v>449</v>
      </c>
      <c r="E4" s="210" t="s">
        <v>450</v>
      </c>
      <c r="F4" s="210" t="s">
        <v>465</v>
      </c>
      <c r="G4" s="210" t="s">
        <v>452</v>
      </c>
    </row>
    <row r="5" spans="1:7" ht="41.25" x14ac:dyDescent="0.25">
      <c r="A5" s="212">
        <v>85</v>
      </c>
      <c r="B5" s="210" t="s">
        <v>466</v>
      </c>
      <c r="C5" s="210" t="s">
        <v>448</v>
      </c>
      <c r="D5" s="210" t="s">
        <v>449</v>
      </c>
      <c r="E5" s="210" t="s">
        <v>450</v>
      </c>
      <c r="F5" s="210" t="s">
        <v>451</v>
      </c>
      <c r="G5" s="210" t="s">
        <v>452</v>
      </c>
    </row>
    <row r="6" spans="1:7" ht="41.25" x14ac:dyDescent="0.25">
      <c r="A6" s="212">
        <v>62</v>
      </c>
      <c r="B6" s="210" t="s">
        <v>467</v>
      </c>
      <c r="C6" s="210" t="s">
        <v>448</v>
      </c>
      <c r="D6" s="210" t="s">
        <v>449</v>
      </c>
      <c r="E6" s="210" t="s">
        <v>450</v>
      </c>
      <c r="F6" s="210" t="s">
        <v>465</v>
      </c>
      <c r="G6" s="210" t="s">
        <v>452</v>
      </c>
    </row>
    <row r="7" spans="1:7" ht="41.25" x14ac:dyDescent="0.25">
      <c r="A7" s="212">
        <v>63</v>
      </c>
      <c r="B7" s="210" t="s">
        <v>468</v>
      </c>
      <c r="C7" s="210" t="s">
        <v>448</v>
      </c>
      <c r="D7" s="210" t="s">
        <v>449</v>
      </c>
      <c r="E7" s="210" t="s">
        <v>450</v>
      </c>
      <c r="F7" s="210" t="s">
        <v>465</v>
      </c>
      <c r="G7" s="210" t="s">
        <v>452</v>
      </c>
    </row>
    <row r="8" spans="1:7" ht="41.25" x14ac:dyDescent="0.25">
      <c r="A8" s="212">
        <v>80</v>
      </c>
      <c r="B8" s="210" t="s">
        <v>447</v>
      </c>
      <c r="C8" s="210" t="s">
        <v>448</v>
      </c>
      <c r="D8" s="210" t="s">
        <v>449</v>
      </c>
      <c r="E8" s="210" t="s">
        <v>450</v>
      </c>
      <c r="F8" s="210" t="s">
        <v>451</v>
      </c>
      <c r="G8" s="210" t="s">
        <v>452</v>
      </c>
    </row>
    <row r="9" spans="1:7" ht="41.25" x14ac:dyDescent="0.25">
      <c r="A9" s="212">
        <v>64</v>
      </c>
      <c r="B9" s="210" t="s">
        <v>469</v>
      </c>
      <c r="C9" s="210" t="s">
        <v>448</v>
      </c>
      <c r="D9" s="210" t="s">
        <v>449</v>
      </c>
      <c r="E9" s="210" t="s">
        <v>450</v>
      </c>
      <c r="F9" s="210" t="s">
        <v>465</v>
      </c>
      <c r="G9" s="210" t="s">
        <v>452</v>
      </c>
    </row>
    <row r="10" spans="1:7" x14ac:dyDescent="0.25">
      <c r="A10" s="299" t="s">
        <v>470</v>
      </c>
      <c r="B10" s="300"/>
      <c r="C10" s="300"/>
      <c r="D10" s="300"/>
      <c r="E10" s="300"/>
      <c r="F10" s="300"/>
      <c r="G10" s="301"/>
    </row>
    <row r="11" spans="1:7" ht="27.75" x14ac:dyDescent="0.25">
      <c r="A11" s="213">
        <v>17</v>
      </c>
      <c r="B11" s="210" t="s">
        <v>471</v>
      </c>
      <c r="C11" s="210" t="s">
        <v>448</v>
      </c>
      <c r="D11" s="210" t="s">
        <v>449</v>
      </c>
      <c r="E11" s="210" t="s">
        <v>450</v>
      </c>
      <c r="F11" s="210" t="s">
        <v>472</v>
      </c>
      <c r="G11" s="210" t="s">
        <v>452</v>
      </c>
    </row>
    <row r="12" spans="1:7" ht="27.75" x14ac:dyDescent="0.25">
      <c r="A12" s="213">
        <v>18</v>
      </c>
      <c r="B12" s="210" t="s">
        <v>473</v>
      </c>
      <c r="C12" s="210" t="s">
        <v>448</v>
      </c>
      <c r="D12" s="210" t="s">
        <v>449</v>
      </c>
      <c r="E12" s="210" t="s">
        <v>450</v>
      </c>
      <c r="F12" s="210" t="s">
        <v>472</v>
      </c>
      <c r="G12" s="210" t="s">
        <v>452</v>
      </c>
    </row>
    <row r="13" spans="1:7" ht="27.75" x14ac:dyDescent="0.25">
      <c r="A13" s="213" t="s">
        <v>474</v>
      </c>
      <c r="B13" s="210" t="s">
        <v>475</v>
      </c>
      <c r="C13" s="210" t="s">
        <v>448</v>
      </c>
      <c r="D13" s="210" t="s">
        <v>449</v>
      </c>
      <c r="E13" s="210" t="s">
        <v>450</v>
      </c>
      <c r="F13" s="210" t="s">
        <v>472</v>
      </c>
      <c r="G13" s="210" t="s">
        <v>452</v>
      </c>
    </row>
    <row r="14" spans="1:7" ht="41.25" x14ac:dyDescent="0.25">
      <c r="A14" s="213" t="s">
        <v>476</v>
      </c>
      <c r="B14" s="210" t="s">
        <v>477</v>
      </c>
      <c r="C14" s="210" t="s">
        <v>448</v>
      </c>
      <c r="D14" s="210" t="s">
        <v>449</v>
      </c>
      <c r="E14" s="210" t="s">
        <v>450</v>
      </c>
      <c r="F14" s="210" t="s">
        <v>472</v>
      </c>
      <c r="G14" s="210" t="s">
        <v>478</v>
      </c>
    </row>
    <row r="15" spans="1:7" ht="27.75" x14ac:dyDescent="0.25">
      <c r="A15" s="213">
        <v>19</v>
      </c>
      <c r="B15" s="210" t="s">
        <v>479</v>
      </c>
      <c r="C15" s="210" t="s">
        <v>448</v>
      </c>
      <c r="D15" s="210" t="s">
        <v>449</v>
      </c>
      <c r="E15" s="210" t="s">
        <v>450</v>
      </c>
      <c r="F15" s="210" t="s">
        <v>472</v>
      </c>
      <c r="G15" s="210" t="s">
        <v>452</v>
      </c>
    </row>
    <row r="16" spans="1:7" ht="27.75" x14ac:dyDescent="0.25">
      <c r="A16" s="213" t="s">
        <v>480</v>
      </c>
      <c r="B16" s="210" t="s">
        <v>481</v>
      </c>
      <c r="C16" s="210" t="s">
        <v>448</v>
      </c>
      <c r="D16" s="210" t="s">
        <v>449</v>
      </c>
      <c r="E16" s="210" t="s">
        <v>450</v>
      </c>
      <c r="F16" s="210" t="s">
        <v>482</v>
      </c>
      <c r="G16" s="210" t="s">
        <v>452</v>
      </c>
    </row>
    <row r="17" spans="1:7" ht="27.75" x14ac:dyDescent="0.25">
      <c r="A17" s="213" t="s">
        <v>483</v>
      </c>
      <c r="B17" s="210" t="s">
        <v>484</v>
      </c>
      <c r="C17" s="210" t="s">
        <v>448</v>
      </c>
      <c r="D17" s="210" t="s">
        <v>449</v>
      </c>
      <c r="E17" s="210" t="s">
        <v>450</v>
      </c>
      <c r="F17" s="210" t="s">
        <v>472</v>
      </c>
      <c r="G17" s="210" t="s">
        <v>478</v>
      </c>
    </row>
    <row r="18" spans="1:7" ht="27.75" x14ac:dyDescent="0.25">
      <c r="A18" s="213" t="s">
        <v>485</v>
      </c>
      <c r="B18" s="210" t="s">
        <v>486</v>
      </c>
      <c r="C18" s="210" t="s">
        <v>448</v>
      </c>
      <c r="D18" s="210" t="s">
        <v>449</v>
      </c>
      <c r="E18" s="210" t="s">
        <v>450</v>
      </c>
      <c r="F18" s="210" t="s">
        <v>482</v>
      </c>
      <c r="G18" s="210" t="s">
        <v>478</v>
      </c>
    </row>
    <row r="19" spans="1:7" ht="27.75" x14ac:dyDescent="0.25">
      <c r="A19" s="213">
        <v>20</v>
      </c>
      <c r="B19" s="210" t="s">
        <v>487</v>
      </c>
      <c r="C19" s="210" t="s">
        <v>448</v>
      </c>
      <c r="D19" s="210" t="s">
        <v>449</v>
      </c>
      <c r="E19" s="210" t="s">
        <v>450</v>
      </c>
      <c r="F19" s="210" t="s">
        <v>472</v>
      </c>
      <c r="G19" s="210" t="s">
        <v>452</v>
      </c>
    </row>
    <row r="20" spans="1:7" ht="27.75" x14ac:dyDescent="0.25">
      <c r="A20" s="213" t="s">
        <v>488</v>
      </c>
      <c r="B20" s="210" t="s">
        <v>489</v>
      </c>
      <c r="C20" s="210" t="s">
        <v>448</v>
      </c>
      <c r="D20" s="210" t="s">
        <v>449</v>
      </c>
      <c r="E20" s="210" t="s">
        <v>450</v>
      </c>
      <c r="F20" s="210" t="s">
        <v>482</v>
      </c>
      <c r="G20" s="210" t="s">
        <v>452</v>
      </c>
    </row>
    <row r="21" spans="1:7" ht="27.75" x14ac:dyDescent="0.25">
      <c r="A21" s="213" t="s">
        <v>490</v>
      </c>
      <c r="B21" s="210" t="s">
        <v>491</v>
      </c>
      <c r="C21" s="210" t="s">
        <v>448</v>
      </c>
      <c r="D21" s="210" t="s">
        <v>449</v>
      </c>
      <c r="E21" s="210" t="s">
        <v>450</v>
      </c>
      <c r="F21" s="210" t="s">
        <v>472</v>
      </c>
      <c r="G21" s="210" t="s">
        <v>478</v>
      </c>
    </row>
    <row r="22" spans="1:7" ht="27.75" x14ac:dyDescent="0.25">
      <c r="A22" s="213" t="s">
        <v>492</v>
      </c>
      <c r="B22" s="210" t="s">
        <v>493</v>
      </c>
      <c r="C22" s="210" t="s">
        <v>448</v>
      </c>
      <c r="D22" s="210" t="s">
        <v>449</v>
      </c>
      <c r="E22" s="210" t="s">
        <v>450</v>
      </c>
      <c r="F22" s="210" t="s">
        <v>482</v>
      </c>
      <c r="G22" s="210" t="s">
        <v>478</v>
      </c>
    </row>
    <row r="23" spans="1:7" ht="27.75" x14ac:dyDescent="0.25">
      <c r="A23" s="213">
        <v>21</v>
      </c>
      <c r="B23" s="210" t="s">
        <v>494</v>
      </c>
      <c r="C23" s="210" t="s">
        <v>448</v>
      </c>
      <c r="D23" s="210" t="s">
        <v>449</v>
      </c>
      <c r="E23" s="210" t="s">
        <v>450</v>
      </c>
      <c r="F23" s="210" t="s">
        <v>472</v>
      </c>
      <c r="G23" s="210" t="s">
        <v>452</v>
      </c>
    </row>
    <row r="24" spans="1:7" ht="27.75" x14ac:dyDescent="0.25">
      <c r="A24" s="213" t="s">
        <v>495</v>
      </c>
      <c r="B24" s="210" t="s">
        <v>496</v>
      </c>
      <c r="C24" s="210" t="s">
        <v>448</v>
      </c>
      <c r="D24" s="210" t="s">
        <v>449</v>
      </c>
      <c r="E24" s="210" t="s">
        <v>450</v>
      </c>
      <c r="F24" s="210" t="s">
        <v>482</v>
      </c>
      <c r="G24" s="210" t="s">
        <v>452</v>
      </c>
    </row>
    <row r="25" spans="1:7" ht="27.75" x14ac:dyDescent="0.25">
      <c r="A25" s="213" t="s">
        <v>497</v>
      </c>
      <c r="B25" s="210" t="s">
        <v>498</v>
      </c>
      <c r="C25" s="210" t="s">
        <v>448</v>
      </c>
      <c r="D25" s="210" t="s">
        <v>449</v>
      </c>
      <c r="E25" s="210" t="s">
        <v>450</v>
      </c>
      <c r="F25" s="210" t="s">
        <v>472</v>
      </c>
      <c r="G25" s="210" t="s">
        <v>478</v>
      </c>
    </row>
    <row r="26" spans="1:7" ht="27.75" x14ac:dyDescent="0.25">
      <c r="A26" s="213" t="s">
        <v>499</v>
      </c>
      <c r="B26" s="210" t="s">
        <v>500</v>
      </c>
      <c r="C26" s="210" t="s">
        <v>448</v>
      </c>
      <c r="D26" s="210" t="s">
        <v>449</v>
      </c>
      <c r="E26" s="210" t="s">
        <v>450</v>
      </c>
      <c r="F26" s="210" t="s">
        <v>482</v>
      </c>
      <c r="G26" s="210" t="s">
        <v>478</v>
      </c>
    </row>
    <row r="27" spans="1:7" ht="27.75" x14ac:dyDescent="0.25">
      <c r="A27" s="213">
        <v>22</v>
      </c>
      <c r="B27" s="210" t="s">
        <v>501</v>
      </c>
      <c r="C27" s="210" t="s">
        <v>448</v>
      </c>
      <c r="D27" s="210" t="s">
        <v>449</v>
      </c>
      <c r="E27" s="210" t="s">
        <v>450</v>
      </c>
      <c r="F27" s="210" t="s">
        <v>472</v>
      </c>
      <c r="G27" s="210" t="s">
        <v>452</v>
      </c>
    </row>
    <row r="28" spans="1:7" ht="27.75" x14ac:dyDescent="0.25">
      <c r="A28" s="213" t="s">
        <v>502</v>
      </c>
      <c r="B28" s="210" t="s">
        <v>503</v>
      </c>
      <c r="C28" s="210" t="s">
        <v>448</v>
      </c>
      <c r="D28" s="210" t="s">
        <v>449</v>
      </c>
      <c r="E28" s="210" t="s">
        <v>450</v>
      </c>
      <c r="F28" s="210" t="s">
        <v>472</v>
      </c>
      <c r="G28" s="210" t="s">
        <v>478</v>
      </c>
    </row>
    <row r="29" spans="1:7" ht="27.75" x14ac:dyDescent="0.25">
      <c r="A29" s="213">
        <v>24</v>
      </c>
      <c r="B29" s="210" t="s">
        <v>504</v>
      </c>
      <c r="C29" s="210" t="s">
        <v>448</v>
      </c>
      <c r="D29" s="210" t="s">
        <v>449</v>
      </c>
      <c r="E29" s="210" t="s">
        <v>450</v>
      </c>
      <c r="F29" s="210" t="s">
        <v>472</v>
      </c>
      <c r="G29" s="210" t="s">
        <v>452</v>
      </c>
    </row>
    <row r="30" spans="1:7" ht="27.75" x14ac:dyDescent="0.25">
      <c r="A30" s="213" t="s">
        <v>505</v>
      </c>
      <c r="B30" s="210" t="s">
        <v>506</v>
      </c>
      <c r="C30" s="210" t="s">
        <v>448</v>
      </c>
      <c r="D30" s="210" t="s">
        <v>449</v>
      </c>
      <c r="E30" s="210" t="s">
        <v>450</v>
      </c>
      <c r="F30" s="210" t="s">
        <v>472</v>
      </c>
      <c r="G30" s="210" t="s">
        <v>478</v>
      </c>
    </row>
    <row r="31" spans="1:7" ht="27.75" x14ac:dyDescent="0.25">
      <c r="A31" s="213">
        <v>100</v>
      </c>
      <c r="B31" s="210" t="s">
        <v>507</v>
      </c>
      <c r="C31" s="210" t="s">
        <v>448</v>
      </c>
      <c r="D31" s="210" t="s">
        <v>449</v>
      </c>
      <c r="E31" s="210" t="s">
        <v>450</v>
      </c>
      <c r="F31" s="210" t="s">
        <v>472</v>
      </c>
      <c r="G31" s="210" t="s">
        <v>452</v>
      </c>
    </row>
    <row r="32" spans="1:7" ht="27.75" x14ac:dyDescent="0.25">
      <c r="A32" s="213" t="s">
        <v>508</v>
      </c>
      <c r="B32" s="210" t="s">
        <v>509</v>
      </c>
      <c r="C32" s="210" t="s">
        <v>448</v>
      </c>
      <c r="D32" s="210" t="s">
        <v>449</v>
      </c>
      <c r="E32" s="210" t="s">
        <v>450</v>
      </c>
      <c r="F32" s="210" t="s">
        <v>482</v>
      </c>
      <c r="G32" s="210" t="s">
        <v>452</v>
      </c>
    </row>
    <row r="33" spans="1:7" ht="27.75" x14ac:dyDescent="0.25">
      <c r="A33" s="213" t="s">
        <v>510</v>
      </c>
      <c r="B33" s="210" t="s">
        <v>511</v>
      </c>
      <c r="C33" s="210" t="s">
        <v>448</v>
      </c>
      <c r="D33" s="210" t="s">
        <v>449</v>
      </c>
      <c r="E33" s="210" t="s">
        <v>450</v>
      </c>
      <c r="F33" s="210" t="s">
        <v>472</v>
      </c>
      <c r="G33" s="210" t="s">
        <v>478</v>
      </c>
    </row>
    <row r="34" spans="1:7" ht="27.75" x14ac:dyDescent="0.25">
      <c r="A34" s="213" t="s">
        <v>512</v>
      </c>
      <c r="B34" s="210" t="s">
        <v>513</v>
      </c>
      <c r="C34" s="210" t="s">
        <v>448</v>
      </c>
      <c r="D34" s="210" t="s">
        <v>449</v>
      </c>
      <c r="E34" s="210" t="s">
        <v>450</v>
      </c>
      <c r="F34" s="210" t="s">
        <v>482</v>
      </c>
      <c r="G34" s="210" t="s">
        <v>478</v>
      </c>
    </row>
    <row r="35" spans="1:7" ht="27.75" x14ac:dyDescent="0.25">
      <c r="A35" s="213" t="s">
        <v>514</v>
      </c>
      <c r="B35" s="210" t="s">
        <v>515</v>
      </c>
      <c r="C35" s="210" t="s">
        <v>448</v>
      </c>
      <c r="D35" s="210" t="s">
        <v>449</v>
      </c>
      <c r="E35" s="210" t="s">
        <v>450</v>
      </c>
      <c r="F35" s="210" t="s">
        <v>472</v>
      </c>
      <c r="G35" s="210" t="s">
        <v>516</v>
      </c>
    </row>
  </sheetData>
  <mergeCells count="2">
    <mergeCell ref="A2:G2"/>
    <mergeCell ref="A10: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71"/>
  <sheetViews>
    <sheetView workbookViewId="0">
      <selection activeCell="L7" sqref="L7"/>
    </sheetView>
  </sheetViews>
  <sheetFormatPr defaultColWidth="9" defaultRowHeight="30.2" customHeight="1" x14ac:dyDescent="0.25"/>
  <cols>
    <col min="1" max="1" width="9.7109375" style="71" customWidth="1"/>
    <col min="2" max="2" width="22.85546875" style="71" customWidth="1"/>
    <col min="3" max="3" width="13" style="71" customWidth="1"/>
    <col min="4" max="4" width="17.42578125" style="71" hidden="1" customWidth="1"/>
    <col min="5" max="5" width="22.140625" style="71" hidden="1" customWidth="1"/>
    <col min="6" max="6" width="32.5703125" style="71" hidden="1" customWidth="1"/>
    <col min="7" max="7" width="10.42578125" style="78" hidden="1" customWidth="1"/>
    <col min="8" max="8" width="12.5703125" style="78" hidden="1" customWidth="1"/>
    <col min="9" max="9" width="17" style="78" hidden="1" customWidth="1"/>
    <col min="10" max="10" width="12.85546875" style="62" customWidth="1"/>
    <col min="11" max="15" width="14.42578125" style="77" customWidth="1"/>
    <col min="16" max="18" width="9" style="77"/>
    <col min="19" max="19" width="9.5703125" style="77" bestFit="1" customWidth="1"/>
    <col min="20" max="16384" width="9" style="77"/>
  </cols>
  <sheetData>
    <row r="1" spans="1:15" s="61" customFormat="1" ht="30.2" customHeight="1" x14ac:dyDescent="0.25">
      <c r="A1" s="237" t="s">
        <v>176</v>
      </c>
      <c r="B1" s="238"/>
      <c r="C1" s="238"/>
      <c r="D1" s="238"/>
      <c r="E1" s="238"/>
      <c r="F1" s="238"/>
      <c r="G1" s="238"/>
      <c r="H1" s="238"/>
      <c r="I1" s="238"/>
      <c r="J1" s="59"/>
      <c r="K1" s="60"/>
      <c r="L1" s="60"/>
      <c r="M1" s="60"/>
    </row>
    <row r="2" spans="1:15" s="61" customFormat="1" ht="12.75" customHeight="1" x14ac:dyDescent="0.25">
      <c r="A2" s="237"/>
      <c r="B2" s="238"/>
      <c r="C2" s="238"/>
      <c r="D2" s="238"/>
      <c r="E2" s="238"/>
      <c r="F2" s="238"/>
      <c r="G2" s="238"/>
      <c r="H2" s="238"/>
      <c r="I2" s="238"/>
      <c r="J2" s="59"/>
      <c r="K2" s="60"/>
      <c r="L2" s="60"/>
      <c r="M2" s="60"/>
    </row>
    <row r="3" spans="1:15" s="61" customFormat="1" ht="30.2" customHeight="1" x14ac:dyDescent="0.25">
      <c r="A3" s="239" t="s">
        <v>0</v>
      </c>
      <c r="B3" s="239" t="s">
        <v>177</v>
      </c>
      <c r="C3" s="239" t="s">
        <v>178</v>
      </c>
      <c r="D3" s="240" t="s">
        <v>179</v>
      </c>
      <c r="E3" s="240"/>
      <c r="F3" s="241" t="s">
        <v>180</v>
      </c>
      <c r="G3" s="241" t="s">
        <v>181</v>
      </c>
      <c r="H3" s="241" t="s">
        <v>182</v>
      </c>
      <c r="I3" s="241" t="s">
        <v>183</v>
      </c>
      <c r="J3" s="241" t="s">
        <v>184</v>
      </c>
      <c r="K3" s="241" t="s">
        <v>185</v>
      </c>
      <c r="L3" s="241" t="s">
        <v>186</v>
      </c>
      <c r="M3" s="241" t="s">
        <v>187</v>
      </c>
      <c r="N3" s="241" t="s">
        <v>188</v>
      </c>
      <c r="O3" s="241" t="s">
        <v>189</v>
      </c>
    </row>
    <row r="4" spans="1:15" s="62" customFormat="1" ht="19.5" customHeight="1" x14ac:dyDescent="0.25">
      <c r="A4" s="239"/>
      <c r="B4" s="239"/>
      <c r="C4" s="239"/>
      <c r="D4" s="42" t="s">
        <v>190</v>
      </c>
      <c r="E4" s="42" t="s">
        <v>191</v>
      </c>
      <c r="F4" s="241"/>
      <c r="G4" s="241"/>
      <c r="H4" s="241"/>
      <c r="I4" s="241"/>
      <c r="J4" s="241"/>
      <c r="K4" s="241"/>
      <c r="L4" s="241"/>
      <c r="M4" s="241"/>
      <c r="N4" s="241"/>
      <c r="O4" s="241"/>
    </row>
    <row r="5" spans="1:15" s="63" customFormat="1" ht="60" customHeight="1" x14ac:dyDescent="0.25">
      <c r="A5" s="73">
        <v>1</v>
      </c>
      <c r="B5" s="242" t="s">
        <v>192</v>
      </c>
      <c r="C5" s="242"/>
      <c r="D5" s="242"/>
      <c r="E5" s="242"/>
      <c r="F5" s="242"/>
      <c r="G5" s="242"/>
      <c r="H5" s="242"/>
      <c r="I5" s="242"/>
      <c r="J5" s="33" t="s">
        <v>184</v>
      </c>
      <c r="K5" s="67"/>
      <c r="L5" s="67"/>
      <c r="M5" s="67"/>
      <c r="N5" s="67"/>
      <c r="O5" s="67"/>
    </row>
    <row r="6" spans="1:15" s="64" customFormat="1" ht="30.2" customHeight="1" x14ac:dyDescent="0.25">
      <c r="A6" s="189">
        <v>1.1000000000000001</v>
      </c>
      <c r="B6" s="236" t="s">
        <v>193</v>
      </c>
      <c r="C6" s="236"/>
      <c r="D6" s="236"/>
      <c r="E6" s="236"/>
      <c r="F6" s="236"/>
      <c r="G6" s="236"/>
      <c r="H6" s="236"/>
      <c r="I6" s="236"/>
      <c r="J6" s="79" t="s">
        <v>194</v>
      </c>
      <c r="K6" s="79" t="s">
        <v>194</v>
      </c>
      <c r="L6" s="79" t="s">
        <v>194</v>
      </c>
      <c r="M6" s="79" t="s">
        <v>194</v>
      </c>
      <c r="N6" s="79" t="s">
        <v>194</v>
      </c>
      <c r="O6" s="79" t="s">
        <v>194</v>
      </c>
    </row>
    <row r="7" spans="1:15" s="63" customFormat="1" ht="30.2" customHeight="1" x14ac:dyDescent="0.25">
      <c r="A7" s="197" t="s">
        <v>8</v>
      </c>
      <c r="B7" s="193" t="s">
        <v>9</v>
      </c>
      <c r="C7" s="197" t="s">
        <v>10</v>
      </c>
      <c r="D7" s="197" t="s">
        <v>195</v>
      </c>
      <c r="E7" s="203" t="s">
        <v>196</v>
      </c>
      <c r="F7" s="193" t="s">
        <v>197</v>
      </c>
      <c r="G7" s="31">
        <v>1</v>
      </c>
      <c r="H7" s="32"/>
      <c r="I7" s="32">
        <v>43373</v>
      </c>
      <c r="J7" s="67" t="s">
        <v>10</v>
      </c>
      <c r="K7" s="80" t="e">
        <f>#REF!</f>
        <v>#REF!</v>
      </c>
      <c r="L7" s="80" t="e">
        <f>#REF!</f>
        <v>#REF!</v>
      </c>
      <c r="M7" s="80" t="e">
        <f>#REF!</f>
        <v>#REF!</v>
      </c>
      <c r="N7" s="80" t="e">
        <f>EL5ML!#REF!</f>
        <v>#REF!</v>
      </c>
      <c r="O7" s="80">
        <f>'ER320-420'!N7</f>
        <v>43495</v>
      </c>
    </row>
    <row r="8" spans="1:15" s="63" customFormat="1" ht="30.2" customHeight="1" x14ac:dyDescent="0.25">
      <c r="A8" s="197" t="s">
        <v>11</v>
      </c>
      <c r="B8" s="193" t="s">
        <v>12</v>
      </c>
      <c r="C8" s="197" t="s">
        <v>10</v>
      </c>
      <c r="D8" s="38" t="s">
        <v>198</v>
      </c>
      <c r="E8" s="25" t="s">
        <v>199</v>
      </c>
      <c r="F8" s="193" t="s">
        <v>200</v>
      </c>
      <c r="G8" s="31">
        <v>1</v>
      </c>
      <c r="H8" s="33"/>
      <c r="I8" s="32">
        <v>43373</v>
      </c>
      <c r="J8" s="67" t="s">
        <v>10</v>
      </c>
      <c r="K8" s="80" t="e">
        <f>#REF!</f>
        <v>#REF!</v>
      </c>
      <c r="L8" s="80" t="e">
        <f>#REF!</f>
        <v>#REF!</v>
      </c>
      <c r="M8" s="80" t="e">
        <f>#REF!</f>
        <v>#REF!</v>
      </c>
      <c r="N8" s="80" t="e">
        <f>EL5ML!#REF!</f>
        <v>#REF!</v>
      </c>
      <c r="O8" s="80">
        <f>'ER320-420'!N8</f>
        <v>43495</v>
      </c>
    </row>
    <row r="9" spans="1:15" s="63" customFormat="1" ht="30.2" customHeight="1" x14ac:dyDescent="0.25">
      <c r="A9" s="197" t="s">
        <v>13</v>
      </c>
      <c r="B9" s="193" t="s">
        <v>14</v>
      </c>
      <c r="C9" s="197" t="s">
        <v>201</v>
      </c>
      <c r="D9" s="38" t="s">
        <v>202</v>
      </c>
      <c r="E9" s="18" t="s">
        <v>203</v>
      </c>
      <c r="F9" s="193" t="s">
        <v>204</v>
      </c>
      <c r="G9" s="31">
        <v>1</v>
      </c>
      <c r="H9" s="33"/>
      <c r="I9" s="32">
        <v>43448</v>
      </c>
      <c r="J9" s="67" t="s">
        <v>10</v>
      </c>
      <c r="K9" s="80" t="e">
        <f>#REF!</f>
        <v>#REF!</v>
      </c>
      <c r="L9" s="80" t="e">
        <f>#REF!</f>
        <v>#REF!</v>
      </c>
      <c r="M9" s="80" t="e">
        <f>#REF!</f>
        <v>#REF!</v>
      </c>
      <c r="N9" s="80" t="e">
        <f>EL5ML!#REF!</f>
        <v>#REF!</v>
      </c>
      <c r="O9" s="80">
        <f>'ER320-420'!N9</f>
        <v>43495</v>
      </c>
    </row>
    <row r="10" spans="1:15" s="63" customFormat="1" ht="30.2" customHeight="1" x14ac:dyDescent="0.25">
      <c r="A10" s="197" t="s">
        <v>15</v>
      </c>
      <c r="B10" s="193" t="s">
        <v>16</v>
      </c>
      <c r="C10" s="197" t="s">
        <v>10</v>
      </c>
      <c r="D10" s="38" t="s">
        <v>202</v>
      </c>
      <c r="E10" s="18" t="s">
        <v>203</v>
      </c>
      <c r="F10" s="193" t="s">
        <v>205</v>
      </c>
      <c r="G10" s="31">
        <v>1</v>
      </c>
      <c r="H10" s="33"/>
      <c r="I10" s="32">
        <v>43448</v>
      </c>
      <c r="J10" s="67" t="s">
        <v>10</v>
      </c>
      <c r="K10" s="80" t="e">
        <f>#REF!</f>
        <v>#REF!</v>
      </c>
      <c r="L10" s="80" t="e">
        <f>#REF!</f>
        <v>#REF!</v>
      </c>
      <c r="M10" s="80" t="e">
        <f>#REF!</f>
        <v>#REF!</v>
      </c>
      <c r="N10" s="80" t="e">
        <f>EL5ML!#REF!</f>
        <v>#REF!</v>
      </c>
      <c r="O10" s="80">
        <f>'ER320-420'!N10</f>
        <v>43495</v>
      </c>
    </row>
    <row r="11" spans="1:15" s="63" customFormat="1" ht="30.2" customHeight="1" x14ac:dyDescent="0.25">
      <c r="A11" s="197" t="s">
        <v>17</v>
      </c>
      <c r="B11" s="193" t="s">
        <v>18</v>
      </c>
      <c r="C11" s="197" t="s">
        <v>10</v>
      </c>
      <c r="D11" s="38" t="s">
        <v>202</v>
      </c>
      <c r="E11" s="18" t="s">
        <v>203</v>
      </c>
      <c r="F11" s="193" t="s">
        <v>206</v>
      </c>
      <c r="G11" s="31">
        <v>1</v>
      </c>
      <c r="H11" s="33"/>
      <c r="I11" s="32">
        <v>43322</v>
      </c>
      <c r="J11" s="67" t="s">
        <v>10</v>
      </c>
      <c r="K11" s="80" t="e">
        <f>#REF!</f>
        <v>#REF!</v>
      </c>
      <c r="L11" s="80" t="e">
        <f>#REF!</f>
        <v>#REF!</v>
      </c>
      <c r="M11" s="80" t="e">
        <f>#REF!</f>
        <v>#REF!</v>
      </c>
      <c r="N11" s="80" t="e">
        <f>EL5ML!#REF!</f>
        <v>#REF!</v>
      </c>
      <c r="O11" s="80">
        <f>'ER320-420'!N11</f>
        <v>43373</v>
      </c>
    </row>
    <row r="12" spans="1:15" s="63" customFormat="1" ht="30.2" customHeight="1" x14ac:dyDescent="0.25">
      <c r="A12" s="197" t="s">
        <v>19</v>
      </c>
      <c r="B12" s="193" t="s">
        <v>20</v>
      </c>
      <c r="C12" s="197" t="s">
        <v>207</v>
      </c>
      <c r="D12" s="38" t="s">
        <v>202</v>
      </c>
      <c r="E12" s="18" t="s">
        <v>203</v>
      </c>
      <c r="F12" s="193" t="s">
        <v>208</v>
      </c>
      <c r="G12" s="31">
        <v>2</v>
      </c>
      <c r="H12" s="33"/>
      <c r="I12" s="32">
        <v>43448</v>
      </c>
      <c r="J12" s="67" t="s">
        <v>21</v>
      </c>
      <c r="K12" s="80" t="e">
        <f>#REF!</f>
        <v>#REF!</v>
      </c>
      <c r="L12" s="80" t="e">
        <f>#REF!</f>
        <v>#REF!</v>
      </c>
      <c r="M12" s="80" t="e">
        <f>#REF!</f>
        <v>#REF!</v>
      </c>
      <c r="N12" s="80" t="e">
        <f>EL5ML!#REF!</f>
        <v>#REF!</v>
      </c>
      <c r="O12" s="80">
        <f>'ER320-420'!N12</f>
        <v>43495</v>
      </c>
    </row>
    <row r="13" spans="1:15" s="68" customFormat="1" ht="30.2" customHeight="1" x14ac:dyDescent="0.25">
      <c r="A13" s="81" t="s">
        <v>22</v>
      </c>
      <c r="B13" s="66" t="s">
        <v>23</v>
      </c>
      <c r="C13" s="67" t="s">
        <v>10</v>
      </c>
      <c r="D13" s="38" t="s">
        <v>202</v>
      </c>
      <c r="E13" s="18" t="s">
        <v>203</v>
      </c>
      <c r="F13" s="193" t="s">
        <v>209</v>
      </c>
      <c r="G13" s="31">
        <v>1</v>
      </c>
      <c r="H13" s="31"/>
      <c r="I13" s="34">
        <v>43448</v>
      </c>
      <c r="J13" s="67" t="s">
        <v>10</v>
      </c>
      <c r="K13" s="80" t="e">
        <f>#REF!</f>
        <v>#REF!</v>
      </c>
      <c r="L13" s="80" t="e">
        <f>#REF!</f>
        <v>#REF!</v>
      </c>
      <c r="M13" s="80" t="e">
        <f>#REF!</f>
        <v>#REF!</v>
      </c>
      <c r="N13" s="80" t="e">
        <f>EL5ML!#REF!</f>
        <v>#REF!</v>
      </c>
      <c r="O13" s="80">
        <f>'ER320-420'!N13</f>
        <v>43130</v>
      </c>
    </row>
    <row r="14" spans="1:15" s="68" customFormat="1" ht="30.2" customHeight="1" x14ac:dyDescent="0.25">
      <c r="A14" s="38" t="s">
        <v>24</v>
      </c>
      <c r="B14" s="66" t="s">
        <v>25</v>
      </c>
      <c r="C14" s="67" t="s">
        <v>10</v>
      </c>
      <c r="D14" s="38" t="s">
        <v>202</v>
      </c>
      <c r="E14" s="18" t="s">
        <v>203</v>
      </c>
      <c r="F14" s="193" t="s">
        <v>210</v>
      </c>
      <c r="G14" s="31">
        <v>1</v>
      </c>
      <c r="H14" s="31"/>
      <c r="I14" s="34">
        <v>43448</v>
      </c>
      <c r="J14" s="67" t="s">
        <v>10</v>
      </c>
      <c r="K14" s="80" t="e">
        <f>#REF!</f>
        <v>#REF!</v>
      </c>
      <c r="L14" s="80" t="e">
        <f>#REF!</f>
        <v>#REF!</v>
      </c>
      <c r="M14" s="80" t="e">
        <f>#REF!</f>
        <v>#REF!</v>
      </c>
      <c r="N14" s="80" t="e">
        <f>EL5ML!#REF!</f>
        <v>#REF!</v>
      </c>
      <c r="O14" s="80">
        <f>'ER320-420'!N14</f>
        <v>43495</v>
      </c>
    </row>
    <row r="15" spans="1:15" s="68" customFormat="1" ht="30.2" customHeight="1" x14ac:dyDescent="0.25">
      <c r="A15" s="38" t="s">
        <v>26</v>
      </c>
      <c r="B15" s="66" t="s">
        <v>27</v>
      </c>
      <c r="C15" s="67" t="s">
        <v>211</v>
      </c>
      <c r="D15" s="38" t="s">
        <v>202</v>
      </c>
      <c r="E15" s="18" t="s">
        <v>203</v>
      </c>
      <c r="F15" s="193" t="s">
        <v>212</v>
      </c>
      <c r="G15" s="31">
        <v>1</v>
      </c>
      <c r="H15" s="31"/>
      <c r="I15" s="34">
        <v>43448</v>
      </c>
      <c r="J15" s="67" t="s">
        <v>28</v>
      </c>
      <c r="K15" s="80" t="e">
        <f>#REF!</f>
        <v>#REF!</v>
      </c>
      <c r="L15" s="80" t="e">
        <f>#REF!</f>
        <v>#REF!</v>
      </c>
      <c r="M15" s="80" t="e">
        <f>#REF!</f>
        <v>#REF!</v>
      </c>
      <c r="N15" s="80" t="e">
        <f>EL5ML!#REF!</f>
        <v>#REF!</v>
      </c>
      <c r="O15" s="80">
        <f>'ER320-420'!N15</f>
        <v>43451</v>
      </c>
    </row>
    <row r="16" spans="1:15" s="68" customFormat="1" ht="30.2" customHeight="1" x14ac:dyDescent="0.25">
      <c r="A16" s="38" t="s">
        <v>29</v>
      </c>
      <c r="B16" s="66" t="s">
        <v>30</v>
      </c>
      <c r="C16" s="67" t="s">
        <v>10</v>
      </c>
      <c r="D16" s="38" t="s">
        <v>202</v>
      </c>
      <c r="E16" s="18" t="s">
        <v>203</v>
      </c>
      <c r="F16" s="193" t="s">
        <v>213</v>
      </c>
      <c r="G16" s="31">
        <v>1</v>
      </c>
      <c r="H16" s="31"/>
      <c r="I16" s="34">
        <v>43448</v>
      </c>
      <c r="J16" s="67" t="s">
        <v>10</v>
      </c>
      <c r="K16" s="80" t="e">
        <f>#REF!</f>
        <v>#REF!</v>
      </c>
      <c r="L16" s="80" t="e">
        <f>#REF!</f>
        <v>#REF!</v>
      </c>
      <c r="M16" s="80" t="e">
        <f>#REF!</f>
        <v>#REF!</v>
      </c>
      <c r="N16" s="80" t="e">
        <f>EL5ML!#REF!</f>
        <v>#REF!</v>
      </c>
      <c r="O16" s="80">
        <f>'ER320-420'!N16</f>
        <v>43451</v>
      </c>
    </row>
    <row r="17" spans="1:15" s="68" customFormat="1" ht="30.2" customHeight="1" x14ac:dyDescent="0.25">
      <c r="A17" s="38" t="s">
        <v>31</v>
      </c>
      <c r="B17" s="66" t="s">
        <v>32</v>
      </c>
      <c r="C17" s="67" t="s">
        <v>10</v>
      </c>
      <c r="D17" s="38" t="s">
        <v>202</v>
      </c>
      <c r="E17" s="18" t="s">
        <v>203</v>
      </c>
      <c r="F17" s="193" t="s">
        <v>214</v>
      </c>
      <c r="G17" s="31">
        <v>1</v>
      </c>
      <c r="H17" s="31"/>
      <c r="I17" s="34">
        <v>43448</v>
      </c>
      <c r="J17" s="67" t="s">
        <v>10</v>
      </c>
      <c r="K17" s="80" t="e">
        <f>#REF!</f>
        <v>#REF!</v>
      </c>
      <c r="L17" s="80" t="e">
        <f>#REF!</f>
        <v>#REF!</v>
      </c>
      <c r="M17" s="80" t="e">
        <f>#REF!</f>
        <v>#REF!</v>
      </c>
      <c r="N17" s="80" t="e">
        <f>EL5ML!#REF!</f>
        <v>#REF!</v>
      </c>
      <c r="O17" s="80">
        <f>'ER320-420'!N17</f>
        <v>43451</v>
      </c>
    </row>
    <row r="18" spans="1:15" s="69" customFormat="1" ht="30.2" customHeight="1" x14ac:dyDescent="0.25">
      <c r="A18" s="189">
        <v>1.2</v>
      </c>
      <c r="B18" s="236" t="s">
        <v>215</v>
      </c>
      <c r="C18" s="236"/>
      <c r="D18" s="236"/>
      <c r="E18" s="236"/>
      <c r="F18" s="236"/>
      <c r="G18" s="236"/>
      <c r="H18" s="236"/>
      <c r="I18" s="236"/>
      <c r="J18" s="79" t="s">
        <v>194</v>
      </c>
      <c r="K18" s="79" t="s">
        <v>194</v>
      </c>
      <c r="L18" s="79" t="s">
        <v>194</v>
      </c>
      <c r="M18" s="79" t="s">
        <v>194</v>
      </c>
      <c r="N18" s="79" t="s">
        <v>194</v>
      </c>
      <c r="O18" s="79" t="s">
        <v>194</v>
      </c>
    </row>
    <row r="19" spans="1:15" s="68" customFormat="1" ht="30.2" customHeight="1" x14ac:dyDescent="0.25">
      <c r="A19" s="234" t="s">
        <v>33</v>
      </c>
      <c r="B19" s="235" t="s">
        <v>216</v>
      </c>
      <c r="C19" s="235"/>
      <c r="D19" s="235"/>
      <c r="E19" s="235"/>
      <c r="F19" s="235"/>
      <c r="G19" s="70"/>
      <c r="H19" s="70"/>
      <c r="I19" s="70"/>
      <c r="J19" s="79" t="s">
        <v>194</v>
      </c>
      <c r="K19" s="79" t="s">
        <v>194</v>
      </c>
      <c r="L19" s="79" t="s">
        <v>194</v>
      </c>
      <c r="M19" s="79" t="s">
        <v>194</v>
      </c>
      <c r="N19" s="79" t="s">
        <v>194</v>
      </c>
      <c r="O19" s="79" t="s">
        <v>194</v>
      </c>
    </row>
    <row r="20" spans="1:15" s="68" customFormat="1" ht="30.2" customHeight="1" x14ac:dyDescent="0.25">
      <c r="A20" s="234"/>
      <c r="B20" s="66" t="s">
        <v>34</v>
      </c>
      <c r="C20" s="67" t="s">
        <v>217</v>
      </c>
      <c r="D20" s="38" t="s">
        <v>218</v>
      </c>
      <c r="E20" s="38" t="s">
        <v>219</v>
      </c>
      <c r="F20" s="196" t="s">
        <v>220</v>
      </c>
      <c r="G20" s="31">
        <v>2</v>
      </c>
      <c r="H20" s="34">
        <v>43313</v>
      </c>
      <c r="I20" s="34">
        <v>43315</v>
      </c>
      <c r="J20" s="67" t="s">
        <v>28</v>
      </c>
      <c r="K20" s="80" t="e">
        <f>#REF!</f>
        <v>#REF!</v>
      </c>
      <c r="L20" s="80" t="e">
        <f>#REF!</f>
        <v>#REF!</v>
      </c>
      <c r="M20" s="80" t="e">
        <f>#REF!</f>
        <v>#REF!</v>
      </c>
      <c r="N20" s="80" t="e">
        <f>EL5ML!#REF!</f>
        <v>#REF!</v>
      </c>
      <c r="O20" s="80" t="str">
        <f>'ER320-420'!N20</f>
        <v>Complete</v>
      </c>
    </row>
    <row r="21" spans="1:15" s="68" customFormat="1" ht="30.2" customHeight="1" x14ac:dyDescent="0.25">
      <c r="A21" s="234"/>
      <c r="B21" s="66" t="s">
        <v>35</v>
      </c>
      <c r="C21" s="67" t="s">
        <v>217</v>
      </c>
      <c r="D21" s="38" t="s">
        <v>221</v>
      </c>
      <c r="E21" s="38" t="s">
        <v>222</v>
      </c>
      <c r="F21" s="196" t="s">
        <v>223</v>
      </c>
      <c r="G21" s="31">
        <v>0</v>
      </c>
      <c r="H21" s="31"/>
      <c r="I21" s="31" t="s">
        <v>224</v>
      </c>
      <c r="J21" s="67" t="s">
        <v>28</v>
      </c>
      <c r="K21" s="80" t="e">
        <f>#REF!</f>
        <v>#REF!</v>
      </c>
      <c r="L21" s="80" t="e">
        <f>#REF!</f>
        <v>#REF!</v>
      </c>
      <c r="M21" s="80" t="e">
        <f>#REF!</f>
        <v>#REF!</v>
      </c>
      <c r="N21" s="80" t="e">
        <f>EL5ML!#REF!</f>
        <v>#REF!</v>
      </c>
      <c r="O21" s="80">
        <f>'ER320-420'!N21</f>
        <v>43441</v>
      </c>
    </row>
    <row r="22" spans="1:15" s="68" customFormat="1" ht="30.2" customHeight="1" x14ac:dyDescent="0.25">
      <c r="A22" s="234"/>
      <c r="B22" s="82" t="s">
        <v>36</v>
      </c>
      <c r="C22" s="67" t="s">
        <v>217</v>
      </c>
      <c r="D22" s="38" t="s">
        <v>225</v>
      </c>
      <c r="E22" s="38" t="s">
        <v>226</v>
      </c>
      <c r="F22" s="196" t="s">
        <v>223</v>
      </c>
      <c r="G22" s="31">
        <v>0</v>
      </c>
      <c r="H22" s="31"/>
      <c r="I22" s="31" t="s">
        <v>224</v>
      </c>
      <c r="J22" s="67" t="s">
        <v>28</v>
      </c>
      <c r="K22" s="80" t="e">
        <f>#REF!</f>
        <v>#REF!</v>
      </c>
      <c r="L22" s="80" t="e">
        <f>#REF!</f>
        <v>#REF!</v>
      </c>
      <c r="M22" s="80" t="e">
        <f>#REF!</f>
        <v>#REF!</v>
      </c>
      <c r="N22" s="80" t="e">
        <f>EL5ML!#REF!</f>
        <v>#REF!</v>
      </c>
      <c r="O22" s="80" t="str">
        <f>'ER320-420'!N22</f>
        <v>Complete</v>
      </c>
    </row>
    <row r="23" spans="1:15" s="68" customFormat="1" ht="30.2" customHeight="1" x14ac:dyDescent="0.25">
      <c r="A23" s="38" t="s">
        <v>37</v>
      </c>
      <c r="B23" s="66" t="s">
        <v>38</v>
      </c>
      <c r="C23" s="67" t="s">
        <v>217</v>
      </c>
      <c r="D23" s="38" t="s">
        <v>202</v>
      </c>
      <c r="E23" s="18" t="s">
        <v>203</v>
      </c>
      <c r="F23" s="193" t="s">
        <v>227</v>
      </c>
      <c r="G23" s="31">
        <v>10</v>
      </c>
      <c r="H23" s="34">
        <v>43318</v>
      </c>
      <c r="I23" s="34">
        <v>43328</v>
      </c>
      <c r="J23" s="67" t="s">
        <v>28</v>
      </c>
      <c r="K23" s="80" t="e">
        <f>#REF!</f>
        <v>#REF!</v>
      </c>
      <c r="L23" s="80" t="e">
        <f>#REF!</f>
        <v>#REF!</v>
      </c>
      <c r="M23" s="80" t="e">
        <f>#REF!</f>
        <v>#REF!</v>
      </c>
      <c r="N23" s="80" t="e">
        <f>EL5ML!#REF!</f>
        <v>#REF!</v>
      </c>
      <c r="O23" s="80">
        <f>'ER320-420'!N23</f>
        <v>43441</v>
      </c>
    </row>
    <row r="24" spans="1:15" s="68" customFormat="1" ht="30.2" customHeight="1" x14ac:dyDescent="0.25">
      <c r="A24" s="38" t="s">
        <v>39</v>
      </c>
      <c r="B24" s="66" t="s">
        <v>40</v>
      </c>
      <c r="C24" s="67" t="s">
        <v>228</v>
      </c>
      <c r="D24" s="38" t="s">
        <v>202</v>
      </c>
      <c r="E24" s="18" t="s">
        <v>203</v>
      </c>
      <c r="F24" s="196" t="s">
        <v>229</v>
      </c>
      <c r="G24" s="31">
        <v>1</v>
      </c>
      <c r="H24" s="34">
        <v>43313</v>
      </c>
      <c r="I24" s="34">
        <v>43315</v>
      </c>
      <c r="J24" s="67" t="s">
        <v>28</v>
      </c>
      <c r="K24" s="80" t="e">
        <f>#REF!</f>
        <v>#REF!</v>
      </c>
      <c r="L24" s="80" t="e">
        <f>#REF!</f>
        <v>#REF!</v>
      </c>
      <c r="M24" s="80" t="e">
        <f>#REF!</f>
        <v>#REF!</v>
      </c>
      <c r="N24" s="80" t="e">
        <f>EL5ML!#REF!</f>
        <v>#REF!</v>
      </c>
      <c r="O24" s="80">
        <f>'ER320-420'!N24</f>
        <v>43441</v>
      </c>
    </row>
    <row r="25" spans="1:15" s="68" customFormat="1" ht="30.2" customHeight="1" x14ac:dyDescent="0.25">
      <c r="A25" s="38" t="s">
        <v>41</v>
      </c>
      <c r="B25" s="66" t="s">
        <v>42</v>
      </c>
      <c r="C25" s="67" t="s">
        <v>228</v>
      </c>
      <c r="D25" s="38" t="s">
        <v>202</v>
      </c>
      <c r="E25" s="18" t="s">
        <v>203</v>
      </c>
      <c r="F25" s="193" t="s">
        <v>230</v>
      </c>
      <c r="G25" s="31">
        <v>1</v>
      </c>
      <c r="H25" s="34">
        <v>43332</v>
      </c>
      <c r="I25" s="34">
        <v>43333</v>
      </c>
      <c r="J25" s="67" t="s">
        <v>28</v>
      </c>
      <c r="K25" s="80" t="e">
        <f>#REF!</f>
        <v>#REF!</v>
      </c>
      <c r="L25" s="80" t="e">
        <f>#REF!</f>
        <v>#REF!</v>
      </c>
      <c r="M25" s="80" t="e">
        <f>#REF!</f>
        <v>#REF!</v>
      </c>
      <c r="N25" s="80" t="e">
        <f>EL5ML!#REF!</f>
        <v>#REF!</v>
      </c>
      <c r="O25" s="80">
        <f>'ER320-420'!N25</f>
        <v>43441</v>
      </c>
    </row>
    <row r="26" spans="1:15" s="68" customFormat="1" ht="30.2" customHeight="1" x14ac:dyDescent="0.25">
      <c r="A26" s="38" t="s">
        <v>43</v>
      </c>
      <c r="B26" s="66" t="s">
        <v>44</v>
      </c>
      <c r="C26" s="67" t="s">
        <v>228</v>
      </c>
      <c r="D26" s="38" t="s">
        <v>202</v>
      </c>
      <c r="E26" s="18" t="s">
        <v>203</v>
      </c>
      <c r="F26" s="193" t="s">
        <v>231</v>
      </c>
      <c r="G26" s="31">
        <v>15</v>
      </c>
      <c r="H26" s="34">
        <v>43332</v>
      </c>
      <c r="I26" s="34">
        <v>43350</v>
      </c>
      <c r="J26" s="67" t="s">
        <v>28</v>
      </c>
      <c r="K26" s="80" t="e">
        <f>#REF!</f>
        <v>#REF!</v>
      </c>
      <c r="L26" s="80" t="e">
        <f>#REF!</f>
        <v>#REF!</v>
      </c>
      <c r="M26" s="80" t="e">
        <f>#REF!</f>
        <v>#REF!</v>
      </c>
      <c r="N26" s="80" t="e">
        <f>EL5ML!#REF!</f>
        <v>#REF!</v>
      </c>
      <c r="O26" s="80">
        <f>'ER320-420'!N26</f>
        <v>43441</v>
      </c>
    </row>
    <row r="27" spans="1:15" s="68" customFormat="1" ht="30.2" customHeight="1" x14ac:dyDescent="0.25">
      <c r="A27" s="38" t="s">
        <v>45</v>
      </c>
      <c r="B27" s="66" t="s">
        <v>46</v>
      </c>
      <c r="C27" s="67" t="s">
        <v>232</v>
      </c>
      <c r="D27" s="38" t="s">
        <v>202</v>
      </c>
      <c r="E27" s="203" t="s">
        <v>233</v>
      </c>
      <c r="F27" s="193" t="s">
        <v>234</v>
      </c>
      <c r="G27" s="31">
        <v>2</v>
      </c>
      <c r="H27" s="34">
        <v>43353</v>
      </c>
      <c r="I27" s="34">
        <v>43355</v>
      </c>
      <c r="J27" s="67" t="s">
        <v>28</v>
      </c>
      <c r="K27" s="80" t="e">
        <f>#REF!</f>
        <v>#REF!</v>
      </c>
      <c r="L27" s="80" t="e">
        <f>#REF!</f>
        <v>#REF!</v>
      </c>
      <c r="M27" s="80" t="e">
        <f>#REF!</f>
        <v>#REF!</v>
      </c>
      <c r="N27" s="80" t="e">
        <f>EL5ML!#REF!</f>
        <v>#REF!</v>
      </c>
      <c r="O27" s="80">
        <f>'ER320-420'!N27</f>
        <v>43388</v>
      </c>
    </row>
    <row r="28" spans="1:15" s="69" customFormat="1" ht="30.2" customHeight="1" x14ac:dyDescent="0.25">
      <c r="A28" s="189">
        <v>1.3</v>
      </c>
      <c r="B28" s="236" t="s">
        <v>48</v>
      </c>
      <c r="C28" s="236"/>
      <c r="D28" s="236"/>
      <c r="E28" s="236"/>
      <c r="F28" s="236"/>
      <c r="G28" s="236"/>
      <c r="H28" s="236"/>
      <c r="I28" s="236"/>
      <c r="J28" s="79" t="s">
        <v>194</v>
      </c>
      <c r="K28" s="79" t="s">
        <v>194</v>
      </c>
      <c r="L28" s="79" t="s">
        <v>194</v>
      </c>
      <c r="M28" s="79" t="s">
        <v>194</v>
      </c>
      <c r="N28" s="79" t="s">
        <v>194</v>
      </c>
      <c r="O28" s="79" t="s">
        <v>194</v>
      </c>
    </row>
    <row r="29" spans="1:15" s="68" customFormat="1" ht="30.2" customHeight="1" x14ac:dyDescent="0.25">
      <c r="A29" s="38" t="s">
        <v>47</v>
      </c>
      <c r="B29" s="66" t="s">
        <v>48</v>
      </c>
      <c r="C29" s="67" t="s">
        <v>235</v>
      </c>
      <c r="D29" s="38" t="s">
        <v>202</v>
      </c>
      <c r="E29" s="18" t="s">
        <v>203</v>
      </c>
      <c r="F29" s="193" t="s">
        <v>236</v>
      </c>
      <c r="G29" s="31">
        <v>20</v>
      </c>
      <c r="H29" s="34">
        <v>43344</v>
      </c>
      <c r="I29" s="34">
        <v>43373</v>
      </c>
      <c r="J29" s="67" t="s">
        <v>21</v>
      </c>
      <c r="K29" s="80" t="e">
        <f>#REF!</f>
        <v>#REF!</v>
      </c>
      <c r="L29" s="80" t="e">
        <f>#REF!</f>
        <v>#REF!</v>
      </c>
      <c r="M29" s="80" t="e">
        <f>#REF!</f>
        <v>#REF!</v>
      </c>
      <c r="N29" s="80" t="e">
        <f>EL5ML!#REF!</f>
        <v>#REF!</v>
      </c>
      <c r="O29" s="80">
        <f>'ER320-420'!N29</f>
        <v>43495</v>
      </c>
    </row>
    <row r="30" spans="1:15" s="68" customFormat="1" ht="30.2" customHeight="1" x14ac:dyDescent="0.25">
      <c r="A30" s="38" t="s">
        <v>49</v>
      </c>
      <c r="B30" s="66" t="s">
        <v>50</v>
      </c>
      <c r="C30" s="67" t="s">
        <v>237</v>
      </c>
      <c r="D30" s="38" t="s">
        <v>202</v>
      </c>
      <c r="E30" s="18" t="s">
        <v>203</v>
      </c>
      <c r="F30" s="193" t="s">
        <v>238</v>
      </c>
      <c r="G30" s="31">
        <v>20</v>
      </c>
      <c r="H30" s="34">
        <v>43344</v>
      </c>
      <c r="I30" s="34">
        <v>43373</v>
      </c>
      <c r="J30" s="67" t="s">
        <v>21</v>
      </c>
      <c r="K30" s="80" t="e">
        <f>#REF!</f>
        <v>#REF!</v>
      </c>
      <c r="L30" s="80" t="e">
        <f>#REF!</f>
        <v>#REF!</v>
      </c>
      <c r="M30" s="80" t="e">
        <f>#REF!</f>
        <v>#REF!</v>
      </c>
      <c r="N30" s="80" t="e">
        <f>EL5ML!#REF!</f>
        <v>#REF!</v>
      </c>
      <c r="O30" s="80">
        <f>'ER320-420'!N30</f>
        <v>43495</v>
      </c>
    </row>
    <row r="31" spans="1:15" s="72" customFormat="1" ht="30.2" customHeight="1" x14ac:dyDescent="0.25">
      <c r="A31" s="73">
        <v>2</v>
      </c>
      <c r="B31" s="242" t="s">
        <v>239</v>
      </c>
      <c r="C31" s="242"/>
      <c r="D31" s="242"/>
      <c r="E31" s="242"/>
      <c r="F31" s="242"/>
      <c r="G31" s="242"/>
      <c r="H31" s="242"/>
      <c r="I31" s="242"/>
      <c r="J31" s="83" t="s">
        <v>194</v>
      </c>
      <c r="K31" s="83" t="s">
        <v>194</v>
      </c>
      <c r="L31" s="83" t="s">
        <v>194</v>
      </c>
      <c r="M31" s="83" t="s">
        <v>194</v>
      </c>
      <c r="N31" s="83" t="s">
        <v>194</v>
      </c>
      <c r="O31" s="83" t="s">
        <v>194</v>
      </c>
    </row>
    <row r="32" spans="1:15" s="68" customFormat="1" ht="30.2" customHeight="1" x14ac:dyDescent="0.25">
      <c r="A32" s="38">
        <v>2.1</v>
      </c>
      <c r="B32" s="66" t="s">
        <v>51</v>
      </c>
      <c r="C32" s="197" t="s">
        <v>240</v>
      </c>
      <c r="D32" s="38" t="s">
        <v>241</v>
      </c>
      <c r="E32" s="38" t="s">
        <v>242</v>
      </c>
      <c r="F32" s="193" t="s">
        <v>243</v>
      </c>
      <c r="G32" s="31"/>
      <c r="H32" s="31"/>
      <c r="I32" s="34">
        <v>43373</v>
      </c>
      <c r="J32" s="67" t="s">
        <v>52</v>
      </c>
      <c r="K32" s="80" t="e">
        <f>#REF!</f>
        <v>#REF!</v>
      </c>
      <c r="L32" s="80" t="e">
        <f>#REF!</f>
        <v>#REF!</v>
      </c>
      <c r="M32" s="80" t="e">
        <f>#REF!</f>
        <v>#REF!</v>
      </c>
      <c r="N32" s="80" t="e">
        <f>EL5ML!#REF!</f>
        <v>#REF!</v>
      </c>
      <c r="O32" s="80">
        <f>'ER320-420'!N32</f>
        <v>43495</v>
      </c>
    </row>
    <row r="33" spans="1:15" s="68" customFormat="1" ht="30.2" customHeight="1" x14ac:dyDescent="0.25">
      <c r="A33" s="38">
        <v>2.2000000000000002</v>
      </c>
      <c r="B33" s="66" t="s">
        <v>53</v>
      </c>
      <c r="C33" s="197" t="s">
        <v>244</v>
      </c>
      <c r="D33" s="38" t="s">
        <v>245</v>
      </c>
      <c r="E33" s="197" t="s">
        <v>246</v>
      </c>
      <c r="F33" s="196" t="s">
        <v>247</v>
      </c>
      <c r="G33" s="31"/>
      <c r="H33" s="31"/>
      <c r="I33" s="34">
        <v>43373</v>
      </c>
      <c r="J33" s="67" t="s">
        <v>54</v>
      </c>
      <c r="K33" s="80" t="e">
        <f>#REF!</f>
        <v>#REF!</v>
      </c>
      <c r="L33" s="80" t="e">
        <f>#REF!</f>
        <v>#REF!</v>
      </c>
      <c r="M33" s="80" t="e">
        <f>#REF!</f>
        <v>#REF!</v>
      </c>
      <c r="N33" s="80" t="e">
        <f>EL5ML!#REF!</f>
        <v>#REF!</v>
      </c>
      <c r="O33" s="80">
        <f>'ER320-420'!N33</f>
        <v>43495</v>
      </c>
    </row>
    <row r="34" spans="1:15" s="72" customFormat="1" ht="30.2" customHeight="1" x14ac:dyDescent="0.25">
      <c r="A34" s="73">
        <v>3</v>
      </c>
      <c r="B34" s="242" t="s">
        <v>248</v>
      </c>
      <c r="C34" s="242"/>
      <c r="D34" s="242"/>
      <c r="E34" s="242"/>
      <c r="F34" s="242"/>
      <c r="G34" s="242"/>
      <c r="H34" s="242"/>
      <c r="I34" s="242"/>
      <c r="J34" s="83" t="s">
        <v>194</v>
      </c>
      <c r="K34" s="83" t="s">
        <v>194</v>
      </c>
      <c r="L34" s="83" t="s">
        <v>194</v>
      </c>
      <c r="M34" s="83" t="s">
        <v>194</v>
      </c>
      <c r="N34" s="83" t="s">
        <v>194</v>
      </c>
      <c r="O34" s="83" t="s">
        <v>194</v>
      </c>
    </row>
    <row r="35" spans="1:15" s="68" customFormat="1" ht="30.2" customHeight="1" x14ac:dyDescent="0.25">
      <c r="A35" s="38">
        <v>3.1</v>
      </c>
      <c r="B35" s="66" t="s">
        <v>55</v>
      </c>
      <c r="C35" s="67" t="s">
        <v>249</v>
      </c>
      <c r="D35" s="74" t="s">
        <v>202</v>
      </c>
      <c r="E35" s="18" t="s">
        <v>203</v>
      </c>
      <c r="F35" s="196" t="s">
        <v>250</v>
      </c>
      <c r="G35" s="31"/>
      <c r="H35" s="31"/>
      <c r="I35" s="34">
        <v>43373</v>
      </c>
      <c r="J35" s="67" t="s">
        <v>28</v>
      </c>
      <c r="K35" s="80" t="e">
        <f>#REF!</f>
        <v>#REF!</v>
      </c>
      <c r="L35" s="80" t="e">
        <f>#REF!</f>
        <v>#REF!</v>
      </c>
      <c r="M35" s="80" t="e">
        <f>#REF!</f>
        <v>#REF!</v>
      </c>
      <c r="N35" s="80" t="e">
        <f>EL5ML!#REF!</f>
        <v>#REF!</v>
      </c>
      <c r="O35" s="80">
        <f>'ER320-420'!N35</f>
        <v>43441</v>
      </c>
    </row>
    <row r="36" spans="1:15" s="68" customFormat="1" ht="30.2" customHeight="1" x14ac:dyDescent="0.25">
      <c r="A36" s="38">
        <v>3.2</v>
      </c>
      <c r="B36" s="66" t="s">
        <v>56</v>
      </c>
      <c r="C36" s="67" t="s">
        <v>249</v>
      </c>
      <c r="D36" s="38" t="s">
        <v>251</v>
      </c>
      <c r="E36" s="38" t="s">
        <v>251</v>
      </c>
      <c r="F36" s="196" t="s">
        <v>252</v>
      </c>
      <c r="G36" s="31"/>
      <c r="H36" s="31"/>
      <c r="I36" s="34">
        <v>43403</v>
      </c>
      <c r="J36" s="67" t="s">
        <v>57</v>
      </c>
      <c r="K36" s="80" t="e">
        <f>#REF!</f>
        <v>#REF!</v>
      </c>
      <c r="L36" s="80" t="e">
        <f>#REF!</f>
        <v>#REF!</v>
      </c>
      <c r="M36" s="80" t="e">
        <f>#REF!</f>
        <v>#REF!</v>
      </c>
      <c r="N36" s="80" t="e">
        <f>EL5ML!#REF!</f>
        <v>#REF!</v>
      </c>
      <c r="O36" s="80">
        <f>'ER320-420'!N36</f>
        <v>43441</v>
      </c>
    </row>
    <row r="37" spans="1:15" s="68" customFormat="1" ht="30.2" customHeight="1" x14ac:dyDescent="0.25">
      <c r="A37" s="38">
        <v>3.3</v>
      </c>
      <c r="B37" s="66" t="s">
        <v>58</v>
      </c>
      <c r="C37" s="67" t="s">
        <v>253</v>
      </c>
      <c r="D37" s="38" t="s">
        <v>202</v>
      </c>
      <c r="E37" s="18" t="s">
        <v>203</v>
      </c>
      <c r="F37" s="196" t="s">
        <v>254</v>
      </c>
      <c r="G37" s="31"/>
      <c r="H37" s="31"/>
      <c r="I37" s="34">
        <v>43373</v>
      </c>
      <c r="J37" s="67" t="s">
        <v>57</v>
      </c>
      <c r="K37" s="80" t="e">
        <f>#REF!</f>
        <v>#REF!</v>
      </c>
      <c r="L37" s="80" t="e">
        <f>#REF!</f>
        <v>#REF!</v>
      </c>
      <c r="M37" s="80" t="e">
        <f>#REF!</f>
        <v>#REF!</v>
      </c>
      <c r="N37" s="80" t="e">
        <f>EL5ML!#REF!</f>
        <v>#REF!</v>
      </c>
      <c r="O37" s="80">
        <f>'ER320-420'!N37</f>
        <v>43451</v>
      </c>
    </row>
    <row r="38" spans="1:15" s="72" customFormat="1" ht="30.2" customHeight="1" x14ac:dyDescent="0.25">
      <c r="A38" s="73">
        <v>4</v>
      </c>
      <c r="B38" s="242" t="s">
        <v>255</v>
      </c>
      <c r="C38" s="242"/>
      <c r="D38" s="242"/>
      <c r="E38" s="242"/>
      <c r="F38" s="242"/>
      <c r="G38" s="242"/>
      <c r="H38" s="242"/>
      <c r="I38" s="242"/>
      <c r="J38" s="83" t="s">
        <v>194</v>
      </c>
      <c r="K38" s="83" t="s">
        <v>194</v>
      </c>
      <c r="L38" s="83" t="s">
        <v>194</v>
      </c>
      <c r="M38" s="83" t="s">
        <v>194</v>
      </c>
      <c r="N38" s="83" t="s">
        <v>194</v>
      </c>
      <c r="O38" s="83" t="s">
        <v>194</v>
      </c>
    </row>
    <row r="39" spans="1:15" s="68" customFormat="1" ht="30.2" customHeight="1" x14ac:dyDescent="0.25">
      <c r="A39" s="38">
        <v>4.0999999999999996</v>
      </c>
      <c r="B39" s="66" t="s">
        <v>59</v>
      </c>
      <c r="C39" s="38" t="s">
        <v>10</v>
      </c>
      <c r="D39" s="38" t="s">
        <v>202</v>
      </c>
      <c r="E39" s="203" t="s">
        <v>256</v>
      </c>
      <c r="F39" s="23" t="s">
        <v>257</v>
      </c>
      <c r="G39" s="31"/>
      <c r="H39" s="31"/>
      <c r="I39" s="31"/>
      <c r="J39" s="67" t="s">
        <v>10</v>
      </c>
      <c r="K39" s="80" t="e">
        <f>#REF!</f>
        <v>#REF!</v>
      </c>
      <c r="L39" s="80" t="e">
        <f>#REF!</f>
        <v>#REF!</v>
      </c>
      <c r="M39" s="80" t="e">
        <f>#REF!</f>
        <v>#REF!</v>
      </c>
      <c r="N39" s="80" t="e">
        <f>EL5ML!#REF!</f>
        <v>#REF!</v>
      </c>
      <c r="O39" s="80">
        <f>'ER320-420'!N39</f>
        <v>43495</v>
      </c>
    </row>
    <row r="40" spans="1:15" s="68" customFormat="1" ht="30.2" customHeight="1" x14ac:dyDescent="0.25">
      <c r="A40" s="38">
        <v>4.2</v>
      </c>
      <c r="B40" s="66" t="s">
        <v>60</v>
      </c>
      <c r="C40" s="38" t="s">
        <v>258</v>
      </c>
      <c r="D40" s="38" t="s">
        <v>259</v>
      </c>
      <c r="E40" s="203" t="s">
        <v>260</v>
      </c>
      <c r="F40" s="196" t="s">
        <v>261</v>
      </c>
      <c r="G40" s="31"/>
      <c r="H40" s="31"/>
      <c r="I40" s="34">
        <v>43373</v>
      </c>
      <c r="J40" s="67" t="s">
        <v>61</v>
      </c>
      <c r="K40" s="80" t="e">
        <f>#REF!</f>
        <v>#REF!</v>
      </c>
      <c r="L40" s="80" t="e">
        <f>#REF!</f>
        <v>#REF!</v>
      </c>
      <c r="M40" s="80" t="e">
        <f>#REF!</f>
        <v>#REF!</v>
      </c>
      <c r="N40" s="80" t="e">
        <f>EL5ML!#REF!</f>
        <v>#REF!</v>
      </c>
      <c r="O40" s="80">
        <f>'ER320-420'!N40</f>
        <v>43451</v>
      </c>
    </row>
    <row r="41" spans="1:15" s="72" customFormat="1" ht="30.2" customHeight="1" x14ac:dyDescent="0.25">
      <c r="A41" s="73">
        <v>5</v>
      </c>
      <c r="B41" s="242" t="s">
        <v>262</v>
      </c>
      <c r="C41" s="242"/>
      <c r="D41" s="242"/>
      <c r="E41" s="242"/>
      <c r="F41" s="242"/>
      <c r="G41" s="242"/>
      <c r="H41" s="242"/>
      <c r="I41" s="242"/>
      <c r="J41" s="83" t="s">
        <v>194</v>
      </c>
      <c r="K41" s="83" t="s">
        <v>194</v>
      </c>
      <c r="L41" s="83" t="s">
        <v>194</v>
      </c>
      <c r="M41" s="83" t="s">
        <v>194</v>
      </c>
      <c r="N41" s="83" t="s">
        <v>194</v>
      </c>
      <c r="O41" s="83" t="s">
        <v>194</v>
      </c>
    </row>
    <row r="42" spans="1:15" s="68" customFormat="1" ht="30.2" customHeight="1" x14ac:dyDescent="0.25">
      <c r="A42" s="38">
        <v>5.0999999999999996</v>
      </c>
      <c r="B42" s="66" t="s">
        <v>62</v>
      </c>
      <c r="C42" s="67" t="s">
        <v>263</v>
      </c>
      <c r="D42" s="38" t="s">
        <v>202</v>
      </c>
      <c r="E42" s="18" t="s">
        <v>203</v>
      </c>
      <c r="F42" s="193" t="s">
        <v>264</v>
      </c>
      <c r="G42" s="31"/>
      <c r="H42" s="31"/>
      <c r="I42" s="31"/>
      <c r="J42" s="67" t="s">
        <v>63</v>
      </c>
      <c r="K42" s="80" t="e">
        <f>#REF!</f>
        <v>#REF!</v>
      </c>
      <c r="L42" s="80" t="e">
        <f>#REF!</f>
        <v>#REF!</v>
      </c>
      <c r="M42" s="80" t="e">
        <f>#REF!</f>
        <v>#REF!</v>
      </c>
      <c r="N42" s="80" t="e">
        <f>EL5ML!#REF!</f>
        <v>#REF!</v>
      </c>
      <c r="O42" s="80">
        <f>'ER320-420'!N42</f>
        <v>43495</v>
      </c>
    </row>
    <row r="43" spans="1:15" s="68" customFormat="1" ht="30.2" customHeight="1" x14ac:dyDescent="0.25">
      <c r="A43" s="38">
        <v>5.2</v>
      </c>
      <c r="B43" s="66" t="s">
        <v>64</v>
      </c>
      <c r="C43" s="67" t="s">
        <v>263</v>
      </c>
      <c r="D43" s="38" t="s">
        <v>265</v>
      </c>
      <c r="E43" s="38" t="s">
        <v>266</v>
      </c>
      <c r="F43" s="196" t="s">
        <v>267</v>
      </c>
      <c r="G43" s="31"/>
      <c r="H43" s="31"/>
      <c r="I43" s="34">
        <v>43373</v>
      </c>
      <c r="J43" s="67" t="s">
        <v>63</v>
      </c>
      <c r="K43" s="80" t="e">
        <f>#REF!</f>
        <v>#REF!</v>
      </c>
      <c r="L43" s="80" t="e">
        <f>#REF!</f>
        <v>#REF!</v>
      </c>
      <c r="M43" s="80" t="e">
        <f>#REF!</f>
        <v>#REF!</v>
      </c>
      <c r="N43" s="80" t="e">
        <f>EL5ML!#REF!</f>
        <v>#REF!</v>
      </c>
      <c r="O43" s="80">
        <f>'ER320-420'!N43</f>
        <v>43441</v>
      </c>
    </row>
    <row r="44" spans="1:15" s="72" customFormat="1" ht="30.2" customHeight="1" x14ac:dyDescent="0.25">
      <c r="A44" s="73">
        <v>6</v>
      </c>
      <c r="B44" s="242" t="s">
        <v>268</v>
      </c>
      <c r="C44" s="242"/>
      <c r="D44" s="242"/>
      <c r="E44" s="242"/>
      <c r="F44" s="242"/>
      <c r="G44" s="242"/>
      <c r="H44" s="242"/>
      <c r="I44" s="242"/>
      <c r="J44" s="83" t="s">
        <v>194</v>
      </c>
      <c r="K44" s="83" t="s">
        <v>194</v>
      </c>
      <c r="L44" s="83" t="s">
        <v>194</v>
      </c>
      <c r="M44" s="83" t="s">
        <v>194</v>
      </c>
      <c r="N44" s="83" t="s">
        <v>194</v>
      </c>
      <c r="O44" s="83" t="s">
        <v>194</v>
      </c>
    </row>
    <row r="45" spans="1:15" s="68" customFormat="1" ht="30.2" customHeight="1" x14ac:dyDescent="0.25">
      <c r="A45" s="189">
        <v>6.1</v>
      </c>
      <c r="B45" s="236" t="s">
        <v>269</v>
      </c>
      <c r="C45" s="236"/>
      <c r="D45" s="236"/>
      <c r="E45" s="236"/>
      <c r="F45" s="236"/>
      <c r="G45" s="236"/>
      <c r="H45" s="236"/>
      <c r="I45" s="236"/>
      <c r="J45" s="79" t="s">
        <v>194</v>
      </c>
      <c r="K45" s="79" t="s">
        <v>194</v>
      </c>
      <c r="L45" s="79" t="s">
        <v>194</v>
      </c>
      <c r="M45" s="79" t="s">
        <v>194</v>
      </c>
      <c r="N45" s="79" t="s">
        <v>194</v>
      </c>
      <c r="O45" s="79" t="s">
        <v>194</v>
      </c>
    </row>
    <row r="46" spans="1:15" s="68" customFormat="1" ht="30.2" customHeight="1" x14ac:dyDescent="0.25">
      <c r="A46" s="38" t="s">
        <v>65</v>
      </c>
      <c r="B46" s="66" t="s">
        <v>66</v>
      </c>
      <c r="C46" s="67" t="s">
        <v>270</v>
      </c>
      <c r="D46" s="197" t="s">
        <v>271</v>
      </c>
      <c r="E46" s="18" t="s">
        <v>203</v>
      </c>
      <c r="F46" s="23" t="s">
        <v>272</v>
      </c>
      <c r="G46" s="31"/>
      <c r="H46" s="31"/>
      <c r="I46" s="33" t="s">
        <v>273</v>
      </c>
      <c r="J46" s="67" t="s">
        <v>67</v>
      </c>
      <c r="K46" s="80" t="e">
        <f>#REF!</f>
        <v>#REF!</v>
      </c>
      <c r="L46" s="80" t="e">
        <f>#REF!</f>
        <v>#REF!</v>
      </c>
      <c r="M46" s="80" t="e">
        <f>#REF!</f>
        <v>#REF!</v>
      </c>
      <c r="N46" s="80" t="e">
        <f>EL5ML!#REF!</f>
        <v>#REF!</v>
      </c>
      <c r="O46" s="80">
        <f>'ER320-420'!N46</f>
        <v>43451</v>
      </c>
    </row>
    <row r="47" spans="1:15" s="68" customFormat="1" ht="30.2" customHeight="1" x14ac:dyDescent="0.25">
      <c r="A47" s="38" t="s">
        <v>68</v>
      </c>
      <c r="B47" s="66" t="s">
        <v>69</v>
      </c>
      <c r="C47" s="67" t="s">
        <v>69</v>
      </c>
      <c r="D47" s="197" t="s">
        <v>274</v>
      </c>
      <c r="E47" s="26" t="s">
        <v>275</v>
      </c>
      <c r="F47" s="193" t="s">
        <v>276</v>
      </c>
      <c r="G47" s="31"/>
      <c r="H47" s="31"/>
      <c r="I47" s="34">
        <v>43434</v>
      </c>
      <c r="J47" s="67" t="s">
        <v>70</v>
      </c>
      <c r="K47" s="80" t="e">
        <f>#REF!</f>
        <v>#REF!</v>
      </c>
      <c r="L47" s="80" t="e">
        <f>#REF!</f>
        <v>#REF!</v>
      </c>
      <c r="M47" s="80" t="e">
        <f>#REF!</f>
        <v>#REF!</v>
      </c>
      <c r="N47" s="80" t="e">
        <f>EL5ML!#REF!</f>
        <v>#REF!</v>
      </c>
      <c r="O47" s="80">
        <f>'ER320-420'!N47</f>
        <v>43511</v>
      </c>
    </row>
    <row r="48" spans="1:15" s="68" customFormat="1" ht="30.2" customHeight="1" x14ac:dyDescent="0.25">
      <c r="A48" s="38" t="s">
        <v>71</v>
      </c>
      <c r="B48" s="66" t="s">
        <v>72</v>
      </c>
      <c r="C48" s="67" t="s">
        <v>277</v>
      </c>
      <c r="D48" s="197" t="s">
        <v>202</v>
      </c>
      <c r="E48" s="18" t="s">
        <v>203</v>
      </c>
      <c r="F48" s="196" t="s">
        <v>278</v>
      </c>
      <c r="G48" s="31">
        <v>5</v>
      </c>
      <c r="H48" s="35">
        <v>43360</v>
      </c>
      <c r="I48" s="34">
        <v>43364</v>
      </c>
      <c r="J48" s="67" t="s">
        <v>73</v>
      </c>
      <c r="K48" s="80" t="e">
        <f>#REF!</f>
        <v>#REF!</v>
      </c>
      <c r="L48" s="80" t="e">
        <f>#REF!</f>
        <v>#REF!</v>
      </c>
      <c r="M48" s="80" t="e">
        <f>#REF!</f>
        <v>#REF!</v>
      </c>
      <c r="N48" s="80" t="e">
        <f>EL5ML!#REF!</f>
        <v>#REF!</v>
      </c>
      <c r="O48" s="80">
        <f>'ER320-420'!N48</f>
        <v>43451</v>
      </c>
    </row>
    <row r="49" spans="1:15" s="68" customFormat="1" ht="30.2" customHeight="1" x14ac:dyDescent="0.25">
      <c r="A49" s="38" t="s">
        <v>74</v>
      </c>
      <c r="B49" s="66" t="s">
        <v>75</v>
      </c>
      <c r="C49" s="67" t="s">
        <v>228</v>
      </c>
      <c r="D49" s="197" t="s">
        <v>202</v>
      </c>
      <c r="E49" s="197" t="s">
        <v>279</v>
      </c>
      <c r="F49" s="196" t="s">
        <v>280</v>
      </c>
      <c r="G49" s="31">
        <v>0</v>
      </c>
      <c r="H49" s="31"/>
      <c r="I49" s="31"/>
      <c r="J49" s="67" t="s">
        <v>28</v>
      </c>
      <c r="K49" s="80" t="e">
        <f>#REF!</f>
        <v>#REF!</v>
      </c>
      <c r="L49" s="80" t="e">
        <f>#REF!</f>
        <v>#REF!</v>
      </c>
      <c r="M49" s="80" t="e">
        <f>#REF!</f>
        <v>#REF!</v>
      </c>
      <c r="N49" s="80" t="e">
        <f>EL5ML!#REF!</f>
        <v>#REF!</v>
      </c>
      <c r="O49" s="80" t="str">
        <f>'ER320-420'!N49</f>
        <v>N/A</v>
      </c>
    </row>
    <row r="50" spans="1:15" s="68" customFormat="1" ht="30.2" customHeight="1" x14ac:dyDescent="0.25">
      <c r="A50" s="38" t="s">
        <v>76</v>
      </c>
      <c r="B50" s="66" t="s">
        <v>77</v>
      </c>
      <c r="C50" s="67" t="s">
        <v>228</v>
      </c>
      <c r="D50" s="197" t="s">
        <v>202</v>
      </c>
      <c r="E50" s="197" t="s">
        <v>279</v>
      </c>
      <c r="F50" s="196" t="s">
        <v>281</v>
      </c>
      <c r="G50" s="31">
        <v>0</v>
      </c>
      <c r="H50" s="31"/>
      <c r="I50" s="31"/>
      <c r="J50" s="67" t="s">
        <v>28</v>
      </c>
      <c r="K50" s="80" t="e">
        <f>#REF!</f>
        <v>#REF!</v>
      </c>
      <c r="L50" s="80" t="e">
        <f>#REF!</f>
        <v>#REF!</v>
      </c>
      <c r="M50" s="80" t="e">
        <f>#REF!</f>
        <v>#REF!</v>
      </c>
      <c r="N50" s="80" t="e">
        <f>EL5ML!#REF!</f>
        <v>#REF!</v>
      </c>
      <c r="O50" s="80" t="str">
        <f>'ER320-420'!N50</f>
        <v>N/A</v>
      </c>
    </row>
    <row r="51" spans="1:15" s="68" customFormat="1" ht="30.2" customHeight="1" x14ac:dyDescent="0.25">
      <c r="A51" s="38" t="s">
        <v>78</v>
      </c>
      <c r="B51" s="66" t="s">
        <v>79</v>
      </c>
      <c r="C51" s="67" t="s">
        <v>282</v>
      </c>
      <c r="D51" s="197" t="s">
        <v>283</v>
      </c>
      <c r="E51" s="197" t="s">
        <v>284</v>
      </c>
      <c r="F51" s="196" t="s">
        <v>285</v>
      </c>
      <c r="G51" s="31">
        <v>5</v>
      </c>
      <c r="H51" s="31"/>
      <c r="I51" s="34">
        <v>43358</v>
      </c>
      <c r="J51" s="67" t="s">
        <v>28</v>
      </c>
      <c r="K51" s="80" t="e">
        <f>#REF!</f>
        <v>#REF!</v>
      </c>
      <c r="L51" s="80" t="e">
        <f>#REF!</f>
        <v>#REF!</v>
      </c>
      <c r="M51" s="80" t="e">
        <f>#REF!</f>
        <v>#REF!</v>
      </c>
      <c r="N51" s="80" t="e">
        <f>EL5ML!#REF!</f>
        <v>#REF!</v>
      </c>
      <c r="O51" s="80" t="str">
        <f>'ER320-420'!N51</f>
        <v>Complete</v>
      </c>
    </row>
    <row r="52" spans="1:15" s="68" customFormat="1" ht="30.2" customHeight="1" x14ac:dyDescent="0.25">
      <c r="A52" s="38" t="s">
        <v>80</v>
      </c>
      <c r="B52" s="66" t="s">
        <v>81</v>
      </c>
      <c r="C52" s="67" t="s">
        <v>286</v>
      </c>
      <c r="D52" s="197" t="s">
        <v>287</v>
      </c>
      <c r="E52" s="197" t="s">
        <v>287</v>
      </c>
      <c r="F52" s="196" t="s">
        <v>288</v>
      </c>
      <c r="G52" s="31"/>
      <c r="H52" s="31"/>
      <c r="I52" s="34">
        <v>43342</v>
      </c>
      <c r="J52" s="67" t="s">
        <v>82</v>
      </c>
      <c r="K52" s="80" t="e">
        <f>#REF!</f>
        <v>#REF!</v>
      </c>
      <c r="L52" s="80" t="e">
        <f>#REF!</f>
        <v>#REF!</v>
      </c>
      <c r="M52" s="80" t="e">
        <f>#REF!</f>
        <v>#REF!</v>
      </c>
      <c r="N52" s="80" t="e">
        <f>EL5ML!#REF!</f>
        <v>#REF!</v>
      </c>
      <c r="O52" s="80" t="str">
        <f>'ER320-420'!N52</f>
        <v>Complete</v>
      </c>
    </row>
    <row r="53" spans="1:15" s="68" customFormat="1" ht="30.2" customHeight="1" x14ac:dyDescent="0.25">
      <c r="A53" s="38" t="s">
        <v>83</v>
      </c>
      <c r="B53" s="66" t="s">
        <v>84</v>
      </c>
      <c r="C53" s="67" t="s">
        <v>84</v>
      </c>
      <c r="D53" s="197" t="s">
        <v>289</v>
      </c>
      <c r="E53" s="197" t="s">
        <v>290</v>
      </c>
      <c r="F53" s="196" t="s">
        <v>291</v>
      </c>
      <c r="G53" s="31"/>
      <c r="H53" s="31"/>
      <c r="I53" s="34">
        <v>43342</v>
      </c>
      <c r="J53" s="67" t="s">
        <v>85</v>
      </c>
      <c r="K53" s="80" t="e">
        <f>#REF!</f>
        <v>#REF!</v>
      </c>
      <c r="L53" s="80" t="e">
        <f>#REF!</f>
        <v>#REF!</v>
      </c>
      <c r="M53" s="80" t="e">
        <f>#REF!</f>
        <v>#REF!</v>
      </c>
      <c r="N53" s="80" t="e">
        <f>EL5ML!#REF!</f>
        <v>#REF!</v>
      </c>
      <c r="O53" s="80">
        <f>'ER320-420'!N53</f>
        <v>43451</v>
      </c>
    </row>
    <row r="54" spans="1:15" s="68" customFormat="1" ht="30.2" customHeight="1" x14ac:dyDescent="0.25">
      <c r="A54" s="38" t="s">
        <v>86</v>
      </c>
      <c r="B54" s="66" t="s">
        <v>87</v>
      </c>
      <c r="C54" s="67" t="s">
        <v>292</v>
      </c>
      <c r="D54" s="75" t="s">
        <v>202</v>
      </c>
      <c r="E54" s="197" t="s">
        <v>279</v>
      </c>
      <c r="F54" s="196" t="s">
        <v>293</v>
      </c>
      <c r="G54" s="31">
        <v>0</v>
      </c>
      <c r="H54" s="31"/>
      <c r="I54" s="34"/>
      <c r="J54" s="67" t="s">
        <v>88</v>
      </c>
      <c r="K54" s="80" t="e">
        <f>#REF!</f>
        <v>#REF!</v>
      </c>
      <c r="L54" s="80" t="e">
        <f>#REF!</f>
        <v>#REF!</v>
      </c>
      <c r="M54" s="80" t="e">
        <f>#REF!</f>
        <v>#REF!</v>
      </c>
      <c r="N54" s="80" t="e">
        <f>EL5ML!#REF!</f>
        <v>#REF!</v>
      </c>
      <c r="O54" s="80" t="str">
        <f>'ER320-420'!N54</f>
        <v>N/A</v>
      </c>
    </row>
    <row r="55" spans="1:15" s="68" customFormat="1" ht="30.2" customHeight="1" x14ac:dyDescent="0.25">
      <c r="A55" s="38" t="s">
        <v>89</v>
      </c>
      <c r="B55" s="66" t="s">
        <v>90</v>
      </c>
      <c r="C55" s="67" t="s">
        <v>292</v>
      </c>
      <c r="D55" s="75" t="s">
        <v>271</v>
      </c>
      <c r="E55" s="26" t="s">
        <v>294</v>
      </c>
      <c r="F55" s="196" t="s">
        <v>295</v>
      </c>
      <c r="G55" s="31">
        <v>15</v>
      </c>
      <c r="H55" s="34">
        <v>43402</v>
      </c>
      <c r="I55" s="34">
        <v>43447</v>
      </c>
      <c r="J55" s="67" t="s">
        <v>91</v>
      </c>
      <c r="K55" s="80" t="e">
        <f>#REF!</f>
        <v>#REF!</v>
      </c>
      <c r="L55" s="80" t="e">
        <f>#REF!</f>
        <v>#REF!</v>
      </c>
      <c r="M55" s="80" t="e">
        <f>#REF!</f>
        <v>#REF!</v>
      </c>
      <c r="N55" s="80" t="e">
        <f>EL5ML!#REF!</f>
        <v>#REF!</v>
      </c>
      <c r="O55" s="80">
        <f>'ER320-420'!N55</f>
        <v>43486</v>
      </c>
    </row>
    <row r="56" spans="1:15" s="68" customFormat="1" ht="30.2" customHeight="1" x14ac:dyDescent="0.25">
      <c r="A56" s="38" t="s">
        <v>92</v>
      </c>
      <c r="B56" s="66" t="s">
        <v>93</v>
      </c>
      <c r="C56" s="67" t="s">
        <v>296</v>
      </c>
      <c r="D56" s="197" t="s">
        <v>297</v>
      </c>
      <c r="E56" s="197" t="s">
        <v>298</v>
      </c>
      <c r="F56" s="196" t="s">
        <v>299</v>
      </c>
      <c r="G56" s="31"/>
      <c r="H56" s="31"/>
      <c r="I56" s="34">
        <v>43401</v>
      </c>
      <c r="J56" s="67" t="s">
        <v>94</v>
      </c>
      <c r="K56" s="80" t="e">
        <f>#REF!</f>
        <v>#REF!</v>
      </c>
      <c r="L56" s="80" t="e">
        <f>#REF!</f>
        <v>#REF!</v>
      </c>
      <c r="M56" s="80" t="e">
        <f>#REF!</f>
        <v>#REF!</v>
      </c>
      <c r="N56" s="80" t="e">
        <f>EL5ML!#REF!</f>
        <v>#REF!</v>
      </c>
      <c r="O56" s="80">
        <f>'ER320-420'!N56</f>
        <v>43486</v>
      </c>
    </row>
    <row r="57" spans="1:15" s="68" customFormat="1" ht="30.2" customHeight="1" x14ac:dyDescent="0.25">
      <c r="A57" s="189">
        <v>6.2</v>
      </c>
      <c r="B57" s="195" t="s">
        <v>300</v>
      </c>
      <c r="C57" s="195"/>
      <c r="D57" s="195"/>
      <c r="E57" s="195"/>
      <c r="F57" s="236"/>
      <c r="G57" s="236"/>
      <c r="H57" s="236"/>
      <c r="I57" s="236"/>
      <c r="J57" s="79" t="s">
        <v>194</v>
      </c>
      <c r="K57" s="79" t="s">
        <v>194</v>
      </c>
      <c r="L57" s="79" t="s">
        <v>194</v>
      </c>
      <c r="M57" s="79" t="s">
        <v>194</v>
      </c>
      <c r="N57" s="79" t="s">
        <v>194</v>
      </c>
      <c r="O57" s="79" t="s">
        <v>194</v>
      </c>
    </row>
    <row r="58" spans="1:15" s="68" customFormat="1" ht="30.2" customHeight="1" x14ac:dyDescent="0.25">
      <c r="A58" s="38" t="s">
        <v>95</v>
      </c>
      <c r="B58" s="66" t="s">
        <v>96</v>
      </c>
      <c r="C58" s="67" t="s">
        <v>228</v>
      </c>
      <c r="D58" s="74" t="s">
        <v>202</v>
      </c>
      <c r="E58" s="197" t="s">
        <v>301</v>
      </c>
      <c r="F58" s="196" t="s">
        <v>302</v>
      </c>
      <c r="G58" s="31">
        <v>0</v>
      </c>
      <c r="H58" s="31"/>
      <c r="I58" s="31"/>
      <c r="J58" s="67" t="s">
        <v>28</v>
      </c>
      <c r="K58" s="80" t="e">
        <f>#REF!</f>
        <v>#REF!</v>
      </c>
      <c r="L58" s="80" t="e">
        <f>#REF!</f>
        <v>#REF!</v>
      </c>
      <c r="M58" s="80" t="e">
        <f>#REF!</f>
        <v>#REF!</v>
      </c>
      <c r="N58" s="80" t="e">
        <f>EL5ML!#REF!</f>
        <v>#REF!</v>
      </c>
      <c r="O58" s="80" t="str">
        <f>'ER320-420'!N58</f>
        <v>N/A</v>
      </c>
    </row>
    <row r="59" spans="1:15" s="68" customFormat="1" ht="30.2" customHeight="1" x14ac:dyDescent="0.25">
      <c r="A59" s="38" t="s">
        <v>97</v>
      </c>
      <c r="B59" s="66" t="s">
        <v>98</v>
      </c>
      <c r="C59" s="67" t="s">
        <v>69</v>
      </c>
      <c r="D59" s="74" t="s">
        <v>202</v>
      </c>
      <c r="E59" s="197" t="s">
        <v>301</v>
      </c>
      <c r="F59" s="196" t="s">
        <v>303</v>
      </c>
      <c r="G59" s="31">
        <v>0</v>
      </c>
      <c r="H59" s="31"/>
      <c r="I59" s="31"/>
      <c r="J59" s="67" t="s">
        <v>70</v>
      </c>
      <c r="K59" s="80" t="e">
        <f>#REF!</f>
        <v>#REF!</v>
      </c>
      <c r="L59" s="80" t="e">
        <f>#REF!</f>
        <v>#REF!</v>
      </c>
      <c r="M59" s="80" t="e">
        <f>#REF!</f>
        <v>#REF!</v>
      </c>
      <c r="N59" s="80" t="e">
        <f>EL5ML!#REF!</f>
        <v>#REF!</v>
      </c>
      <c r="O59" s="80">
        <f>'ER320-420'!N59</f>
        <v>43342</v>
      </c>
    </row>
    <row r="60" spans="1:15" s="68" customFormat="1" ht="30.2" customHeight="1" x14ac:dyDescent="0.25">
      <c r="A60" s="38" t="s">
        <v>99</v>
      </c>
      <c r="B60" s="66" t="s">
        <v>100</v>
      </c>
      <c r="C60" s="67" t="s">
        <v>69</v>
      </c>
      <c r="D60" s="74" t="s">
        <v>202</v>
      </c>
      <c r="E60" s="197" t="s">
        <v>304</v>
      </c>
      <c r="F60" s="196" t="s">
        <v>305</v>
      </c>
      <c r="G60" s="31">
        <v>0</v>
      </c>
      <c r="H60" s="31"/>
      <c r="I60" s="31"/>
      <c r="J60" s="67" t="s">
        <v>70</v>
      </c>
      <c r="K60" s="80" t="e">
        <f>#REF!</f>
        <v>#REF!</v>
      </c>
      <c r="L60" s="80" t="e">
        <f>#REF!</f>
        <v>#REF!</v>
      </c>
      <c r="M60" s="80" t="e">
        <f>#REF!</f>
        <v>#REF!</v>
      </c>
      <c r="N60" s="80" t="e">
        <f>EL5ML!#REF!</f>
        <v>#REF!</v>
      </c>
      <c r="O60" s="80">
        <f>'ER320-420'!N60</f>
        <v>43342</v>
      </c>
    </row>
    <row r="61" spans="1:15" s="68" customFormat="1" ht="30.2" customHeight="1" x14ac:dyDescent="0.25">
      <c r="A61" s="38" t="s">
        <v>101</v>
      </c>
      <c r="B61" s="66" t="s">
        <v>102</v>
      </c>
      <c r="C61" s="67" t="s">
        <v>228</v>
      </c>
      <c r="D61" s="74" t="s">
        <v>202</v>
      </c>
      <c r="E61" s="197" t="s">
        <v>301</v>
      </c>
      <c r="F61" s="196" t="s">
        <v>306</v>
      </c>
      <c r="G61" s="31">
        <v>0</v>
      </c>
      <c r="H61" s="31"/>
      <c r="I61" s="31"/>
      <c r="J61" s="67" t="s">
        <v>28</v>
      </c>
      <c r="K61" s="80" t="e">
        <f>#REF!</f>
        <v>#REF!</v>
      </c>
      <c r="L61" s="80" t="e">
        <f>#REF!</f>
        <v>#REF!</v>
      </c>
      <c r="M61" s="80" t="e">
        <f>#REF!</f>
        <v>#REF!</v>
      </c>
      <c r="N61" s="80" t="e">
        <f>EL5ML!#REF!</f>
        <v>#REF!</v>
      </c>
      <c r="O61" s="80" t="str">
        <f>'ER320-420'!N61</f>
        <v>N/A</v>
      </c>
    </row>
    <row r="62" spans="1:15" s="68" customFormat="1" ht="30.2" customHeight="1" x14ac:dyDescent="0.25">
      <c r="A62" s="38" t="s">
        <v>103</v>
      </c>
      <c r="B62" s="66" t="s">
        <v>104</v>
      </c>
      <c r="C62" s="67" t="s">
        <v>228</v>
      </c>
      <c r="D62" s="74" t="s">
        <v>202</v>
      </c>
      <c r="E62" s="197" t="s">
        <v>307</v>
      </c>
      <c r="F62" s="196" t="s">
        <v>308</v>
      </c>
      <c r="G62" s="31">
        <v>0</v>
      </c>
      <c r="H62" s="31"/>
      <c r="I62" s="31"/>
      <c r="J62" s="67" t="s">
        <v>28</v>
      </c>
      <c r="K62" s="80" t="e">
        <f>#REF!</f>
        <v>#REF!</v>
      </c>
      <c r="L62" s="80" t="e">
        <f>#REF!</f>
        <v>#REF!</v>
      </c>
      <c r="M62" s="80" t="e">
        <f>#REF!</f>
        <v>#REF!</v>
      </c>
      <c r="N62" s="80" t="e">
        <f>EL5ML!#REF!</f>
        <v>#REF!</v>
      </c>
      <c r="O62" s="80" t="str">
        <f>'ER320-420'!N62</f>
        <v>N/A</v>
      </c>
    </row>
    <row r="63" spans="1:15" s="72" customFormat="1" ht="30.2" customHeight="1" x14ac:dyDescent="0.25">
      <c r="A63" s="73">
        <v>7</v>
      </c>
      <c r="B63" s="242" t="s">
        <v>309</v>
      </c>
      <c r="C63" s="242"/>
      <c r="D63" s="242"/>
      <c r="E63" s="242"/>
      <c r="F63" s="242"/>
      <c r="G63" s="242"/>
      <c r="H63" s="242"/>
      <c r="I63" s="242"/>
      <c r="J63" s="83" t="s">
        <v>194</v>
      </c>
      <c r="K63" s="83" t="s">
        <v>194</v>
      </c>
      <c r="L63" s="83" t="s">
        <v>194</v>
      </c>
      <c r="M63" s="83" t="s">
        <v>194</v>
      </c>
      <c r="N63" s="83" t="s">
        <v>194</v>
      </c>
      <c r="O63" s="83" t="s">
        <v>194</v>
      </c>
    </row>
    <row r="64" spans="1:15" s="68" customFormat="1" ht="30.2" customHeight="1" x14ac:dyDescent="0.25">
      <c r="A64" s="38"/>
      <c r="B64" s="66" t="s">
        <v>105</v>
      </c>
      <c r="C64" s="67" t="s">
        <v>94</v>
      </c>
      <c r="D64" s="38" t="s">
        <v>310</v>
      </c>
      <c r="E64" s="197" t="s">
        <v>311</v>
      </c>
      <c r="F64" s="196" t="s">
        <v>312</v>
      </c>
      <c r="G64" s="31"/>
      <c r="H64" s="31"/>
      <c r="I64" s="34">
        <v>43401</v>
      </c>
      <c r="J64" s="67" t="s">
        <v>94</v>
      </c>
      <c r="K64" s="80" t="e">
        <f>#REF!</f>
        <v>#REF!</v>
      </c>
      <c r="L64" s="80" t="e">
        <f>#REF!</f>
        <v>#REF!</v>
      </c>
      <c r="M64" s="80" t="e">
        <f>#REF!</f>
        <v>#REF!</v>
      </c>
      <c r="N64" s="80" t="e">
        <f>EL5ML!#REF!</f>
        <v>#REF!</v>
      </c>
      <c r="O64" s="80">
        <f>'ER320-420'!N64</f>
        <v>43402</v>
      </c>
    </row>
    <row r="65" spans="1:15" s="72" customFormat="1" ht="30.2" customHeight="1" thickBot="1" x14ac:dyDescent="0.3">
      <c r="A65" s="73">
        <v>8</v>
      </c>
      <c r="B65" s="243" t="s">
        <v>313</v>
      </c>
      <c r="C65" s="243"/>
      <c r="D65" s="243"/>
      <c r="E65" s="243"/>
      <c r="F65" s="243"/>
      <c r="G65" s="243"/>
      <c r="H65" s="243"/>
      <c r="I65" s="243"/>
      <c r="J65" s="89" t="s">
        <v>194</v>
      </c>
      <c r="K65" s="89" t="s">
        <v>194</v>
      </c>
      <c r="L65" s="89" t="s">
        <v>194</v>
      </c>
      <c r="M65" s="89" t="s">
        <v>194</v>
      </c>
      <c r="N65" s="89" t="s">
        <v>194</v>
      </c>
      <c r="O65" s="89" t="s">
        <v>194</v>
      </c>
    </row>
    <row r="66" spans="1:15" s="68" customFormat="1" ht="30.2" customHeight="1" thickBot="1" x14ac:dyDescent="0.3">
      <c r="A66" s="39"/>
      <c r="B66" s="91" t="s">
        <v>106</v>
      </c>
      <c r="C66" s="92" t="s">
        <v>10</v>
      </c>
      <c r="D66" s="93" t="s">
        <v>202</v>
      </c>
      <c r="E66" s="94" t="s">
        <v>314</v>
      </c>
      <c r="F66" s="95" t="s">
        <v>315</v>
      </c>
      <c r="G66" s="93"/>
      <c r="H66" s="93"/>
      <c r="I66" s="96">
        <v>43452</v>
      </c>
      <c r="J66" s="92" t="s">
        <v>10</v>
      </c>
      <c r="K66" s="97" t="e">
        <f>#REF!</f>
        <v>#REF!</v>
      </c>
      <c r="L66" s="97" t="e">
        <f>#REF!</f>
        <v>#REF!</v>
      </c>
      <c r="M66" s="97" t="e">
        <f>#REF!</f>
        <v>#REF!</v>
      </c>
      <c r="N66" s="97" t="e">
        <f>EL5ML!#REF!</f>
        <v>#REF!</v>
      </c>
      <c r="O66" s="98">
        <f>'ER320-420'!N66</f>
        <v>43511</v>
      </c>
    </row>
    <row r="67" spans="1:15" s="72" customFormat="1" ht="30.2" customHeight="1" x14ac:dyDescent="0.25">
      <c r="A67" s="73">
        <v>9</v>
      </c>
      <c r="B67" s="244" t="s">
        <v>316</v>
      </c>
      <c r="C67" s="244"/>
      <c r="D67" s="244"/>
      <c r="E67" s="244"/>
      <c r="F67" s="244"/>
      <c r="G67" s="244"/>
      <c r="H67" s="244"/>
      <c r="I67" s="244"/>
      <c r="J67" s="90" t="s">
        <v>194</v>
      </c>
      <c r="K67" s="90" t="s">
        <v>194</v>
      </c>
      <c r="L67" s="90" t="s">
        <v>194</v>
      </c>
      <c r="M67" s="90" t="s">
        <v>194</v>
      </c>
      <c r="N67" s="90" t="s">
        <v>194</v>
      </c>
      <c r="O67" s="90" t="s">
        <v>194</v>
      </c>
    </row>
    <row r="68" spans="1:15" s="68" customFormat="1" ht="30.2" customHeight="1" x14ac:dyDescent="0.25">
      <c r="A68" s="38">
        <v>9.1</v>
      </c>
      <c r="B68" s="66" t="s">
        <v>317</v>
      </c>
      <c r="C68" s="67" t="s">
        <v>10</v>
      </c>
      <c r="D68" s="74" t="s">
        <v>202</v>
      </c>
      <c r="E68" s="26" t="s">
        <v>318</v>
      </c>
      <c r="F68" s="245" t="s">
        <v>319</v>
      </c>
      <c r="G68" s="31"/>
      <c r="H68" s="31"/>
      <c r="I68" s="31"/>
      <c r="J68" s="67" t="s">
        <v>320</v>
      </c>
      <c r="K68" s="67" t="s">
        <v>320</v>
      </c>
      <c r="L68" s="67" t="s">
        <v>320</v>
      </c>
      <c r="M68" s="67" t="s">
        <v>320</v>
      </c>
      <c r="N68" s="67" t="s">
        <v>320</v>
      </c>
      <c r="O68" s="67" t="s">
        <v>320</v>
      </c>
    </row>
    <row r="69" spans="1:15" s="68" customFormat="1" ht="30.2" customHeight="1" x14ac:dyDescent="0.25">
      <c r="A69" s="38">
        <v>9.1999999999999993</v>
      </c>
      <c r="B69" s="66" t="s">
        <v>321</v>
      </c>
      <c r="C69" s="67" t="s">
        <v>322</v>
      </c>
      <c r="D69" s="74" t="s">
        <v>202</v>
      </c>
      <c r="E69" s="26" t="s">
        <v>318</v>
      </c>
      <c r="F69" s="245"/>
      <c r="G69" s="31"/>
      <c r="H69" s="31"/>
      <c r="I69" s="31"/>
      <c r="J69" s="67" t="s">
        <v>320</v>
      </c>
      <c r="K69" s="67" t="s">
        <v>320</v>
      </c>
      <c r="L69" s="67" t="s">
        <v>320</v>
      </c>
      <c r="M69" s="67" t="s">
        <v>320</v>
      </c>
      <c r="N69" s="67" t="s">
        <v>320</v>
      </c>
      <c r="O69" s="67" t="s">
        <v>320</v>
      </c>
    </row>
    <row r="70" spans="1:15" ht="30.2" customHeight="1" x14ac:dyDescent="0.25">
      <c r="A70" s="84"/>
      <c r="B70" s="84"/>
      <c r="C70" s="84"/>
      <c r="D70" s="84"/>
      <c r="E70" s="84"/>
      <c r="F70" s="84"/>
      <c r="G70" s="85"/>
      <c r="H70" s="85"/>
      <c r="I70" s="85"/>
      <c r="J70" s="86"/>
      <c r="K70" s="87"/>
      <c r="L70" s="87"/>
      <c r="M70" s="87"/>
      <c r="N70" s="87"/>
      <c r="O70" s="87"/>
    </row>
    <row r="71" spans="1:15" ht="30.2" customHeight="1" x14ac:dyDescent="0.25">
      <c r="A71" s="82"/>
      <c r="B71" s="99" t="s">
        <v>107</v>
      </c>
      <c r="C71" s="99"/>
      <c r="D71" s="99"/>
      <c r="E71" s="99"/>
      <c r="F71" s="99"/>
      <c r="G71" s="76"/>
      <c r="H71" s="76"/>
      <c r="I71" s="76"/>
      <c r="J71" s="100"/>
      <c r="K71" s="101" t="e">
        <f>MAX(K7:K64)</f>
        <v>#REF!</v>
      </c>
      <c r="L71" s="101" t="e">
        <f>MAX(L7:L64)</f>
        <v>#REF!</v>
      </c>
      <c r="M71" s="101" t="e">
        <f>MAX(M7:M64)</f>
        <v>#REF!</v>
      </c>
      <c r="N71" s="101" t="e">
        <f>MAX(N7:N64)</f>
        <v>#REF!</v>
      </c>
      <c r="O71" s="101">
        <f>MAX(O7:O64)</f>
        <v>43511</v>
      </c>
    </row>
  </sheetData>
  <mergeCells count="32">
    <mergeCell ref="K3:K4"/>
    <mergeCell ref="L3:L4"/>
    <mergeCell ref="M3:M4"/>
    <mergeCell ref="N3:N4"/>
    <mergeCell ref="O3:O4"/>
    <mergeCell ref="F57:I57"/>
    <mergeCell ref="B63:I63"/>
    <mergeCell ref="B65:I65"/>
    <mergeCell ref="B67:I67"/>
    <mergeCell ref="F68:F69"/>
    <mergeCell ref="J3:J4"/>
    <mergeCell ref="B31:I31"/>
    <mergeCell ref="B34:I34"/>
    <mergeCell ref="B38:I38"/>
    <mergeCell ref="B41:I41"/>
    <mergeCell ref="B44:I44"/>
    <mergeCell ref="B45:I45"/>
    <mergeCell ref="B5:I5"/>
    <mergeCell ref="B6:I6"/>
    <mergeCell ref="B18:I18"/>
    <mergeCell ref="A19:A22"/>
    <mergeCell ref="B19:F19"/>
    <mergeCell ref="B28:I28"/>
    <mergeCell ref="A1:I2"/>
    <mergeCell ref="A3:A4"/>
    <mergeCell ref="B3:B4"/>
    <mergeCell ref="C3:C4"/>
    <mergeCell ref="D3:E3"/>
    <mergeCell ref="F3:F4"/>
    <mergeCell ref="G3:G4"/>
    <mergeCell ref="H3:H4"/>
    <mergeCell ref="I3:I4"/>
  </mergeCells>
  <conditionalFormatting sqref="K1:O1048576">
    <cfRule type="containsText" dxfId="12" priority="15" operator="containsText" text="Complete">
      <formula>NOT(ISERROR(SEARCH("Complete",K1)))</formula>
    </cfRule>
    <cfRule type="containsText" dxfId="11" priority="16" operator="containsText" text="OOS">
      <formula>NOT(ISERROR(SEARCH("OOS",K1)))</formula>
    </cfRule>
  </conditionalFormatting>
  <conditionalFormatting sqref="K6:O69">
    <cfRule type="cellIs" dxfId="10" priority="14" operator="lessThan">
      <formula>1</formula>
    </cfRule>
  </conditionalFormatting>
  <conditionalFormatting sqref="K7:K64">
    <cfRule type="cellIs" dxfId="9" priority="12" operator="equal">
      <formula>MAX(K7:K55)</formula>
    </cfRule>
    <cfRule type="cellIs" dxfId="8" priority="13" operator="equal">
      <formula>"MAX(K7:K64)"</formula>
    </cfRule>
  </conditionalFormatting>
  <conditionalFormatting sqref="O7:O56">
    <cfRule type="cellIs" dxfId="7" priority="10" operator="equal">
      <formula>MAX(O7:O56)</formula>
    </cfRule>
  </conditionalFormatting>
  <conditionalFormatting sqref="N7:N64">
    <cfRule type="cellIs" dxfId="6" priority="6" operator="equal">
      <formula>MAX(N7:N56)</formula>
    </cfRule>
    <cfRule type="cellIs" dxfId="5" priority="8" operator="equal">
      <formula>MAX(N7:N56)</formula>
    </cfRule>
  </conditionalFormatting>
  <conditionalFormatting sqref="N7:N56">
    <cfRule type="cellIs" dxfId="4" priority="5" operator="equal">
      <formula>MAX(N7:N56)</formula>
    </cfRule>
  </conditionalFormatting>
  <conditionalFormatting sqref="M7:M56">
    <cfRule type="cellIs" dxfId="3" priority="4" operator="equal">
      <formula>MAX(M7:M56)</formula>
    </cfRule>
  </conditionalFormatting>
  <conditionalFormatting sqref="L7:L56">
    <cfRule type="cellIs" dxfId="2" priority="3" operator="equal">
      <formula>MAX(L7:L56)</formula>
    </cfRule>
  </conditionalFormatting>
  <conditionalFormatting sqref="K7:K56">
    <cfRule type="cellIs" dxfId="1" priority="2" operator="equal">
      <formula>MAX(K7:K56)</formula>
    </cfRule>
  </conditionalFormatting>
  <conditionalFormatting sqref="N7:N56">
    <cfRule type="cellIs" dxfId="0" priority="1" operator="equal">
      <formula>MAX(N7:N56)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70"/>
  <sheetViews>
    <sheetView zoomScale="50" zoomScaleNormal="50" workbookViewId="0">
      <selection activeCell="D7" sqref="D7"/>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0.140625" style="13" customWidth="1" outlineLevel="1"/>
    <col min="5" max="5" width="35" style="57" customWidth="1" outlineLevel="1"/>
    <col min="6" max="6" width="33.28515625" style="13" customWidth="1" outlineLevel="1"/>
    <col min="7" max="7" width="49.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55" t="s">
        <v>323</v>
      </c>
      <c r="B1" s="256"/>
      <c r="C1" s="256"/>
      <c r="D1" s="256"/>
      <c r="E1" s="256"/>
      <c r="F1" s="256"/>
      <c r="G1" s="256"/>
      <c r="H1" s="256"/>
      <c r="I1" s="256"/>
      <c r="J1" s="256"/>
      <c r="K1" s="256"/>
      <c r="L1" s="256"/>
      <c r="M1" s="256"/>
      <c r="N1" s="256"/>
      <c r="O1" s="256"/>
      <c r="P1" s="41"/>
      <c r="Q1"/>
      <c r="R1"/>
      <c r="S1"/>
    </row>
    <row r="2" spans="1:19" s="1" customFormat="1" ht="17.45" customHeight="1" thickBot="1" x14ac:dyDescent="0.3">
      <c r="A2" s="257"/>
      <c r="B2" s="258"/>
      <c r="C2" s="258"/>
      <c r="D2" s="258"/>
      <c r="E2" s="258"/>
      <c r="F2" s="258"/>
      <c r="G2" s="258"/>
      <c r="H2" s="258"/>
      <c r="I2" s="258"/>
      <c r="J2" s="258"/>
      <c r="K2" s="258"/>
      <c r="L2" s="258"/>
      <c r="M2" s="258"/>
      <c r="N2" s="258"/>
      <c r="O2" s="258"/>
      <c r="P2" s="41"/>
      <c r="Q2"/>
      <c r="R2"/>
      <c r="S2"/>
    </row>
    <row r="3" spans="1:19" s="1" customFormat="1" ht="27" customHeight="1" x14ac:dyDescent="0.25">
      <c r="A3" s="259" t="s">
        <v>0</v>
      </c>
      <c r="B3" s="259" t="s">
        <v>177</v>
      </c>
      <c r="C3" s="259" t="s">
        <v>178</v>
      </c>
      <c r="D3" s="261"/>
      <c r="E3" s="262"/>
      <c r="F3" s="263" t="s">
        <v>180</v>
      </c>
      <c r="G3" s="253" t="s">
        <v>324</v>
      </c>
      <c r="H3" s="253" t="s">
        <v>325</v>
      </c>
      <c r="I3" s="253" t="s">
        <v>326</v>
      </c>
      <c r="J3" s="253" t="s">
        <v>327</v>
      </c>
      <c r="K3" s="253" t="s">
        <v>181</v>
      </c>
      <c r="L3" s="253" t="s">
        <v>182</v>
      </c>
      <c r="M3" s="253" t="s">
        <v>328</v>
      </c>
      <c r="N3" s="265" t="s">
        <v>329</v>
      </c>
      <c r="O3" s="265" t="s">
        <v>330</v>
      </c>
      <c r="P3" s="253" t="s">
        <v>184</v>
      </c>
      <c r="Q3"/>
      <c r="R3"/>
      <c r="S3"/>
    </row>
    <row r="4" spans="1:19" s="3" customFormat="1" ht="28.5" customHeight="1" thickBot="1" x14ac:dyDescent="0.3">
      <c r="A4" s="260"/>
      <c r="B4" s="260"/>
      <c r="C4" s="260"/>
      <c r="D4" s="181" t="s">
        <v>331</v>
      </c>
      <c r="E4" s="43" t="s">
        <v>191</v>
      </c>
      <c r="F4" s="264"/>
      <c r="G4" s="254"/>
      <c r="H4" s="254"/>
      <c r="I4" s="254"/>
      <c r="J4" s="254"/>
      <c r="K4" s="254"/>
      <c r="L4" s="254"/>
      <c r="M4" s="254"/>
      <c r="N4" s="266"/>
      <c r="O4" s="266"/>
      <c r="P4" s="254"/>
      <c r="Q4"/>
      <c r="R4"/>
      <c r="S4"/>
    </row>
    <row r="5" spans="1:19" s="4" customFormat="1" ht="40.5" customHeight="1" x14ac:dyDescent="0.25">
      <c r="A5" s="182">
        <v>1</v>
      </c>
      <c r="B5" s="248" t="s">
        <v>192</v>
      </c>
      <c r="C5" s="249"/>
      <c r="D5" s="249"/>
      <c r="E5" s="249"/>
      <c r="F5" s="249"/>
      <c r="G5" s="249"/>
      <c r="H5" s="249"/>
      <c r="I5" s="249"/>
      <c r="J5" s="249"/>
      <c r="K5" s="248"/>
      <c r="L5" s="248"/>
      <c r="M5" s="248"/>
      <c r="N5" s="248"/>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50" t="s">
        <v>33</v>
      </c>
      <c r="B19" s="251" t="s">
        <v>216</v>
      </c>
      <c r="C19" s="251"/>
      <c r="D19" s="251"/>
      <c r="E19" s="251"/>
      <c r="F19" s="251"/>
      <c r="G19" s="251"/>
      <c r="H19" s="251"/>
      <c r="I19" s="251"/>
      <c r="J19" s="251"/>
      <c r="K19" s="251"/>
      <c r="L19" s="251"/>
      <c r="M19" s="251"/>
      <c r="N19" s="251"/>
      <c r="O19" s="50"/>
      <c r="P19" s="4" t="s">
        <v>194</v>
      </c>
    </row>
    <row r="20" spans="1:16" s="10" customFormat="1" ht="45" x14ac:dyDescent="0.25">
      <c r="A20" s="250"/>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50"/>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50"/>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47" t="s">
        <v>239</v>
      </c>
      <c r="C31" s="247"/>
      <c r="D31" s="247"/>
      <c r="E31" s="247"/>
      <c r="F31" s="247"/>
      <c r="G31" s="247"/>
      <c r="H31" s="247"/>
      <c r="I31" s="247"/>
      <c r="J31" s="247"/>
      <c r="K31" s="247"/>
      <c r="L31" s="247"/>
      <c r="M31" s="247"/>
      <c r="N31" s="247"/>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47" t="s">
        <v>248</v>
      </c>
      <c r="C34" s="247"/>
      <c r="D34" s="247"/>
      <c r="E34" s="247"/>
      <c r="F34" s="247"/>
      <c r="G34" s="247"/>
      <c r="H34" s="247"/>
      <c r="I34" s="247"/>
      <c r="J34" s="247"/>
      <c r="K34" s="247"/>
      <c r="L34" s="247"/>
      <c r="M34" s="247"/>
      <c r="N34" s="247"/>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47" t="s">
        <v>255</v>
      </c>
      <c r="C38" s="247"/>
      <c r="D38" s="247"/>
      <c r="E38" s="247"/>
      <c r="F38" s="247"/>
      <c r="G38" s="247"/>
      <c r="H38" s="247"/>
      <c r="I38" s="247"/>
      <c r="J38" s="247"/>
      <c r="K38" s="247"/>
      <c r="L38" s="247"/>
      <c r="M38" s="247"/>
      <c r="N38" s="247"/>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47" t="s">
        <v>262</v>
      </c>
      <c r="C41" s="247"/>
      <c r="D41" s="247"/>
      <c r="E41" s="247"/>
      <c r="F41" s="247"/>
      <c r="G41" s="247"/>
      <c r="H41" s="247"/>
      <c r="I41" s="247"/>
      <c r="J41" s="247"/>
      <c r="K41" s="247"/>
      <c r="L41" s="247"/>
      <c r="M41" s="247"/>
      <c r="N41" s="247"/>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t="s">
        <v>202</v>
      </c>
      <c r="E58" s="190" t="s">
        <v>369</v>
      </c>
      <c r="F58" s="136" t="s">
        <v>302</v>
      </c>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t="s">
        <v>202</v>
      </c>
      <c r="E59" s="190" t="s">
        <v>369</v>
      </c>
      <c r="F59" s="136" t="s">
        <v>303</v>
      </c>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t="s">
        <v>202</v>
      </c>
      <c r="E60" s="190" t="s">
        <v>369</v>
      </c>
      <c r="F60" s="136" t="s">
        <v>305</v>
      </c>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t="s">
        <v>202</v>
      </c>
      <c r="E61" s="190" t="s">
        <v>369</v>
      </c>
      <c r="F61" s="136" t="s">
        <v>306</v>
      </c>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t="s">
        <v>202</v>
      </c>
      <c r="E62" s="190" t="s">
        <v>370</v>
      </c>
      <c r="F62" s="136" t="s">
        <v>308</v>
      </c>
      <c r="G62" s="38"/>
      <c r="H62" s="203" t="s">
        <v>202</v>
      </c>
      <c r="I62" s="164" t="s">
        <v>202</v>
      </c>
      <c r="J62" s="196"/>
      <c r="K62" s="47"/>
      <c r="L62" s="50"/>
      <c r="M62" s="51">
        <v>43342</v>
      </c>
      <c r="N62" s="164" t="s">
        <v>202</v>
      </c>
      <c r="O62" s="50"/>
      <c r="P62" s="4" t="s">
        <v>28</v>
      </c>
    </row>
    <row r="63" spans="1:16" s="10" customFormat="1" ht="21" x14ac:dyDescent="0.25">
      <c r="A63" s="178">
        <v>7</v>
      </c>
      <c r="B63" s="247" t="s">
        <v>309</v>
      </c>
      <c r="C63" s="247"/>
      <c r="D63" s="247"/>
      <c r="E63" s="247"/>
      <c r="F63" s="247"/>
      <c r="G63" s="247"/>
      <c r="H63" s="247"/>
      <c r="I63" s="247"/>
      <c r="J63" s="247"/>
      <c r="K63" s="247"/>
      <c r="L63" s="247"/>
      <c r="M63" s="247"/>
      <c r="N63" s="247"/>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47" t="s">
        <v>313</v>
      </c>
      <c r="C65" s="247"/>
      <c r="D65" s="247"/>
      <c r="E65" s="247"/>
      <c r="F65" s="247"/>
      <c r="G65" s="247"/>
      <c r="H65" s="247"/>
      <c r="I65" s="247"/>
      <c r="J65" s="247"/>
      <c r="K65" s="247"/>
      <c r="L65" s="247"/>
      <c r="M65" s="247"/>
      <c r="N65" s="247"/>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47" t="s">
        <v>316</v>
      </c>
      <c r="C67" s="247"/>
      <c r="D67" s="247"/>
      <c r="E67" s="247"/>
      <c r="F67" s="247"/>
      <c r="G67" s="247"/>
      <c r="H67" s="247"/>
      <c r="I67" s="247"/>
      <c r="J67" s="247"/>
      <c r="K67" s="247"/>
      <c r="L67" s="247"/>
      <c r="M67" s="247"/>
      <c r="N67" s="247"/>
      <c r="O67" s="177"/>
      <c r="P67" s="4" t="s">
        <v>194</v>
      </c>
    </row>
    <row r="68" spans="1:16" s="10" customFormat="1" ht="15.75" customHeight="1" x14ac:dyDescent="0.25">
      <c r="A68" s="190">
        <v>9.1</v>
      </c>
      <c r="B68" s="191" t="s">
        <v>317</v>
      </c>
      <c r="C68" s="9" t="s">
        <v>10</v>
      </c>
      <c r="D68" s="15" t="s">
        <v>202</v>
      </c>
      <c r="E68" s="55" t="s">
        <v>318</v>
      </c>
      <c r="F68" s="24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45"/>
      <c r="G69" s="203"/>
      <c r="H69" s="196"/>
      <c r="I69" s="166" t="s">
        <v>333</v>
      </c>
      <c r="J69" s="196"/>
      <c r="K69" s="47"/>
      <c r="L69" s="50"/>
      <c r="M69" s="31"/>
      <c r="N69" s="50"/>
      <c r="O69" s="50"/>
      <c r="P69" s="4" t="s">
        <v>320</v>
      </c>
    </row>
    <row r="70" spans="1:16" ht="15.75" x14ac:dyDescent="0.25">
      <c r="E70" s="56"/>
      <c r="M70" s="194"/>
    </row>
  </sheetData>
  <mergeCells count="33">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 ref="B45:N45"/>
    <mergeCell ref="B5:N5"/>
    <mergeCell ref="B6:N6"/>
    <mergeCell ref="B18:N18"/>
    <mergeCell ref="A19:A22"/>
    <mergeCell ref="B19:N19"/>
    <mergeCell ref="B28:N28"/>
    <mergeCell ref="B31:N31"/>
    <mergeCell ref="B34:N34"/>
    <mergeCell ref="B38:N38"/>
    <mergeCell ref="B41:N41"/>
    <mergeCell ref="B44:N44"/>
    <mergeCell ref="B57:N57"/>
    <mergeCell ref="B63:N63"/>
    <mergeCell ref="B65:N65"/>
    <mergeCell ref="B67:N67"/>
    <mergeCell ref="F68:F6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pageSetUpPr fitToPage="1"/>
  </sheetPr>
  <dimension ref="A1:S74"/>
  <sheetViews>
    <sheetView topLeftCell="A34" zoomScale="50" zoomScaleNormal="50" workbookViewId="0">
      <selection activeCell="D26" sqref="D26:F26"/>
    </sheetView>
  </sheetViews>
  <sheetFormatPr defaultColWidth="9" defaultRowHeight="15" outlineLevelCol="1" x14ac:dyDescent="0.25"/>
  <cols>
    <col min="1" max="1" width="7" style="13" bestFit="1" customWidth="1"/>
    <col min="2" max="2" width="16.85546875" style="13" customWidth="1"/>
    <col min="3" max="3" width="16.85546875" style="13" bestFit="1" customWidth="1"/>
    <col min="4" max="4" width="27.42578125" style="13" customWidth="1" outlineLevel="1"/>
    <col min="5" max="5" width="27.5703125" style="13" customWidth="1" outlineLevel="1"/>
    <col min="6" max="6" width="56.42578125" style="13" customWidth="1" outlineLevel="1"/>
    <col min="7" max="7" width="56.42578125" style="10" customWidth="1"/>
    <col min="8" max="10" width="56.42578125" style="13" customWidth="1"/>
    <col min="11" max="11" width="11.85546875" style="27" customWidth="1"/>
    <col min="12" max="12" width="19.5703125" style="27" customWidth="1"/>
    <col min="13" max="13" width="20.7109375" style="27" bestFit="1" customWidth="1"/>
    <col min="14" max="14" width="18.28515625" style="27" customWidth="1"/>
    <col min="15" max="15" width="20.42578125" style="17" customWidth="1"/>
    <col min="16" max="16" width="24.28515625" style="3" bestFit="1" customWidth="1"/>
    <col min="17" max="16384" width="9" style="17"/>
  </cols>
  <sheetData>
    <row r="1" spans="1:19" s="1" customFormat="1" ht="17.45" customHeight="1" x14ac:dyDescent="0.25">
      <c r="A1" s="255" t="s">
        <v>373</v>
      </c>
      <c r="B1" s="256"/>
      <c r="C1" s="256"/>
      <c r="D1" s="256"/>
      <c r="E1" s="256"/>
      <c r="F1" s="256"/>
      <c r="G1" s="256"/>
      <c r="H1" s="256"/>
      <c r="I1" s="256"/>
      <c r="J1" s="256"/>
      <c r="K1" s="256"/>
      <c r="L1" s="256"/>
      <c r="M1" s="256"/>
      <c r="N1" s="256"/>
      <c r="O1"/>
      <c r="P1" s="41"/>
      <c r="Q1"/>
      <c r="R1"/>
      <c r="S1"/>
    </row>
    <row r="2" spans="1:19" s="1" customFormat="1" ht="17.45" customHeight="1" thickBot="1" x14ac:dyDescent="0.3">
      <c r="A2" s="257"/>
      <c r="B2" s="258"/>
      <c r="C2" s="258"/>
      <c r="D2" s="258"/>
      <c r="E2" s="258"/>
      <c r="F2" s="258"/>
      <c r="G2" s="258"/>
      <c r="H2" s="258"/>
      <c r="I2" s="258"/>
      <c r="J2" s="258"/>
      <c r="K2" s="258"/>
      <c r="L2" s="258"/>
      <c r="M2" s="258"/>
      <c r="N2" s="258"/>
      <c r="O2"/>
      <c r="P2" s="41"/>
      <c r="Q2"/>
      <c r="R2"/>
      <c r="S2"/>
    </row>
    <row r="3" spans="1:19" s="1" customFormat="1" ht="39.75" customHeight="1" x14ac:dyDescent="0.25">
      <c r="A3" s="288" t="s">
        <v>0</v>
      </c>
      <c r="B3" s="280" t="s">
        <v>177</v>
      </c>
      <c r="C3" s="280" t="s">
        <v>178</v>
      </c>
      <c r="D3" s="282"/>
      <c r="E3" s="282"/>
      <c r="F3" s="283" t="s">
        <v>180</v>
      </c>
      <c r="G3" s="253" t="s">
        <v>324</v>
      </c>
      <c r="H3" s="253" t="s">
        <v>325</v>
      </c>
      <c r="I3" s="253" t="s">
        <v>326</v>
      </c>
      <c r="J3" s="253" t="s">
        <v>327</v>
      </c>
      <c r="K3" s="253" t="s">
        <v>181</v>
      </c>
      <c r="L3" s="253" t="s">
        <v>182</v>
      </c>
      <c r="M3" s="253" t="s">
        <v>328</v>
      </c>
      <c r="N3" s="253" t="s">
        <v>183</v>
      </c>
      <c r="O3"/>
      <c r="P3" s="253" t="s">
        <v>184</v>
      </c>
      <c r="Q3"/>
      <c r="R3"/>
      <c r="S3"/>
    </row>
    <row r="4" spans="1:19" s="3" customFormat="1" ht="28.5" customHeight="1" thickBot="1" x14ac:dyDescent="0.3">
      <c r="A4" s="289"/>
      <c r="B4" s="281"/>
      <c r="C4" s="281"/>
      <c r="D4" s="181" t="s">
        <v>331</v>
      </c>
      <c r="E4" s="2" t="s">
        <v>191</v>
      </c>
      <c r="F4" s="284"/>
      <c r="G4" s="254"/>
      <c r="H4" s="254"/>
      <c r="I4" s="254"/>
      <c r="J4" s="254"/>
      <c r="K4" s="254"/>
      <c r="L4" s="254"/>
      <c r="M4" s="254"/>
      <c r="N4" s="254"/>
      <c r="O4"/>
      <c r="P4" s="254"/>
      <c r="Q4"/>
      <c r="R4"/>
      <c r="S4"/>
    </row>
    <row r="5" spans="1:19" s="4" customFormat="1" ht="21" customHeight="1" x14ac:dyDescent="0.25">
      <c r="A5" s="5">
        <v>1</v>
      </c>
      <c r="B5" s="267" t="s">
        <v>192</v>
      </c>
      <c r="C5" s="268"/>
      <c r="D5" s="268"/>
      <c r="E5" s="268"/>
      <c r="F5" s="268"/>
      <c r="G5" s="268"/>
      <c r="H5" s="268"/>
      <c r="I5" s="268"/>
      <c r="J5" s="268"/>
      <c r="K5" s="268"/>
      <c r="L5" s="268"/>
      <c r="M5" s="268"/>
      <c r="N5" s="269"/>
      <c r="P5" s="1" t="s">
        <v>184</v>
      </c>
    </row>
    <row r="6" spans="1:19" s="4" customFormat="1" ht="41.25" customHeight="1" x14ac:dyDescent="0.25">
      <c r="A6" s="189">
        <v>1.1000000000000001</v>
      </c>
      <c r="B6" s="246" t="s">
        <v>193</v>
      </c>
      <c r="C6" s="246"/>
      <c r="D6" s="246"/>
      <c r="E6" s="246"/>
      <c r="F6" s="246"/>
      <c r="G6" s="246"/>
      <c r="H6" s="270"/>
      <c r="I6" s="270"/>
      <c r="J6" s="270"/>
      <c r="K6" s="246"/>
      <c r="L6" s="246"/>
      <c r="M6" s="246"/>
      <c r="N6" s="246"/>
      <c r="P6" s="4" t="s">
        <v>194</v>
      </c>
    </row>
    <row r="7" spans="1:19" s="4" customFormat="1" ht="98.25" customHeight="1" x14ac:dyDescent="0.25">
      <c r="A7" s="6" t="s">
        <v>8</v>
      </c>
      <c r="B7" s="200" t="s">
        <v>9</v>
      </c>
      <c r="C7" s="21" t="s">
        <v>10</v>
      </c>
      <c r="D7" s="199"/>
      <c r="E7" s="24"/>
      <c r="F7" s="193"/>
      <c r="G7" s="169" t="s">
        <v>202</v>
      </c>
      <c r="H7" s="172" t="s">
        <v>374</v>
      </c>
      <c r="I7" s="166" t="s">
        <v>333</v>
      </c>
      <c r="J7" s="193" t="s">
        <v>335</v>
      </c>
      <c r="K7" s="36"/>
      <c r="L7" s="37"/>
      <c r="M7" s="37"/>
      <c r="N7" s="37">
        <v>43441</v>
      </c>
      <c r="P7" s="4" t="s">
        <v>10</v>
      </c>
    </row>
    <row r="8" spans="1:19" s="4" customFormat="1" ht="147.75" customHeight="1" x14ac:dyDescent="0.25">
      <c r="A8" s="7" t="s">
        <v>11</v>
      </c>
      <c r="B8" s="200" t="s">
        <v>12</v>
      </c>
      <c r="C8" s="21" t="s">
        <v>10</v>
      </c>
      <c r="D8" s="190"/>
      <c r="E8" s="25"/>
      <c r="F8" s="193"/>
      <c r="G8" s="169" t="s">
        <v>202</v>
      </c>
      <c r="H8" s="172" t="s">
        <v>374</v>
      </c>
      <c r="I8" s="166" t="s">
        <v>333</v>
      </c>
      <c r="J8" s="193" t="s">
        <v>335</v>
      </c>
      <c r="K8" s="31"/>
      <c r="L8" s="33"/>
      <c r="M8" s="32"/>
      <c r="N8" s="37">
        <v>43441</v>
      </c>
      <c r="P8" s="4" t="s">
        <v>10</v>
      </c>
    </row>
    <row r="9" spans="1:19" s="4" customFormat="1" ht="120.75" customHeight="1" x14ac:dyDescent="0.25">
      <c r="A9" s="7" t="s">
        <v>13</v>
      </c>
      <c r="B9" s="200" t="s">
        <v>14</v>
      </c>
      <c r="C9" s="199" t="s">
        <v>201</v>
      </c>
      <c r="D9" s="190"/>
      <c r="E9" s="18"/>
      <c r="F9" s="193"/>
      <c r="G9" s="197" t="s">
        <v>202</v>
      </c>
      <c r="H9" s="172" t="s">
        <v>374</v>
      </c>
      <c r="I9" s="166" t="s">
        <v>333</v>
      </c>
      <c r="J9" s="193" t="s">
        <v>335</v>
      </c>
      <c r="K9" s="31"/>
      <c r="L9" s="33"/>
      <c r="M9" s="32"/>
      <c r="N9" s="37">
        <v>43441</v>
      </c>
      <c r="P9" s="4" t="s">
        <v>10</v>
      </c>
    </row>
    <row r="10" spans="1:19" s="4" customFormat="1" ht="103.5" customHeight="1" x14ac:dyDescent="0.25">
      <c r="A10" s="7" t="s">
        <v>15</v>
      </c>
      <c r="B10" s="200" t="s">
        <v>16</v>
      </c>
      <c r="C10" s="21" t="s">
        <v>10</v>
      </c>
      <c r="D10" s="190"/>
      <c r="E10" s="18"/>
      <c r="F10" s="193"/>
      <c r="G10" s="170" t="s">
        <v>202</v>
      </c>
      <c r="H10" s="172" t="s">
        <v>374</v>
      </c>
      <c r="I10" s="166" t="s">
        <v>333</v>
      </c>
      <c r="J10" s="193" t="s">
        <v>335</v>
      </c>
      <c r="K10" s="31"/>
      <c r="L10" s="33"/>
      <c r="M10" s="32"/>
      <c r="N10" s="37">
        <v>43441</v>
      </c>
      <c r="P10" s="4" t="s">
        <v>10</v>
      </c>
    </row>
    <row r="11" spans="1:19" s="4" customFormat="1" ht="198" customHeight="1" x14ac:dyDescent="0.25">
      <c r="A11" s="7" t="s">
        <v>17</v>
      </c>
      <c r="B11" s="200" t="s">
        <v>18</v>
      </c>
      <c r="C11" s="199" t="s">
        <v>10</v>
      </c>
      <c r="D11" s="190"/>
      <c r="E11" s="18"/>
      <c r="F11" s="66" t="s">
        <v>339</v>
      </c>
      <c r="G11" s="170" t="s">
        <v>375</v>
      </c>
      <c r="H11" s="197" t="s">
        <v>202</v>
      </c>
      <c r="I11" s="161" t="s">
        <v>342</v>
      </c>
      <c r="J11" s="193"/>
      <c r="K11" s="31"/>
      <c r="L11" s="33"/>
      <c r="M11" s="32">
        <v>43322</v>
      </c>
      <c r="N11" s="37">
        <v>43448</v>
      </c>
      <c r="P11" s="4" t="s">
        <v>10</v>
      </c>
    </row>
    <row r="12" spans="1:19" s="4" customFormat="1" ht="97.5" customHeight="1" x14ac:dyDescent="0.25">
      <c r="A12" s="7" t="s">
        <v>19</v>
      </c>
      <c r="B12" s="200" t="s">
        <v>20</v>
      </c>
      <c r="C12" s="199" t="s">
        <v>207</v>
      </c>
      <c r="D12" s="190"/>
      <c r="E12" s="18"/>
      <c r="F12" s="193"/>
      <c r="G12" s="170" t="s">
        <v>202</v>
      </c>
      <c r="H12" s="172" t="s">
        <v>374</v>
      </c>
      <c r="I12" s="158" t="s">
        <v>337</v>
      </c>
      <c r="J12" s="193" t="s">
        <v>341</v>
      </c>
      <c r="K12" s="31"/>
      <c r="L12" s="33"/>
      <c r="M12" s="37"/>
      <c r="N12" s="37">
        <v>43441</v>
      </c>
      <c r="P12" s="4" t="s">
        <v>21</v>
      </c>
    </row>
    <row r="13" spans="1:19" s="10" customFormat="1" ht="54.75" customHeight="1" x14ac:dyDescent="0.25">
      <c r="A13" s="8" t="s">
        <v>22</v>
      </c>
      <c r="B13" s="191" t="s">
        <v>23</v>
      </c>
      <c r="C13" s="9" t="s">
        <v>10</v>
      </c>
      <c r="D13" s="190"/>
      <c r="E13" s="18"/>
      <c r="F13" s="193"/>
      <c r="G13" s="170" t="s">
        <v>202</v>
      </c>
      <c r="H13" s="172" t="s">
        <v>374</v>
      </c>
      <c r="I13" s="166" t="s">
        <v>333</v>
      </c>
      <c r="J13" s="193" t="s">
        <v>335</v>
      </c>
      <c r="K13" s="31"/>
      <c r="L13" s="31"/>
      <c r="M13" s="34"/>
      <c r="N13" s="37">
        <v>43441</v>
      </c>
      <c r="P13" s="4" t="s">
        <v>10</v>
      </c>
    </row>
    <row r="14" spans="1:19" s="10" customFormat="1" ht="61.5" customHeight="1" x14ac:dyDescent="0.25">
      <c r="A14" s="11" t="s">
        <v>24</v>
      </c>
      <c r="B14" s="191" t="s">
        <v>25</v>
      </c>
      <c r="C14" s="9" t="s">
        <v>10</v>
      </c>
      <c r="D14" s="190"/>
      <c r="E14" s="18"/>
      <c r="F14" s="193"/>
      <c r="G14" s="170" t="s">
        <v>202</v>
      </c>
      <c r="H14" s="172" t="s">
        <v>374</v>
      </c>
      <c r="I14" s="166" t="s">
        <v>333</v>
      </c>
      <c r="J14" s="193" t="s">
        <v>335</v>
      </c>
      <c r="K14" s="31"/>
      <c r="L14" s="31"/>
      <c r="M14" s="34"/>
      <c r="N14" s="37">
        <v>43441</v>
      </c>
      <c r="P14" s="4" t="s">
        <v>10</v>
      </c>
    </row>
    <row r="15" spans="1:19" s="10" customFormat="1" ht="142.5" customHeight="1" x14ac:dyDescent="0.25">
      <c r="A15" s="11" t="s">
        <v>26</v>
      </c>
      <c r="B15" s="191" t="s">
        <v>27</v>
      </c>
      <c r="C15" s="9" t="s">
        <v>211</v>
      </c>
      <c r="D15" s="190"/>
      <c r="E15" s="18"/>
      <c r="F15" s="193"/>
      <c r="G15" s="170" t="s">
        <v>202</v>
      </c>
      <c r="H15" s="170" t="s">
        <v>202</v>
      </c>
      <c r="I15" s="162" t="s">
        <v>342</v>
      </c>
      <c r="J15" s="193"/>
      <c r="K15" s="31"/>
      <c r="L15" s="31"/>
      <c r="M15" s="34">
        <v>43448</v>
      </c>
      <c r="N15" s="34">
        <v>43448</v>
      </c>
      <c r="P15" s="4" t="s">
        <v>28</v>
      </c>
    </row>
    <row r="16" spans="1:19" s="10" customFormat="1" ht="73.5" customHeight="1" x14ac:dyDescent="0.25">
      <c r="A16" s="11" t="s">
        <v>29</v>
      </c>
      <c r="B16" s="191" t="s">
        <v>30</v>
      </c>
      <c r="C16" s="9" t="s">
        <v>10</v>
      </c>
      <c r="D16" s="190"/>
      <c r="E16" s="18"/>
      <c r="F16" s="193"/>
      <c r="G16" s="197" t="s">
        <v>202</v>
      </c>
      <c r="H16" s="197" t="s">
        <v>202</v>
      </c>
      <c r="I16" s="162" t="s">
        <v>342</v>
      </c>
      <c r="J16" s="193"/>
      <c r="K16" s="31"/>
      <c r="L16" s="31"/>
      <c r="M16" s="34">
        <v>43448</v>
      </c>
      <c r="N16" s="34">
        <v>43448</v>
      </c>
      <c r="P16" s="4" t="s">
        <v>10</v>
      </c>
    </row>
    <row r="17" spans="1:16" s="10" customFormat="1" ht="145.5" customHeight="1" x14ac:dyDescent="0.25">
      <c r="A17" s="11" t="s">
        <v>31</v>
      </c>
      <c r="B17" s="191" t="s">
        <v>32</v>
      </c>
      <c r="C17" s="9" t="s">
        <v>10</v>
      </c>
      <c r="D17" s="190"/>
      <c r="E17" s="18"/>
      <c r="F17" s="193"/>
      <c r="G17" s="197" t="s">
        <v>202</v>
      </c>
      <c r="H17" s="197" t="s">
        <v>202</v>
      </c>
      <c r="I17" s="162" t="s">
        <v>342</v>
      </c>
      <c r="J17" s="193"/>
      <c r="K17" s="31"/>
      <c r="L17" s="31"/>
      <c r="M17" s="34">
        <v>43448</v>
      </c>
      <c r="N17" s="34">
        <v>43448</v>
      </c>
      <c r="O17" s="12"/>
      <c r="P17" s="4" t="s">
        <v>10</v>
      </c>
    </row>
    <row r="18" spans="1:16" s="10" customFormat="1" ht="19.5" customHeight="1" x14ac:dyDescent="0.25">
      <c r="A18" s="189">
        <v>1.2</v>
      </c>
      <c r="B18" s="271" t="s">
        <v>215</v>
      </c>
      <c r="C18" s="272"/>
      <c r="D18" s="272"/>
      <c r="E18" s="272"/>
      <c r="F18" s="272"/>
      <c r="G18" s="272"/>
      <c r="H18" s="272"/>
      <c r="I18" s="272"/>
      <c r="J18" s="272"/>
      <c r="K18" s="272"/>
      <c r="L18" s="272"/>
      <c r="M18" s="272"/>
      <c r="N18" s="273"/>
      <c r="P18" s="4" t="s">
        <v>194</v>
      </c>
    </row>
    <row r="19" spans="1:16" s="10" customFormat="1" ht="15.75" x14ac:dyDescent="0.25">
      <c r="A19" s="285" t="s">
        <v>33</v>
      </c>
      <c r="B19" s="277" t="s">
        <v>216</v>
      </c>
      <c r="C19" s="278"/>
      <c r="D19" s="278"/>
      <c r="E19" s="278"/>
      <c r="F19" s="279"/>
      <c r="G19" s="171"/>
      <c r="H19" s="201"/>
      <c r="I19" s="201"/>
      <c r="J19" s="201"/>
      <c r="K19" s="31"/>
      <c r="L19" s="31"/>
      <c r="M19" s="31"/>
      <c r="N19" s="31"/>
      <c r="P19" s="4" t="s">
        <v>194</v>
      </c>
    </row>
    <row r="20" spans="1:16" s="10" customFormat="1" ht="86.25" customHeight="1" x14ac:dyDescent="0.25">
      <c r="A20" s="286"/>
      <c r="B20" s="191" t="s">
        <v>34</v>
      </c>
      <c r="C20" s="9" t="s">
        <v>217</v>
      </c>
      <c r="D20" s="190"/>
      <c r="E20" s="38"/>
      <c r="F20" s="196"/>
      <c r="G20" s="203" t="s">
        <v>376</v>
      </c>
      <c r="H20" s="197" t="s">
        <v>202</v>
      </c>
      <c r="I20" s="160" t="s">
        <v>343</v>
      </c>
      <c r="J20" s="196"/>
      <c r="K20" s="31"/>
      <c r="L20" s="34"/>
      <c r="M20" s="34"/>
      <c r="N20" s="34" t="s">
        <v>224</v>
      </c>
      <c r="P20" s="4" t="s">
        <v>28</v>
      </c>
    </row>
    <row r="21" spans="1:16" s="10" customFormat="1" ht="82.5" customHeight="1" x14ac:dyDescent="0.25">
      <c r="A21" s="286"/>
      <c r="B21" s="191" t="s">
        <v>35</v>
      </c>
      <c r="C21" s="9" t="s">
        <v>217</v>
      </c>
      <c r="D21" s="190"/>
      <c r="E21" s="38"/>
      <c r="F21" s="196"/>
      <c r="G21" s="203" t="s">
        <v>377</v>
      </c>
      <c r="H21" s="172" t="s">
        <v>374</v>
      </c>
      <c r="I21" s="166" t="s">
        <v>333</v>
      </c>
      <c r="J21" s="196" t="s">
        <v>378</v>
      </c>
      <c r="K21" s="31"/>
      <c r="L21" s="31"/>
      <c r="M21" s="31"/>
      <c r="N21" s="34">
        <v>43446</v>
      </c>
      <c r="P21" s="4" t="s">
        <v>28</v>
      </c>
    </row>
    <row r="22" spans="1:16" s="10" customFormat="1" ht="90.75" customHeight="1" x14ac:dyDescent="0.25">
      <c r="A22" s="287"/>
      <c r="B22" s="13" t="s">
        <v>36</v>
      </c>
      <c r="C22" s="9" t="s">
        <v>217</v>
      </c>
      <c r="D22" s="190"/>
      <c r="E22" s="38"/>
      <c r="F22" s="196"/>
      <c r="G22" s="203" t="s">
        <v>379</v>
      </c>
      <c r="H22" s="197" t="s">
        <v>202</v>
      </c>
      <c r="I22" s="159" t="s">
        <v>380</v>
      </c>
      <c r="J22" s="196" t="s">
        <v>381</v>
      </c>
      <c r="K22" s="31"/>
      <c r="L22" s="31"/>
      <c r="M22" s="31"/>
      <c r="N22" s="34">
        <v>43446</v>
      </c>
      <c r="P22" s="4" t="s">
        <v>28</v>
      </c>
    </row>
    <row r="23" spans="1:16" s="10" customFormat="1" ht="126.75" customHeight="1" x14ac:dyDescent="0.25">
      <c r="A23" s="11" t="s">
        <v>37</v>
      </c>
      <c r="B23" s="191" t="s">
        <v>38</v>
      </c>
      <c r="C23" s="9" t="s">
        <v>217</v>
      </c>
      <c r="D23" s="190"/>
      <c r="E23" s="18"/>
      <c r="F23" s="193"/>
      <c r="G23" s="38" t="s">
        <v>202</v>
      </c>
      <c r="H23" s="197" t="s">
        <v>202</v>
      </c>
      <c r="I23" s="161" t="s">
        <v>342</v>
      </c>
      <c r="J23" s="193"/>
      <c r="K23" s="31"/>
      <c r="L23" s="34"/>
      <c r="M23" s="34">
        <v>43328</v>
      </c>
      <c r="N23" s="34">
        <v>43448</v>
      </c>
      <c r="P23" s="4" t="s">
        <v>28</v>
      </c>
    </row>
    <row r="24" spans="1:16" s="10" customFormat="1" ht="126.75" customHeight="1" x14ac:dyDescent="0.25">
      <c r="A24" s="11" t="s">
        <v>39</v>
      </c>
      <c r="B24" s="191" t="s">
        <v>40</v>
      </c>
      <c r="C24" s="9" t="s">
        <v>228</v>
      </c>
      <c r="D24" s="190"/>
      <c r="E24" s="18"/>
      <c r="F24" s="196"/>
      <c r="G24" s="38" t="s">
        <v>202</v>
      </c>
      <c r="H24" s="172" t="s">
        <v>374</v>
      </c>
      <c r="I24" s="166" t="s">
        <v>333</v>
      </c>
      <c r="J24" s="196" t="s">
        <v>382</v>
      </c>
      <c r="K24" s="31"/>
      <c r="L24" s="34"/>
      <c r="M24" s="34">
        <v>43315</v>
      </c>
      <c r="N24" s="37">
        <v>43441</v>
      </c>
      <c r="P24" s="4" t="s">
        <v>28</v>
      </c>
    </row>
    <row r="25" spans="1:16" s="10" customFormat="1" ht="85.7" customHeight="1" x14ac:dyDescent="0.25">
      <c r="A25" s="11" t="s">
        <v>41</v>
      </c>
      <c r="B25" s="191" t="s">
        <v>42</v>
      </c>
      <c r="C25" s="9" t="s">
        <v>228</v>
      </c>
      <c r="D25" s="190"/>
      <c r="E25" s="18"/>
      <c r="F25" s="193"/>
      <c r="G25" s="38" t="s">
        <v>202</v>
      </c>
      <c r="H25" s="38" t="s">
        <v>202</v>
      </c>
      <c r="I25" s="161" t="s">
        <v>342</v>
      </c>
      <c r="J25" s="193"/>
      <c r="K25" s="31"/>
      <c r="L25" s="34"/>
      <c r="M25" s="34">
        <v>43333</v>
      </c>
      <c r="N25" s="34">
        <v>43448</v>
      </c>
      <c r="P25" s="4" t="s">
        <v>28</v>
      </c>
    </row>
    <row r="26" spans="1:16" s="10" customFormat="1" ht="179.45" customHeight="1" x14ac:dyDescent="0.25">
      <c r="A26" s="11" t="s">
        <v>43</v>
      </c>
      <c r="B26" s="191" t="s">
        <v>44</v>
      </c>
      <c r="C26" s="9" t="s">
        <v>228</v>
      </c>
      <c r="D26" s="190" t="s">
        <v>202</v>
      </c>
      <c r="E26" s="188" t="s">
        <v>345</v>
      </c>
      <c r="F26" s="66" t="s">
        <v>231</v>
      </c>
      <c r="G26" s="38" t="s">
        <v>383</v>
      </c>
      <c r="H26" s="197" t="s">
        <v>384</v>
      </c>
      <c r="I26" s="166" t="s">
        <v>333</v>
      </c>
      <c r="J26" s="193" t="s">
        <v>385</v>
      </c>
      <c r="K26" s="31"/>
      <c r="L26" s="34"/>
      <c r="M26" s="34">
        <v>43350</v>
      </c>
      <c r="N26" s="34">
        <v>43446</v>
      </c>
      <c r="P26" s="4" t="s">
        <v>28</v>
      </c>
    </row>
    <row r="27" spans="1:16" s="10" customFormat="1" ht="88.5" customHeight="1" x14ac:dyDescent="0.25">
      <c r="A27" s="11" t="s">
        <v>45</v>
      </c>
      <c r="B27" s="191" t="s">
        <v>46</v>
      </c>
      <c r="C27" s="9" t="s">
        <v>232</v>
      </c>
      <c r="D27" s="190"/>
      <c r="E27" s="19"/>
      <c r="F27" s="193"/>
      <c r="G27" s="38" t="s">
        <v>383</v>
      </c>
      <c r="H27" s="197" t="s">
        <v>386</v>
      </c>
      <c r="I27" s="166" t="s">
        <v>333</v>
      </c>
      <c r="J27" s="193" t="s">
        <v>387</v>
      </c>
      <c r="K27" s="31"/>
      <c r="L27" s="34"/>
      <c r="M27" s="34">
        <v>43355</v>
      </c>
      <c r="N27" s="34">
        <v>43446</v>
      </c>
      <c r="O27" s="10" t="s">
        <v>388</v>
      </c>
      <c r="P27" s="4" t="s">
        <v>28</v>
      </c>
    </row>
    <row r="28" spans="1:16" s="10" customFormat="1" ht="18.75" customHeight="1" x14ac:dyDescent="0.25">
      <c r="A28" s="189">
        <v>1.3</v>
      </c>
      <c r="B28" s="271" t="s">
        <v>48</v>
      </c>
      <c r="C28" s="272"/>
      <c r="D28" s="272"/>
      <c r="E28" s="272"/>
      <c r="F28" s="272"/>
      <c r="G28" s="272"/>
      <c r="H28" s="272"/>
      <c r="I28" s="272"/>
      <c r="J28" s="272"/>
      <c r="K28" s="272"/>
      <c r="L28" s="272"/>
      <c r="M28" s="272"/>
      <c r="N28" s="273"/>
      <c r="P28" s="4" t="s">
        <v>194</v>
      </c>
    </row>
    <row r="29" spans="1:16" s="10" customFormat="1" ht="85.7" customHeight="1" x14ac:dyDescent="0.25">
      <c r="A29" s="11" t="s">
        <v>47</v>
      </c>
      <c r="B29" s="191" t="s">
        <v>48</v>
      </c>
      <c r="C29" s="9" t="s">
        <v>235</v>
      </c>
      <c r="D29" s="190"/>
      <c r="E29" s="18"/>
      <c r="F29" s="193"/>
      <c r="G29" s="38" t="s">
        <v>202</v>
      </c>
      <c r="H29" s="197" t="s">
        <v>389</v>
      </c>
      <c r="I29" s="158" t="s">
        <v>337</v>
      </c>
      <c r="J29" s="193" t="s">
        <v>361</v>
      </c>
      <c r="K29" s="31"/>
      <c r="L29" s="34"/>
      <c r="M29" s="34">
        <v>43373</v>
      </c>
      <c r="N29" s="37">
        <v>43451</v>
      </c>
      <c r="P29" s="4" t="s">
        <v>21</v>
      </c>
    </row>
    <row r="30" spans="1:16" s="10" customFormat="1" ht="86.25" customHeight="1" x14ac:dyDescent="0.25">
      <c r="A30" s="11" t="s">
        <v>49</v>
      </c>
      <c r="B30" s="191" t="s">
        <v>50</v>
      </c>
      <c r="C30" s="9" t="s">
        <v>237</v>
      </c>
      <c r="D30" s="190"/>
      <c r="E30" s="18"/>
      <c r="F30" s="193"/>
      <c r="G30" s="38" t="s">
        <v>202</v>
      </c>
      <c r="H30" s="197" t="s">
        <v>389</v>
      </c>
      <c r="I30" s="158" t="s">
        <v>337</v>
      </c>
      <c r="J30" s="193" t="s">
        <v>361</v>
      </c>
      <c r="K30" s="31"/>
      <c r="L30" s="34"/>
      <c r="M30" s="34">
        <v>43373</v>
      </c>
      <c r="N30" s="37">
        <v>43451</v>
      </c>
      <c r="P30" s="4" t="s">
        <v>21</v>
      </c>
    </row>
    <row r="31" spans="1:16" s="10" customFormat="1" ht="21.2" customHeight="1" x14ac:dyDescent="0.25">
      <c r="A31" s="14">
        <v>2</v>
      </c>
      <c r="B31" s="274" t="s">
        <v>239</v>
      </c>
      <c r="C31" s="275"/>
      <c r="D31" s="275"/>
      <c r="E31" s="275"/>
      <c r="F31" s="275"/>
      <c r="G31" s="275"/>
      <c r="H31" s="275"/>
      <c r="I31" s="275"/>
      <c r="J31" s="275"/>
      <c r="K31" s="275"/>
      <c r="L31" s="275"/>
      <c r="M31" s="275"/>
      <c r="N31" s="276"/>
      <c r="P31" s="4" t="s">
        <v>194</v>
      </c>
    </row>
    <row r="32" spans="1:16" s="10" customFormat="1" ht="135.75" customHeight="1" x14ac:dyDescent="0.25">
      <c r="A32" s="11">
        <v>2.1</v>
      </c>
      <c r="B32" s="191" t="s">
        <v>51</v>
      </c>
      <c r="C32" s="199" t="s">
        <v>240</v>
      </c>
      <c r="D32" s="190"/>
      <c r="E32" s="38"/>
      <c r="F32" s="193"/>
      <c r="G32" s="197" t="s">
        <v>390</v>
      </c>
      <c r="H32" s="203" t="s">
        <v>353</v>
      </c>
      <c r="I32" s="158" t="s">
        <v>337</v>
      </c>
      <c r="J32" s="193" t="s">
        <v>354</v>
      </c>
      <c r="K32" s="31"/>
      <c r="L32" s="31"/>
      <c r="M32" s="34">
        <v>43423</v>
      </c>
      <c r="N32" s="34">
        <v>43441</v>
      </c>
      <c r="P32" s="4" t="s">
        <v>52</v>
      </c>
    </row>
    <row r="33" spans="1:16" s="10" customFormat="1" ht="163.5" customHeight="1" x14ac:dyDescent="0.25">
      <c r="A33" s="11">
        <v>2.2000000000000002</v>
      </c>
      <c r="B33" s="191" t="s">
        <v>53</v>
      </c>
      <c r="C33" s="199" t="s">
        <v>244</v>
      </c>
      <c r="D33" s="190"/>
      <c r="E33" s="197"/>
      <c r="F33" s="196"/>
      <c r="G33" s="172" t="s">
        <v>374</v>
      </c>
      <c r="H33" s="203" t="s">
        <v>353</v>
      </c>
      <c r="I33" s="158" t="s">
        <v>337</v>
      </c>
      <c r="J33" s="193" t="s">
        <v>355</v>
      </c>
      <c r="K33" s="31"/>
      <c r="L33" s="31"/>
      <c r="M33" s="34">
        <v>43423</v>
      </c>
      <c r="N33" s="34">
        <v>43441</v>
      </c>
      <c r="P33" s="4" t="s">
        <v>54</v>
      </c>
    </row>
    <row r="34" spans="1:16" s="10" customFormat="1" ht="21.2" customHeight="1" x14ac:dyDescent="0.25">
      <c r="A34" s="192">
        <v>3</v>
      </c>
      <c r="B34" s="274" t="s">
        <v>248</v>
      </c>
      <c r="C34" s="275"/>
      <c r="D34" s="275"/>
      <c r="E34" s="275"/>
      <c r="F34" s="275"/>
      <c r="G34" s="275"/>
      <c r="H34" s="275"/>
      <c r="I34" s="275"/>
      <c r="J34" s="275"/>
      <c r="K34" s="275"/>
      <c r="L34" s="275"/>
      <c r="M34" s="275"/>
      <c r="N34" s="276"/>
      <c r="P34" s="4" t="s">
        <v>194</v>
      </c>
    </row>
    <row r="35" spans="1:16" s="10" customFormat="1" ht="151.5" customHeight="1" x14ac:dyDescent="0.25">
      <c r="A35" s="11">
        <v>3.1</v>
      </c>
      <c r="B35" s="191" t="s">
        <v>55</v>
      </c>
      <c r="C35" s="9" t="s">
        <v>249</v>
      </c>
      <c r="D35" s="15"/>
      <c r="E35" s="18"/>
      <c r="F35" s="196"/>
      <c r="G35" s="197" t="s">
        <v>391</v>
      </c>
      <c r="H35" s="203" t="s">
        <v>353</v>
      </c>
      <c r="I35" s="166" t="s">
        <v>333</v>
      </c>
      <c r="J35" s="196" t="s">
        <v>392</v>
      </c>
      <c r="K35" s="31"/>
      <c r="L35" s="31"/>
      <c r="M35" s="34">
        <v>43373</v>
      </c>
      <c r="N35" s="168">
        <f>MAX(N21,N20,N46)</f>
        <v>43447</v>
      </c>
      <c r="P35" s="4" t="s">
        <v>28</v>
      </c>
    </row>
    <row r="36" spans="1:16" s="10" customFormat="1" ht="47.25" x14ac:dyDescent="0.25">
      <c r="A36" s="11">
        <v>3.2</v>
      </c>
      <c r="B36" s="191" t="s">
        <v>56</v>
      </c>
      <c r="C36" s="9" t="s">
        <v>249</v>
      </c>
      <c r="D36" s="16"/>
      <c r="E36" s="39"/>
      <c r="F36" s="196"/>
      <c r="G36" s="38" t="s">
        <v>393</v>
      </c>
      <c r="H36" s="203" t="s">
        <v>353</v>
      </c>
      <c r="I36" s="163" t="s">
        <v>380</v>
      </c>
      <c r="J36" s="196" t="s">
        <v>394</v>
      </c>
      <c r="K36" s="31"/>
      <c r="L36" s="31"/>
      <c r="M36" s="34"/>
      <c r="N36" s="34">
        <v>43441</v>
      </c>
      <c r="O36" s="10" t="s">
        <v>395</v>
      </c>
      <c r="P36" s="4" t="s">
        <v>57</v>
      </c>
    </row>
    <row r="37" spans="1:16" s="10" customFormat="1" ht="98.45" customHeight="1" x14ac:dyDescent="0.25">
      <c r="A37" s="11">
        <v>3.3</v>
      </c>
      <c r="B37" s="191" t="s">
        <v>58</v>
      </c>
      <c r="C37" s="9" t="s">
        <v>253</v>
      </c>
      <c r="D37" s="190"/>
      <c r="E37" s="18"/>
      <c r="F37" s="196"/>
      <c r="G37" s="38" t="s">
        <v>202</v>
      </c>
      <c r="H37" s="203" t="s">
        <v>202</v>
      </c>
      <c r="I37" s="162" t="s">
        <v>342</v>
      </c>
      <c r="J37" s="196"/>
      <c r="K37" s="31"/>
      <c r="L37" s="31"/>
      <c r="M37" s="34">
        <v>43373</v>
      </c>
      <c r="N37" s="34">
        <v>43373</v>
      </c>
      <c r="P37" s="4" t="s">
        <v>57</v>
      </c>
    </row>
    <row r="38" spans="1:16" s="10" customFormat="1" ht="21.2" customHeight="1" x14ac:dyDescent="0.25">
      <c r="A38" s="192">
        <v>4</v>
      </c>
      <c r="B38" s="274" t="s">
        <v>255</v>
      </c>
      <c r="C38" s="275"/>
      <c r="D38" s="275"/>
      <c r="E38" s="275"/>
      <c r="F38" s="275"/>
      <c r="G38" s="275"/>
      <c r="H38" s="275"/>
      <c r="I38" s="275"/>
      <c r="J38" s="275"/>
      <c r="K38" s="275"/>
      <c r="L38" s="275"/>
      <c r="M38" s="275"/>
      <c r="N38" s="276"/>
      <c r="P38" s="4" t="s">
        <v>194</v>
      </c>
    </row>
    <row r="39" spans="1:16" s="10" customFormat="1" ht="181.5" customHeight="1" x14ac:dyDescent="0.25">
      <c r="A39" s="11">
        <v>4.0999999999999996</v>
      </c>
      <c r="B39" s="191" t="s">
        <v>59</v>
      </c>
      <c r="C39" s="190" t="s">
        <v>10</v>
      </c>
      <c r="D39" s="190"/>
      <c r="E39" s="203"/>
      <c r="F39" s="23"/>
      <c r="G39" s="38" t="s">
        <v>396</v>
      </c>
      <c r="H39" s="10" t="s">
        <v>353</v>
      </c>
      <c r="I39" s="161" t="s">
        <v>342</v>
      </c>
      <c r="J39" s="193" t="s">
        <v>358</v>
      </c>
      <c r="K39" s="31"/>
      <c r="L39" s="31"/>
      <c r="M39" s="31"/>
      <c r="N39" s="34">
        <v>43451</v>
      </c>
      <c r="P39" s="4" t="s">
        <v>10</v>
      </c>
    </row>
    <row r="40" spans="1:16" s="10" customFormat="1" ht="49.7" customHeight="1" x14ac:dyDescent="0.25">
      <c r="A40" s="11">
        <v>4.2</v>
      </c>
      <c r="B40" s="191" t="s">
        <v>60</v>
      </c>
      <c r="C40" s="190" t="s">
        <v>258</v>
      </c>
      <c r="D40" s="190"/>
      <c r="E40" s="203"/>
      <c r="F40" s="196"/>
      <c r="G40" s="38" t="s">
        <v>397</v>
      </c>
      <c r="H40" s="197" t="s">
        <v>353</v>
      </c>
      <c r="I40" s="161" t="s">
        <v>342</v>
      </c>
      <c r="J40" s="196" t="s">
        <v>360</v>
      </c>
      <c r="K40" s="31"/>
      <c r="L40" s="31"/>
      <c r="M40" s="34">
        <v>43373</v>
      </c>
      <c r="N40" s="34">
        <v>43441</v>
      </c>
      <c r="P40" s="4" t="s">
        <v>61</v>
      </c>
    </row>
    <row r="41" spans="1:16" s="10" customFormat="1" ht="21.2" customHeight="1" x14ac:dyDescent="0.25">
      <c r="A41" s="192">
        <v>5</v>
      </c>
      <c r="B41" s="274" t="s">
        <v>262</v>
      </c>
      <c r="C41" s="275"/>
      <c r="D41" s="275"/>
      <c r="E41" s="275"/>
      <c r="F41" s="275"/>
      <c r="G41" s="275"/>
      <c r="H41" s="275"/>
      <c r="I41" s="275"/>
      <c r="J41" s="275"/>
      <c r="K41" s="275"/>
      <c r="L41" s="275"/>
      <c r="M41" s="275"/>
      <c r="N41" s="276"/>
      <c r="P41" s="4" t="s">
        <v>194</v>
      </c>
    </row>
    <row r="42" spans="1:16" s="10" customFormat="1" ht="30" x14ac:dyDescent="0.25">
      <c r="A42" s="11">
        <v>5.0999999999999996</v>
      </c>
      <c r="B42" s="191" t="s">
        <v>62</v>
      </c>
      <c r="C42" s="9" t="s">
        <v>263</v>
      </c>
      <c r="D42" s="190"/>
      <c r="E42" s="18"/>
      <c r="F42" s="193"/>
      <c r="G42" s="38" t="s">
        <v>202</v>
      </c>
      <c r="H42" s="38" t="s">
        <v>389</v>
      </c>
      <c r="I42" s="161" t="s">
        <v>342</v>
      </c>
      <c r="J42" s="193"/>
      <c r="K42" s="31"/>
      <c r="L42" s="31"/>
      <c r="M42" s="31"/>
      <c r="N42" s="34">
        <v>43441</v>
      </c>
      <c r="P42" s="4" t="s">
        <v>63</v>
      </c>
    </row>
    <row r="43" spans="1:16" s="10" customFormat="1" ht="234.75" customHeight="1" x14ac:dyDescent="0.25">
      <c r="A43" s="11">
        <v>5.2</v>
      </c>
      <c r="B43" s="191" t="s">
        <v>64</v>
      </c>
      <c r="C43" s="9" t="s">
        <v>263</v>
      </c>
      <c r="D43" s="190"/>
      <c r="E43" s="38"/>
      <c r="F43" s="196"/>
      <c r="G43" s="197" t="s">
        <v>398</v>
      </c>
      <c r="H43" s="203" t="s">
        <v>353</v>
      </c>
      <c r="I43" s="166" t="s">
        <v>333</v>
      </c>
      <c r="J43" s="196" t="s">
        <v>399</v>
      </c>
      <c r="K43" s="31"/>
      <c r="L43" s="31"/>
      <c r="M43" s="34">
        <v>43373</v>
      </c>
      <c r="N43" s="34">
        <v>43447</v>
      </c>
      <c r="P43" s="4" t="s">
        <v>63</v>
      </c>
    </row>
    <row r="44" spans="1:16" s="10" customFormat="1" ht="21" customHeight="1" x14ac:dyDescent="0.25">
      <c r="A44" s="192">
        <v>6</v>
      </c>
      <c r="B44" s="274" t="s">
        <v>268</v>
      </c>
      <c r="C44" s="275"/>
      <c r="D44" s="275"/>
      <c r="E44" s="275"/>
      <c r="F44" s="275"/>
      <c r="G44" s="275"/>
      <c r="H44" s="275"/>
      <c r="I44" s="275"/>
      <c r="J44" s="275"/>
      <c r="K44" s="275"/>
      <c r="L44" s="275"/>
      <c r="M44" s="275"/>
      <c r="N44" s="276"/>
      <c r="P44" s="4" t="s">
        <v>194</v>
      </c>
    </row>
    <row r="45" spans="1:16" s="10" customFormat="1" ht="18.75" customHeight="1" x14ac:dyDescent="0.25">
      <c r="A45" s="189">
        <v>6.1</v>
      </c>
      <c r="B45" s="271" t="s">
        <v>269</v>
      </c>
      <c r="C45" s="272"/>
      <c r="D45" s="272"/>
      <c r="E45" s="272"/>
      <c r="F45" s="272"/>
      <c r="G45" s="272"/>
      <c r="H45" s="272"/>
      <c r="I45" s="272"/>
      <c r="J45" s="272"/>
      <c r="K45" s="272"/>
      <c r="L45" s="272"/>
      <c r="M45" s="272"/>
      <c r="N45" s="273"/>
      <c r="P45" s="4" t="s">
        <v>194</v>
      </c>
    </row>
    <row r="46" spans="1:16" s="10" customFormat="1" ht="110.25" x14ac:dyDescent="0.25">
      <c r="A46" s="11" t="s">
        <v>65</v>
      </c>
      <c r="B46" s="191" t="s">
        <v>66</v>
      </c>
      <c r="C46" s="9" t="s">
        <v>270</v>
      </c>
      <c r="D46" s="199"/>
      <c r="E46" s="18"/>
      <c r="F46" s="23"/>
      <c r="G46" s="197" t="s">
        <v>400</v>
      </c>
      <c r="H46" s="197" t="s">
        <v>353</v>
      </c>
      <c r="I46" s="166" t="s">
        <v>333</v>
      </c>
      <c r="J46" s="193" t="s">
        <v>401</v>
      </c>
      <c r="K46" s="31"/>
      <c r="L46" s="31"/>
      <c r="M46" s="33" t="s">
        <v>273</v>
      </c>
      <c r="N46" s="34">
        <v>43447</v>
      </c>
      <c r="O46" s="10" t="s">
        <v>402</v>
      </c>
      <c r="P46" s="4" t="s">
        <v>67</v>
      </c>
    </row>
    <row r="47" spans="1:16" s="10" customFormat="1" ht="70.5" customHeight="1" x14ac:dyDescent="0.25">
      <c r="A47" s="11" t="s">
        <v>68</v>
      </c>
      <c r="B47" s="191" t="s">
        <v>69</v>
      </c>
      <c r="C47" s="9" t="s">
        <v>69</v>
      </c>
      <c r="D47" s="199"/>
      <c r="E47" s="197"/>
      <c r="F47" s="193"/>
      <c r="G47" s="38" t="s">
        <v>386</v>
      </c>
      <c r="H47" s="197" t="s">
        <v>202</v>
      </c>
      <c r="I47" s="166" t="s">
        <v>333</v>
      </c>
      <c r="J47" s="193" t="s">
        <v>364</v>
      </c>
      <c r="K47" s="31"/>
      <c r="L47" s="31"/>
      <c r="M47" s="34">
        <v>43434</v>
      </c>
      <c r="N47" s="34">
        <v>43434</v>
      </c>
      <c r="P47" s="4" t="s">
        <v>70</v>
      </c>
    </row>
    <row r="48" spans="1:16" s="10" customFormat="1" ht="75" x14ac:dyDescent="0.25">
      <c r="A48" s="11" t="s">
        <v>71</v>
      </c>
      <c r="B48" s="191" t="s">
        <v>72</v>
      </c>
      <c r="C48" s="9" t="s">
        <v>277</v>
      </c>
      <c r="D48" s="199"/>
      <c r="E48" s="18"/>
      <c r="F48" s="196"/>
      <c r="G48" s="38" t="s">
        <v>403</v>
      </c>
      <c r="H48" s="203" t="s">
        <v>202</v>
      </c>
      <c r="I48" s="166" t="s">
        <v>333</v>
      </c>
      <c r="J48" s="196"/>
      <c r="K48" s="31"/>
      <c r="L48" s="35"/>
      <c r="M48" s="34">
        <v>43394</v>
      </c>
      <c r="N48" s="34">
        <v>43394</v>
      </c>
      <c r="O48" s="4" t="s">
        <v>404</v>
      </c>
      <c r="P48" s="4" t="s">
        <v>73</v>
      </c>
    </row>
    <row r="49" spans="1:16" s="10" customFormat="1" ht="60" customHeight="1" x14ac:dyDescent="0.25">
      <c r="A49" s="11" t="s">
        <v>74</v>
      </c>
      <c r="B49" s="191" t="s">
        <v>75</v>
      </c>
      <c r="C49" s="9" t="s">
        <v>228</v>
      </c>
      <c r="D49" s="199"/>
      <c r="E49" s="197"/>
      <c r="F49" s="196"/>
      <c r="G49" s="38" t="s">
        <v>202</v>
      </c>
      <c r="H49" s="203" t="s">
        <v>202</v>
      </c>
      <c r="I49" s="164" t="s">
        <v>202</v>
      </c>
      <c r="J49" s="196"/>
      <c r="K49" s="33"/>
      <c r="L49" s="33"/>
      <c r="M49" s="33"/>
      <c r="N49" s="197" t="s">
        <v>202</v>
      </c>
      <c r="P49" s="4" t="s">
        <v>28</v>
      </c>
    </row>
    <row r="50" spans="1:16" s="10" customFormat="1" ht="65.25" customHeight="1" x14ac:dyDescent="0.25">
      <c r="A50" s="11" t="s">
        <v>76</v>
      </c>
      <c r="B50" s="191" t="s">
        <v>77</v>
      </c>
      <c r="C50" s="9" t="s">
        <v>228</v>
      </c>
      <c r="D50" s="199"/>
      <c r="E50" s="197"/>
      <c r="F50" s="196"/>
      <c r="G50" s="38" t="s">
        <v>202</v>
      </c>
      <c r="H50" s="203" t="s">
        <v>202</v>
      </c>
      <c r="I50" s="164" t="s">
        <v>202</v>
      </c>
      <c r="J50" s="196"/>
      <c r="K50" s="33"/>
      <c r="L50" s="33"/>
      <c r="M50" s="33"/>
      <c r="N50" s="197" t="s">
        <v>202</v>
      </c>
      <c r="P50" s="4" t="s">
        <v>28</v>
      </c>
    </row>
    <row r="51" spans="1:16" s="10" customFormat="1" ht="72.75" customHeight="1" x14ac:dyDescent="0.25">
      <c r="A51" s="11" t="s">
        <v>78</v>
      </c>
      <c r="B51" s="191" t="s">
        <v>79</v>
      </c>
      <c r="C51" s="9" t="s">
        <v>282</v>
      </c>
      <c r="D51" s="199"/>
      <c r="E51" s="197"/>
      <c r="F51" s="196"/>
      <c r="G51" s="173" t="s">
        <v>405</v>
      </c>
      <c r="H51" s="203" t="s">
        <v>202</v>
      </c>
      <c r="I51" s="160" t="s">
        <v>343</v>
      </c>
      <c r="J51" s="196"/>
      <c r="K51" s="33"/>
      <c r="L51" s="33"/>
      <c r="M51" s="34" t="s">
        <v>224</v>
      </c>
      <c r="N51" s="34" t="s">
        <v>224</v>
      </c>
      <c r="P51" s="4" t="s">
        <v>28</v>
      </c>
    </row>
    <row r="52" spans="1:16" s="10" customFormat="1" ht="63" customHeight="1" x14ac:dyDescent="0.25">
      <c r="A52" s="11" t="s">
        <v>80</v>
      </c>
      <c r="B52" s="191" t="s">
        <v>81</v>
      </c>
      <c r="C52" s="9" t="s">
        <v>286</v>
      </c>
      <c r="D52" s="199"/>
      <c r="E52" s="197"/>
      <c r="F52" s="196"/>
      <c r="G52" s="38" t="s">
        <v>406</v>
      </c>
      <c r="H52" s="203" t="s">
        <v>202</v>
      </c>
      <c r="I52" s="165" t="s">
        <v>342</v>
      </c>
      <c r="J52" s="196"/>
      <c r="K52" s="33"/>
      <c r="L52" s="33"/>
      <c r="M52" s="29"/>
      <c r="N52" s="34">
        <v>43441</v>
      </c>
      <c r="P52" s="4" t="s">
        <v>82</v>
      </c>
    </row>
    <row r="53" spans="1:16" s="10" customFormat="1" ht="53.45" customHeight="1" x14ac:dyDescent="0.25">
      <c r="A53" s="11" t="s">
        <v>83</v>
      </c>
      <c r="B53" s="191" t="s">
        <v>84</v>
      </c>
      <c r="C53" s="9" t="s">
        <v>84</v>
      </c>
      <c r="D53" s="199"/>
      <c r="E53" s="197"/>
      <c r="F53" s="196"/>
      <c r="G53" s="38" t="s">
        <v>407</v>
      </c>
      <c r="H53" s="203" t="s">
        <v>202</v>
      </c>
      <c r="I53" s="166" t="s">
        <v>333</v>
      </c>
      <c r="J53" s="196"/>
      <c r="K53" s="31"/>
      <c r="L53" s="31"/>
      <c r="M53" s="34">
        <v>43342</v>
      </c>
      <c r="N53" s="34">
        <v>43342</v>
      </c>
      <c r="P53" s="4" t="s">
        <v>85</v>
      </c>
    </row>
    <row r="54" spans="1:16" s="10" customFormat="1" ht="60" customHeight="1" x14ac:dyDescent="0.25">
      <c r="A54" s="11" t="s">
        <v>86</v>
      </c>
      <c r="B54" s="191" t="s">
        <v>87</v>
      </c>
      <c r="C54" s="9" t="s">
        <v>292</v>
      </c>
      <c r="D54" s="22"/>
      <c r="E54" s="197"/>
      <c r="F54" s="196"/>
      <c r="G54" s="38" t="s">
        <v>408</v>
      </c>
      <c r="H54" s="203" t="s">
        <v>202</v>
      </c>
      <c r="I54" s="164" t="s">
        <v>202</v>
      </c>
      <c r="J54" s="196"/>
      <c r="K54" s="33"/>
      <c r="L54" s="33"/>
      <c r="M54" s="167" t="s">
        <v>202</v>
      </c>
      <c r="N54" s="167" t="s">
        <v>202</v>
      </c>
      <c r="P54" s="4" t="s">
        <v>88</v>
      </c>
    </row>
    <row r="55" spans="1:16" s="10" customFormat="1" ht="218.25" customHeight="1" x14ac:dyDescent="0.25">
      <c r="A55" s="11" t="s">
        <v>89</v>
      </c>
      <c r="B55" s="191" t="s">
        <v>90</v>
      </c>
      <c r="C55" s="9" t="s">
        <v>292</v>
      </c>
      <c r="D55" s="22"/>
      <c r="E55" s="26"/>
      <c r="F55" s="196"/>
      <c r="G55" s="38" t="s">
        <v>409</v>
      </c>
      <c r="H55" s="196" t="s">
        <v>353</v>
      </c>
      <c r="I55" s="166" t="s">
        <v>333</v>
      </c>
      <c r="J55" s="193" t="s">
        <v>366</v>
      </c>
      <c r="K55" s="33"/>
      <c r="L55" s="32">
        <v>43402</v>
      </c>
      <c r="M55" s="32">
        <v>43447</v>
      </c>
      <c r="N55" s="32">
        <v>43451</v>
      </c>
      <c r="P55" s="4" t="s">
        <v>128</v>
      </c>
    </row>
    <row r="56" spans="1:16" s="10" customFormat="1" ht="104.25" customHeight="1" x14ac:dyDescent="0.25">
      <c r="A56" s="11" t="s">
        <v>92</v>
      </c>
      <c r="B56" s="191" t="s">
        <v>93</v>
      </c>
      <c r="C56" s="9" t="s">
        <v>296</v>
      </c>
      <c r="D56" s="199"/>
      <c r="E56" s="197"/>
      <c r="F56" s="196"/>
      <c r="G56" s="38" t="s">
        <v>410</v>
      </c>
      <c r="H56" s="203" t="s">
        <v>411</v>
      </c>
      <c r="I56" s="165" t="s">
        <v>342</v>
      </c>
      <c r="J56" s="193" t="s">
        <v>361</v>
      </c>
      <c r="K56" s="33"/>
      <c r="L56" s="33"/>
      <c r="M56" s="32">
        <v>43401</v>
      </c>
      <c r="N56" s="32">
        <v>43451</v>
      </c>
      <c r="P56" s="4" t="s">
        <v>94</v>
      </c>
    </row>
    <row r="57" spans="1:16" s="10" customFormat="1" ht="21.2" customHeight="1" x14ac:dyDescent="0.25">
      <c r="A57" s="189">
        <v>6.2</v>
      </c>
      <c r="B57" s="271" t="s">
        <v>300</v>
      </c>
      <c r="C57" s="272"/>
      <c r="D57" s="272"/>
      <c r="E57" s="272"/>
      <c r="F57" s="272"/>
      <c r="G57" s="272"/>
      <c r="H57" s="272"/>
      <c r="I57" s="272"/>
      <c r="J57" s="272"/>
      <c r="K57" s="272"/>
      <c r="L57" s="272"/>
      <c r="M57" s="272"/>
      <c r="N57" s="273"/>
      <c r="P57" s="4" t="s">
        <v>194</v>
      </c>
    </row>
    <row r="58" spans="1:16" s="10" customFormat="1" ht="102.2" customHeight="1" x14ac:dyDescent="0.25">
      <c r="A58" s="11" t="s">
        <v>95</v>
      </c>
      <c r="B58" s="191" t="s">
        <v>96</v>
      </c>
      <c r="C58" s="9" t="s">
        <v>228</v>
      </c>
      <c r="D58" s="15"/>
      <c r="E58" s="197"/>
      <c r="F58" s="196"/>
      <c r="G58" s="38" t="s">
        <v>202</v>
      </c>
      <c r="H58" s="203" t="s">
        <v>202</v>
      </c>
      <c r="I58" s="164" t="s">
        <v>202</v>
      </c>
      <c r="J58" s="196"/>
      <c r="K58" s="31"/>
      <c r="L58" s="31"/>
      <c r="M58" s="31"/>
      <c r="N58" s="38" t="s">
        <v>202</v>
      </c>
      <c r="P58" s="4" t="s">
        <v>28</v>
      </c>
    </row>
    <row r="59" spans="1:16" s="10" customFormat="1" ht="109.5" customHeight="1" x14ac:dyDescent="0.25">
      <c r="A59" s="11" t="s">
        <v>97</v>
      </c>
      <c r="B59" s="191" t="s">
        <v>98</v>
      </c>
      <c r="C59" s="9" t="s">
        <v>69</v>
      </c>
      <c r="D59" s="15"/>
      <c r="E59" s="197"/>
      <c r="F59" s="196"/>
      <c r="G59" s="38" t="s">
        <v>202</v>
      </c>
      <c r="H59" s="203" t="s">
        <v>202</v>
      </c>
      <c r="I59" s="165" t="s">
        <v>342</v>
      </c>
      <c r="J59" s="196"/>
      <c r="K59" s="31"/>
      <c r="L59" s="31"/>
      <c r="M59" s="31"/>
      <c r="N59" s="34">
        <v>43448</v>
      </c>
      <c r="P59" s="4" t="s">
        <v>70</v>
      </c>
    </row>
    <row r="60" spans="1:16" s="10" customFormat="1" ht="152.25" customHeight="1" x14ac:dyDescent="0.25">
      <c r="A60" s="11" t="s">
        <v>99</v>
      </c>
      <c r="B60" s="191" t="s">
        <v>100</v>
      </c>
      <c r="C60" s="9" t="s">
        <v>69</v>
      </c>
      <c r="D60" s="15"/>
      <c r="E60" s="197"/>
      <c r="F60" s="196"/>
      <c r="G60" s="38" t="s">
        <v>202</v>
      </c>
      <c r="H60" s="203" t="s">
        <v>202</v>
      </c>
      <c r="I60" s="165" t="s">
        <v>342</v>
      </c>
      <c r="J60" s="196"/>
      <c r="K60" s="31"/>
      <c r="L60" s="31"/>
      <c r="M60" s="31"/>
      <c r="N60" s="34">
        <v>43448</v>
      </c>
      <c r="P60" s="4" t="s">
        <v>70</v>
      </c>
    </row>
    <row r="61" spans="1:16" s="10" customFormat="1" ht="61.5" customHeight="1" x14ac:dyDescent="0.25">
      <c r="A61" s="11" t="s">
        <v>101</v>
      </c>
      <c r="B61" s="191" t="s">
        <v>102</v>
      </c>
      <c r="C61" s="9" t="s">
        <v>228</v>
      </c>
      <c r="D61" s="15"/>
      <c r="E61" s="197"/>
      <c r="F61" s="196"/>
      <c r="G61" s="38" t="s">
        <v>202</v>
      </c>
      <c r="H61" s="203" t="s">
        <v>202</v>
      </c>
      <c r="I61" s="164" t="s">
        <v>202</v>
      </c>
      <c r="J61" s="196"/>
      <c r="K61" s="31"/>
      <c r="L61" s="31"/>
      <c r="M61" s="31"/>
      <c r="N61" s="38" t="s">
        <v>202</v>
      </c>
      <c r="P61" s="4" t="s">
        <v>28</v>
      </c>
    </row>
    <row r="62" spans="1:16" s="10" customFormat="1" ht="99.75" customHeight="1" x14ac:dyDescent="0.25">
      <c r="A62" s="11" t="s">
        <v>103</v>
      </c>
      <c r="B62" s="191" t="s">
        <v>104</v>
      </c>
      <c r="C62" s="9" t="s">
        <v>228</v>
      </c>
      <c r="D62" s="15"/>
      <c r="E62" s="197"/>
      <c r="F62" s="196"/>
      <c r="G62" s="38" t="s">
        <v>202</v>
      </c>
      <c r="H62" s="203" t="s">
        <v>202</v>
      </c>
      <c r="I62" s="165" t="s">
        <v>342</v>
      </c>
      <c r="J62" s="196"/>
      <c r="K62" s="31"/>
      <c r="L62" s="31"/>
      <c r="M62" s="31"/>
      <c r="N62" s="34">
        <v>43448</v>
      </c>
      <c r="P62" s="4" t="s">
        <v>28</v>
      </c>
    </row>
    <row r="63" spans="1:16" s="10" customFormat="1" ht="21" customHeight="1" x14ac:dyDescent="0.25">
      <c r="A63" s="192">
        <v>7</v>
      </c>
      <c r="B63" s="274" t="s">
        <v>309</v>
      </c>
      <c r="C63" s="275"/>
      <c r="D63" s="275"/>
      <c r="E63" s="275"/>
      <c r="F63" s="275"/>
      <c r="G63" s="275"/>
      <c r="H63" s="275"/>
      <c r="I63" s="275"/>
      <c r="J63" s="275"/>
      <c r="K63" s="275"/>
      <c r="L63" s="275"/>
      <c r="M63" s="275"/>
      <c r="N63" s="276"/>
      <c r="P63" s="4" t="s">
        <v>194</v>
      </c>
    </row>
    <row r="64" spans="1:16" s="10" customFormat="1" ht="66.75" customHeight="1" x14ac:dyDescent="0.25">
      <c r="A64" s="11"/>
      <c r="B64" s="191" t="s">
        <v>105</v>
      </c>
      <c r="C64" s="9" t="s">
        <v>94</v>
      </c>
      <c r="D64" s="190"/>
      <c r="E64" s="38"/>
      <c r="F64" s="196"/>
      <c r="G64" s="203" t="s">
        <v>411</v>
      </c>
      <c r="H64" s="203" t="s">
        <v>202</v>
      </c>
      <c r="I64" s="165" t="s">
        <v>342</v>
      </c>
      <c r="J64" s="196"/>
      <c r="K64" s="31"/>
      <c r="L64" s="31"/>
      <c r="M64" s="34">
        <v>43401</v>
      </c>
      <c r="N64" s="34">
        <v>43401</v>
      </c>
      <c r="P64" s="4" t="s">
        <v>94</v>
      </c>
    </row>
    <row r="65" spans="1:16" s="10" customFormat="1" ht="21" customHeight="1" x14ac:dyDescent="0.25">
      <c r="A65" s="192">
        <v>8</v>
      </c>
      <c r="B65" s="274" t="s">
        <v>313</v>
      </c>
      <c r="C65" s="275"/>
      <c r="D65" s="275"/>
      <c r="E65" s="275"/>
      <c r="F65" s="275"/>
      <c r="G65" s="275"/>
      <c r="H65" s="275"/>
      <c r="I65" s="275"/>
      <c r="J65" s="275"/>
      <c r="K65" s="275"/>
      <c r="L65" s="275"/>
      <c r="M65" s="275"/>
      <c r="N65" s="276"/>
      <c r="P65" s="4" t="s">
        <v>194</v>
      </c>
    </row>
    <row r="66" spans="1:16" s="10" customFormat="1" ht="44.45" customHeight="1" x14ac:dyDescent="0.25">
      <c r="A66" s="11"/>
      <c r="B66" s="191"/>
      <c r="C66" s="9" t="s">
        <v>10</v>
      </c>
      <c r="D66" s="15"/>
      <c r="E66" s="197"/>
      <c r="F66" s="196"/>
      <c r="G66" s="203"/>
      <c r="H66" s="196"/>
      <c r="I66" s="166" t="s">
        <v>333</v>
      </c>
      <c r="J66" s="196"/>
      <c r="K66" s="31"/>
      <c r="L66" s="31"/>
      <c r="M66" s="34">
        <v>43452</v>
      </c>
      <c r="N66" s="34">
        <v>43452</v>
      </c>
      <c r="P66" s="4" t="s">
        <v>10</v>
      </c>
    </row>
    <row r="67" spans="1:16" s="10" customFormat="1" ht="21" customHeight="1" x14ac:dyDescent="0.25">
      <c r="A67" s="192">
        <v>9</v>
      </c>
      <c r="B67" s="274" t="s">
        <v>316</v>
      </c>
      <c r="C67" s="275"/>
      <c r="D67" s="275"/>
      <c r="E67" s="275"/>
      <c r="F67" s="275"/>
      <c r="G67" s="275"/>
      <c r="H67" s="275"/>
      <c r="I67" s="275"/>
      <c r="J67" s="275"/>
      <c r="K67" s="275"/>
      <c r="L67" s="275"/>
      <c r="M67" s="275"/>
      <c r="N67" s="276"/>
      <c r="P67" s="4" t="s">
        <v>194</v>
      </c>
    </row>
    <row r="68" spans="1:16" s="10" customFormat="1" ht="15.75" customHeight="1" x14ac:dyDescent="0.25">
      <c r="A68" s="11">
        <v>9.1</v>
      </c>
      <c r="B68" s="191" t="s">
        <v>317</v>
      </c>
      <c r="C68" s="9" t="s">
        <v>10</v>
      </c>
      <c r="D68" s="15" t="s">
        <v>202</v>
      </c>
      <c r="E68" s="20" t="s">
        <v>318</v>
      </c>
      <c r="F68" s="290" t="s">
        <v>319</v>
      </c>
      <c r="G68" s="203"/>
      <c r="H68" s="196"/>
      <c r="I68" s="166" t="s">
        <v>333</v>
      </c>
      <c r="J68" s="196"/>
      <c r="K68" s="31"/>
      <c r="L68" s="31"/>
      <c r="M68" s="31"/>
      <c r="N68" s="31"/>
      <c r="P68" s="4" t="s">
        <v>320</v>
      </c>
    </row>
    <row r="69" spans="1:16" s="10" customFormat="1" ht="29.25" customHeight="1" x14ac:dyDescent="0.25">
      <c r="A69" s="11">
        <v>9.1999999999999993</v>
      </c>
      <c r="B69" s="191" t="s">
        <v>321</v>
      </c>
      <c r="C69" s="9" t="s">
        <v>322</v>
      </c>
      <c r="D69" s="15" t="s">
        <v>202</v>
      </c>
      <c r="E69" s="20" t="s">
        <v>318</v>
      </c>
      <c r="F69" s="291"/>
      <c r="G69" s="203"/>
      <c r="H69" s="196"/>
      <c r="I69" s="166" t="s">
        <v>333</v>
      </c>
      <c r="J69" s="196"/>
      <c r="K69" s="31"/>
      <c r="L69" s="31"/>
      <c r="M69" s="31"/>
      <c r="N69" s="31"/>
      <c r="P69" s="4" t="s">
        <v>320</v>
      </c>
    </row>
    <row r="74" spans="1:16" x14ac:dyDescent="0.25">
      <c r="K74" s="194"/>
      <c r="L74" s="194"/>
      <c r="M74" s="194"/>
      <c r="N74" s="58">
        <f>MAX(N7:N17,N20:N27,N29:N30,N32:N33,N35:N37,N39:N40,N42:N43,N46:N56,N58:N62,N64,N66)</f>
        <v>43452</v>
      </c>
    </row>
  </sheetData>
  <mergeCells count="32">
    <mergeCell ref="F68:F69"/>
    <mergeCell ref="B44:N44"/>
    <mergeCell ref="B45:N45"/>
    <mergeCell ref="B57:N57"/>
    <mergeCell ref="B63:N63"/>
    <mergeCell ref="B65:N65"/>
    <mergeCell ref="B67:N67"/>
    <mergeCell ref="A1:N2"/>
    <mergeCell ref="J3:J4"/>
    <mergeCell ref="L3:L4"/>
    <mergeCell ref="M3:M4"/>
    <mergeCell ref="B34:N34"/>
    <mergeCell ref="A19:A22"/>
    <mergeCell ref="A3:A4"/>
    <mergeCell ref="B38:N38"/>
    <mergeCell ref="B41:N41"/>
    <mergeCell ref="K3:K4"/>
    <mergeCell ref="G3:G4"/>
    <mergeCell ref="H3:H4"/>
    <mergeCell ref="B28:N28"/>
    <mergeCell ref="B31:N31"/>
    <mergeCell ref="B19:F19"/>
    <mergeCell ref="B3:B4"/>
    <mergeCell ref="C3:C4"/>
    <mergeCell ref="D3:E3"/>
    <mergeCell ref="F3:F4"/>
    <mergeCell ref="N3:N4"/>
    <mergeCell ref="P3:P4"/>
    <mergeCell ref="B5:N5"/>
    <mergeCell ref="B6:N6"/>
    <mergeCell ref="B18:N18"/>
    <mergeCell ref="I3:I4"/>
  </mergeCells>
  <pageMargins left="0.25" right="0.25" top="0.75" bottom="0.75" header="0.3" footer="0.3"/>
  <pageSetup paperSize="17" scale="98" fitToHeight="0" orientation="landscape" r:id="rId1"/>
  <headerFooter>
    <oddHeader>&amp;LTF-04&amp;R&amp;D</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S70"/>
  <sheetViews>
    <sheetView zoomScale="50" zoomScaleNormal="50" workbookViewId="0">
      <selection activeCell="F26" sqref="F26"/>
    </sheetView>
  </sheetViews>
  <sheetFormatPr defaultColWidth="9" defaultRowHeight="15" outlineLevelCol="1" x14ac:dyDescent="0.25"/>
  <cols>
    <col min="1" max="1" width="11.5703125" style="13" bestFit="1" customWidth="1"/>
    <col min="2" max="2" width="19" style="13" customWidth="1"/>
    <col min="3" max="3" width="20.28515625" style="13" customWidth="1"/>
    <col min="4" max="4" width="45.85546875" style="13" customWidth="1" outlineLevel="1"/>
    <col min="5" max="5" width="30.2851562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55"/>
      <c r="B1" s="256"/>
      <c r="C1" s="256"/>
      <c r="D1" s="256"/>
      <c r="E1" s="256"/>
      <c r="F1" s="256"/>
      <c r="G1" s="256"/>
      <c r="H1" s="256"/>
      <c r="I1" s="256"/>
      <c r="J1" s="256"/>
      <c r="K1" s="256"/>
      <c r="L1" s="256"/>
      <c r="M1" s="256"/>
      <c r="N1" s="256"/>
      <c r="O1" s="256"/>
      <c r="P1" s="41"/>
      <c r="Q1"/>
      <c r="R1"/>
      <c r="S1"/>
    </row>
    <row r="2" spans="1:19" s="1" customFormat="1" ht="17.45" customHeight="1" thickBot="1" x14ac:dyDescent="0.3">
      <c r="A2" s="257"/>
      <c r="B2" s="258"/>
      <c r="C2" s="258"/>
      <c r="D2" s="258"/>
      <c r="E2" s="258"/>
      <c r="F2" s="258"/>
      <c r="G2" s="258"/>
      <c r="H2" s="258"/>
      <c r="I2" s="258"/>
      <c r="J2" s="258"/>
      <c r="K2" s="258"/>
      <c r="L2" s="258"/>
      <c r="M2" s="258"/>
      <c r="N2" s="258"/>
      <c r="O2" s="258"/>
      <c r="P2" s="41"/>
      <c r="Q2"/>
      <c r="R2"/>
      <c r="S2"/>
    </row>
    <row r="3" spans="1:19" s="1" customFormat="1" ht="27" customHeight="1" x14ac:dyDescent="0.25">
      <c r="A3" s="259" t="s">
        <v>0</v>
      </c>
      <c r="B3" s="259" t="s">
        <v>177</v>
      </c>
      <c r="C3" s="259" t="s">
        <v>178</v>
      </c>
      <c r="D3" s="261"/>
      <c r="E3" s="262"/>
      <c r="F3" s="263" t="s">
        <v>180</v>
      </c>
      <c r="G3" s="253" t="s">
        <v>324</v>
      </c>
      <c r="H3" s="253" t="s">
        <v>325</v>
      </c>
      <c r="I3" s="253" t="s">
        <v>326</v>
      </c>
      <c r="J3" s="253" t="s">
        <v>327</v>
      </c>
      <c r="K3" s="253" t="s">
        <v>181</v>
      </c>
      <c r="L3" s="253" t="s">
        <v>182</v>
      </c>
      <c r="M3" s="253" t="s">
        <v>328</v>
      </c>
      <c r="N3" s="265" t="s">
        <v>329</v>
      </c>
      <c r="O3" s="265" t="s">
        <v>330</v>
      </c>
      <c r="P3" s="253" t="s">
        <v>184</v>
      </c>
      <c r="Q3"/>
      <c r="R3"/>
      <c r="S3"/>
    </row>
    <row r="4" spans="1:19" s="3" customFormat="1" ht="28.5" customHeight="1" thickBot="1" x14ac:dyDescent="0.3">
      <c r="A4" s="260"/>
      <c r="B4" s="260"/>
      <c r="C4" s="260"/>
      <c r="D4" s="181" t="s">
        <v>331</v>
      </c>
      <c r="E4" s="43" t="s">
        <v>191</v>
      </c>
      <c r="F4" s="264"/>
      <c r="G4" s="254"/>
      <c r="H4" s="254"/>
      <c r="I4" s="254"/>
      <c r="J4" s="254"/>
      <c r="K4" s="254"/>
      <c r="L4" s="254"/>
      <c r="M4" s="254"/>
      <c r="N4" s="266"/>
      <c r="O4" s="266"/>
      <c r="P4" s="254"/>
      <c r="Q4"/>
      <c r="R4"/>
      <c r="S4"/>
    </row>
    <row r="5" spans="1:19" s="4" customFormat="1" ht="40.5" customHeight="1" x14ac:dyDescent="0.25">
      <c r="A5" s="182">
        <v>1</v>
      </c>
      <c r="B5" s="248" t="s">
        <v>192</v>
      </c>
      <c r="C5" s="249"/>
      <c r="D5" s="249"/>
      <c r="E5" s="249"/>
      <c r="F5" s="249"/>
      <c r="G5" s="249"/>
      <c r="H5" s="249"/>
      <c r="I5" s="249"/>
      <c r="J5" s="249"/>
      <c r="K5" s="248"/>
      <c r="L5" s="248"/>
      <c r="M5" s="248"/>
      <c r="N5" s="248"/>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t="s">
        <v>202</v>
      </c>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t="s">
        <v>202</v>
      </c>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t="s">
        <v>202</v>
      </c>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t="s">
        <v>202</v>
      </c>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t="s">
        <v>375</v>
      </c>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t="s">
        <v>202</v>
      </c>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t="s">
        <v>202</v>
      </c>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t="s">
        <v>202</v>
      </c>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t="s">
        <v>202</v>
      </c>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t="s">
        <v>202</v>
      </c>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t="s">
        <v>202</v>
      </c>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50" t="s">
        <v>33</v>
      </c>
      <c r="B19" s="251" t="s">
        <v>216</v>
      </c>
      <c r="C19" s="251"/>
      <c r="D19" s="251"/>
      <c r="E19" s="251"/>
      <c r="F19" s="251"/>
      <c r="G19" s="251"/>
      <c r="H19" s="251"/>
      <c r="I19" s="251"/>
      <c r="J19" s="251"/>
      <c r="K19" s="251"/>
      <c r="L19" s="251"/>
      <c r="M19" s="251"/>
      <c r="N19" s="251"/>
      <c r="O19" s="50"/>
      <c r="P19" s="4" t="s">
        <v>194</v>
      </c>
    </row>
    <row r="20" spans="1:16" s="10" customFormat="1" ht="110.25" x14ac:dyDescent="0.25">
      <c r="A20" s="250"/>
      <c r="B20" s="191" t="s">
        <v>34</v>
      </c>
      <c r="C20" s="9" t="s">
        <v>217</v>
      </c>
      <c r="D20" s="190"/>
      <c r="E20" s="40"/>
      <c r="F20" s="196"/>
      <c r="G20" s="203" t="s">
        <v>412</v>
      </c>
      <c r="H20" s="197" t="s">
        <v>202</v>
      </c>
      <c r="I20" s="160" t="s">
        <v>343</v>
      </c>
      <c r="J20" s="196"/>
      <c r="K20" s="47"/>
      <c r="L20" s="50"/>
      <c r="M20" s="51"/>
      <c r="N20" s="51" t="s">
        <v>224</v>
      </c>
      <c r="O20" s="50"/>
      <c r="P20" s="4" t="s">
        <v>28</v>
      </c>
    </row>
    <row r="21" spans="1:16" s="10" customFormat="1" ht="167.25" customHeight="1" x14ac:dyDescent="0.25">
      <c r="A21" s="250"/>
      <c r="B21" s="191" t="s">
        <v>35</v>
      </c>
      <c r="C21" s="9" t="s">
        <v>217</v>
      </c>
      <c r="D21" s="190"/>
      <c r="E21" s="40"/>
      <c r="F21" s="196"/>
      <c r="G21" s="203" t="s">
        <v>413</v>
      </c>
      <c r="H21" s="172"/>
      <c r="I21" s="162" t="s">
        <v>342</v>
      </c>
      <c r="J21" s="196" t="s">
        <v>344</v>
      </c>
      <c r="K21" s="47"/>
      <c r="L21" s="50"/>
      <c r="M21" s="51">
        <v>43388</v>
      </c>
      <c r="N21" s="51">
        <v>43441</v>
      </c>
      <c r="O21" s="50"/>
      <c r="P21" s="4" t="s">
        <v>28</v>
      </c>
    </row>
    <row r="22" spans="1:16" s="10" customFormat="1" ht="110.25" x14ac:dyDescent="0.25">
      <c r="A22" s="250"/>
      <c r="B22" s="52" t="s">
        <v>36</v>
      </c>
      <c r="C22" s="9" t="s">
        <v>217</v>
      </c>
      <c r="D22" s="190"/>
      <c r="E22" s="40"/>
      <c r="F22" s="196"/>
      <c r="G22" s="197" t="s">
        <v>414</v>
      </c>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t="s">
        <v>202</v>
      </c>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t="s">
        <v>202</v>
      </c>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t="s">
        <v>202</v>
      </c>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t="s">
        <v>383</v>
      </c>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t="s">
        <v>383</v>
      </c>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t="s">
        <v>202</v>
      </c>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t="s">
        <v>202</v>
      </c>
      <c r="H30" s="197" t="s">
        <v>351</v>
      </c>
      <c r="I30" s="175" t="s">
        <v>337</v>
      </c>
      <c r="J30" s="193" t="s">
        <v>352</v>
      </c>
      <c r="K30" s="47"/>
      <c r="L30" s="50"/>
      <c r="M30" s="51">
        <v>43434</v>
      </c>
      <c r="N30" s="51">
        <v>43495</v>
      </c>
      <c r="O30" s="50"/>
      <c r="P30" s="4" t="s">
        <v>21</v>
      </c>
    </row>
    <row r="31" spans="1:16" s="10" customFormat="1" ht="21.2" customHeight="1" x14ac:dyDescent="0.25">
      <c r="A31" s="178">
        <v>2</v>
      </c>
      <c r="B31" s="247" t="s">
        <v>239</v>
      </c>
      <c r="C31" s="247"/>
      <c r="D31" s="247"/>
      <c r="E31" s="247"/>
      <c r="F31" s="247"/>
      <c r="G31" s="247"/>
      <c r="H31" s="247"/>
      <c r="I31" s="247"/>
      <c r="J31" s="247"/>
      <c r="K31" s="247"/>
      <c r="L31" s="247"/>
      <c r="M31" s="247"/>
      <c r="N31" s="247"/>
      <c r="O31" s="177"/>
      <c r="P31" s="4" t="s">
        <v>194</v>
      </c>
    </row>
    <row r="32" spans="1:16" s="10" customFormat="1" ht="267" customHeight="1" x14ac:dyDescent="0.25">
      <c r="A32" s="190">
        <v>2.1</v>
      </c>
      <c r="B32" s="191" t="s">
        <v>51</v>
      </c>
      <c r="C32" s="199" t="s">
        <v>240</v>
      </c>
      <c r="D32" s="190"/>
      <c r="E32" s="197"/>
      <c r="F32" s="196"/>
      <c r="G32" s="197" t="s">
        <v>415</v>
      </c>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t="s">
        <v>332</v>
      </c>
      <c r="H33" s="203" t="s">
        <v>353</v>
      </c>
      <c r="I33" s="175" t="s">
        <v>337</v>
      </c>
      <c r="J33" s="193" t="s">
        <v>355</v>
      </c>
      <c r="K33" s="47"/>
      <c r="L33" s="50"/>
      <c r="M33" s="51">
        <v>43405</v>
      </c>
      <c r="N33" s="51">
        <v>43495</v>
      </c>
      <c r="O33" s="50"/>
      <c r="P33" s="4" t="s">
        <v>54</v>
      </c>
    </row>
    <row r="34" spans="1:16" s="10" customFormat="1" ht="21.2" customHeight="1" x14ac:dyDescent="0.25">
      <c r="A34" s="178">
        <v>3</v>
      </c>
      <c r="B34" s="247" t="s">
        <v>248</v>
      </c>
      <c r="C34" s="247"/>
      <c r="D34" s="247"/>
      <c r="E34" s="247"/>
      <c r="F34" s="247"/>
      <c r="G34" s="247"/>
      <c r="H34" s="247"/>
      <c r="I34" s="247"/>
      <c r="J34" s="247"/>
      <c r="K34" s="247"/>
      <c r="L34" s="247"/>
      <c r="M34" s="247"/>
      <c r="N34" s="247"/>
      <c r="O34" s="177"/>
      <c r="P34" s="4" t="s">
        <v>194</v>
      </c>
    </row>
    <row r="35" spans="1:16" s="10" customFormat="1" ht="156" customHeight="1" x14ac:dyDescent="0.25">
      <c r="A35" s="190">
        <v>3.1</v>
      </c>
      <c r="B35" s="191" t="s">
        <v>55</v>
      </c>
      <c r="C35" s="9" t="s">
        <v>249</v>
      </c>
      <c r="D35" s="15"/>
      <c r="E35" s="46"/>
      <c r="F35" s="196"/>
      <c r="G35" s="197" t="s">
        <v>416</v>
      </c>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t="s">
        <v>417</v>
      </c>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t="s">
        <v>202</v>
      </c>
      <c r="H37" s="203" t="s">
        <v>202</v>
      </c>
      <c r="I37" s="162" t="s">
        <v>342</v>
      </c>
      <c r="J37" s="196"/>
      <c r="K37" s="47"/>
      <c r="L37" s="50"/>
      <c r="M37" s="51">
        <v>43373</v>
      </c>
      <c r="N37" s="51">
        <v>43451</v>
      </c>
      <c r="O37" s="50"/>
      <c r="P37" s="4" t="s">
        <v>57</v>
      </c>
    </row>
    <row r="38" spans="1:16" s="10" customFormat="1" ht="21.2" customHeight="1" x14ac:dyDescent="0.25">
      <c r="A38" s="178">
        <v>4</v>
      </c>
      <c r="B38" s="247" t="s">
        <v>255</v>
      </c>
      <c r="C38" s="247"/>
      <c r="D38" s="247"/>
      <c r="E38" s="247"/>
      <c r="F38" s="247"/>
      <c r="G38" s="247"/>
      <c r="H38" s="247"/>
      <c r="I38" s="247"/>
      <c r="J38" s="247"/>
      <c r="K38" s="247"/>
      <c r="L38" s="247"/>
      <c r="M38" s="247"/>
      <c r="N38" s="247"/>
      <c r="O38" s="177"/>
      <c r="P38" s="4" t="s">
        <v>194</v>
      </c>
    </row>
    <row r="39" spans="1:16" s="10" customFormat="1" ht="193.7" customHeight="1" x14ac:dyDescent="0.25">
      <c r="A39" s="190">
        <v>4.0999999999999996</v>
      </c>
      <c r="B39" s="191" t="s">
        <v>59</v>
      </c>
      <c r="C39" s="190" t="s">
        <v>10</v>
      </c>
      <c r="D39" s="190"/>
      <c r="E39" s="53"/>
      <c r="F39" s="23"/>
      <c r="G39" s="38" t="s">
        <v>396</v>
      </c>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t="s">
        <v>418</v>
      </c>
      <c r="H40" s="197" t="s">
        <v>353</v>
      </c>
      <c r="I40" s="162" t="s">
        <v>342</v>
      </c>
      <c r="J40" s="196" t="s">
        <v>360</v>
      </c>
      <c r="K40" s="47"/>
      <c r="L40" s="50"/>
      <c r="M40" s="51">
        <v>43403</v>
      </c>
      <c r="N40" s="51">
        <v>43451</v>
      </c>
      <c r="O40" s="50"/>
      <c r="P40" s="4" t="s">
        <v>61</v>
      </c>
    </row>
    <row r="41" spans="1:16" s="10" customFormat="1" ht="21.2" customHeight="1" x14ac:dyDescent="0.25">
      <c r="A41" s="178">
        <v>5</v>
      </c>
      <c r="B41" s="247" t="s">
        <v>262</v>
      </c>
      <c r="C41" s="247"/>
      <c r="D41" s="247"/>
      <c r="E41" s="247"/>
      <c r="F41" s="247"/>
      <c r="G41" s="247"/>
      <c r="H41" s="247"/>
      <c r="I41" s="247"/>
      <c r="J41" s="247"/>
      <c r="K41" s="247"/>
      <c r="L41" s="247"/>
      <c r="M41" s="247"/>
      <c r="N41" s="247"/>
      <c r="O41" s="177"/>
      <c r="P41" s="4" t="s">
        <v>194</v>
      </c>
    </row>
    <row r="42" spans="1:16" s="10" customFormat="1" ht="164.25" customHeight="1" x14ac:dyDescent="0.25">
      <c r="A42" s="190">
        <v>5.0999999999999996</v>
      </c>
      <c r="B42" s="191" t="s">
        <v>62</v>
      </c>
      <c r="C42" s="9" t="s">
        <v>263</v>
      </c>
      <c r="D42" s="190"/>
      <c r="E42" s="18"/>
      <c r="F42" s="193"/>
      <c r="G42" s="38" t="s">
        <v>351</v>
      </c>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t="s">
        <v>419</v>
      </c>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t="s">
        <v>420</v>
      </c>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t="s">
        <v>349</v>
      </c>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t="s">
        <v>403</v>
      </c>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t="s">
        <v>202</v>
      </c>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t="s">
        <v>202</v>
      </c>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t="s">
        <v>421</v>
      </c>
      <c r="H51" s="203" t="s">
        <v>202</v>
      </c>
      <c r="I51" s="160" t="s">
        <v>343</v>
      </c>
      <c r="J51" s="196"/>
      <c r="K51" s="47"/>
      <c r="L51" s="50"/>
      <c r="M51" s="51">
        <v>43358</v>
      </c>
      <c r="N51" s="51" t="s">
        <v>224</v>
      </c>
      <c r="O51" s="50"/>
      <c r="P51" s="4" t="s">
        <v>28</v>
      </c>
    </row>
    <row r="52" spans="1:16" s="10" customFormat="1" ht="78.75" x14ac:dyDescent="0.25">
      <c r="A52" s="190" t="s">
        <v>80</v>
      </c>
      <c r="B52" s="191" t="s">
        <v>81</v>
      </c>
      <c r="C52" s="9" t="s">
        <v>286</v>
      </c>
      <c r="D52" s="185"/>
      <c r="E52" s="186"/>
      <c r="F52" s="196"/>
      <c r="G52" s="38" t="s">
        <v>422</v>
      </c>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t="s">
        <v>423</v>
      </c>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t="s">
        <v>408</v>
      </c>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t="s">
        <v>424</v>
      </c>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t="s">
        <v>424</v>
      </c>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c r="E58" s="40"/>
      <c r="F58" s="196"/>
      <c r="G58" s="38" t="s">
        <v>202</v>
      </c>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t="s">
        <v>202</v>
      </c>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t="s">
        <v>202</v>
      </c>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t="s">
        <v>202</v>
      </c>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t="s">
        <v>202</v>
      </c>
      <c r="H62" s="203" t="s">
        <v>202</v>
      </c>
      <c r="I62" s="164" t="s">
        <v>202</v>
      </c>
      <c r="J62" s="196"/>
      <c r="K62" s="47"/>
      <c r="L62" s="50"/>
      <c r="M62" s="51">
        <v>43342</v>
      </c>
      <c r="N62" s="164" t="s">
        <v>202</v>
      </c>
      <c r="O62" s="50"/>
      <c r="P62" s="4" t="s">
        <v>28</v>
      </c>
    </row>
    <row r="63" spans="1:16" s="10" customFormat="1" ht="21" x14ac:dyDescent="0.25">
      <c r="A63" s="178">
        <v>7</v>
      </c>
      <c r="B63" s="247" t="s">
        <v>309</v>
      </c>
      <c r="C63" s="247"/>
      <c r="D63" s="247"/>
      <c r="E63" s="247"/>
      <c r="F63" s="247"/>
      <c r="G63" s="247"/>
      <c r="H63" s="247"/>
      <c r="I63" s="247"/>
      <c r="J63" s="247"/>
      <c r="K63" s="247"/>
      <c r="L63" s="247"/>
      <c r="M63" s="247"/>
      <c r="N63" s="247"/>
      <c r="O63" s="177"/>
      <c r="P63" s="4" t="s">
        <v>194</v>
      </c>
    </row>
    <row r="64" spans="1:16" s="10" customFormat="1" ht="47.25" x14ac:dyDescent="0.25">
      <c r="A64" s="190"/>
      <c r="B64" s="191" t="s">
        <v>105</v>
      </c>
      <c r="C64" s="9" t="s">
        <v>94</v>
      </c>
      <c r="D64" s="190"/>
      <c r="E64" s="40"/>
      <c r="F64" s="196"/>
      <c r="G64" s="40" t="s">
        <v>425</v>
      </c>
      <c r="H64" s="203" t="s">
        <v>202</v>
      </c>
      <c r="I64" s="162" t="s">
        <v>342</v>
      </c>
      <c r="J64" s="196"/>
      <c r="K64" s="47"/>
      <c r="L64" s="50"/>
      <c r="M64" s="51">
        <v>43402</v>
      </c>
      <c r="N64" s="51">
        <v>43402</v>
      </c>
      <c r="O64" s="50"/>
      <c r="P64" s="4" t="s">
        <v>94</v>
      </c>
    </row>
    <row r="65" spans="1:16" s="10" customFormat="1" ht="21.2" customHeight="1" x14ac:dyDescent="0.25">
      <c r="A65" s="178">
        <v>8</v>
      </c>
      <c r="B65" s="247" t="s">
        <v>313</v>
      </c>
      <c r="C65" s="247"/>
      <c r="D65" s="247"/>
      <c r="E65" s="247"/>
      <c r="F65" s="247"/>
      <c r="G65" s="247"/>
      <c r="H65" s="247"/>
      <c r="I65" s="247"/>
      <c r="J65" s="247"/>
      <c r="K65" s="247"/>
      <c r="L65" s="247"/>
      <c r="M65" s="247"/>
      <c r="N65" s="247"/>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47" t="s">
        <v>316</v>
      </c>
      <c r="C67" s="247"/>
      <c r="D67" s="247"/>
      <c r="E67" s="247"/>
      <c r="F67" s="247"/>
      <c r="G67" s="247"/>
      <c r="H67" s="247"/>
      <c r="I67" s="247"/>
      <c r="J67" s="247"/>
      <c r="K67" s="247"/>
      <c r="L67" s="247"/>
      <c r="M67" s="247"/>
      <c r="N67" s="247"/>
      <c r="O67" s="177"/>
      <c r="P67" s="4" t="s">
        <v>194</v>
      </c>
    </row>
    <row r="68" spans="1:16" s="10" customFormat="1" ht="15.75" customHeight="1" x14ac:dyDescent="0.25">
      <c r="A68" s="190">
        <v>9.1</v>
      </c>
      <c r="B68" s="191" t="s">
        <v>317</v>
      </c>
      <c r="C68" s="9" t="s">
        <v>10</v>
      </c>
      <c r="D68" s="15" t="s">
        <v>202</v>
      </c>
      <c r="E68" s="55" t="s">
        <v>318</v>
      </c>
      <c r="F68" s="24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45"/>
      <c r="G69" s="203"/>
      <c r="H69" s="196"/>
      <c r="I69" s="166" t="s">
        <v>333</v>
      </c>
      <c r="J69" s="196"/>
      <c r="K69" s="47"/>
      <c r="L69" s="50"/>
      <c r="M69" s="31"/>
      <c r="N69" s="50"/>
      <c r="O69" s="50"/>
      <c r="P69" s="4" t="s">
        <v>320</v>
      </c>
    </row>
    <row r="70" spans="1:16" ht="15.75" x14ac:dyDescent="0.25">
      <c r="E70" s="56"/>
      <c r="M70" s="194"/>
    </row>
  </sheetData>
  <mergeCells count="33">
    <mergeCell ref="A1:O2"/>
    <mergeCell ref="P3:P4"/>
    <mergeCell ref="F68:F69"/>
    <mergeCell ref="B45:N45"/>
    <mergeCell ref="B57:N57"/>
    <mergeCell ref="B63:N63"/>
    <mergeCell ref="B65:N65"/>
    <mergeCell ref="B67:N67"/>
    <mergeCell ref="B28:N28"/>
    <mergeCell ref="B31:N31"/>
    <mergeCell ref="B34:N34"/>
    <mergeCell ref="B38:N38"/>
    <mergeCell ref="B41:N41"/>
    <mergeCell ref="B44:N44"/>
    <mergeCell ref="A19:A22"/>
    <mergeCell ref="B19:N19"/>
    <mergeCell ref="A3:A4"/>
    <mergeCell ref="B3:B4"/>
    <mergeCell ref="C3:C4"/>
    <mergeCell ref="D3:E3"/>
    <mergeCell ref="F3:F4"/>
    <mergeCell ref="O3:O4"/>
    <mergeCell ref="M3:M4"/>
    <mergeCell ref="K3:K4"/>
    <mergeCell ref="L3:L4"/>
    <mergeCell ref="N3:N4"/>
    <mergeCell ref="B6:N6"/>
    <mergeCell ref="B18:N18"/>
    <mergeCell ref="B5:N5"/>
    <mergeCell ref="J3:J4"/>
    <mergeCell ref="I3:I4"/>
    <mergeCell ref="G3:G4"/>
    <mergeCell ref="H3: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70"/>
  <sheetViews>
    <sheetView topLeftCell="A23" zoomScale="50" zoomScaleNormal="50" workbookViewId="0">
      <selection activeCell="D26" sqref="D26:F26"/>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5.85546875" style="13" customWidth="1" outlineLevel="1"/>
    <col min="5" max="5" width="49.8554687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55"/>
      <c r="B1" s="256"/>
      <c r="C1" s="256"/>
      <c r="D1" s="256"/>
      <c r="E1" s="256"/>
      <c r="F1" s="256"/>
      <c r="G1" s="256"/>
      <c r="H1" s="256"/>
      <c r="I1" s="256"/>
      <c r="J1" s="256"/>
      <c r="K1" s="256"/>
      <c r="L1" s="256"/>
      <c r="M1" s="256"/>
      <c r="N1" s="256"/>
      <c r="O1" s="256"/>
      <c r="P1" s="41"/>
      <c r="Q1"/>
      <c r="R1"/>
      <c r="S1"/>
    </row>
    <row r="2" spans="1:19" s="1" customFormat="1" ht="17.45" customHeight="1" thickBot="1" x14ac:dyDescent="0.3">
      <c r="A2" s="257"/>
      <c r="B2" s="258"/>
      <c r="C2" s="258"/>
      <c r="D2" s="258"/>
      <c r="E2" s="258"/>
      <c r="F2" s="258"/>
      <c r="G2" s="258"/>
      <c r="H2" s="258"/>
      <c r="I2" s="258"/>
      <c r="J2" s="258"/>
      <c r="K2" s="258"/>
      <c r="L2" s="258"/>
      <c r="M2" s="258"/>
      <c r="N2" s="258"/>
      <c r="O2" s="258"/>
      <c r="P2" s="41"/>
      <c r="Q2"/>
      <c r="R2"/>
      <c r="S2"/>
    </row>
    <row r="3" spans="1:19" s="1" customFormat="1" ht="27" customHeight="1" x14ac:dyDescent="0.25">
      <c r="A3" s="259" t="s">
        <v>0</v>
      </c>
      <c r="B3" s="259" t="s">
        <v>177</v>
      </c>
      <c r="C3" s="259" t="s">
        <v>178</v>
      </c>
      <c r="D3" s="261"/>
      <c r="E3" s="262"/>
      <c r="F3" s="263" t="s">
        <v>180</v>
      </c>
      <c r="G3" s="253" t="s">
        <v>324</v>
      </c>
      <c r="H3" s="253" t="s">
        <v>325</v>
      </c>
      <c r="I3" s="253" t="s">
        <v>326</v>
      </c>
      <c r="J3" s="253" t="s">
        <v>327</v>
      </c>
      <c r="K3" s="253" t="s">
        <v>181</v>
      </c>
      <c r="L3" s="253" t="s">
        <v>182</v>
      </c>
      <c r="M3" s="253" t="s">
        <v>328</v>
      </c>
      <c r="N3" s="265" t="s">
        <v>329</v>
      </c>
      <c r="O3" s="265" t="s">
        <v>330</v>
      </c>
      <c r="P3" s="253" t="s">
        <v>184</v>
      </c>
      <c r="Q3"/>
      <c r="R3"/>
      <c r="S3"/>
    </row>
    <row r="4" spans="1:19" s="3" customFormat="1" ht="28.5" customHeight="1" thickBot="1" x14ac:dyDescent="0.3">
      <c r="A4" s="260"/>
      <c r="B4" s="260"/>
      <c r="C4" s="260"/>
      <c r="D4" s="181" t="s">
        <v>331</v>
      </c>
      <c r="E4" s="187" t="s">
        <v>191</v>
      </c>
      <c r="F4" s="264"/>
      <c r="G4" s="254"/>
      <c r="H4" s="254"/>
      <c r="I4" s="254"/>
      <c r="J4" s="254"/>
      <c r="K4" s="254"/>
      <c r="L4" s="254"/>
      <c r="M4" s="254"/>
      <c r="N4" s="266"/>
      <c r="O4" s="266"/>
      <c r="P4" s="254"/>
      <c r="Q4"/>
      <c r="R4"/>
      <c r="S4"/>
    </row>
    <row r="5" spans="1:19" s="4" customFormat="1" ht="40.5" customHeight="1" x14ac:dyDescent="0.25">
      <c r="A5" s="182">
        <v>1</v>
      </c>
      <c r="B5" s="248" t="s">
        <v>192</v>
      </c>
      <c r="C5" s="249"/>
      <c r="D5" s="249"/>
      <c r="E5" s="249"/>
      <c r="F5" s="249"/>
      <c r="G5" s="249"/>
      <c r="H5" s="249"/>
      <c r="I5" s="249"/>
      <c r="J5" s="249"/>
      <c r="K5" s="248"/>
      <c r="L5" s="248"/>
      <c r="M5" s="248"/>
      <c r="N5" s="248"/>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50" t="s">
        <v>33</v>
      </c>
      <c r="B19" s="251" t="s">
        <v>216</v>
      </c>
      <c r="C19" s="251"/>
      <c r="D19" s="251"/>
      <c r="E19" s="251"/>
      <c r="F19" s="251"/>
      <c r="G19" s="251"/>
      <c r="H19" s="251"/>
      <c r="I19" s="251"/>
      <c r="J19" s="251"/>
      <c r="K19" s="251"/>
      <c r="L19" s="251"/>
      <c r="M19" s="251"/>
      <c r="N19" s="251"/>
      <c r="O19" s="50"/>
      <c r="P19" s="4" t="s">
        <v>194</v>
      </c>
    </row>
    <row r="20" spans="1:16" s="10" customFormat="1" ht="45" x14ac:dyDescent="0.25">
      <c r="A20" s="250"/>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50"/>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50"/>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47" t="s">
        <v>239</v>
      </c>
      <c r="C31" s="247"/>
      <c r="D31" s="247"/>
      <c r="E31" s="247"/>
      <c r="F31" s="247"/>
      <c r="G31" s="247"/>
      <c r="H31" s="247"/>
      <c r="I31" s="247"/>
      <c r="J31" s="247"/>
      <c r="K31" s="247"/>
      <c r="L31" s="247"/>
      <c r="M31" s="247"/>
      <c r="N31" s="247"/>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47" t="s">
        <v>248</v>
      </c>
      <c r="C34" s="247"/>
      <c r="D34" s="247"/>
      <c r="E34" s="247"/>
      <c r="F34" s="247"/>
      <c r="G34" s="247"/>
      <c r="H34" s="247"/>
      <c r="I34" s="247"/>
      <c r="J34" s="247"/>
      <c r="K34" s="247"/>
      <c r="L34" s="247"/>
      <c r="M34" s="247"/>
      <c r="N34" s="247"/>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47" t="s">
        <v>255</v>
      </c>
      <c r="C38" s="247"/>
      <c r="D38" s="247"/>
      <c r="E38" s="247"/>
      <c r="F38" s="247"/>
      <c r="G38" s="247"/>
      <c r="H38" s="247"/>
      <c r="I38" s="247"/>
      <c r="J38" s="247"/>
      <c r="K38" s="247"/>
      <c r="L38" s="247"/>
      <c r="M38" s="247"/>
      <c r="N38" s="247"/>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47" t="s">
        <v>262</v>
      </c>
      <c r="C41" s="247"/>
      <c r="D41" s="247"/>
      <c r="E41" s="247"/>
      <c r="F41" s="247"/>
      <c r="G41" s="247"/>
      <c r="H41" s="247"/>
      <c r="I41" s="247"/>
      <c r="J41" s="247"/>
      <c r="K41" s="247"/>
      <c r="L41" s="247"/>
      <c r="M41" s="247"/>
      <c r="N41" s="247"/>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c r="E58" s="40"/>
      <c r="F58" s="196"/>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c r="H62" s="203" t="s">
        <v>202</v>
      </c>
      <c r="I62" s="164" t="s">
        <v>202</v>
      </c>
      <c r="J62" s="196"/>
      <c r="K62" s="47"/>
      <c r="L62" s="50"/>
      <c r="M62" s="51">
        <v>43342</v>
      </c>
      <c r="N62" s="164" t="s">
        <v>202</v>
      </c>
      <c r="O62" s="50"/>
      <c r="P62" s="4" t="s">
        <v>28</v>
      </c>
    </row>
    <row r="63" spans="1:16" s="10" customFormat="1" ht="21" x14ac:dyDescent="0.25">
      <c r="A63" s="178">
        <v>7</v>
      </c>
      <c r="B63" s="247" t="s">
        <v>309</v>
      </c>
      <c r="C63" s="247"/>
      <c r="D63" s="247"/>
      <c r="E63" s="247"/>
      <c r="F63" s="247"/>
      <c r="G63" s="247"/>
      <c r="H63" s="247"/>
      <c r="I63" s="247"/>
      <c r="J63" s="247"/>
      <c r="K63" s="247"/>
      <c r="L63" s="247"/>
      <c r="M63" s="247"/>
      <c r="N63" s="247"/>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47" t="s">
        <v>313</v>
      </c>
      <c r="C65" s="247"/>
      <c r="D65" s="247"/>
      <c r="E65" s="247"/>
      <c r="F65" s="247"/>
      <c r="G65" s="247"/>
      <c r="H65" s="247"/>
      <c r="I65" s="247"/>
      <c r="J65" s="247"/>
      <c r="K65" s="247"/>
      <c r="L65" s="247"/>
      <c r="M65" s="247"/>
      <c r="N65" s="247"/>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47" t="s">
        <v>316</v>
      </c>
      <c r="C67" s="247"/>
      <c r="D67" s="247"/>
      <c r="E67" s="247"/>
      <c r="F67" s="247"/>
      <c r="G67" s="247"/>
      <c r="H67" s="247"/>
      <c r="I67" s="247"/>
      <c r="J67" s="247"/>
      <c r="K67" s="247"/>
      <c r="L67" s="247"/>
      <c r="M67" s="247"/>
      <c r="N67" s="247"/>
      <c r="O67" s="177"/>
      <c r="P67" s="4" t="s">
        <v>194</v>
      </c>
    </row>
    <row r="68" spans="1:16" s="10" customFormat="1" ht="15.75" customHeight="1" x14ac:dyDescent="0.25">
      <c r="A68" s="190">
        <v>9.1</v>
      </c>
      <c r="B68" s="191" t="s">
        <v>317</v>
      </c>
      <c r="C68" s="9" t="s">
        <v>10</v>
      </c>
      <c r="D68" s="15" t="s">
        <v>202</v>
      </c>
      <c r="E68" s="55" t="s">
        <v>318</v>
      </c>
      <c r="F68" s="24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45"/>
      <c r="G69" s="203"/>
      <c r="H69" s="196"/>
      <c r="I69" s="166" t="s">
        <v>333</v>
      </c>
      <c r="J69" s="196"/>
      <c r="K69" s="47"/>
      <c r="L69" s="50"/>
      <c r="M69" s="31"/>
      <c r="N69" s="50"/>
      <c r="O69" s="50"/>
      <c r="P69" s="4" t="s">
        <v>320</v>
      </c>
    </row>
    <row r="70" spans="1:16" ht="15.75" x14ac:dyDescent="0.25">
      <c r="E70" s="56"/>
      <c r="M70" s="194"/>
    </row>
  </sheetData>
  <mergeCells count="33">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 ref="B45:N45"/>
    <mergeCell ref="B5:N5"/>
    <mergeCell ref="B6:N6"/>
    <mergeCell ref="B18:N18"/>
    <mergeCell ref="A19:A22"/>
    <mergeCell ref="B19:N19"/>
    <mergeCell ref="B28:N28"/>
    <mergeCell ref="B31:N31"/>
    <mergeCell ref="B34:N34"/>
    <mergeCell ref="B38:N38"/>
    <mergeCell ref="B41:N41"/>
    <mergeCell ref="B44:N44"/>
    <mergeCell ref="B57:N57"/>
    <mergeCell ref="B63:N63"/>
    <mergeCell ref="B65:N65"/>
    <mergeCell ref="B67:N67"/>
    <mergeCell ref="F68:F6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Normal="100" workbookViewId="0">
      <selection activeCell="F8" sqref="F8"/>
    </sheetView>
  </sheetViews>
  <sheetFormatPr defaultRowHeight="15" x14ac:dyDescent="0.25"/>
  <cols>
    <col min="1" max="1" width="16.28515625" style="205" customWidth="1"/>
    <col min="2" max="2" width="22.5703125" style="205" customWidth="1"/>
    <col min="3" max="3" width="42.85546875" style="205" customWidth="1"/>
    <col min="4" max="4" width="17.85546875" style="205" bestFit="1" customWidth="1"/>
    <col min="5" max="5" width="15" style="205" bestFit="1" customWidth="1"/>
    <col min="6" max="6" width="32.140625" style="205" bestFit="1" customWidth="1"/>
    <col min="7" max="7" width="11.28515625" style="205" bestFit="1" customWidth="1"/>
    <col min="8" max="8" width="20.140625" style="205" customWidth="1"/>
    <col min="9" max="16384" width="9.140625" style="205"/>
  </cols>
  <sheetData>
    <row r="1" spans="1:8" x14ac:dyDescent="0.25">
      <c r="A1" s="293" t="s">
        <v>442</v>
      </c>
      <c r="B1" s="293"/>
    </row>
    <row r="2" spans="1:8" ht="28.5" x14ac:dyDescent="0.25">
      <c r="A2" s="206"/>
      <c r="B2" s="207" t="s">
        <v>437</v>
      </c>
      <c r="C2" s="207" t="s">
        <v>438</v>
      </c>
      <c r="D2" s="207" t="s">
        <v>53</v>
      </c>
      <c r="E2" s="207" t="s">
        <v>439</v>
      </c>
      <c r="F2" s="207" t="s">
        <v>440</v>
      </c>
      <c r="G2" s="207" t="s">
        <v>436</v>
      </c>
      <c r="H2" s="207" t="s">
        <v>441</v>
      </c>
    </row>
    <row r="3" spans="1:8" x14ac:dyDescent="0.25">
      <c r="A3" s="209" t="s">
        <v>443</v>
      </c>
      <c r="B3" s="214" t="s">
        <v>445</v>
      </c>
      <c r="C3" s="292" t="s">
        <v>447</v>
      </c>
      <c r="D3" s="204" t="s">
        <v>448</v>
      </c>
      <c r="E3" s="204" t="s">
        <v>449</v>
      </c>
      <c r="F3" s="204" t="s">
        <v>450</v>
      </c>
      <c r="G3" s="204" t="s">
        <v>451</v>
      </c>
      <c r="H3" s="204" t="s">
        <v>452</v>
      </c>
    </row>
    <row r="4" spans="1:8" x14ac:dyDescent="0.25">
      <c r="A4" s="209" t="s">
        <v>444</v>
      </c>
      <c r="B4" s="215" t="s">
        <v>446</v>
      </c>
      <c r="C4" s="292"/>
      <c r="D4" s="204" t="s">
        <v>448</v>
      </c>
      <c r="E4" s="204" t="s">
        <v>449</v>
      </c>
      <c r="F4" s="204" t="s">
        <v>450</v>
      </c>
      <c r="G4" s="204" t="s">
        <v>451</v>
      </c>
      <c r="H4" s="204" t="s">
        <v>452</v>
      </c>
    </row>
    <row r="6" spans="1:8" x14ac:dyDescent="0.25">
      <c r="A6" s="208" t="s">
        <v>453</v>
      </c>
    </row>
    <row r="7" spans="1:8" x14ac:dyDescent="0.25">
      <c r="A7" s="205" t="s">
        <v>454</v>
      </c>
    </row>
  </sheetData>
  <mergeCells count="2">
    <mergeCell ref="C3:C4"/>
    <mergeCell ref="A1:B1"/>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zoomScaleNormal="100" workbookViewId="0">
      <selection activeCell="G7" sqref="G7"/>
    </sheetView>
  </sheetViews>
  <sheetFormatPr defaultRowHeight="15" x14ac:dyDescent="0.25"/>
  <cols>
    <col min="1" max="1" width="8.28515625" style="217" bestFit="1" customWidth="1"/>
    <col min="2" max="2" width="37.85546875" style="217" customWidth="1"/>
    <col min="3" max="3" width="43.7109375" style="217" bestFit="1" customWidth="1"/>
    <col min="4" max="4" width="39" style="217" bestFit="1" customWidth="1"/>
    <col min="5" max="16384" width="9.140625" style="217"/>
  </cols>
  <sheetData>
    <row r="1" spans="1:8" x14ac:dyDescent="0.25">
      <c r="A1" s="216" t="s">
        <v>522</v>
      </c>
      <c r="B1" s="216" t="s">
        <v>520</v>
      </c>
      <c r="C1" s="216" t="s">
        <v>537</v>
      </c>
      <c r="D1" s="216" t="s">
        <v>533</v>
      </c>
    </row>
    <row r="2" spans="1:8" x14ac:dyDescent="0.25">
      <c r="A2" s="218" t="s">
        <v>528</v>
      </c>
      <c r="B2" s="221" t="s">
        <v>426</v>
      </c>
      <c r="C2" s="224"/>
      <c r="D2" s="225"/>
    </row>
    <row r="3" spans="1:8" ht="75" x14ac:dyDescent="0.25">
      <c r="A3" s="218"/>
      <c r="B3" s="220" t="s">
        <v>433</v>
      </c>
      <c r="C3" s="220" t="s">
        <v>527</v>
      </c>
      <c r="D3" s="225"/>
    </row>
    <row r="4" spans="1:8" x14ac:dyDescent="0.25">
      <c r="A4" s="218" t="s">
        <v>529</v>
      </c>
      <c r="B4" s="221" t="s">
        <v>429</v>
      </c>
      <c r="C4" s="224"/>
      <c r="D4" s="225"/>
    </row>
    <row r="5" spans="1:8" x14ac:dyDescent="0.25">
      <c r="A5" s="218"/>
      <c r="B5" s="220" t="s">
        <v>434</v>
      </c>
      <c r="C5" s="220" t="s">
        <v>458</v>
      </c>
      <c r="D5" s="225"/>
    </row>
    <row r="6" spans="1:8" x14ac:dyDescent="0.25">
      <c r="A6" s="218" t="s">
        <v>530</v>
      </c>
      <c r="B6" s="221" t="s">
        <v>432</v>
      </c>
      <c r="C6" s="224"/>
      <c r="D6" s="225"/>
    </row>
    <row r="7" spans="1:8" ht="75" x14ac:dyDescent="0.25">
      <c r="A7" s="218"/>
      <c r="B7" s="220" t="s">
        <v>435</v>
      </c>
      <c r="C7" s="220" t="s">
        <v>457</v>
      </c>
      <c r="D7" s="225"/>
    </row>
    <row r="8" spans="1:8" x14ac:dyDescent="0.25">
      <c r="A8" s="218" t="s">
        <v>531</v>
      </c>
      <c r="B8" s="221" t="s">
        <v>427</v>
      </c>
      <c r="C8" s="224"/>
      <c r="D8" s="225"/>
    </row>
    <row r="9" spans="1:8" ht="75" x14ac:dyDescent="0.25">
      <c r="A9" s="218"/>
      <c r="B9" s="220" t="s">
        <v>455</v>
      </c>
      <c r="C9" s="220" t="s">
        <v>517</v>
      </c>
      <c r="D9" s="225"/>
    </row>
    <row r="10" spans="1:8" ht="28.5" customHeight="1" x14ac:dyDescent="0.25">
      <c r="A10" s="218" t="s">
        <v>532</v>
      </c>
      <c r="B10" s="221" t="s">
        <v>430</v>
      </c>
      <c r="C10" s="224"/>
      <c r="D10" s="225"/>
    </row>
    <row r="11" spans="1:8" ht="75" x14ac:dyDescent="0.25">
      <c r="A11" s="218"/>
      <c r="B11" s="220" t="s">
        <v>523</v>
      </c>
      <c r="C11" s="220" t="s">
        <v>519</v>
      </c>
      <c r="D11" s="225"/>
    </row>
    <row r="12" spans="1:8" x14ac:dyDescent="0.25">
      <c r="A12" s="218">
        <v>3.3</v>
      </c>
      <c r="B12" s="222" t="s">
        <v>431</v>
      </c>
      <c r="C12" s="224"/>
      <c r="D12" s="225"/>
    </row>
    <row r="13" spans="1:8" ht="75" x14ac:dyDescent="0.25">
      <c r="A13" s="218"/>
      <c r="B13" s="220" t="s">
        <v>524</v>
      </c>
      <c r="C13" s="220" t="s">
        <v>459</v>
      </c>
      <c r="D13" s="225"/>
    </row>
    <row r="14" spans="1:8" x14ac:dyDescent="0.25">
      <c r="A14" s="218">
        <v>3.4</v>
      </c>
      <c r="B14" s="223" t="s">
        <v>428</v>
      </c>
      <c r="C14" s="220"/>
      <c r="D14" s="225"/>
    </row>
    <row r="15" spans="1:8" ht="75" x14ac:dyDescent="0.25">
      <c r="A15" s="218"/>
      <c r="B15" s="220" t="s">
        <v>456</v>
      </c>
      <c r="C15" s="220" t="s">
        <v>525</v>
      </c>
      <c r="D15" s="225"/>
      <c r="H15" s="217" t="s">
        <v>518</v>
      </c>
    </row>
    <row r="16" spans="1:8" x14ac:dyDescent="0.25">
      <c r="A16" s="219"/>
      <c r="B16" s="219"/>
      <c r="C16" s="219"/>
      <c r="D16" s="219"/>
    </row>
    <row r="17" spans="1:3" ht="48.75" customHeight="1" x14ac:dyDescent="0.25">
      <c r="A17" s="294" t="s">
        <v>526</v>
      </c>
      <c r="B17" s="294"/>
      <c r="C17" s="294"/>
    </row>
  </sheetData>
  <mergeCells count="1">
    <mergeCell ref="A17:C1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85" zoomScaleNormal="85" workbookViewId="0">
      <selection activeCell="B42" sqref="B42:B43"/>
    </sheetView>
  </sheetViews>
  <sheetFormatPr defaultColWidth="8.85546875" defaultRowHeight="15" x14ac:dyDescent="0.25"/>
  <cols>
    <col min="1" max="1" width="8.85546875" style="17"/>
    <col min="2" max="2" width="66" style="17" customWidth="1"/>
    <col min="3" max="3" width="103.85546875" style="17" customWidth="1"/>
    <col min="4" max="16384" width="8.85546875" style="17"/>
  </cols>
  <sheetData>
    <row r="1" spans="1:3" ht="30" x14ac:dyDescent="0.25">
      <c r="A1" s="233" t="s">
        <v>534</v>
      </c>
      <c r="B1" s="233" t="s">
        <v>520</v>
      </c>
      <c r="C1" s="233" t="s">
        <v>521</v>
      </c>
    </row>
    <row r="2" spans="1:3" x14ac:dyDescent="0.25">
      <c r="A2" s="226"/>
      <c r="B2" s="227" t="s">
        <v>82</v>
      </c>
      <c r="C2" s="228"/>
    </row>
    <row r="3" spans="1:3" x14ac:dyDescent="0.25">
      <c r="A3" s="228"/>
      <c r="B3" s="229"/>
      <c r="C3" s="228"/>
    </row>
    <row r="4" spans="1:3" x14ac:dyDescent="0.25">
      <c r="A4" s="228"/>
      <c r="B4" s="230"/>
      <c r="C4" s="231"/>
    </row>
    <row r="5" spans="1:3" x14ac:dyDescent="0.25">
      <c r="A5" s="228"/>
      <c r="B5" s="230"/>
      <c r="C5" s="228"/>
    </row>
    <row r="6" spans="1:3" x14ac:dyDescent="0.25">
      <c r="A6" s="228"/>
      <c r="B6" s="228"/>
      <c r="C6" s="228"/>
    </row>
    <row r="7" spans="1:3" x14ac:dyDescent="0.25">
      <c r="A7" s="226">
        <v>8</v>
      </c>
      <c r="B7" s="227" t="s">
        <v>535</v>
      </c>
      <c r="C7" s="228"/>
    </row>
    <row r="8" spans="1:3" x14ac:dyDescent="0.25">
      <c r="A8" s="228"/>
      <c r="B8" s="230"/>
      <c r="C8" s="228"/>
    </row>
    <row r="9" spans="1:3" x14ac:dyDescent="0.25">
      <c r="A9" s="228"/>
      <c r="B9" s="230"/>
      <c r="C9" s="232"/>
    </row>
    <row r="10" spans="1:3" x14ac:dyDescent="0.25">
      <c r="A10" s="228"/>
      <c r="B10" s="230"/>
      <c r="C10" s="232"/>
    </row>
    <row r="11" spans="1:3" x14ac:dyDescent="0.25">
      <c r="A11" s="228"/>
      <c r="B11" s="230"/>
      <c r="C11" s="232"/>
    </row>
    <row r="12" spans="1:3" x14ac:dyDescent="0.25">
      <c r="A12" s="228"/>
      <c r="B12" s="230"/>
      <c r="C12" s="232"/>
    </row>
    <row r="13" spans="1:3" x14ac:dyDescent="0.25">
      <c r="A13" s="228"/>
      <c r="B13" s="230"/>
      <c r="C13" s="232"/>
    </row>
    <row r="14" spans="1:3" x14ac:dyDescent="0.25">
      <c r="A14" s="228"/>
      <c r="B14" s="230"/>
      <c r="C14" s="232"/>
    </row>
    <row r="15" spans="1:3" x14ac:dyDescent="0.25">
      <c r="A15" s="228"/>
      <c r="B15" s="230"/>
      <c r="C15" s="232"/>
    </row>
    <row r="16" spans="1:3" x14ac:dyDescent="0.25">
      <c r="A16" s="228"/>
      <c r="B16" s="230"/>
      <c r="C16" s="232"/>
    </row>
    <row r="17" spans="1:3" x14ac:dyDescent="0.25">
      <c r="A17" s="228"/>
      <c r="B17" s="230"/>
      <c r="C17" s="232"/>
    </row>
    <row r="18" spans="1:3" x14ac:dyDescent="0.25">
      <c r="A18" s="228"/>
      <c r="B18" s="229"/>
      <c r="C18" s="232"/>
    </row>
    <row r="21" spans="1:3" ht="44.25" customHeight="1" x14ac:dyDescent="0.25">
      <c r="A21" s="295" t="s">
        <v>536</v>
      </c>
      <c r="B21" s="295"/>
    </row>
  </sheetData>
  <mergeCells count="1">
    <mergeCell ref="A21:B21"/>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4707FEB4307B42B26E30B3440E2AE5" ma:contentTypeVersion="11" ma:contentTypeDescription="Create a new document." ma:contentTypeScope="" ma:versionID="25cc8c798437d4039ff57b3a227fb37f">
  <xsd:schema xmlns:xsd="http://www.w3.org/2001/XMLSchema" xmlns:xs="http://www.w3.org/2001/XMLSchema" xmlns:p="http://schemas.microsoft.com/office/2006/metadata/properties" xmlns:ns2="85720a0f-948a-44de-97fb-6c790e8047de" xmlns:ns3="536de35b-9dec-4002-a0f3-edcea31cb04b" targetNamespace="http://schemas.microsoft.com/office/2006/metadata/properties" ma:root="true" ma:fieldsID="0863ea17292cfa915090bc4a7abbe93f" ns2:_="" ns3:_="">
    <xsd:import namespace="85720a0f-948a-44de-97fb-6c790e8047de"/>
    <xsd:import namespace="536de35b-9dec-4002-a0f3-edcea31cb0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20a0f-948a-44de-97fb-6c790e804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6de35b-9dec-4002-a0f3-edcea31cb0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B23BD7-0F13-4C91-B35D-D495C26A5FE7}">
  <ds:schemaRefs>
    <ds:schemaRef ds:uri="http://schemas.microsoft.com/sharepoint/v3/contenttype/forms"/>
  </ds:schemaRefs>
</ds:datastoreItem>
</file>

<file path=customXml/itemProps2.xml><?xml version="1.0" encoding="utf-8"?>
<ds:datastoreItem xmlns:ds="http://schemas.openxmlformats.org/officeDocument/2006/customXml" ds:itemID="{7BFDB121-2869-46A1-BF5B-0BD5695F8634}">
  <ds:schemaRefs>
    <ds:schemaRef ds:uri="85720a0f-948a-44de-97fb-6c790e8047de"/>
    <ds:schemaRef ds:uri="http://schemas.microsoft.com/office/2006/documentManagement/types"/>
    <ds:schemaRef ds:uri="http://purl.org/dc/elements/1.1/"/>
    <ds:schemaRef ds:uri="http://www.w3.org/XML/1998/namespace"/>
    <ds:schemaRef ds:uri="http://purl.org/dc/dcmitype/"/>
    <ds:schemaRef ds:uri="http://schemas.openxmlformats.org/package/2006/metadata/core-properties"/>
    <ds:schemaRef ds:uri="http://schemas.microsoft.com/office/2006/metadata/properties"/>
    <ds:schemaRef ds:uri="http://purl.org/dc/terms/"/>
    <ds:schemaRef ds:uri="http://schemas.microsoft.com/office/infopath/2007/PartnerControls"/>
    <ds:schemaRef ds:uri="536de35b-9dec-4002-a0f3-edcea31cb04b"/>
  </ds:schemaRefs>
</ds:datastoreItem>
</file>

<file path=customXml/itemProps3.xml><?xml version="1.0" encoding="utf-8"?>
<ds:datastoreItem xmlns:ds="http://schemas.openxmlformats.org/officeDocument/2006/customXml" ds:itemID="{F2DBC982-D0FB-419C-A085-6355BDD5A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20a0f-948a-44de-97fb-6c790e8047de"/>
    <ds:schemaRef ds:uri="536de35b-9dec-4002-a0f3-edcea31c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2018</vt:lpstr>
      <vt:lpstr>2018 SUMRY</vt:lpstr>
      <vt:lpstr>LT Clips</vt:lpstr>
      <vt:lpstr>EL5ML</vt:lpstr>
      <vt:lpstr>ER320-420</vt:lpstr>
      <vt:lpstr>MCA</vt:lpstr>
      <vt:lpstr>Dimension &amp; material specs</vt:lpstr>
      <vt:lpstr>Requirements and Test methods</vt:lpstr>
      <vt:lpstr>Packaging and identification</vt:lpstr>
      <vt:lpstr>Variants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2021-02-10T12:31:21Z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0x010100D44707FEB4307B42B26E30B3440E2AE5</vt:lpwstr>
  </property>
  <property fmtid="{D5CDD505-2E9C-101B-9397-08002B2CF9AE}" pid="3" name="AuthorIds_UIVersion_2048">
    <vt:lpwstr>2132</vt:lpwstr>
  </property>
  <property fmtid="{D5CDD505-2E9C-101B-9397-08002B2CF9AE}" pid="4" name="MSIP_Label_4b5591f2-6b23-403d-aa5f-b6d577f5e572_Enabled">
    <vt:lpwstr>true</vt:lpwstr>
  </property>
  <property fmtid="{D5CDD505-2E9C-101B-9397-08002B2CF9AE}" pid="5" name="MSIP_Label_4b5591f2-6b23-403d-aa5f-b6d577f5e572_SetDate">
    <vt:lpwstr>2020-05-22T09:05:06Z</vt:lpwstr>
  </property>
  <property fmtid="{D5CDD505-2E9C-101B-9397-08002B2CF9AE}" pid="6" name="MSIP_Label_4b5591f2-6b23-403d-aa5f-b6d577f5e572_Method">
    <vt:lpwstr>Standard</vt:lpwstr>
  </property>
  <property fmtid="{D5CDD505-2E9C-101B-9397-08002B2CF9AE}" pid="7" name="MSIP_Label_4b5591f2-6b23-403d-aa5f-b6d577f5e572_Name">
    <vt:lpwstr>4b5591f2-6b23-403d-aa5f-b6d577f5e572</vt:lpwstr>
  </property>
  <property fmtid="{D5CDD505-2E9C-101B-9397-08002B2CF9AE}" pid="8" name="MSIP_Label_4b5591f2-6b23-403d-aa5f-b6d577f5e572_SiteId">
    <vt:lpwstr>311b3378-8e8a-4b5e-a33f-e80a3d8ba60a</vt:lpwstr>
  </property>
  <property fmtid="{D5CDD505-2E9C-101B-9397-08002B2CF9AE}" pid="9" name="MSIP_Label_4b5591f2-6b23-403d-aa5f-b6d577f5e572_ActionId">
    <vt:lpwstr>1c7a4e71-75f1-441e-88b8-0000b80b338f</vt:lpwstr>
  </property>
  <property fmtid="{D5CDD505-2E9C-101B-9397-08002B2CF9AE}" pid="10" name="MSIP_Label_4b5591f2-6b23-403d-aa5f-b6d577f5e572_ContentBits">
    <vt:lpwstr>0</vt:lpwstr>
  </property>
</Properties>
</file>