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filterPrivacy="1" codeName="ThisWorkbook" hidePivotFieldList="1"/>
  <bookViews>
    <workbookView xWindow="0" yWindow="0" windowWidth="28800" windowHeight="12210" firstSheet="6" activeTab="6"/>
  </bookViews>
  <sheets>
    <sheet name="Dashboard 2018" sheetId="7" state="hidden" r:id="rId1"/>
    <sheet name="2018 SUMRY" sheetId="6" state="hidden" r:id="rId2"/>
    <sheet name="LT Clips" sheetId="12" state="hidden" r:id="rId3"/>
    <sheet name="EL5ML" sheetId="4" state="hidden" r:id="rId4"/>
    <sheet name="ER320-420" sheetId="5" state="hidden" r:id="rId5"/>
    <sheet name="MCA" sheetId="11" state="hidden" r:id="rId6"/>
    <sheet name="Product model-Specification" sheetId="22" r:id="rId7"/>
    <sheet name="Requirements and Test methods" sheetId="25" r:id="rId8"/>
    <sheet name="Packaging and identification" sheetId="26" r:id="rId9"/>
  </sheets>
  <definedNames>
    <definedName name="_xlnm._FilterDatabase" localSheetId="1" hidden="1">'2018 SUMRY'!$A$5:$O$69</definedName>
    <definedName name="_xlnm._FilterDatabase" localSheetId="0" hidden="1">'Dashboard 2018'!$A$1:$H$50</definedName>
  </definedNames>
  <calcPr calcId="171027"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5" i="4" l="1"/>
  <c r="N74" i="4"/>
  <c r="H61" i="7"/>
  <c r="G61" i="7"/>
  <c r="F61" i="7"/>
  <c r="E61" i="7"/>
  <c r="H15" i="7"/>
  <c r="G15" i="7"/>
  <c r="F15" i="7"/>
  <c r="E15" i="7"/>
  <c r="D15" i="7"/>
  <c r="H14" i="7"/>
  <c r="G14" i="7"/>
  <c r="F14" i="7"/>
  <c r="E14" i="7"/>
  <c r="D14" i="7"/>
  <c r="H13" i="7"/>
  <c r="G13" i="7"/>
  <c r="F13" i="7"/>
  <c r="E13" i="7"/>
  <c r="D13" i="7"/>
  <c r="H49" i="7"/>
  <c r="H75" i="7"/>
  <c r="G49" i="7"/>
  <c r="G75" i="7"/>
  <c r="F49" i="7"/>
  <c r="F75" i="7"/>
  <c r="E49" i="7"/>
  <c r="E75" i="7"/>
  <c r="D49" i="7"/>
  <c r="D75" i="7"/>
  <c r="H48" i="7"/>
  <c r="G48" i="7"/>
  <c r="F48" i="7"/>
  <c r="E48" i="7"/>
  <c r="D48" i="7"/>
  <c r="H47" i="7"/>
  <c r="G47" i="7"/>
  <c r="F47" i="7"/>
  <c r="E47" i="7"/>
  <c r="D47" i="7"/>
  <c r="H46" i="7"/>
  <c r="G46" i="7"/>
  <c r="F46" i="7"/>
  <c r="E46" i="7"/>
  <c r="D46" i="7"/>
  <c r="H45" i="7"/>
  <c r="G45" i="7"/>
  <c r="F45" i="7"/>
  <c r="E45" i="7"/>
  <c r="D45" i="7"/>
  <c r="H44" i="7"/>
  <c r="G44" i="7"/>
  <c r="F44" i="7"/>
  <c r="E44" i="7"/>
  <c r="D44" i="7"/>
  <c r="H43" i="7"/>
  <c r="G43" i="7"/>
  <c r="F43" i="7"/>
  <c r="E43" i="7"/>
  <c r="D43" i="7"/>
  <c r="H42" i="7"/>
  <c r="G42" i="7"/>
  <c r="G66" i="7"/>
  <c r="F42" i="7"/>
  <c r="F66" i="7"/>
  <c r="E42" i="7"/>
  <c r="E66" i="7"/>
  <c r="D42" i="7"/>
  <c r="H41" i="7"/>
  <c r="H71" i="7"/>
  <c r="G41" i="7"/>
  <c r="G73" i="7"/>
  <c r="F41" i="7"/>
  <c r="F71" i="7"/>
  <c r="E41" i="7"/>
  <c r="E73" i="7"/>
  <c r="D41" i="7"/>
  <c r="D71" i="7"/>
  <c r="H40" i="7"/>
  <c r="G40" i="7"/>
  <c r="F40" i="7"/>
  <c r="E40" i="7"/>
  <c r="D40" i="7"/>
  <c r="H39" i="7"/>
  <c r="G39" i="7"/>
  <c r="F39" i="7"/>
  <c r="E39" i="7"/>
  <c r="D39" i="7"/>
  <c r="H38" i="7"/>
  <c r="H65" i="7"/>
  <c r="G38" i="7"/>
  <c r="G65" i="7"/>
  <c r="F38" i="7"/>
  <c r="F65" i="7"/>
  <c r="E38" i="7"/>
  <c r="E65" i="7"/>
  <c r="D38" i="7"/>
  <c r="D65" i="7"/>
  <c r="H37" i="7"/>
  <c r="G37" i="7"/>
  <c r="F37" i="7"/>
  <c r="E37" i="7"/>
  <c r="D37" i="7"/>
  <c r="H36" i="7"/>
  <c r="G36" i="7"/>
  <c r="F36" i="7"/>
  <c r="E36" i="7"/>
  <c r="D36" i="7"/>
  <c r="H35" i="7"/>
  <c r="G35" i="7"/>
  <c r="F35" i="7"/>
  <c r="E35" i="7"/>
  <c r="D35" i="7"/>
  <c r="H34" i="7"/>
  <c r="H67" i="7"/>
  <c r="G34" i="7"/>
  <c r="G67" i="7"/>
  <c r="F34" i="7"/>
  <c r="F67" i="7"/>
  <c r="E34" i="7"/>
  <c r="E67" i="7"/>
  <c r="D34" i="7"/>
  <c r="D67" i="7"/>
  <c r="H33" i="7"/>
  <c r="G33" i="7"/>
  <c r="G60" i="7"/>
  <c r="F33" i="7"/>
  <c r="E33" i="7"/>
  <c r="E60" i="7"/>
  <c r="D33" i="7"/>
  <c r="D60" i="7"/>
  <c r="H32" i="7"/>
  <c r="H70" i="7"/>
  <c r="G32" i="7"/>
  <c r="G70" i="7"/>
  <c r="F32" i="7"/>
  <c r="F70" i="7"/>
  <c r="E32" i="7"/>
  <c r="E70" i="7"/>
  <c r="H31" i="7"/>
  <c r="G31" i="7"/>
  <c r="F31" i="7"/>
  <c r="E31" i="7"/>
  <c r="D31" i="7"/>
  <c r="H30" i="7"/>
  <c r="G30" i="7"/>
  <c r="F30" i="7"/>
  <c r="E30" i="7"/>
  <c r="D30" i="7"/>
  <c r="H29" i="7"/>
  <c r="H72" i="7"/>
  <c r="G29" i="7"/>
  <c r="G72" i="7"/>
  <c r="F29" i="7"/>
  <c r="F72" i="7"/>
  <c r="E29" i="7"/>
  <c r="E72" i="7"/>
  <c r="D29" i="7"/>
  <c r="D72" i="7"/>
  <c r="H28" i="7"/>
  <c r="G28" i="7"/>
  <c r="F28" i="7"/>
  <c r="E28" i="7"/>
  <c r="D28" i="7"/>
  <c r="H27" i="7"/>
  <c r="G27" i="7"/>
  <c r="F27" i="7"/>
  <c r="E27" i="7"/>
  <c r="D27" i="7"/>
  <c r="H26" i="7"/>
  <c r="G26" i="7"/>
  <c r="G64" i="7"/>
  <c r="F26" i="7"/>
  <c r="E26" i="7"/>
  <c r="E64" i="7"/>
  <c r="D26" i="7"/>
  <c r="D64" i="7"/>
  <c r="H25" i="7"/>
  <c r="G25" i="7"/>
  <c r="F25" i="7"/>
  <c r="E25" i="7"/>
  <c r="H24" i="7"/>
  <c r="G24" i="7"/>
  <c r="G62" i="7"/>
  <c r="F24" i="7"/>
  <c r="F62" i="7"/>
  <c r="E24" i="7"/>
  <c r="E62" i="7"/>
  <c r="D24" i="7"/>
  <c r="D62" i="7"/>
  <c r="H23" i="7"/>
  <c r="G23" i="7"/>
  <c r="F23" i="7"/>
  <c r="E23" i="7"/>
  <c r="D23" i="7"/>
  <c r="H22" i="7"/>
  <c r="G22" i="7"/>
  <c r="F22" i="7"/>
  <c r="E22" i="7"/>
  <c r="D22" i="7"/>
  <c r="H21" i="7"/>
  <c r="G21" i="7"/>
  <c r="F21" i="7"/>
  <c r="E21" i="7"/>
  <c r="D21" i="7"/>
  <c r="H20" i="7"/>
  <c r="G20" i="7"/>
  <c r="F20" i="7"/>
  <c r="E20" i="7"/>
  <c r="D20" i="7"/>
  <c r="H19" i="7"/>
  <c r="G19" i="7"/>
  <c r="F19" i="7"/>
  <c r="E19" i="7"/>
  <c r="D19" i="7"/>
  <c r="H18" i="7"/>
  <c r="G18" i="7"/>
  <c r="F18" i="7"/>
  <c r="E18" i="7"/>
  <c r="D18" i="7"/>
  <c r="H17" i="7"/>
  <c r="G17" i="7"/>
  <c r="F17" i="7"/>
  <c r="E17" i="7"/>
  <c r="D17" i="7"/>
  <c r="H16" i="7"/>
  <c r="G16" i="7"/>
  <c r="F16" i="7"/>
  <c r="E16" i="7"/>
  <c r="D16" i="7"/>
  <c r="H12" i="7"/>
  <c r="G12" i="7"/>
  <c r="F12" i="7"/>
  <c r="E12" i="7"/>
  <c r="D12" i="7"/>
  <c r="H11" i="7"/>
  <c r="G11" i="7"/>
  <c r="G68" i="7"/>
  <c r="F11" i="7"/>
  <c r="F68" i="7"/>
  <c r="E11" i="7"/>
  <c r="E68" i="7"/>
  <c r="D11" i="7"/>
  <c r="D68" i="7"/>
  <c r="H10" i="7"/>
  <c r="G10" i="7"/>
  <c r="F10" i="7"/>
  <c r="E10" i="7"/>
  <c r="D10" i="7"/>
  <c r="H9" i="7"/>
  <c r="G9" i="7"/>
  <c r="F9" i="7"/>
  <c r="E9" i="7"/>
  <c r="D9" i="7"/>
  <c r="H8" i="7"/>
  <c r="G8" i="7"/>
  <c r="F8" i="7"/>
  <c r="E8" i="7"/>
  <c r="D8" i="7"/>
  <c r="H7" i="7"/>
  <c r="G7" i="7"/>
  <c r="G63" i="7"/>
  <c r="F7" i="7"/>
  <c r="F63" i="7"/>
  <c r="E7" i="7"/>
  <c r="D7" i="7"/>
  <c r="D63" i="7"/>
  <c r="H6" i="7"/>
  <c r="G6" i="7"/>
  <c r="F6" i="7"/>
  <c r="E6" i="7"/>
  <c r="D6" i="7"/>
  <c r="H5" i="7"/>
  <c r="G5" i="7"/>
  <c r="F5" i="7"/>
  <c r="E5" i="7"/>
  <c r="D5" i="7"/>
  <c r="H4" i="7"/>
  <c r="G4" i="7"/>
  <c r="F4" i="7"/>
  <c r="E4" i="7"/>
  <c r="D4" i="7"/>
  <c r="H3" i="7"/>
  <c r="H2" i="7"/>
  <c r="H50" i="7"/>
  <c r="G3" i="7"/>
  <c r="F3" i="7"/>
  <c r="E3" i="7"/>
  <c r="D3" i="7"/>
  <c r="G2" i="7"/>
  <c r="G50" i="7"/>
  <c r="F2" i="7"/>
  <c r="F69" i="7"/>
  <c r="E2" i="7"/>
  <c r="E69" i="7"/>
  <c r="D2" i="7"/>
  <c r="D69" i="7"/>
  <c r="K66" i="6"/>
  <c r="M10" i="6"/>
  <c r="N10" i="6"/>
  <c r="O10" i="6"/>
  <c r="M11" i="6"/>
  <c r="N11" i="6"/>
  <c r="O11" i="6"/>
  <c r="M12" i="6"/>
  <c r="N12" i="6"/>
  <c r="O12" i="6"/>
  <c r="M13" i="6"/>
  <c r="N13" i="6"/>
  <c r="O13" i="6"/>
  <c r="M14" i="6"/>
  <c r="N14" i="6"/>
  <c r="O14" i="6"/>
  <c r="M15" i="6"/>
  <c r="N15" i="6"/>
  <c r="O15" i="6"/>
  <c r="M16" i="6"/>
  <c r="N16" i="6"/>
  <c r="O16" i="6"/>
  <c r="M17" i="6"/>
  <c r="N17" i="6"/>
  <c r="O17" i="6"/>
  <c r="M20" i="6"/>
  <c r="N20" i="6"/>
  <c r="O20" i="6"/>
  <c r="M21" i="6"/>
  <c r="N21" i="6"/>
  <c r="O21" i="6"/>
  <c r="M22" i="6"/>
  <c r="N22" i="6"/>
  <c r="O22" i="6"/>
  <c r="M23" i="6"/>
  <c r="N23" i="6"/>
  <c r="O23" i="6"/>
  <c r="M24" i="6"/>
  <c r="N24" i="6"/>
  <c r="O24" i="6"/>
  <c r="M25" i="6"/>
  <c r="N25" i="6"/>
  <c r="O25" i="6"/>
  <c r="M26" i="6"/>
  <c r="N26" i="6"/>
  <c r="O26" i="6"/>
  <c r="M27" i="6"/>
  <c r="N27" i="6"/>
  <c r="O27" i="6"/>
  <c r="M29" i="6"/>
  <c r="N29" i="6"/>
  <c r="O29" i="6"/>
  <c r="M30" i="6"/>
  <c r="N30" i="6"/>
  <c r="O30" i="6"/>
  <c r="M32" i="6"/>
  <c r="N32" i="6"/>
  <c r="O32" i="6"/>
  <c r="M33" i="6"/>
  <c r="N33" i="6"/>
  <c r="O33" i="6"/>
  <c r="M35" i="6"/>
  <c r="N35" i="6"/>
  <c r="O35" i="6"/>
  <c r="M36" i="6"/>
  <c r="N36" i="6"/>
  <c r="O36" i="6"/>
  <c r="M37" i="6"/>
  <c r="N37" i="6"/>
  <c r="O37" i="6"/>
  <c r="M39" i="6"/>
  <c r="N39" i="6"/>
  <c r="O39" i="6"/>
  <c r="M40" i="6"/>
  <c r="N40" i="6"/>
  <c r="O40" i="6"/>
  <c r="M42" i="6"/>
  <c r="N42" i="6"/>
  <c r="O42" i="6"/>
  <c r="M43" i="6"/>
  <c r="N43" i="6"/>
  <c r="O43" i="6"/>
  <c r="M46" i="6"/>
  <c r="N46" i="6"/>
  <c r="O46" i="6"/>
  <c r="M47" i="6"/>
  <c r="N47" i="6"/>
  <c r="O47" i="6"/>
  <c r="M48" i="6"/>
  <c r="N48" i="6"/>
  <c r="O48" i="6"/>
  <c r="M49" i="6"/>
  <c r="N49" i="6"/>
  <c r="O49" i="6"/>
  <c r="M50" i="6"/>
  <c r="N50" i="6"/>
  <c r="O50" i="6"/>
  <c r="M51" i="6"/>
  <c r="N51" i="6"/>
  <c r="O51" i="6"/>
  <c r="M52" i="6"/>
  <c r="N52" i="6"/>
  <c r="O52" i="6"/>
  <c r="M53" i="6"/>
  <c r="N53" i="6"/>
  <c r="O53" i="6"/>
  <c r="M54" i="6"/>
  <c r="N54" i="6"/>
  <c r="O54" i="6"/>
  <c r="M55" i="6"/>
  <c r="N55" i="6"/>
  <c r="O55" i="6"/>
  <c r="M56" i="6"/>
  <c r="N56" i="6"/>
  <c r="O56" i="6"/>
  <c r="M58" i="6"/>
  <c r="N58" i="6"/>
  <c r="O58" i="6"/>
  <c r="M59" i="6"/>
  <c r="N59" i="6"/>
  <c r="O59" i="6"/>
  <c r="M60" i="6"/>
  <c r="N60" i="6"/>
  <c r="O60" i="6"/>
  <c r="M61" i="6"/>
  <c r="N61" i="6"/>
  <c r="O61" i="6"/>
  <c r="M62" i="6"/>
  <c r="N62" i="6"/>
  <c r="O62" i="6"/>
  <c r="M64" i="6"/>
  <c r="N64" i="6"/>
  <c r="O64" i="6"/>
  <c r="M66" i="6"/>
  <c r="N66" i="6"/>
  <c r="O66" i="6"/>
  <c r="O9" i="6"/>
  <c r="N9" i="6"/>
  <c r="M9" i="6"/>
  <c r="O8" i="6"/>
  <c r="N8" i="6"/>
  <c r="M8" i="6"/>
  <c r="O7" i="6"/>
  <c r="N7" i="6"/>
  <c r="M7" i="6"/>
  <c r="M71" i="6"/>
  <c r="L9" i="6"/>
  <c r="L10" i="6"/>
  <c r="L11" i="6"/>
  <c r="L12" i="6"/>
  <c r="L13" i="6"/>
  <c r="L14" i="6"/>
  <c r="L15" i="6"/>
  <c r="L16" i="6"/>
  <c r="L17" i="6"/>
  <c r="L20" i="6"/>
  <c r="L21" i="6"/>
  <c r="L22" i="6"/>
  <c r="L23" i="6"/>
  <c r="L24" i="6"/>
  <c r="L25" i="6"/>
  <c r="L26" i="6"/>
  <c r="L27" i="6"/>
  <c r="L29" i="6"/>
  <c r="L30" i="6"/>
  <c r="L32" i="6"/>
  <c r="L33" i="6"/>
  <c r="L35" i="6"/>
  <c r="L36" i="6"/>
  <c r="L37" i="6"/>
  <c r="L39" i="6"/>
  <c r="L40" i="6"/>
  <c r="L42" i="6"/>
  <c r="L43" i="6"/>
  <c r="L46" i="6"/>
  <c r="L47" i="6"/>
  <c r="L48" i="6"/>
  <c r="L49" i="6"/>
  <c r="L50" i="6"/>
  <c r="L51" i="6"/>
  <c r="L52" i="6"/>
  <c r="L53" i="6"/>
  <c r="L54" i="6"/>
  <c r="L55" i="6"/>
  <c r="L56" i="6"/>
  <c r="L58" i="6"/>
  <c r="L59" i="6"/>
  <c r="L60" i="6"/>
  <c r="L61" i="6"/>
  <c r="L62" i="6"/>
  <c r="L64" i="6"/>
  <c r="L66" i="6"/>
  <c r="L8" i="6"/>
  <c r="L7" i="6"/>
  <c r="K14" i="6"/>
  <c r="K15" i="6"/>
  <c r="K16" i="6"/>
  <c r="K17" i="6"/>
  <c r="K20" i="6"/>
  <c r="K21" i="6"/>
  <c r="K22" i="6"/>
  <c r="K23" i="6"/>
  <c r="K24" i="6"/>
  <c r="K25" i="6"/>
  <c r="K26" i="6"/>
  <c r="K27" i="6"/>
  <c r="K29" i="6"/>
  <c r="K30" i="6"/>
  <c r="K32" i="6"/>
  <c r="K33" i="6"/>
  <c r="K36" i="6"/>
  <c r="K37" i="6"/>
  <c r="K39" i="6"/>
  <c r="K40" i="6"/>
  <c r="K42" i="6"/>
  <c r="K43" i="6"/>
  <c r="K47" i="6"/>
  <c r="K48" i="6"/>
  <c r="K49" i="6"/>
  <c r="K50" i="6"/>
  <c r="K51" i="6"/>
  <c r="K52" i="6"/>
  <c r="K53" i="6"/>
  <c r="K54" i="6"/>
  <c r="K55" i="6"/>
  <c r="K56" i="6"/>
  <c r="K58" i="6"/>
  <c r="K59" i="6"/>
  <c r="K60" i="6"/>
  <c r="K61" i="6"/>
  <c r="K62" i="6"/>
  <c r="K64" i="6"/>
  <c r="K13" i="6"/>
  <c r="K12" i="6"/>
  <c r="K11" i="6"/>
  <c r="K10" i="6"/>
  <c r="K9" i="6"/>
  <c r="K8" i="6"/>
  <c r="K7" i="6"/>
  <c r="K71" i="6"/>
  <c r="L71" i="6"/>
  <c r="N71" i="6"/>
  <c r="E63" i="7"/>
  <c r="H66" i="7"/>
  <c r="G71" i="7"/>
  <c r="F60" i="7"/>
  <c r="H60" i="7"/>
  <c r="F64" i="7"/>
  <c r="D66" i="7"/>
  <c r="K46" i="6"/>
  <c r="D61" i="7"/>
  <c r="D32" i="7"/>
  <c r="D70" i="7"/>
  <c r="K35" i="6"/>
  <c r="D25" i="7"/>
  <c r="H69" i="7"/>
  <c r="G69" i="7"/>
  <c r="H68" i="7"/>
  <c r="F50" i="7"/>
  <c r="O71" i="6"/>
  <c r="H63" i="7"/>
  <c r="H62" i="7"/>
  <c r="H64" i="7"/>
  <c r="E50" i="7"/>
  <c r="E71" i="7"/>
  <c r="D73" i="7"/>
  <c r="D50" i="7"/>
  <c r="H73" i="7"/>
  <c r="F73" i="7"/>
</calcChain>
</file>

<file path=xl/sharedStrings.xml><?xml version="1.0" encoding="utf-8"?>
<sst xmlns="http://schemas.openxmlformats.org/spreadsheetml/2006/main" count="2369" uniqueCount="471">
  <si>
    <t>Sr. No.</t>
  </si>
  <si>
    <t>TD Section Title</t>
  </si>
  <si>
    <t>Group</t>
  </si>
  <si>
    <t>TF-01</t>
  </si>
  <si>
    <t>TF-02</t>
  </si>
  <si>
    <t>TF-03</t>
  </si>
  <si>
    <t>TF-04</t>
  </si>
  <si>
    <t>TF-15</t>
  </si>
  <si>
    <t>1.1.1</t>
  </si>
  <si>
    <t>Product or Product Family Name</t>
  </si>
  <si>
    <t>RA</t>
  </si>
  <si>
    <t>1.1.2</t>
  </si>
  <si>
    <t>Description of the Device or Device Family</t>
  </si>
  <si>
    <t>1.1.3</t>
  </si>
  <si>
    <t xml:space="preserve">Intended use/Purpose </t>
  </si>
  <si>
    <t>1.1.4</t>
  </si>
  <si>
    <t>Intended Users</t>
  </si>
  <si>
    <t>1.1.5</t>
  </si>
  <si>
    <t>Product Codes/ Basic UDI-DI</t>
  </si>
  <si>
    <t>1.1.6</t>
  </si>
  <si>
    <t>Intended Patient Population and Medical Conditions</t>
  </si>
  <si>
    <t>Med Ops</t>
  </si>
  <si>
    <t>1.1.7</t>
  </si>
  <si>
    <t>Indications and Contra-Indications</t>
  </si>
  <si>
    <t>1.1.8</t>
  </si>
  <si>
    <t>Warnings</t>
  </si>
  <si>
    <t>1.1.9</t>
  </si>
  <si>
    <t>Principles of Operation</t>
  </si>
  <si>
    <t>R&amp;D Elements</t>
  </si>
  <si>
    <t>1.1.10</t>
  </si>
  <si>
    <t>Rationale for the Qualification of the Product as a Device</t>
  </si>
  <si>
    <t>1.1.11</t>
  </si>
  <si>
    <t>Device Classification and Classification rationale</t>
  </si>
  <si>
    <t>1.2.1</t>
  </si>
  <si>
    <t>Material Specification</t>
  </si>
  <si>
    <t>Design Specification</t>
  </si>
  <si>
    <t>Device Assembly Drawing</t>
  </si>
  <si>
    <t>1.2.2</t>
  </si>
  <si>
    <t>Novel Features</t>
  </si>
  <si>
    <t>1.2.3</t>
  </si>
  <si>
    <t>Description of the Accessories / Combinations</t>
  </si>
  <si>
    <t>1.2.4</t>
  </si>
  <si>
    <t>Description of Various Configurations / Variants</t>
  </si>
  <si>
    <t>1.2.5</t>
  </si>
  <si>
    <t>Description of Key Functional Elements</t>
  </si>
  <si>
    <t>1.2.6</t>
  </si>
  <si>
    <t>Description of Raw Materials of Key Functional Elements</t>
  </si>
  <si>
    <t>1.3.1</t>
  </si>
  <si>
    <t>Overview of Previous and Similar Generations of the Device</t>
  </si>
  <si>
    <t>1.3.2</t>
  </si>
  <si>
    <t>Overview of Identified Similar Devices Available on the Markets</t>
  </si>
  <si>
    <t>Labeling and Packaging Information (Inner / Outer Packaging)</t>
  </si>
  <si>
    <t>LBL-LBL</t>
  </si>
  <si>
    <t>Instructions for use</t>
  </si>
  <si>
    <t>LBL-IFU</t>
  </si>
  <si>
    <t>Design Stages</t>
  </si>
  <si>
    <t>Manufacturing Process Information</t>
  </si>
  <si>
    <t>Mfg Eng</t>
  </si>
  <si>
    <t>Sites including Suppliers and Sub-Contractors</t>
  </si>
  <si>
    <t>General Safety and Performance Requirements Checklist</t>
  </si>
  <si>
    <t>List of Applied standards</t>
  </si>
  <si>
    <t>Standards</t>
  </si>
  <si>
    <t xml:space="preserve">Benefit-Risk analysis </t>
  </si>
  <si>
    <t>Risk Mgmt Docs</t>
  </si>
  <si>
    <t>Risk Management Report / Result</t>
  </si>
  <si>
    <t>6.1.1</t>
  </si>
  <si>
    <t>Pre-Clinical and Clinical Data Results as well as Design Verification results</t>
  </si>
  <si>
    <t>Clinical-Reports</t>
  </si>
  <si>
    <t>6.1.2</t>
  </si>
  <si>
    <t>Biocompatibility</t>
  </si>
  <si>
    <t>BioComp Testing &amp; Reports</t>
  </si>
  <si>
    <t>6.1.3</t>
  </si>
  <si>
    <t>Devices Containing CMR or Endocrine-Disrupting Substances</t>
  </si>
  <si>
    <t>RS Updates</t>
  </si>
  <si>
    <t>6.1.4</t>
  </si>
  <si>
    <t>Electrical Safety and Electromagnetic Compatibility</t>
  </si>
  <si>
    <t>6.1.5</t>
  </si>
  <si>
    <t>Software Verification and Validation</t>
  </si>
  <si>
    <t>6.1.6</t>
  </si>
  <si>
    <t>Device Lifetime</t>
  </si>
  <si>
    <t>6.1.7</t>
  </si>
  <si>
    <t>Packaging Performance and Transportation</t>
  </si>
  <si>
    <t>Packaging</t>
  </si>
  <si>
    <t>6.1.8</t>
  </si>
  <si>
    <t>Sterilization</t>
  </si>
  <si>
    <t>Sterilization Validation/ Reports</t>
  </si>
  <si>
    <t>6.1.9</t>
  </si>
  <si>
    <t>Summary of Safety and Clinical Performance</t>
  </si>
  <si>
    <t>SSCP</t>
  </si>
  <si>
    <t>6.1.10</t>
  </si>
  <si>
    <t>Clinical Evaluation Report</t>
  </si>
  <si>
    <t>Med Ops-CER</t>
  </si>
  <si>
    <t>6.1.11</t>
  </si>
  <si>
    <t xml:space="preserve"> Post Market Clinical Follow-Up Plan and Report</t>
  </si>
  <si>
    <t>PMS</t>
  </si>
  <si>
    <t>6.2.1</t>
  </si>
  <si>
    <t>Devices which Incorporate Medicinal Products</t>
  </si>
  <si>
    <t>6.2.2</t>
  </si>
  <si>
    <t>Devices which Incorporate Tissues or Cells of Human or Animal Origin or their Derivatives</t>
  </si>
  <si>
    <t>6.2.3</t>
  </si>
  <si>
    <t>Devices that are Composed of Substances or Combinations of Substances that are Intended to be Introduced into the Human Body and that are Absorbed by or Locally Dispersed in the Human Body)</t>
  </si>
  <si>
    <t>6.2.4</t>
  </si>
  <si>
    <t>Devices with a Measuring Function</t>
  </si>
  <si>
    <t>6.2.5</t>
  </si>
  <si>
    <t>Devices Connected with other Devices in order to Operate as Intended</t>
  </si>
  <si>
    <t>Post market documentation</t>
  </si>
  <si>
    <t>SUBMIT/ACCEPT by RA</t>
  </si>
  <si>
    <t>Latest Date</t>
  </si>
  <si>
    <r>
      <t xml:space="preserve">TF-01
</t>
    </r>
    <r>
      <rPr>
        <b/>
        <sz val="9"/>
        <rFont val="Calibri"/>
        <family val="2"/>
        <scheme val="minor"/>
      </rPr>
      <t>(1 SKU)</t>
    </r>
  </si>
  <si>
    <r>
      <t xml:space="preserve">TF-02
</t>
    </r>
    <r>
      <rPr>
        <b/>
        <sz val="9"/>
        <rFont val="Calibri"/>
        <family val="2"/>
        <scheme val="minor"/>
      </rPr>
      <t>(2 SKU)</t>
    </r>
  </si>
  <si>
    <r>
      <t xml:space="preserve">TF-03
</t>
    </r>
    <r>
      <rPr>
        <b/>
        <sz val="9"/>
        <rFont val="Calibri"/>
        <family val="2"/>
        <scheme val="minor"/>
      </rPr>
      <t>(3 SKU)</t>
    </r>
  </si>
  <si>
    <r>
      <t xml:space="preserve">TF-04
</t>
    </r>
    <r>
      <rPr>
        <b/>
        <sz val="9"/>
        <rFont val="Calibri"/>
        <family val="2"/>
        <scheme val="minor"/>
      </rPr>
      <t>(9 SKU)</t>
    </r>
  </si>
  <si>
    <r>
      <t xml:space="preserve">TF-15
</t>
    </r>
    <r>
      <rPr>
        <b/>
        <sz val="9"/>
        <rFont val="Calibri"/>
        <family val="2"/>
        <scheme val="minor"/>
      </rPr>
      <t>(7 SKU)</t>
    </r>
  </si>
  <si>
    <t>Kick-Off</t>
  </si>
  <si>
    <t>ECR # Create</t>
  </si>
  <si>
    <t>ECR 1394: 8/24/18</t>
  </si>
  <si>
    <t>ECR 1403:  8/29/18</t>
  </si>
  <si>
    <t>ECR # Submitted to RA</t>
  </si>
  <si>
    <t>10/25/18 </t>
  </si>
  <si>
    <t>TBD</t>
  </si>
  <si>
    <t>ECR Approved by CRB</t>
  </si>
  <si>
    <t>Execution Summary</t>
  </si>
  <si>
    <t>BioCompatibility</t>
  </si>
  <si>
    <t>Clinical</t>
  </si>
  <si>
    <t>Reports</t>
  </si>
  <si>
    <t>Labeling</t>
  </si>
  <si>
    <t>Label/IFU</t>
  </si>
  <si>
    <t>Medical Ops</t>
  </si>
  <si>
    <t>CER</t>
  </si>
  <si>
    <t>Mfg Engineering</t>
  </si>
  <si>
    <t>Process Flow</t>
  </si>
  <si>
    <t>Package</t>
  </si>
  <si>
    <t>Plans/Data</t>
  </si>
  <si>
    <t>Product Stewardship</t>
  </si>
  <si>
    <t>All</t>
  </si>
  <si>
    <t>Regulatory Affairs</t>
  </si>
  <si>
    <t>Risk Management</t>
  </si>
  <si>
    <t>Documents</t>
  </si>
  <si>
    <t>List of Stds</t>
  </si>
  <si>
    <t>Docs/Reports</t>
  </si>
  <si>
    <t>Technical Documentation Compiled &amp;  Published by RA – LOCK - COMPLETE</t>
  </si>
  <si>
    <t>DELIVERY/COMPLETE</t>
  </si>
  <si>
    <t xml:space="preserve">9.4:  Manually Highlighted based on identified risk. </t>
  </si>
  <si>
    <t>ESCALATION</t>
  </si>
  <si>
    <t>`</t>
  </si>
  <si>
    <t>Risk</t>
  </si>
  <si>
    <t>TF Impact</t>
  </si>
  <si>
    <t>DATA Impact</t>
  </si>
  <si>
    <t>Date Raised</t>
  </si>
  <si>
    <t>DRI</t>
  </si>
  <si>
    <t>Mitigation</t>
  </si>
  <si>
    <t>Escalation
Date</t>
  </si>
  <si>
    <t>Notes</t>
  </si>
  <si>
    <t>Restricted Substance Data Needed from Supplier</t>
  </si>
  <si>
    <t>TF-01, 02., 03, 04</t>
  </si>
  <si>
    <t>RS Data needed for Assessment/ Testing identification</t>
  </si>
  <si>
    <t>Rupak Chatterjee</t>
  </si>
  <si>
    <t>None</t>
  </si>
  <si>
    <t xml:space="preserve">9.4: Escalation to SRM, SQE, Procurement. </t>
  </si>
  <si>
    <t>Manufacturing Process (MVP) Requirements are unclear</t>
  </si>
  <si>
    <t xml:space="preserve">Work is pending until clarity is provided.  </t>
  </si>
  <si>
    <t>Eric Hulse</t>
  </si>
  <si>
    <t>Bio-Compatibility Resources are constrained</t>
  </si>
  <si>
    <t>Work cannot complete</t>
  </si>
  <si>
    <t>Ed Reverdy</t>
  </si>
  <si>
    <t>R&amp;D Design Verification/ Validation Requirements Unclear</t>
  </si>
  <si>
    <t>ALL</t>
  </si>
  <si>
    <t xml:space="preserve">May need to perform testing. </t>
  </si>
  <si>
    <t>S. Parihar</t>
  </si>
  <si>
    <t>8.15: Escalated to K. Doll for Resolution/ input/ direction</t>
  </si>
  <si>
    <t>DPM requirements are unknown; Need NB number</t>
  </si>
  <si>
    <t>Delay DPM on device</t>
  </si>
  <si>
    <t>Bio-Comp Testing will require 5-6 Months</t>
  </si>
  <si>
    <t>Down Stream reporting</t>
  </si>
  <si>
    <t>B. Przygoda</t>
  </si>
  <si>
    <t>Samples are in-hand; testing will begin 8/29</t>
  </si>
  <si>
    <t>SUMMARY TAB</t>
  </si>
  <si>
    <t>Document</t>
  </si>
  <si>
    <t>Responsible Function</t>
  </si>
  <si>
    <t>EH40</t>
  </si>
  <si>
    <t>Comments / Remarks</t>
  </si>
  <si>
    <t>Duration (day)</t>
  </si>
  <si>
    <t>Start Date</t>
  </si>
  <si>
    <t>Completion date</t>
  </si>
  <si>
    <t>Deliverable</t>
  </si>
  <si>
    <t>Completion Date  TF-01</t>
  </si>
  <si>
    <t>Completion Date TF-02</t>
  </si>
  <si>
    <t>Completion Date TF-03</t>
  </si>
  <si>
    <t>Completion Date TF-04</t>
  </si>
  <si>
    <t>Completion Date TF-05</t>
  </si>
  <si>
    <t>From (Current Technical File  TF N01)</t>
  </si>
  <si>
    <t>To (As per MDR 2017/745)</t>
  </si>
  <si>
    <t>DEVICE DESCRIPTION AND SPECIFICATION, INCLUDING VARIANTS AND ACCESSORIES</t>
  </si>
  <si>
    <t>Description of Device or Device Family</t>
  </si>
  <si>
    <t>Section Header</t>
  </si>
  <si>
    <t>Section 1:  Product Information</t>
  </si>
  <si>
    <t>Purse String Clamp</t>
  </si>
  <si>
    <r>
      <rPr>
        <b/>
        <sz val="12"/>
        <rFont val="Calibri"/>
        <family val="2"/>
        <scheme val="minor"/>
      </rPr>
      <t xml:space="preserve">Guidance/description : </t>
    </r>
    <r>
      <rPr>
        <sz val="12"/>
        <rFont val="Calibri"/>
        <family val="2"/>
        <scheme val="minor"/>
      </rPr>
      <t xml:space="preserve">product or trade name as per product label and Product Family Name as appropriate. 
</t>
    </r>
    <r>
      <rPr>
        <b/>
        <sz val="12"/>
        <rFont val="Calibri"/>
        <family val="2"/>
        <scheme val="minor"/>
      </rPr>
      <t>Source:</t>
    </r>
    <r>
      <rPr>
        <sz val="12"/>
        <rFont val="Calibri"/>
        <family val="2"/>
        <scheme val="minor"/>
      </rPr>
      <t xml:space="preserve"> Technical File</t>
    </r>
    <r>
      <rPr>
        <b/>
        <sz val="12"/>
        <rFont val="Calibri"/>
        <family val="2"/>
        <scheme val="minor"/>
      </rPr>
      <t xml:space="preserve"> </t>
    </r>
    <r>
      <rPr>
        <sz val="12"/>
        <rFont val="Calibri"/>
        <family val="2"/>
        <scheme val="minor"/>
      </rPr>
      <t xml:space="preserve"> (TF - N01)</t>
    </r>
  </si>
  <si>
    <t>Section 1.2 : General Product Description</t>
  </si>
  <si>
    <t xml:space="preserve"> Content in Technical Documentation (TD) to be finalized </t>
  </si>
  <si>
    <r>
      <rPr>
        <b/>
        <sz val="12"/>
        <rFont val="Calibri"/>
        <family val="2"/>
        <scheme val="minor"/>
      </rPr>
      <t>Guidance/description</t>
    </r>
    <r>
      <rPr>
        <sz val="12"/>
        <rFont val="Calibri"/>
        <family val="2"/>
        <scheme val="minor"/>
      </rPr>
      <t xml:space="preserve"> : General description from the latest verified source of information and  include a full description to ensure reviewer can understand the device as fully as possible.
</t>
    </r>
    <r>
      <rPr>
        <b/>
        <sz val="12"/>
        <rFont val="Calibri"/>
        <family val="2"/>
        <scheme val="minor"/>
      </rPr>
      <t>Suggested</t>
    </r>
    <r>
      <rPr>
        <sz val="12"/>
        <rFont val="Calibri"/>
        <family val="2"/>
        <scheme val="minor"/>
      </rPr>
      <t xml:space="preserve"> </t>
    </r>
    <r>
      <rPr>
        <b/>
        <sz val="12"/>
        <rFont val="Calibri"/>
        <family val="2"/>
        <scheme val="minor"/>
      </rPr>
      <t xml:space="preserve">Source : </t>
    </r>
    <r>
      <rPr>
        <sz val="12"/>
        <rFont val="Calibri"/>
        <family val="2"/>
        <scheme val="minor"/>
      </rPr>
      <t>Technical File  (TF - N01), Design Specification (DR000431), CER (SCN048339), IFU etc.</t>
    </r>
  </si>
  <si>
    <t>RA, Medical Affairs</t>
  </si>
  <si>
    <t>N/A</t>
  </si>
  <si>
    <r>
      <rPr>
        <sz val="12"/>
        <color theme="1"/>
        <rFont val="Calibri"/>
        <family val="2"/>
        <scheme val="minor"/>
      </rPr>
      <t>New Section:</t>
    </r>
    <r>
      <rPr>
        <i/>
        <sz val="12"/>
        <color theme="1"/>
        <rFont val="Calibri"/>
        <family val="2"/>
        <scheme val="minor"/>
      </rPr>
      <t xml:space="preserve">
</t>
    </r>
    <r>
      <rPr>
        <i/>
        <sz val="12"/>
        <color theme="1" tint="0.34998626667073579"/>
        <rFont val="Calibri"/>
        <family val="2"/>
        <scheme val="minor"/>
      </rPr>
      <t xml:space="preserve"> </t>
    </r>
    <r>
      <rPr>
        <b/>
        <i/>
        <sz val="12"/>
        <color theme="1" tint="0.34998626667073579"/>
        <rFont val="Calibri"/>
        <family val="2"/>
        <scheme val="minor"/>
      </rPr>
      <t xml:space="preserve">Content in TD to be finalized </t>
    </r>
  </si>
  <si>
    <r>
      <rPr>
        <b/>
        <sz val="12"/>
        <rFont val="Calibri"/>
        <family val="2"/>
        <scheme val="minor"/>
      </rPr>
      <t>Guidance/description :</t>
    </r>
    <r>
      <rPr>
        <sz val="12"/>
        <rFont val="Calibri"/>
        <family val="2"/>
        <scheme val="minor"/>
      </rPr>
      <t xml:space="preserve"> “Intended Purpose” means the use for which a device is intended according to the data supplied by the manufacturer on the label, IFU or in promotional or sales materials or statements and as specified by the manufacturer in the CER.
</t>
    </r>
    <r>
      <rPr>
        <b/>
        <sz val="12"/>
        <rFont val="Calibri"/>
        <family val="2"/>
        <scheme val="minor"/>
      </rPr>
      <t>Suggested Source :</t>
    </r>
    <r>
      <rPr>
        <sz val="12"/>
        <rFont val="Calibri"/>
        <family val="2"/>
        <scheme val="minor"/>
      </rPr>
      <t xml:space="preserve">  CER (SCN048339), IFU etc.</t>
    </r>
  </si>
  <si>
    <r>
      <rPr>
        <b/>
        <sz val="12"/>
        <rFont val="Calibri"/>
        <family val="2"/>
        <scheme val="minor"/>
      </rPr>
      <t xml:space="preserve">Guidance/description : </t>
    </r>
    <r>
      <rPr>
        <sz val="12"/>
        <rFont val="Calibri"/>
        <family val="2"/>
        <scheme val="minor"/>
      </rPr>
      <t>Intended User information can be used from IFU and CER SCN048339, when CER will be updated as per MDR requirements</t>
    </r>
  </si>
  <si>
    <r>
      <rPr>
        <b/>
        <sz val="12"/>
        <rFont val="Calibri"/>
        <family val="2"/>
        <scheme val="minor"/>
      </rPr>
      <t xml:space="preserve">Guidance/description : </t>
    </r>
    <r>
      <rPr>
        <sz val="12"/>
        <rFont val="Calibri"/>
        <family val="2"/>
        <scheme val="minor"/>
      </rPr>
      <t xml:space="preserve">Device UDI number to be mentioned in this section.
</t>
    </r>
    <r>
      <rPr>
        <b/>
        <sz val="12"/>
        <rFont val="Calibri"/>
        <family val="2"/>
        <scheme val="minor"/>
      </rPr>
      <t xml:space="preserve">Suggested Source : </t>
    </r>
    <r>
      <rPr>
        <sz val="12"/>
        <rFont val="Calibri"/>
        <family val="2"/>
        <scheme val="minor"/>
      </rPr>
      <t xml:space="preserve"> GSI database GTIN (EH40) : 10705031135208</t>
    </r>
  </si>
  <si>
    <t>RA, Med Affairs, QE</t>
  </si>
  <si>
    <r>
      <rPr>
        <b/>
        <sz val="12"/>
        <rFont val="Calibri"/>
        <family val="2"/>
        <scheme val="minor"/>
      </rPr>
      <t>Guidance/description :</t>
    </r>
    <r>
      <rPr>
        <sz val="12"/>
        <rFont val="Calibri"/>
        <family val="2"/>
        <scheme val="minor"/>
      </rPr>
      <t xml:space="preserve"> Intended patient population, medical conditions to be diagnosed, treated and/or monitored and patient selection criteria can be located in CER SCN048339, when CER will be updated as per MDR requirements</t>
    </r>
  </si>
  <si>
    <r>
      <rPr>
        <b/>
        <sz val="12"/>
        <rFont val="Calibri"/>
        <family val="2"/>
        <scheme val="minor"/>
      </rPr>
      <t>Guidance/description</t>
    </r>
    <r>
      <rPr>
        <sz val="12"/>
        <rFont val="Calibri"/>
        <family val="2"/>
        <scheme val="minor"/>
      </rPr>
      <t xml:space="preserve"> : Indications for use and other considerations such as contra-indications can be located in the Instructions for Use (IFU).  </t>
    </r>
  </si>
  <si>
    <r>
      <rPr>
        <b/>
        <sz val="12"/>
        <rFont val="Calibri"/>
        <family val="2"/>
        <scheme val="minor"/>
      </rPr>
      <t>Guidance/description</t>
    </r>
    <r>
      <rPr>
        <sz val="12"/>
        <rFont val="Calibri"/>
        <family val="2"/>
        <scheme val="minor"/>
      </rPr>
      <t xml:space="preserve"> : Warnings can be located in the Instructions for Use (IFU).  This should also include considerations based on devices construction, uses, procedures and associated risk. </t>
    </r>
  </si>
  <si>
    <t>RA, R&amp;D</t>
  </si>
  <si>
    <r>
      <rPr>
        <b/>
        <sz val="12"/>
        <rFont val="Calibri"/>
        <family val="2"/>
        <scheme val="minor"/>
      </rPr>
      <t>Guidance/description</t>
    </r>
    <r>
      <rPr>
        <sz val="12"/>
        <rFont val="Calibri"/>
        <family val="2"/>
        <scheme val="minor"/>
      </rPr>
      <t xml:space="preserve"> : Principles of operation of the device and its mode of action shall be provided with scientifically demonstration if necessary. The mode of action should clearly identify how the device works. 
</t>
    </r>
    <r>
      <rPr>
        <b/>
        <sz val="12"/>
        <rFont val="Calibri"/>
        <family val="2"/>
        <scheme val="minor"/>
      </rPr>
      <t xml:space="preserve">Suggested Source </t>
    </r>
    <r>
      <rPr>
        <sz val="12"/>
        <rFont val="Calibri"/>
        <family val="2"/>
        <scheme val="minor"/>
      </rPr>
      <t>: Design Specification (DR000431), CER (SCN048339) , IFU etc.</t>
    </r>
  </si>
  <si>
    <r>
      <rPr>
        <b/>
        <sz val="12"/>
        <rFont val="Calibri"/>
        <family val="2"/>
        <scheme val="minor"/>
      </rPr>
      <t>Guidance/description</t>
    </r>
    <r>
      <rPr>
        <sz val="12"/>
        <rFont val="Calibri"/>
        <family val="2"/>
        <scheme val="minor"/>
      </rPr>
      <t xml:space="preserve"> : A rationale to be provided for the qualification of the product as a device that can be located under applicable definition from MDR 2017/745 Article 2 (Definitions).
</t>
    </r>
    <r>
      <rPr>
        <b/>
        <sz val="12"/>
        <rFont val="Calibri"/>
        <family val="2"/>
        <scheme val="minor"/>
      </rPr>
      <t/>
    </r>
  </si>
  <si>
    <r>
      <rPr>
        <b/>
        <sz val="12"/>
        <rFont val="Calibri"/>
        <family val="2"/>
        <scheme val="minor"/>
      </rPr>
      <t>Guidance/description</t>
    </r>
    <r>
      <rPr>
        <sz val="12"/>
        <rFont val="Calibri"/>
        <family val="2"/>
        <scheme val="minor"/>
      </rPr>
      <t xml:space="preserve"> : Review Annex VIII of MDR 2017/745 to determine the classification and applicable rule(s). Address other applicable classification rules: Ensure to document why considered rules were eliminated for the product.
Provide information as to whether the device is a Well-Established Technology (WET) device or provide justification if not.  Ensure consistency with CER (SCN048339), when CER will be updated as per MDR requirements  
</t>
    </r>
    <r>
      <rPr>
        <b/>
        <sz val="12"/>
        <rFont val="Calibri"/>
        <family val="2"/>
        <scheme val="minor"/>
      </rPr>
      <t/>
    </r>
  </si>
  <si>
    <t>Technical Specification</t>
  </si>
  <si>
    <t>Product Specification:</t>
  </si>
  <si>
    <t>R&amp;D, Med Operations, Med Affairs, Clinical</t>
  </si>
  <si>
    <t xml:space="preserve">MS8087C </t>
  </si>
  <si>
    <t>MS8087C Rev. XXX</t>
  </si>
  <si>
    <t>No gaps identified other than  requirements for performing new inspections if UDI marking is to be introduced for Purse String Clamp</t>
  </si>
  <si>
    <t>DR000431</t>
  </si>
  <si>
    <t xml:space="preserve">DR000431 </t>
  </si>
  <si>
    <t>No gaps identified after review</t>
  </si>
  <si>
    <t>Complete</t>
  </si>
  <si>
    <t>D44914 / D03753</t>
  </si>
  <si>
    <t xml:space="preserve">D44914 / D03753 </t>
  </si>
  <si>
    <r>
      <rPr>
        <b/>
        <sz val="12"/>
        <rFont val="Calibri"/>
        <family val="2"/>
        <scheme val="minor"/>
      </rPr>
      <t>Guidance/description</t>
    </r>
    <r>
      <rPr>
        <sz val="12"/>
        <rFont val="Calibri"/>
        <family val="2"/>
        <scheme val="minor"/>
      </rPr>
      <t xml:space="preserve"> : Provide an explanation of any novel features e.g. innovative features, new to the market, based on claims and design input/output. 
If there are no novel features, state this and provide justification.
</t>
    </r>
    <r>
      <rPr>
        <b/>
        <sz val="12"/>
        <rFont val="Calibri"/>
        <family val="2"/>
        <scheme val="minor"/>
      </rPr>
      <t>Suggested Source</t>
    </r>
    <r>
      <rPr>
        <sz val="12"/>
        <rFont val="Calibri"/>
        <family val="2"/>
        <scheme val="minor"/>
      </rPr>
      <t xml:space="preserve"> : CER (SCN048339) and design intent analysis
</t>
    </r>
    <r>
      <rPr>
        <b/>
        <sz val="12"/>
        <rFont val="Calibri"/>
        <family val="2"/>
        <scheme val="minor"/>
      </rPr>
      <t/>
    </r>
  </si>
  <si>
    <t>R&amp;D</t>
  </si>
  <si>
    <r>
      <rPr>
        <b/>
        <sz val="12"/>
        <color theme="1"/>
        <rFont val="Calibri"/>
        <family val="2"/>
        <scheme val="minor"/>
      </rPr>
      <t>Guidance/description :</t>
    </r>
    <r>
      <rPr>
        <sz val="12"/>
        <color theme="1"/>
        <rFont val="Calibri"/>
        <family val="2"/>
        <scheme val="minor"/>
      </rPr>
      <t xml:space="preserve">  Provide a description of the accessories that are intended to be used in combination with the device (interconnectivity). State whether the accessories are provided with the device or if they are not included.
</t>
    </r>
    <r>
      <rPr>
        <b/>
        <sz val="12"/>
        <color theme="1"/>
        <rFont val="Calibri"/>
        <family val="2"/>
        <scheme val="minor"/>
      </rPr>
      <t>Suggested Source :</t>
    </r>
    <r>
      <rPr>
        <sz val="12"/>
        <color theme="1"/>
        <rFont val="Calibri"/>
        <family val="2"/>
        <scheme val="minor"/>
      </rPr>
      <t xml:space="preserve"> Information taken from CER (SCN048339): section 4.2, The PURSE STRING CLAMP requires the use of needle and suture per user preference.</t>
    </r>
  </si>
  <si>
    <r>
      <rPr>
        <b/>
        <sz val="12"/>
        <rFont val="Calibri"/>
        <family val="2"/>
        <scheme val="minor"/>
      </rPr>
      <t>Guidance/description :</t>
    </r>
    <r>
      <rPr>
        <sz val="12"/>
        <rFont val="Calibri"/>
        <family val="2"/>
        <scheme val="minor"/>
      </rPr>
      <t xml:space="preserve">  A description of the accessories that are intended to be used in combination with the device (interconnectivity). State whether the accessories are provided with the device or if they are not included. This section should also indicate how the device is sold and used.</t>
    </r>
  </si>
  <si>
    <r>
      <rPr>
        <b/>
        <sz val="12"/>
        <rFont val="Calibri"/>
        <family val="2"/>
        <scheme val="minor"/>
      </rPr>
      <t>Guidance/description :</t>
    </r>
    <r>
      <rPr>
        <sz val="12"/>
        <rFont val="Calibri"/>
        <family val="2"/>
        <scheme val="minor"/>
      </rPr>
      <t xml:space="preserve">  A description of the key functional elements, e.g. the device parts/components the formulation, composition, functionality and, where relevant, qualitative and quantitative composition (i.e. what parts and what material is each part made of). Where appropriate, this shall include labelled pictorial representations (e.g. diagrams, photographs, and drawings), clearly indicating key components, including sufficient explanation to understand the drawings and diagrams. </t>
    </r>
  </si>
  <si>
    <t>R&amp;D, Biocompatibility</t>
  </si>
  <si>
    <r>
      <t xml:space="preserve">New Section:
</t>
    </r>
    <r>
      <rPr>
        <b/>
        <i/>
        <sz val="12"/>
        <color theme="1" tint="0.34998626667073579"/>
        <rFont val="Calibri"/>
        <family val="2"/>
        <scheme val="minor"/>
      </rPr>
      <t>To be obtained  from DBAM</t>
    </r>
  </si>
  <si>
    <r>
      <rPr>
        <b/>
        <sz val="12"/>
        <rFont val="Calibri"/>
        <family val="2"/>
        <scheme val="minor"/>
      </rPr>
      <t>Guidance/description :</t>
    </r>
    <r>
      <rPr>
        <sz val="12"/>
        <rFont val="Calibri"/>
        <family val="2"/>
        <scheme val="minor"/>
      </rPr>
      <t xml:space="preserve"> A description of the raw materials incorporated into key functional elements and those making either direct contact with the human body or indirect contact with the body, e.g. during extracorporeal circulation of body fluids.</t>
    </r>
  </si>
  <si>
    <t xml:space="preserve">RA, R&amp;D, Medical Operations, Clinical </t>
  </si>
  <si>
    <r>
      <rPr>
        <b/>
        <sz val="12"/>
        <rFont val="Calibri"/>
        <family val="2"/>
        <scheme val="minor"/>
      </rPr>
      <t>Guidance/description :</t>
    </r>
    <r>
      <rPr>
        <sz val="12"/>
        <rFont val="Calibri"/>
        <family val="2"/>
        <scheme val="minor"/>
      </rPr>
      <t xml:space="preserve"> Provide overview of the previous generation(s)  of the device by the manufacturer, where such devices exist.  
</t>
    </r>
    <r>
      <rPr>
        <b/>
        <sz val="12"/>
        <rFont val="Calibri"/>
        <family val="2"/>
        <scheme val="minor"/>
      </rPr>
      <t>Suggested Source :</t>
    </r>
    <r>
      <rPr>
        <sz val="12"/>
        <rFont val="Calibri"/>
        <family val="2"/>
        <scheme val="minor"/>
      </rPr>
      <t xml:space="preserve"> CER (SCN048339) can be referred, when CER will be updated as per MDR requirements</t>
    </r>
  </si>
  <si>
    <t>RA, Medical Operations, Clinical</t>
  </si>
  <si>
    <r>
      <rPr>
        <b/>
        <sz val="12"/>
        <rFont val="Calibri"/>
        <family val="2"/>
        <scheme val="minor"/>
      </rPr>
      <t>Guidance/description :</t>
    </r>
    <r>
      <rPr>
        <sz val="12"/>
        <rFont val="Calibri"/>
        <family val="2"/>
        <scheme val="minor"/>
      </rPr>
      <t xml:space="preserve"> Provide an overview of identified similar devices available in the Union or international markets, where such devices exist.
</t>
    </r>
    <r>
      <rPr>
        <b/>
        <sz val="12"/>
        <rFont val="Calibri"/>
        <family val="2"/>
        <scheme val="minor"/>
      </rPr>
      <t>Suggested Source :</t>
    </r>
    <r>
      <rPr>
        <sz val="12"/>
        <rFont val="Calibri"/>
        <family val="2"/>
        <scheme val="minor"/>
      </rPr>
      <t xml:space="preserve"> CER (SCN048339) can be referred, when CER will be updated as per MDR requirements</t>
    </r>
  </si>
  <si>
    <t>INFORMATION TO BE SUPPLIED BY THE MANUFACTURER</t>
  </si>
  <si>
    <t>Labeling, Packaging, RA</t>
  </si>
  <si>
    <t>Package Assembly Drawings
P000432
Generic Carton Drawings
P000520 (P000422P01 / A000805P00)</t>
  </si>
  <si>
    <t>Package Assembly Drawings
P000432
Generic Carton Drawings
P000520 (P000422P01 / A000805P00 (Working stage in EPI))</t>
  </si>
  <si>
    <t>Based on New MDR requirements, package assembly and Generic Carton drawings may require further modification due to UDI implementation. Require SME input.</t>
  </si>
  <si>
    <t>Labeling, RA</t>
  </si>
  <si>
    <t>Current Production IFU
SCN053725 (RMC8340455)</t>
  </si>
  <si>
    <t>New document as per CLDP process</t>
  </si>
  <si>
    <t>IFU to be updated by including information based on new requirements for MDR such as :
1) Patient Target Group
2) Clinical Benefits
3) Safety and Clinical Performance (SSCP) (if applicable)
4) Qualitative and quantitative information on implant materials
5) Warning against reporting of any serious incident etc.</t>
  </si>
  <si>
    <t>DESIGN AND MANUFACTURING INFORMATION</t>
  </si>
  <si>
    <t>R&amp;D, QE, Manufacturing Engineering</t>
  </si>
  <si>
    <t>Reference to various design factbooks (DHFs) as available for Purse String Clamp is required to be filled in this section as well as applicable EES procedure need to be depicted in this section</t>
  </si>
  <si>
    <t>Detail Manufacturing Information including manufacturing flow chart and process specification
SCN049769</t>
  </si>
  <si>
    <t>Other than Manufacturing process validations(Master Validation Plan), all required documents are available which comply with MDR requirements</t>
  </si>
  <si>
    <t>R&amp;D, RA, QE, Manufacturing Engineering, Supplier Quality</t>
  </si>
  <si>
    <t>Information of all suppliers related to key aspects of a product such as : design, raw material manufacturing, packaging, sterilization etc.  are required in this section.
Also need to provide Authorized Representative in this section.</t>
  </si>
  <si>
    <t>GENERAL SAFETY AND PERFORMANCE REQUIREMENTS</t>
  </si>
  <si>
    <t>100643298 General Safety and Performance Requirements Checklist
SCNXXXXXX</t>
  </si>
  <si>
    <r>
      <rPr>
        <b/>
        <sz val="12"/>
        <rFont val="Calibri"/>
        <family val="2"/>
        <scheme val="minor"/>
      </rPr>
      <t>Guidance/description :</t>
    </r>
    <r>
      <rPr>
        <sz val="12"/>
        <rFont val="Calibri"/>
        <family val="2"/>
        <scheme val="minor"/>
      </rPr>
      <t xml:space="preserve"> The device must meet the General Safety and Performance Requirements set out in Annex I of the Medical Device Regulation (EU) 2017/745, which apply to it, taking account of the intended purpose of the device concerned.
The compliance of the device to the relevant requirements shall be documented in the referenced checklist(s).  A justification is provided within the checklist for the requirements that do not apply.
</t>
    </r>
    <r>
      <rPr>
        <b/>
        <sz val="12"/>
        <rFont val="Calibri"/>
        <family val="2"/>
        <scheme val="minor"/>
      </rPr>
      <t/>
    </r>
  </si>
  <si>
    <t xml:space="preserve">Standards </t>
  </si>
  <si>
    <t xml:space="preserve">SCN053711 </t>
  </si>
  <si>
    <t>SCN053711  rev. XXX</t>
  </si>
  <si>
    <t>Document to be revised considering new list of applicable Harmonized Standards as applicable in EES after MDR implementation</t>
  </si>
  <si>
    <t>BENEFIT-RISK ANALYSIS AND RISK MANAGEMENT</t>
  </si>
  <si>
    <t>QE, Risk Mgmt.</t>
  </si>
  <si>
    <r>
      <t>Information related to risk benefit analysis can be obtained from the following sources</t>
    </r>
    <r>
      <rPr>
        <b/>
        <sz val="12"/>
        <rFont val="Calibri"/>
        <family val="2"/>
        <scheme val="minor"/>
      </rPr>
      <t xml:space="preserve">
Suggested Source : </t>
    </r>
    <r>
      <rPr>
        <sz val="12"/>
        <rFont val="Calibri"/>
        <family val="2"/>
        <scheme val="minor"/>
      </rPr>
      <t xml:space="preserve">CER (SCN048339), Risk management Report (RMD000635)
</t>
    </r>
    <r>
      <rPr>
        <b/>
        <sz val="12"/>
        <rFont val="Calibri"/>
        <family val="2"/>
        <scheme val="minor"/>
      </rPr>
      <t/>
    </r>
  </si>
  <si>
    <r>
      <rPr>
        <b/>
        <sz val="12"/>
        <rFont val="Calibri"/>
        <family val="2"/>
        <scheme val="minor"/>
      </rPr>
      <t xml:space="preserve">RMR
</t>
    </r>
    <r>
      <rPr>
        <sz val="12"/>
        <rFont val="Calibri"/>
        <family val="2"/>
        <scheme val="minor"/>
      </rPr>
      <t>RMD000635</t>
    </r>
    <r>
      <rPr>
        <b/>
        <sz val="12"/>
        <rFont val="Calibri"/>
        <family val="2"/>
        <scheme val="minor"/>
      </rPr>
      <t xml:space="preserve">
Process FMEA (device)</t>
    </r>
    <r>
      <rPr>
        <sz val="12"/>
        <rFont val="Calibri"/>
        <family val="2"/>
        <scheme val="minor"/>
      </rPr>
      <t xml:space="preserve">
RMD001344
</t>
    </r>
    <r>
      <rPr>
        <b/>
        <sz val="12"/>
        <rFont val="Calibri"/>
        <family val="2"/>
        <scheme val="minor"/>
      </rPr>
      <t>Process FMEA (packaging)</t>
    </r>
    <r>
      <rPr>
        <sz val="12"/>
        <rFont val="Calibri"/>
        <family val="2"/>
        <scheme val="minor"/>
      </rPr>
      <t xml:space="preserve">
SCN047340
</t>
    </r>
    <r>
      <rPr>
        <b/>
        <sz val="12"/>
        <rFont val="Calibri"/>
        <family val="2"/>
        <scheme val="minor"/>
      </rPr>
      <t xml:space="preserve">Design FMEA (device)
</t>
    </r>
    <r>
      <rPr>
        <sz val="12"/>
        <rFont val="Calibri"/>
        <family val="2"/>
        <scheme val="minor"/>
      </rPr>
      <t xml:space="preserve">RMD001341
</t>
    </r>
    <r>
      <rPr>
        <b/>
        <sz val="12"/>
        <rFont val="Calibri"/>
        <family val="2"/>
        <scheme val="minor"/>
      </rPr>
      <t>Design FMEA (packaging)</t>
    </r>
    <r>
      <rPr>
        <sz val="12"/>
        <rFont val="Calibri"/>
        <family val="2"/>
        <scheme val="minor"/>
      </rPr>
      <t xml:space="preserve">
SCN047339
</t>
    </r>
    <r>
      <rPr>
        <b/>
        <sz val="12"/>
        <rFont val="Calibri"/>
        <family val="2"/>
        <scheme val="minor"/>
      </rPr>
      <t xml:space="preserve">Product Use Risk Analysis (PURA4R)
</t>
    </r>
    <r>
      <rPr>
        <sz val="12"/>
        <rFont val="Calibri"/>
        <family val="2"/>
        <scheme val="minor"/>
      </rPr>
      <t>RMD001384</t>
    </r>
    <r>
      <rPr>
        <b/>
        <sz val="12"/>
        <rFont val="Calibri"/>
        <family val="2"/>
        <scheme val="minor"/>
      </rPr>
      <t xml:space="preserve">
Application FMEA 
</t>
    </r>
    <r>
      <rPr>
        <sz val="12"/>
        <rFont val="Calibri"/>
        <family val="2"/>
        <scheme val="minor"/>
      </rPr>
      <t>RMD000621</t>
    </r>
  </si>
  <si>
    <r>
      <rPr>
        <b/>
        <sz val="12"/>
        <rFont val="Calibri"/>
        <family val="2"/>
        <scheme val="minor"/>
      </rPr>
      <t xml:space="preserve">RMR
</t>
    </r>
    <r>
      <rPr>
        <sz val="12"/>
        <rFont val="Calibri"/>
        <family val="2"/>
        <scheme val="minor"/>
      </rPr>
      <t>RMD000635 Rev. XXX</t>
    </r>
    <r>
      <rPr>
        <b/>
        <sz val="12"/>
        <rFont val="Calibri"/>
        <family val="2"/>
        <scheme val="minor"/>
      </rPr>
      <t xml:space="preserve">
Process FMEA (device)</t>
    </r>
    <r>
      <rPr>
        <sz val="12"/>
        <rFont val="Calibri"/>
        <family val="2"/>
        <scheme val="minor"/>
      </rPr>
      <t xml:space="preserve">
RMD001344 Rev. XXX
</t>
    </r>
    <r>
      <rPr>
        <b/>
        <sz val="12"/>
        <rFont val="Calibri"/>
        <family val="2"/>
        <scheme val="minor"/>
      </rPr>
      <t>Process FMEA (packaging)</t>
    </r>
    <r>
      <rPr>
        <sz val="12"/>
        <rFont val="Calibri"/>
        <family val="2"/>
        <scheme val="minor"/>
      </rPr>
      <t xml:space="preserve">
SCN047340 
</t>
    </r>
    <r>
      <rPr>
        <b/>
        <sz val="12"/>
        <rFont val="Calibri"/>
        <family val="2"/>
        <scheme val="minor"/>
      </rPr>
      <t xml:space="preserve">Design FMEA (device)
</t>
    </r>
    <r>
      <rPr>
        <sz val="12"/>
        <rFont val="Calibri"/>
        <family val="2"/>
        <scheme val="minor"/>
      </rPr>
      <t xml:space="preserve">RMD001341 Rev XXX
</t>
    </r>
    <r>
      <rPr>
        <b/>
        <sz val="12"/>
        <rFont val="Calibri"/>
        <family val="2"/>
        <scheme val="minor"/>
      </rPr>
      <t>Design FMEA (packaging)</t>
    </r>
    <r>
      <rPr>
        <sz val="12"/>
        <rFont val="Calibri"/>
        <family val="2"/>
        <scheme val="minor"/>
      </rPr>
      <t xml:space="preserve">
SCN047339
</t>
    </r>
    <r>
      <rPr>
        <b/>
        <sz val="12"/>
        <rFont val="Calibri"/>
        <family val="2"/>
        <scheme val="minor"/>
      </rPr>
      <t xml:space="preserve">Product Use Risk Analysis (PURA4R)
</t>
    </r>
    <r>
      <rPr>
        <sz val="12"/>
        <rFont val="Calibri"/>
        <family val="2"/>
        <scheme val="minor"/>
      </rPr>
      <t>RMD001384 Rev XXX</t>
    </r>
    <r>
      <rPr>
        <b/>
        <sz val="12"/>
        <rFont val="Calibri"/>
        <family val="2"/>
        <scheme val="minor"/>
      </rPr>
      <t xml:space="preserve">
Application FMEA 
</t>
    </r>
    <r>
      <rPr>
        <sz val="12"/>
        <rFont val="Calibri"/>
        <family val="2"/>
        <scheme val="minor"/>
      </rPr>
      <t>RMD000621  Rev XXX</t>
    </r>
  </si>
  <si>
    <t>Modify Risk management documents as per new hazards identified based on 103433773 MDD to MDR Compliance Procedure</t>
  </si>
  <si>
    <t>PRODUCT VERIFICATION AND VALIDATION</t>
  </si>
  <si>
    <t>Pre-Clinical and Clinical Data Result</t>
  </si>
  <si>
    <t xml:space="preserve">Pre-Clinical, Clinical, R&amp;D </t>
  </si>
  <si>
    <t>CER - SCN048339</t>
  </si>
  <si>
    <r>
      <rPr>
        <b/>
        <sz val="12"/>
        <rFont val="Calibri"/>
        <family val="2"/>
        <scheme val="minor"/>
      </rPr>
      <t>Guidance/description :</t>
    </r>
    <r>
      <rPr>
        <sz val="12"/>
        <rFont val="Calibri"/>
        <family val="2"/>
        <scheme val="minor"/>
      </rPr>
      <t xml:space="preserve"> Provide the detailed information regarding test design, test protocol, methods of data analysis, in addition to data summaries and test conclusions regarding each of the pre-clinical evaluation activities.  May need to provide Justification memo in lack of design verification testing for legacy devices in market for more that 15 years. 
</t>
    </r>
    <r>
      <rPr>
        <b/>
        <sz val="12"/>
        <rFont val="Calibri"/>
        <family val="2"/>
        <scheme val="minor"/>
      </rPr>
      <t xml:space="preserve">Suggested Source: </t>
    </r>
    <r>
      <rPr>
        <sz val="12"/>
        <rFont val="Calibri"/>
        <family val="2"/>
        <scheme val="minor"/>
      </rPr>
      <t xml:space="preserve">CER (SCN048339), Design Verification Matrix (DR000432), Design Factbook (FB000331) etc.
</t>
    </r>
    <r>
      <rPr>
        <b/>
        <sz val="12"/>
        <rFont val="Calibri"/>
        <family val="2"/>
        <scheme val="minor"/>
      </rPr>
      <t/>
    </r>
  </si>
  <si>
    <t>10/15/18 
(11/30/18 
if testing required)</t>
  </si>
  <si>
    <t>SCN046114</t>
  </si>
  <si>
    <t>SCN046114 Rev. XXX</t>
  </si>
  <si>
    <r>
      <t xml:space="preserve">Existing DBAM document  to be updated  to capture the new R-Spec numbers pulled based on  MDR requirements  
</t>
    </r>
    <r>
      <rPr>
        <b/>
        <sz val="12"/>
        <rFont val="Calibri"/>
        <family val="2"/>
        <scheme val="minor"/>
      </rPr>
      <t>Suggested Source:</t>
    </r>
    <r>
      <rPr>
        <sz val="12"/>
        <rFont val="Calibri"/>
        <family val="2"/>
        <scheme val="minor"/>
      </rPr>
      <t xml:space="preserve"> DBAM: (SCN046114)</t>
    </r>
  </si>
  <si>
    <t xml:space="preserve">Product Stewardship </t>
  </si>
  <si>
    <r>
      <rPr>
        <b/>
        <sz val="12"/>
        <color theme="1"/>
        <rFont val="Calibri"/>
        <family val="2"/>
        <scheme val="minor"/>
      </rPr>
      <t xml:space="preserve">Guidance/description : </t>
    </r>
    <r>
      <rPr>
        <sz val="12"/>
        <color theme="1"/>
        <rFont val="Calibri"/>
        <family val="2"/>
        <scheme val="minor"/>
      </rPr>
      <t xml:space="preserve">The device component materials shall be reviewed. This review shall be based upon supplier material disclosures, laboratory testing and screening, and technical assessments. </t>
    </r>
  </si>
  <si>
    <r>
      <t xml:space="preserve">New Section:
</t>
    </r>
    <r>
      <rPr>
        <b/>
        <i/>
        <sz val="12"/>
        <color theme="3"/>
        <rFont val="Calibri"/>
        <family val="2"/>
        <scheme val="minor"/>
      </rPr>
      <t>Not Applicable</t>
    </r>
  </si>
  <si>
    <t>Since Purse String Clamp does not have any medical electrical equipment and medical electrical systems, this section will not be applicable. Hence no gaps identified.</t>
  </si>
  <si>
    <t>Since Purse String Clamp does not have any software related systems, this section will not be applicable. Hence no gaps identified.</t>
  </si>
  <si>
    <t>LM, R&amp;D</t>
  </si>
  <si>
    <r>
      <rPr>
        <b/>
        <sz val="12"/>
        <rFont val="Calibri"/>
        <family val="2"/>
        <scheme val="minor"/>
      </rPr>
      <t>Stability Strategy (device)</t>
    </r>
    <r>
      <rPr>
        <sz val="12"/>
        <rFont val="Calibri"/>
        <family val="2"/>
        <scheme val="minor"/>
      </rPr>
      <t xml:space="preserve">
DOC022849 </t>
    </r>
  </si>
  <si>
    <r>
      <rPr>
        <b/>
        <sz val="12"/>
        <rFont val="Calibri"/>
        <family val="2"/>
        <scheme val="minor"/>
      </rPr>
      <t>Stability Strategy (device)</t>
    </r>
    <r>
      <rPr>
        <sz val="12"/>
        <rFont val="Calibri"/>
        <family val="2"/>
        <scheme val="minor"/>
      </rPr>
      <t xml:space="preserve">
DOC022849  Rev. XXX</t>
    </r>
  </si>
  <si>
    <t>MDR requires device shall mention its intended lifetime within existing applicable documentation.</t>
  </si>
  <si>
    <t>Packaging, R&amp;D</t>
  </si>
  <si>
    <r>
      <rPr>
        <b/>
        <sz val="12"/>
        <rFont val="Calibri"/>
        <family val="2"/>
        <scheme val="minor"/>
      </rPr>
      <t>Package Validation (Transit test)</t>
    </r>
    <r>
      <rPr>
        <sz val="12"/>
        <rFont val="Calibri"/>
        <family val="2"/>
        <scheme val="minor"/>
      </rPr>
      <t xml:space="preserve">
SCN046113</t>
    </r>
  </si>
  <si>
    <t>No gaps identified</t>
  </si>
  <si>
    <r>
      <rPr>
        <b/>
        <sz val="12"/>
        <rFont val="Calibri"/>
        <family val="2"/>
        <scheme val="minor"/>
      </rPr>
      <t xml:space="preserve">Sterilization strategy </t>
    </r>
    <r>
      <rPr>
        <sz val="12"/>
        <rFont val="Calibri"/>
        <family val="2"/>
        <scheme val="minor"/>
      </rPr>
      <t xml:space="preserve">
SCN046313</t>
    </r>
  </si>
  <si>
    <r>
      <rPr>
        <b/>
        <sz val="12"/>
        <rFont val="Calibri"/>
        <family val="2"/>
        <scheme val="minor"/>
      </rPr>
      <t xml:space="preserve">Sterilization strategy </t>
    </r>
    <r>
      <rPr>
        <sz val="12"/>
        <rFont val="Calibri"/>
        <family val="2"/>
        <scheme val="minor"/>
      </rPr>
      <t xml:space="preserve">
SCN046313 Rev. XXX</t>
    </r>
  </si>
  <si>
    <t>Sterilization group to provide feedback on any modification if necessary for the Purse String Clamp existing sterilization strategy</t>
  </si>
  <si>
    <t xml:space="preserve">Med Affairs, Med Ops, Clinical </t>
  </si>
  <si>
    <t>A Summary of Safety and Clinical Performance (SSCP) is required for implantable devices and class III devices &amp; not for class I devices</t>
  </si>
  <si>
    <t>CER - SCN048339 Rev. XXX</t>
  </si>
  <si>
    <t>CER to be updated based on MDR requirements</t>
  </si>
  <si>
    <t xml:space="preserve">PMS, Med Affairs, Clinical </t>
  </si>
  <si>
    <t>PMS Plan - RMD001028
PMS Reports  data for CER -RMD001136</t>
  </si>
  <si>
    <t xml:space="preserve">PMS Plan - RMD001028
PMS Report - RMD001136
</t>
  </si>
  <si>
    <r>
      <rPr>
        <b/>
        <sz val="12"/>
        <color theme="1"/>
        <rFont val="Calibri"/>
        <family val="2"/>
        <scheme val="minor"/>
      </rPr>
      <t xml:space="preserve">Guidance/description : </t>
    </r>
    <r>
      <rPr>
        <sz val="12"/>
        <color theme="1"/>
        <rFont val="Calibri"/>
        <family val="2"/>
        <scheme val="minor"/>
      </rPr>
      <t xml:space="preserve">The PMCF is a continuous process that updates the clinical evaluation and should be addressed in the Post-Market Surveillance Plan.
</t>
    </r>
    <r>
      <rPr>
        <b/>
        <sz val="12"/>
        <color theme="1"/>
        <rFont val="Calibri"/>
        <family val="2"/>
        <scheme val="minor"/>
      </rPr>
      <t xml:space="preserve">Suggested Source: </t>
    </r>
    <r>
      <rPr>
        <sz val="12"/>
        <color theme="1"/>
        <rFont val="Calibri"/>
        <family val="2"/>
        <scheme val="minor"/>
      </rPr>
      <t xml:space="preserve">PMS Plan &amp; PMS Report; CER (SCN048339), when CER will be updated based on MDR requirements
</t>
    </r>
  </si>
  <si>
    <t>Additional Information Required in Specific Cases</t>
  </si>
  <si>
    <r>
      <t xml:space="preserve">New Section:
</t>
    </r>
    <r>
      <rPr>
        <b/>
        <i/>
        <sz val="12"/>
        <color theme="3"/>
        <rFont val="Calibri"/>
        <family val="2"/>
        <scheme val="minor"/>
      </rPr>
      <t xml:space="preserve"> Applicability in TD to be finalized </t>
    </r>
  </si>
  <si>
    <r>
      <rPr>
        <b/>
        <sz val="12"/>
        <color theme="1"/>
        <rFont val="Calibri"/>
        <family val="2"/>
        <scheme val="minor"/>
      </rPr>
      <t>Guidance/description :</t>
    </r>
    <r>
      <rPr>
        <sz val="12"/>
        <color theme="1"/>
        <rFont val="Calibri"/>
        <family val="2"/>
        <scheme val="minor"/>
      </rPr>
      <t xml:space="preserve"> This section refers to the subject device incorporates, as an integral part, a substance which, if used separately, within the meaning of point 2 of Article 1 of Directive 2001/83/EC, including a medicinal product derived from human blood or human plasma, is considered to be a medicinal product.</t>
    </r>
  </si>
  <si>
    <r>
      <rPr>
        <b/>
        <sz val="12"/>
        <color theme="1"/>
        <rFont val="Calibri"/>
        <family val="2"/>
        <scheme val="minor"/>
      </rPr>
      <t>Guidance/description :</t>
    </r>
    <r>
      <rPr>
        <sz val="12"/>
        <color theme="1"/>
        <rFont val="Calibri"/>
        <family val="2"/>
        <scheme val="minor"/>
      </rPr>
      <t xml:space="preserve"> This section refers to the subject device if manufactured utilizing tissues or cells of human or animal origin, or their derivatives covered by MDR, point (f) and (g) of Article 1(6), and / or Article 1(10).</t>
    </r>
  </si>
  <si>
    <r>
      <t xml:space="preserve">New Section:
</t>
    </r>
    <r>
      <rPr>
        <b/>
        <i/>
        <sz val="12"/>
        <color theme="3"/>
        <rFont val="Calibri"/>
        <family val="2"/>
        <scheme val="minor"/>
      </rPr>
      <t xml:space="preserve">Applicability in TD to be finalized </t>
    </r>
  </si>
  <si>
    <r>
      <rPr>
        <b/>
        <sz val="12"/>
        <color theme="1"/>
        <rFont val="Calibri"/>
        <family val="2"/>
        <scheme val="minor"/>
      </rPr>
      <t>Guidance/description :</t>
    </r>
    <r>
      <rPr>
        <sz val="12"/>
        <color theme="1"/>
        <rFont val="Calibri"/>
        <family val="2"/>
        <scheme val="minor"/>
      </rPr>
      <t xml:space="preserve"> This section refers to the subject device if composed of substances or combinations of substances that are intended to be introduced into the human body and are absorbed by or locally dispersed in the human body.</t>
    </r>
  </si>
  <si>
    <r>
      <rPr>
        <b/>
        <sz val="12"/>
        <color theme="1"/>
        <rFont val="Calibri"/>
        <family val="2"/>
        <scheme val="minor"/>
      </rPr>
      <t>Guidance/description :</t>
    </r>
    <r>
      <rPr>
        <sz val="12"/>
        <color theme="1"/>
        <rFont val="Calibri"/>
        <family val="2"/>
        <scheme val="minor"/>
      </rPr>
      <t xml:space="preserve"> This section refers to a description of the methods used to ensure the accuracy as given in the specifications.  </t>
    </r>
  </si>
  <si>
    <r>
      <t xml:space="preserve">New Section:
</t>
    </r>
    <r>
      <rPr>
        <b/>
        <i/>
        <sz val="12"/>
        <color theme="3"/>
        <rFont val="Calibri"/>
        <family val="2"/>
        <scheme val="minor"/>
      </rPr>
      <t xml:space="preserve"> Content in TD to be finalized </t>
    </r>
  </si>
  <si>
    <r>
      <t xml:space="preserve"> </t>
    </r>
    <r>
      <rPr>
        <b/>
        <sz val="12"/>
        <color theme="1"/>
        <rFont val="Calibri"/>
        <family val="2"/>
        <scheme val="minor"/>
      </rPr>
      <t>Guidance/description :</t>
    </r>
    <r>
      <rPr>
        <sz val="12"/>
        <color theme="1"/>
        <rFont val="Calibri"/>
        <family val="2"/>
        <scheme val="minor"/>
      </rPr>
      <t xml:space="preserve"> The documentation referenced shall demonstrate that the subject device is connected to other device(s) during operation as intended, and conforms to the General Safety and Performance Requirements.</t>
    </r>
  </si>
  <si>
    <t>POST MARKET SURVEILLANCE</t>
  </si>
  <si>
    <t>PMS Plan - RMD001036
PMS Reports  data - RMD000830</t>
  </si>
  <si>
    <t>PMS Plan - RMD001036 Rev. XXX
PMS Reports  data  - RMD000830 Rev. XXX</t>
  </si>
  <si>
    <t>PMS plan and Report to be  finalized  based on MDR requirements</t>
  </si>
  <si>
    <t>EU DECLARATION OF CONFORMITY</t>
  </si>
  <si>
    <t>100642396 MDR EU Declaration of Conformity Form
 (SCNXXXXXX - Purse String Clamp)</t>
  </si>
  <si>
    <t xml:space="preserve">Document to be created based on MDR requirements </t>
  </si>
  <si>
    <t>CERTIFICATES</t>
  </si>
  <si>
    <t>EU Certificate</t>
  </si>
  <si>
    <t>XXXX</t>
  </si>
  <si>
    <t>Certificates to be obtained for MDR compliance</t>
  </si>
  <si>
    <t>OOS</t>
  </si>
  <si>
    <t>EN ISO 13485 Certificate</t>
  </si>
  <si>
    <t>RA, QA</t>
  </si>
  <si>
    <t>LIGACLIP EXTRA Ligating Clip Cartridge Titanium Clips (Class IIB)</t>
  </si>
  <si>
    <t>Deliverables</t>
  </si>
  <si>
    <t>Dependency (Source of Information)</t>
  </si>
  <si>
    <t>Status</t>
  </si>
  <si>
    <t>Remarks</t>
  </si>
  <si>
    <t>Dates without Dependency</t>
  </si>
  <si>
    <t>Estimated Completion date</t>
  </si>
  <si>
    <t>Associated Dependencies</t>
  </si>
  <si>
    <t>From (Current Technical File  TF N000006)</t>
  </si>
  <si>
    <t>IFU- A88260P00, A86107P00, 
A88261P00, A88259P00</t>
  </si>
  <si>
    <t>Working</t>
  </si>
  <si>
    <t xml:space="preserve">Labelling team to finalize information with other functional SMEs to update current IFU as per EU MDR </t>
  </si>
  <si>
    <t xml:space="preserve">Labelling team to finalize information with other functional SMEs </t>
  </si>
  <si>
    <t>Need CER alignment</t>
  </si>
  <si>
    <t>Pending Information</t>
  </si>
  <si>
    <t xml:space="preserve">Current IFU donot list intended users information in Warnings section 
Labelling team to finalize information with other functional SMEs </t>
  </si>
  <si>
    <t>Suggested Source :  GSI database GTIN</t>
  </si>
  <si>
    <t>Need information for UDI</t>
  </si>
  <si>
    <t>Current IFU do not list intended Patient Population and Medical Conditions information
Need to update</t>
  </si>
  <si>
    <t>Pending Review with SME</t>
  </si>
  <si>
    <t>TD Deliverables Released</t>
  </si>
  <si>
    <t>PSX - DRXXXXXX to  be released  in EPIcenter after review</t>
  </si>
  <si>
    <r>
      <rPr>
        <sz val="11"/>
        <color theme="1"/>
        <rFont val="Calibri"/>
        <family val="2"/>
        <scheme val="minor"/>
      </rPr>
      <t>New Section:</t>
    </r>
    <r>
      <rPr>
        <i/>
        <sz val="11"/>
        <color theme="1"/>
        <rFont val="Calibri"/>
        <family val="2"/>
        <scheme val="minor"/>
      </rPr>
      <t xml:space="preserve">
</t>
    </r>
    <r>
      <rPr>
        <i/>
        <sz val="11"/>
        <color theme="1" tint="0.34998626667073579"/>
        <rFont val="Calibri"/>
        <family val="2"/>
        <scheme val="minor"/>
      </rPr>
      <t xml:space="preserve"> </t>
    </r>
    <r>
      <rPr>
        <b/>
        <i/>
        <sz val="11"/>
        <color theme="1" tint="0.34998626667073579"/>
        <rFont val="Calibri"/>
        <family val="2"/>
        <scheme val="minor"/>
      </rPr>
      <t>Content in TD to be finalized  with KFE Memo (SCNXXXXX)</t>
    </r>
  </si>
  <si>
    <t>DBAM - SCN018493 Rev. XXX
Design Specification - PMR35 - FB000551 p. 33
PMW35 - FB000551 p. 33
PRR35 - FB000501 p. 22
PRW35 - FB000501 p. 22 
PXR35 - DS0057
PXW35 - DS0057
PSX - DRXXXXXX
Sterilization Strategy - SCN005386, SCN008851</t>
  </si>
  <si>
    <t xml:space="preserve">●DBAM to be updated based on latest test requirements
</t>
  </si>
  <si>
    <t>Need Device testing</t>
  </si>
  <si>
    <t>DBAM - SCN018493 Rev. XXX</t>
  </si>
  <si>
    <t xml:space="preserve">●DBAM to be updated based on latest test requirements
●KFE to be released after finalizaton of other sections within the document
</t>
  </si>
  <si>
    <t>CER - SCN019399</t>
  </si>
  <si>
    <t>Need updates based on latest CER after MDR related updates to CER</t>
  </si>
  <si>
    <t>Explained in remarks column</t>
  </si>
  <si>
    <t>May need updates based on latest MDR related updates to label information</t>
  </si>
  <si>
    <t>May need updates based on latest MDR related updates to include information for referred TD sections : 1.1.4 1.1.6 and  1.2.3</t>
  </si>
  <si>
    <t>Design Specification - PSX will  be released after review
Design Verification Matrix - PMR and PMW is being created and will be released after review
● Updated Justification Memo to be released</t>
  </si>
  <si>
    <t>Manufacturing Memo for Skin Staplers and Extractor - SCNXXXXXXX to be released after review with SME</t>
  </si>
  <si>
    <t>Depends on all deliverables</t>
  </si>
  <si>
    <t xml:space="preserve">List of Applied standards
</t>
  </si>
  <si>
    <t>All Functional groups to conform to latest standard requirements</t>
  </si>
  <si>
    <t>May need updates based on latest CER after MDR related updates to CER</t>
  </si>
  <si>
    <t>Hazard Analysis Memo - SCNXXXXX
Application FMEA - RMD001200, RMD001189
Design FMEA - DF0120, RMD001203, RMD001188
Documents mentioned above to be released after SME review</t>
  </si>
  <si>
    <t>Design Verifiation Matrix - PMR and PMW to be reviewed by SME along with associated Preclinical information 
Above documents to be released after review</t>
  </si>
  <si>
    <t>DBAM to be updated based on latest Biocompatibility Testing standards</t>
  </si>
  <si>
    <t xml:space="preserve">Product stewardship </t>
  </si>
  <si>
    <t>●R&amp;D to Provide information to Principle of Operation section of CER
●Update relavant information such as intended patient population medical condition; literature study report etc. as applicable
● CER should be consistent with the information as provided within IFU and Technical documentation sections where applicable
Example:
May need updates based on latest MDR related updates to include information for referred TD sections: 1.3.1 and 1.3.2</t>
  </si>
  <si>
    <t>Need Biocompatibility input</t>
  </si>
  <si>
    <t>PMS Plan - RMD001036
PMS Reports  data for CER - RMD000830</t>
  </si>
  <si>
    <r>
      <t xml:space="preserve">New Section:
</t>
    </r>
    <r>
      <rPr>
        <b/>
        <i/>
        <sz val="11"/>
        <color theme="3"/>
        <rFont val="Calibri"/>
        <family val="2"/>
        <scheme val="minor"/>
      </rPr>
      <t>Not Applicable</t>
    </r>
  </si>
  <si>
    <r>
      <t xml:space="preserve">New Section:
</t>
    </r>
    <r>
      <rPr>
        <b/>
        <i/>
        <sz val="11"/>
        <color theme="3"/>
        <rFont val="Calibri"/>
        <family val="2"/>
        <scheme val="minor"/>
      </rPr>
      <t xml:space="preserve"> Content in TD to be finalized </t>
    </r>
  </si>
  <si>
    <t>After QA, RA review</t>
  </si>
  <si>
    <t>Certificates are required for MDR compliance</t>
  </si>
  <si>
    <t>LIGAMAX-5 5MM Endoscopic Multiple Clip Applier (Class IIB)</t>
  </si>
  <si>
    <t>IFU -
RMC8334345, SCN053844 (P40209P12)
A001036P00</t>
  </si>
  <si>
    <t>GTIN Number</t>
  </si>
  <si>
    <t>Material Specification - SPE003637, SPE003638</t>
  </si>
  <si>
    <t>Design Specification - DR000480, DR000483</t>
  </si>
  <si>
    <t>●Revise New Design Specification based on latest IFU content for Sterilization
●New Version IFUs not yet released</t>
  </si>
  <si>
    <t xml:space="preserve">Drawings -
LC-D44670, D44671, D44672, D44673,D44674, D44675
LC2010Z-D43237, LC3010Z - D43232, LC4010Z - D43239 </t>
  </si>
  <si>
    <t>Pending Release</t>
  </si>
  <si>
    <t>Need confirmation to revise current Epicentrer drawings with  actual LC CAD models instead of referring to supplier drawings in EES template</t>
  </si>
  <si>
    <t xml:space="preserve">Current IFUs for LC2010Z, LC3010Z and LC4010Z do not provide complete list of Product codes for Trocars that are used as accessory/ancillary
Labelling team to finalize information with other functional SMEs </t>
  </si>
  <si>
    <t>Key Functional Element Memo - SCNXXXXX</t>
  </si>
  <si>
    <t>DBAM - SCN052455, SCN049258
Design Specification - DR000480, DR000483
Sterilization Strategy - SCN049267 
FBD Report - PRCXXXXXX</t>
  </si>
  <si>
    <t>●DBAM to be updated based on latest Biocompatibility Testing standards
●Revise New Design Specification based on latest IFU content for Sterilization
●FBD analysis report to be released after review</t>
  </si>
  <si>
    <t>DBAM - SCN052455, SCN049258</t>
  </si>
  <si>
    <t xml:space="preserve">●DBAM to be updated based on latest Biocompatibility Testing standards
●KFE to be released after finalizaton of other sections within the document
</t>
  </si>
  <si>
    <t xml:space="preserve">Restricted substance </t>
  </si>
  <si>
    <t>CER - SCN052449</t>
  </si>
  <si>
    <t>Package Asembly Drawing - P000506, P000507, P000413</t>
  </si>
  <si>
    <t>Design Specification - DR000480, DR000483
Material Specification - SPE003637, SPE003638
Design Verification Marix -DR000481, DR000484
Justification for Design Verification and Validation Memo -SCNXXXXXX</t>
  </si>
  <si>
    <t>Design Specification - DR000444,DR000442
Justification Memo - SCNXXXXXX
●Revise New Design Specification based on latest IFU content for Sterilization
● Updated Justification Memo to be released</t>
  </si>
  <si>
    <t>Device Process Specification -SCN052445, SCN049259
Detailed Manufacturing Information - SCN052421, SCN052422</t>
  </si>
  <si>
    <t>Updates made to the Detailed Manufacturing memo and proces specificatins to be released</t>
  </si>
  <si>
    <t>Clarification on MVP</t>
  </si>
  <si>
    <t>GSPR Checklist</t>
  </si>
  <si>
    <t>Harmonised Standards List - SCN053711</t>
  </si>
  <si>
    <r>
      <t xml:space="preserve">Risk Management Report -RMD001405
Process FMEA Design - SCN052457, SCN046026
Design FMEA - RMD001406, RMD001413
</t>
    </r>
    <r>
      <rPr>
        <sz val="12"/>
        <color theme="1"/>
        <rFont val="Calibri"/>
        <family val="2"/>
        <scheme val="minor"/>
      </rPr>
      <t>Application FMEA -N/A</t>
    </r>
    <r>
      <rPr>
        <sz val="12"/>
        <rFont val="Calibri"/>
        <family val="2"/>
        <scheme val="minor"/>
      </rPr>
      <t xml:space="preserve">
Product Use Risk Analysis - RMD001342
Process FMEA Packaging - SCN047340
Design FMEA Packaging - SCN047339
</t>
    </r>
    <r>
      <rPr>
        <sz val="12"/>
        <color rgb="FFFF0000"/>
        <rFont val="Calibri"/>
        <family val="2"/>
        <scheme val="minor"/>
      </rPr>
      <t xml:space="preserve">Use Specification - SCNXXXXXX
UOUP Report - SCNXXXXXX
</t>
    </r>
    <r>
      <rPr>
        <sz val="12"/>
        <rFont val="Calibri"/>
        <family val="2"/>
        <scheme val="minor"/>
      </rPr>
      <t>Hazard Analysis Memo - SCNXXXXX</t>
    </r>
  </si>
  <si>
    <t>Hazard Analysis Memo - SCNXXXXX
Use Specification - SCNXXXXXX
UOUP Report - SCNXXXXXX
Process FMEA Design - SCN052457, SCN046026
Design FMEA - RMD001406, RMD001413
Documents mentioned above to be released after SME review</t>
  </si>
  <si>
    <r>
      <t xml:space="preserve">Design Verification and Validation Justification Memo - SCNXXXXXX
Design Verifiation Matrix -DR000481, DR000484
</t>
    </r>
    <r>
      <rPr>
        <sz val="12"/>
        <rFont val="Calibri"/>
        <family val="2"/>
        <scheme val="minor"/>
      </rPr>
      <t xml:space="preserve">Engineering Analysis Report - PRCXXXXX
</t>
    </r>
  </si>
  <si>
    <t xml:space="preserve">
PRCXXXXX - FBD analysis report to be released
Justification Memo - SCNXXXXXX
Memo to identify Worst case device to be released - SCNXXXXXX
Above documents to be released after review</t>
  </si>
  <si>
    <t>Testing may require more time</t>
  </si>
  <si>
    <t>Restricted Substance Evaluation Report - DOCXXXXXX</t>
  </si>
  <si>
    <t>Start time depends upon availability of information from supplier</t>
  </si>
  <si>
    <r>
      <rPr>
        <sz val="12"/>
        <rFont val="Calibri"/>
        <family val="2"/>
        <scheme val="minor"/>
      </rPr>
      <t>Product Lifetime Evaluation for EU Medical Device Regulation Requirements -  DOC023641</t>
    </r>
    <r>
      <rPr>
        <sz val="12"/>
        <color rgb="FFFF0000"/>
        <rFont val="Calibri"/>
        <family val="2"/>
        <scheme val="minor"/>
      </rPr>
      <t xml:space="preserve">
</t>
    </r>
    <r>
      <rPr>
        <sz val="12"/>
        <color theme="1"/>
        <rFont val="Calibri"/>
        <family val="2"/>
        <scheme val="minor"/>
      </rPr>
      <t>Stability Strategy - DOC022853</t>
    </r>
  </si>
  <si>
    <t>Package Transit Testing - SCN049256, SCN046018
Package Performance Qualification - SCN052425, SCN047050</t>
  </si>
  <si>
    <t xml:space="preserve">Sterilization Strategy - SCN049267 </t>
  </si>
  <si>
    <t>N/A 
required for Class III devices</t>
  </si>
  <si>
    <t>Clinical Evaluation Report - SCN052449</t>
  </si>
  <si>
    <t>Clinical Evaluation Report -SCN052449</t>
  </si>
  <si>
    <t>PMS Plan - RMD001006
PMS Report - RMD000840</t>
  </si>
  <si>
    <t>PMR35 - MS8091C
PMW35 - MS8091C
PRR35 - MS730006C
PRW35 - MS730006C 
PXR35 - MS00080
PXW35 - MS00080
PSX - MS00009</t>
  </si>
  <si>
    <t>PMR35 - FB000551 p. 33
PMW35 - FB000551 p. 33
PRR35 - FB000501 p. 22
PRW35 - FB000501 p. 22 
PXR35 - DS0057
PXW35 - DS0057
PSX - DRXXXXXX</t>
  </si>
  <si>
    <t>PMR35 - D02930
PMW35 - D02925
PRR35 - M09652
PRW35 - M07900
PXR35 - D05700
PXW35 - D05700
PSX - M00253</t>
  </si>
  <si>
    <t>Package Assembly Drawings
PMR35- P70403
PMW35- P70527
PRR35- P70565
PRW35- P70565
PXR35- P71183
PXW35-P71183
PSX- P70459
Generic Carton Drawings
PMR35- A85074
PMW35- A85074
PRR35- A85073
PRW35- A85073
PXR35- A85075
PXW35- A85075
PSX- A84734</t>
  </si>
  <si>
    <t>Factbook - FB000501, FB000551, FB001190
Design Specification - Documents mentioned above in design specification section
Material Specification - Documents mentioned above in design specification section
Design Verification Marix -PMR35,PMW35 - FB000551  p. 23
PRR35,PRW35 - FB000501  p. 22
PXR35,PXW35 - QA0039</t>
  </si>
  <si>
    <t>Manufacturing Memo for Skin Staplers and Extractor - SCNXXXXXXX</t>
  </si>
  <si>
    <t>Harmonised Standards List - SCN018477 Rev. XXX</t>
  </si>
  <si>
    <t>RMR
PRR35,PRW35,  PXR35,PXW35,  PMR35,PMW35, PSX - RMD000284
Process FMEA (device)
PRR35, PRW35,  PXR35, PXW35 - PF0114
PSX - PF0270
Process FMEA (packaging)
PMR35,PMW35, PSX - PF0206
PRR35,PRW35,  PXR35,PXW35 - PF0206
Design FMEA (device)
PMR35,PMW35 - FB000551, pg 181 (RMD001203 - working stage in EPI)
PRR35,PRW35 - RMD000284 (RMD001201 - working stage in EPI)
PXR35,PXW35 - DF0120 (RMD001201 - working stage in EPI)
PSX - RMD000284 (RMD001188 - working stage in EPI)
Design FMEA (packaging)
PMR35,PMW35 - FB000551,  pg 353
PRR35,PRW35 - DF0132
PXR35,PXW35 - DF0127
PSX - RMD000978
Product Use Risk Analysis (PURA)
PRR35,PRW35,  PXR35,PXW35,  PMR35,PMW35, PSX - RMD001099
USE Spec: SCN059222
UOUP: SCN059223</t>
  </si>
  <si>
    <t>Design Verifiation Matrix -PMR35,PMW35 - FB000551  p. 23
PRR35,PRW35 - FB000501  p. 22
PXR35,PXW35 - QA0039
PSX - N/A
Related Testing documents such as Reliability, Usability and other validation evidences etc. - Factbook information/CER</t>
  </si>
  <si>
    <r>
      <rPr>
        <sz val="12"/>
        <rFont val="Calibri"/>
        <family val="2"/>
        <scheme val="minor"/>
      </rPr>
      <t>Product Lifetime Evaluation for EU Medical Device Regulation Requirements -  DOC023641</t>
    </r>
    <r>
      <rPr>
        <sz val="12"/>
        <color rgb="FFFF0000"/>
        <rFont val="Calibri"/>
        <family val="2"/>
        <scheme val="minor"/>
      </rPr>
      <t xml:space="preserve">
</t>
    </r>
    <r>
      <rPr>
        <sz val="12"/>
        <color theme="1"/>
        <rFont val="Calibri"/>
        <family val="2"/>
        <scheme val="minor"/>
      </rPr>
      <t>Stability Strategy (device)
PMR35,PMW35 - FB000551, p221
PRR35,PRW35 - DOC022617
PXR35,PXW35 - FB001190, p 418
PSX - DOC022518
Stability Strategy (Package)
PRR35,PRW35, PXR35,PXW35,  PMR35,PMW35, PSX - SCN003465</t>
    </r>
  </si>
  <si>
    <t>Package Validation (Transit test)
PMR35,PMW35 - FB000551 p. 538
PRR35,PRW35 - PRC037643
PXR35,PXW35 - PRC037646
PSX - PRC003331</t>
  </si>
  <si>
    <t>Sterilization strategy 
PRR35,PRW35,  PXR35,PXW35,  PMR35,PMW35 - SCN005386 Rev. XXX
PSX - SCN008851 Rev. XXX</t>
  </si>
  <si>
    <t>Clinical Evaluation Report - SCN019399</t>
  </si>
  <si>
    <t>PMS Plan - RMD001036  Rev. XXX
PMS Report - RMD000830 Rev. XXX
PSUR - TBD</t>
  </si>
  <si>
    <t>Appearance</t>
  </si>
  <si>
    <t>Connection firmness</t>
  </si>
  <si>
    <t>Model</t>
  </si>
  <si>
    <t>m</t>
  </si>
  <si>
    <t>Draft YY Requirement/Testing</t>
  </si>
  <si>
    <t>Supporting Evidence</t>
  </si>
  <si>
    <t>Section</t>
  </si>
  <si>
    <t>Supporting Evidence if any test conducted</t>
  </si>
  <si>
    <t>Clause No.</t>
  </si>
  <si>
    <t>Identification for single package</t>
  </si>
  <si>
    <r>
      <rPr>
        <b/>
        <sz val="11"/>
        <color theme="1"/>
        <rFont val="Calibri"/>
        <family val="2"/>
        <scheme val="minor"/>
      </rPr>
      <t>Comments</t>
    </r>
    <r>
      <rPr>
        <sz val="11"/>
        <color theme="1"/>
        <rFont val="Calibri"/>
        <family val="2"/>
        <scheme val="minor"/>
      </rPr>
      <t xml:space="preserve">
1.Documents not received</t>
    </r>
  </si>
  <si>
    <t>Test method/Supporting Evidence</t>
  </si>
  <si>
    <t>The connector of Patient Return Electrodes shall be clear and reliable without looseness</t>
  </si>
  <si>
    <t>Connector</t>
  </si>
  <si>
    <t>The connections between connectors of Patient Return Electrodes shall be able to withstand a force of 40 N without fracture.</t>
  </si>
  <si>
    <t xml:space="preserve">Fitting performance: </t>
  </si>
  <si>
    <t>Patient Return Electrodes shall be free from looseness and the combined machines have good service performance.</t>
  </si>
  <si>
    <t>Product safety characteristics</t>
  </si>
  <si>
    <t>Degree of protection against electric shock: Type CF applied part.</t>
  </si>
  <si>
    <t>2.5.1</t>
  </si>
  <si>
    <t>2.5.2</t>
  </si>
  <si>
    <r>
      <rPr>
        <sz val="11"/>
        <color rgb="FF000000"/>
        <rFont val="Times New Roman"/>
        <family val="1"/>
      </rPr>
      <t xml:space="preserve">  </t>
    </r>
    <r>
      <rPr>
        <sz val="11"/>
        <color rgb="FF000000"/>
        <rFont val="Calibri"/>
        <family val="1"/>
        <scheme val="minor"/>
      </rPr>
      <t>The external surface of Patient Return Electrodes shall be clean and free from spots, as well as the rough surface causing damages.</t>
    </r>
  </si>
  <si>
    <t>Verification shall be checked through visual inspection as per TRD</t>
  </si>
  <si>
    <t>Apply a force of 40 N to the connectors between Patient Return Electrodes for 15 s; the result shall comply with the requirements of 2.2.</t>
  </si>
  <si>
    <t>Verification shall be checked by operation of the product.</t>
  </si>
  <si>
    <t>Conduct the test according to the methods specified in GB 9706.1-2007 and GB 9706.4-2009.</t>
  </si>
  <si>
    <t>Electromagnetic compatibility test</t>
  </si>
  <si>
    <t>Conduct the test according to the methods specified in YY 0505-2012 Medical electrical equipment - Part 1-2: General requirements for safety - Collateral standard: Electromagnetic compatibility - Requirements and tests, and GB 9706.4-2009 Medical electrical equipment.</t>
  </si>
  <si>
    <t>Patient Return Electrodes shall comply with the requirements of GB 9706.1-2007 Medical electrical equipment - Part 1: General requirements for safety and GB 9706.4-2009 Medical electrical equipment - Part 2: Particular requirements for the safety of high frequency surgical equipment.</t>
  </si>
  <si>
    <t xml:space="preserve"> Patient Return Electrodes shall comply with the requirements of YY 0505-2012 Medical electrical equipment - Part 1-2: General requirements for safety - Collateral standard: Electromagnetic compatibility - Requirements and tests.</t>
  </si>
  <si>
    <r>
      <rPr>
        <b/>
        <sz val="11"/>
        <color rgb="FF000000"/>
        <rFont val="Times New Roman"/>
        <family val="1"/>
      </rPr>
      <t xml:space="preserve"> </t>
    </r>
    <r>
      <rPr>
        <b/>
        <sz val="11"/>
        <color rgb="FF000000"/>
        <rFont val="Calibri"/>
        <family val="1"/>
        <scheme val="minor"/>
      </rPr>
      <t>Electrical safety</t>
    </r>
  </si>
  <si>
    <r>
      <rPr>
        <b/>
        <sz val="11"/>
        <color rgb="FF000000"/>
        <rFont val="Times New Roman"/>
        <family val="1"/>
      </rPr>
      <t xml:space="preserve"> </t>
    </r>
    <r>
      <rPr>
        <b/>
        <sz val="11"/>
        <color rgb="FF000000"/>
        <rFont val="Calibri"/>
        <family val="1"/>
        <scheme val="minor"/>
      </rPr>
      <t>Requirements</t>
    </r>
  </si>
  <si>
    <t>English description</t>
  </si>
  <si>
    <t>MEGA SOFT Reusable Pediatric Patient Return Electrode</t>
  </si>
  <si>
    <t>Patient Return Electrodes</t>
  </si>
  <si>
    <t>0840</t>
  </si>
  <si>
    <t>0830</t>
  </si>
  <si>
    <t>0835</t>
  </si>
  <si>
    <t>0800</t>
  </si>
  <si>
    <t>1.2 Table 1: Table of specifications/models</t>
  </si>
  <si>
    <t>1.1 Degree of protection against electric shock: Type CF applied part.</t>
  </si>
  <si>
    <r>
      <t>MEGA SOFT</t>
    </r>
    <r>
      <rPr>
        <vertAlign val="superscript"/>
        <sz val="11"/>
        <color rgb="FF000000"/>
        <rFont val="Calibri"/>
        <family val="2"/>
        <scheme val="minor"/>
      </rPr>
      <t>®</t>
    </r>
    <r>
      <rPr>
        <sz val="11"/>
        <color rgb="FF000000"/>
        <rFont val="Calibri"/>
        <family val="2"/>
        <scheme val="minor"/>
      </rPr>
      <t xml:space="preserve"> - Patient Return Electrode</t>
    </r>
  </si>
  <si>
    <r>
      <t>MEGA SOFT</t>
    </r>
    <r>
      <rPr>
        <vertAlign val="superscript"/>
        <sz val="11"/>
        <color rgb="FF000000"/>
        <rFont val="Calibri"/>
        <family val="2"/>
        <scheme val="minor"/>
      </rPr>
      <t>®</t>
    </r>
    <r>
      <rPr>
        <sz val="11"/>
        <color rgb="FF000000"/>
        <rFont val="Calibri"/>
        <family val="2"/>
        <scheme val="minor"/>
      </rPr>
      <t xml:space="preserve"> Dual Cord - Patient Return Electrode</t>
    </r>
  </si>
  <si>
    <r>
      <t>MEGA 2000</t>
    </r>
    <r>
      <rPr>
        <vertAlign val="superscript"/>
        <sz val="11"/>
        <color rgb="FF000000"/>
        <rFont val="Calibri"/>
        <family val="2"/>
        <scheme val="minor"/>
      </rPr>
      <t>®</t>
    </r>
    <r>
      <rPr>
        <sz val="11"/>
        <color rgb="FF000000"/>
        <rFont val="Calibri"/>
        <family val="2"/>
        <scheme val="minor"/>
      </rPr>
      <t xml:space="preserve"> Reusable Patient Return Electrode</t>
    </r>
  </si>
  <si>
    <t>1.3  Shelf life of product: 2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</si>
</sst>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x14ac:knownFonts="1">
    <font>
      <sz val="11"/>
      <color theme="1"/>
      <name val="Calibri"/>
      <family val="2"/>
      <scheme val="minor"/>
    </font>
    <font>
      <b/>
      <sz val="11"/>
      <color theme="1"/>
      <name val="Calibri"/>
      <family val="2"/>
      <scheme val="minor"/>
    </font>
    <font>
      <b/>
      <sz val="22"/>
      <color theme="0" tint="-4.9989318521683403E-2"/>
      <name val="Calibri"/>
      <family val="2"/>
      <scheme val="minor"/>
    </font>
    <font>
      <b/>
      <sz val="12"/>
      <color theme="1"/>
      <name val="Calibri"/>
      <family val="2"/>
      <scheme val="minor"/>
    </font>
    <font>
      <b/>
      <sz val="12"/>
      <name val="Calibri"/>
      <family val="2"/>
      <scheme val="minor"/>
    </font>
    <font>
      <b/>
      <sz val="14"/>
      <color theme="0"/>
      <name val="Calibri"/>
      <family val="2"/>
      <scheme val="minor"/>
    </font>
    <font>
      <sz val="16"/>
      <name val="Calibri"/>
      <family val="2"/>
      <scheme val="minor"/>
    </font>
    <font>
      <b/>
      <sz val="16"/>
      <color theme="1"/>
      <name val="Calibri"/>
      <family val="2"/>
      <scheme val="minor"/>
    </font>
    <font>
      <b/>
      <sz val="14"/>
      <name val="Calibri"/>
      <family val="2"/>
      <scheme val="minor"/>
    </font>
    <font>
      <sz val="11"/>
      <name val="Calibri"/>
      <family val="2"/>
      <scheme val="minor"/>
    </font>
    <font>
      <i/>
      <sz val="12"/>
      <color theme="1"/>
      <name val="Calibri"/>
      <family val="2"/>
      <scheme val="minor"/>
    </font>
    <font>
      <sz val="12"/>
      <name val="Calibri"/>
      <family val="2"/>
      <scheme val="minor"/>
    </font>
    <font>
      <sz val="12"/>
      <color theme="1"/>
      <name val="Calibri"/>
      <family val="2"/>
      <scheme val="minor"/>
    </font>
    <font>
      <i/>
      <sz val="12"/>
      <color theme="1" tint="0.34998626667073579"/>
      <name val="Calibri"/>
      <family val="2"/>
      <scheme val="minor"/>
    </font>
    <font>
      <b/>
      <i/>
      <sz val="12"/>
      <color theme="1" tint="0.34998626667073579"/>
      <name val="Calibri"/>
      <family val="2"/>
      <scheme val="minor"/>
    </font>
    <font>
      <b/>
      <i/>
      <sz val="12"/>
      <color theme="3"/>
      <name val="Calibri"/>
      <family val="2"/>
      <scheme val="minor"/>
    </font>
    <font>
      <b/>
      <sz val="11"/>
      <color rgb="FFFF0000"/>
      <name val="Calibri"/>
      <family val="2"/>
      <scheme val="minor"/>
    </font>
    <font>
      <b/>
      <sz val="12"/>
      <color rgb="FFFF0000"/>
      <name val="Calibri"/>
      <family val="2"/>
      <scheme val="minor"/>
    </font>
    <font>
      <sz val="11"/>
      <color rgb="FFFF0000"/>
      <name val="Calibri"/>
      <family val="2"/>
      <scheme val="minor"/>
    </font>
    <font>
      <b/>
      <sz val="12"/>
      <color theme="5" tint="-0.249977111117893"/>
      <name val="Calibri"/>
      <family val="2"/>
      <scheme val="minor"/>
    </font>
    <font>
      <b/>
      <sz val="12"/>
      <color theme="0"/>
      <name val="Calibri"/>
      <family val="2"/>
      <scheme val="minor"/>
    </font>
    <font>
      <b/>
      <sz val="20"/>
      <color theme="0" tint="-4.9989318521683403E-2"/>
      <name val="Calibri"/>
      <family val="2"/>
      <scheme val="minor"/>
    </font>
    <font>
      <b/>
      <sz val="9"/>
      <name val="Calibri"/>
      <family val="2"/>
      <scheme val="minor"/>
    </font>
    <font>
      <sz val="9"/>
      <color theme="1"/>
      <name val="Calibri"/>
      <family val="2"/>
      <scheme val="minor"/>
    </font>
    <font>
      <sz val="10"/>
      <color theme="1"/>
      <name val="Calibri"/>
      <family val="2"/>
      <scheme val="minor"/>
    </font>
    <font>
      <sz val="10"/>
      <color rgb="FF000000"/>
      <name val="Arial"/>
      <family val="2"/>
    </font>
    <font>
      <sz val="10"/>
      <name val="Arial"/>
      <family val="2"/>
    </font>
    <font>
      <sz val="10.5"/>
      <color rgb="FF000000"/>
      <name val="Calibri"/>
      <family val="2"/>
    </font>
    <font>
      <sz val="12"/>
      <color rgb="FFFF0000"/>
      <name val="Calibri"/>
      <family val="2"/>
      <scheme val="minor"/>
    </font>
    <font>
      <b/>
      <i/>
      <sz val="11"/>
      <color theme="1" tint="0.34998626667073579"/>
      <name val="Calibri"/>
      <family val="2"/>
      <scheme val="minor"/>
    </font>
    <font>
      <i/>
      <sz val="11"/>
      <color theme="1"/>
      <name val="Calibri"/>
      <family val="2"/>
      <scheme val="minor"/>
    </font>
    <font>
      <i/>
      <sz val="11"/>
      <color theme="1" tint="0.34998626667073579"/>
      <name val="Calibri"/>
      <family val="2"/>
      <scheme val="minor"/>
    </font>
    <font>
      <b/>
      <i/>
      <sz val="11"/>
      <color theme="3"/>
      <name val="Calibri"/>
      <family val="2"/>
      <scheme val="minor"/>
    </font>
    <font>
      <b/>
      <sz val="10.5"/>
      <color rgb="FF000000"/>
      <name val="Arial"/>
      <family val="2"/>
    </font>
    <font>
      <sz val="10.5"/>
      <name val="Arial"/>
      <family val="2"/>
    </font>
    <font>
      <sz val="10.5"/>
      <color rgb="FF000000"/>
      <name val="Arial"/>
      <family val="2"/>
    </font>
    <font>
      <sz val="11"/>
      <color rgb="FF000000"/>
      <name val="Calibri"/>
      <family val="1"/>
      <scheme val="minor"/>
    </font>
    <font>
      <sz val="11"/>
      <color rgb="FF000000"/>
      <name val="Times New Roman"/>
      <family val="1"/>
    </font>
    <font>
      <b/>
      <sz val="11"/>
      <color rgb="FF000000"/>
      <name val="Calibri"/>
      <family val="2"/>
      <scheme val="minor"/>
    </font>
    <font>
      <b/>
      <sz val="11"/>
      <color rgb="FF000000"/>
      <name val="Calibri"/>
      <family val="1"/>
      <scheme val="minor"/>
    </font>
    <font>
      <b/>
      <sz val="11"/>
      <color rgb="FF000000"/>
      <name val="Times New Roman"/>
      <family val="1"/>
    </font>
    <font>
      <sz val="11"/>
      <color rgb="FF000000"/>
      <name val="Calibri"/>
      <family val="2"/>
      <scheme val="minor"/>
    </font>
    <font>
      <vertAlign val="superscript"/>
      <sz val="11"/>
      <color rgb="FF000000"/>
      <name val="Calibri"/>
      <family val="2"/>
      <scheme val="minor"/>
    </font>
  </fonts>
  <fills count="21">
    <fill>
      <patternFill patternType="none"/>
    </fill>
    <fill>
      <patternFill patternType="gray125"/>
    </fill>
    <fill>
      <patternFill patternType="solid">
        <fgColor theme="1" tint="0.34998626667073579"/>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1" tint="0.499984740745262"/>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rgb="FFF4E9E9"/>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theme="8"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medium">
        <color rgb="FFC0504D"/>
      </left>
      <right style="medium">
        <color rgb="FFC0504D"/>
      </right>
      <top style="medium">
        <color rgb="FFC0504D"/>
      </top>
      <bottom style="medium">
        <color rgb="FFC0504D"/>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26" fillId="0" borderId="0"/>
  </cellStyleXfs>
  <cellXfs count="289">
    <xf numFmtId="0" fontId="0" fillId="0" borderId="0" xfId="0"/>
    <xf numFmtId="0" fontId="1" fillId="0" borderId="0" xfId="0" applyFont="1" applyAlignment="1">
      <alignment horizontal="center" vertical="center" wrapText="1"/>
    </xf>
    <xf numFmtId="0" fontId="3" fillId="3" borderId="6"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6" fillId="6"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9" fillId="0" borderId="9" xfId="0" applyFont="1" applyBorder="1" applyAlignment="1">
      <alignment horizontal="center" vertical="center" wrapText="1"/>
    </xf>
    <xf numFmtId="0" fontId="0" fillId="0" borderId="0" xfId="0" applyAlignment="1">
      <alignment horizontal="center"/>
    </xf>
    <xf numFmtId="0" fontId="0" fillId="0" borderId="0" xfId="0" applyAlignment="1">
      <alignment horizontal="left" vertical="center"/>
    </xf>
    <xf numFmtId="0" fontId="6" fillId="6" borderId="8"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12" xfId="0" applyFont="1" applyBorder="1" applyAlignment="1">
      <alignment horizontal="center" vertical="center" wrapText="1"/>
    </xf>
    <xf numFmtId="0" fontId="0" fillId="0" borderId="0" xfId="0" applyAlignment="1">
      <alignment vertical="center"/>
    </xf>
    <xf numFmtId="0" fontId="10"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9" fillId="0" borderId="2" xfId="0" applyFont="1" applyFill="1" applyBorder="1" applyAlignment="1">
      <alignment horizontal="center" vertical="center" wrapText="1"/>
    </xf>
    <xf numFmtId="0" fontId="9" fillId="0" borderId="1" xfId="0" applyFont="1" applyFill="1" applyBorder="1" applyAlignment="1">
      <alignment horizontal="center" vertical="center"/>
    </xf>
    <xf numFmtId="0" fontId="11" fillId="0" borderId="1" xfId="0" applyFont="1" applyFill="1" applyBorder="1" applyAlignment="1">
      <alignment horizontal="left" wrapText="1"/>
    </xf>
    <xf numFmtId="0" fontId="12" fillId="0" borderId="0" xfId="0" applyFont="1" applyFill="1" applyAlignment="1">
      <alignment horizontal="center" vertical="center" wrapText="1"/>
    </xf>
    <xf numFmtId="0" fontId="14"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xf>
    <xf numFmtId="14" fontId="16" fillId="0" borderId="1" xfId="0" applyNumberFormat="1" applyFont="1" applyBorder="1" applyAlignment="1">
      <alignment horizontal="center" vertical="center"/>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xf>
    <xf numFmtId="14" fontId="17" fillId="0" borderId="1" xfId="0" applyNumberFormat="1" applyFont="1" applyBorder="1" applyAlignment="1">
      <alignment horizontal="center" vertical="center"/>
    </xf>
    <xf numFmtId="0" fontId="3" fillId="0" borderId="7" xfId="0" applyFont="1" applyBorder="1" applyAlignment="1">
      <alignment horizontal="center" vertical="center"/>
    </xf>
    <xf numFmtId="14" fontId="3" fillId="0" borderId="7"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 xfId="0" applyFont="1" applyFill="1" applyBorder="1" applyAlignment="1">
      <alignment horizontal="left" vertical="top" wrapText="1"/>
    </xf>
    <xf numFmtId="0" fontId="0" fillId="0" borderId="0" xfId="0" applyAlignment="1">
      <alignment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top" wrapText="1"/>
    </xf>
    <xf numFmtId="0" fontId="4" fillId="7" borderId="28" xfId="0" applyFont="1" applyFill="1" applyBorder="1" applyAlignment="1">
      <alignment horizontal="center" vertical="center" wrapText="1"/>
    </xf>
    <xf numFmtId="0" fontId="0" fillId="7" borderId="29" xfId="0" applyFill="1" applyBorder="1" applyAlignment="1">
      <alignment horizontal="center" vertical="center" wrapText="1"/>
    </xf>
    <xf numFmtId="0" fontId="10" fillId="0" borderId="1" xfId="0" applyFont="1" applyFill="1" applyBorder="1" applyAlignment="1">
      <alignment horizontal="left" vertical="top" wrapText="1"/>
    </xf>
    <xf numFmtId="0" fontId="0" fillId="0" borderId="1" xfId="0" applyBorder="1"/>
    <xf numFmtId="14" fontId="0" fillId="0" borderId="1" xfId="0" applyNumberFormat="1" applyBorder="1" applyAlignment="1">
      <alignment horizontal="center" vertical="center" wrapText="1"/>
    </xf>
    <xf numFmtId="0" fontId="14" fillId="0" borderId="1" xfId="0" applyFont="1" applyFill="1" applyBorder="1" applyAlignment="1">
      <alignment horizontal="left" vertical="top"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left" vertical="center"/>
    </xf>
    <xf numFmtId="0" fontId="12"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12" fillId="0" borderId="1" xfId="0" applyFont="1" applyFill="1" applyBorder="1" applyAlignment="1">
      <alignment horizontal="left" vertical="top"/>
    </xf>
    <xf numFmtId="0" fontId="12" fillId="0" borderId="0" xfId="0" applyFont="1" applyAlignment="1">
      <alignment horizontal="left" vertical="top"/>
    </xf>
    <xf numFmtId="0" fontId="0" fillId="0" borderId="0" xfId="0" applyAlignment="1">
      <alignment horizontal="left" vertical="top"/>
    </xf>
    <xf numFmtId="14" fontId="1" fillId="0" borderId="0" xfId="0" applyNumberFormat="1" applyFont="1" applyAlignment="1">
      <alignment horizontal="center" vertical="center"/>
    </xf>
    <xf numFmtId="0" fontId="12" fillId="0" borderId="0" xfId="0" applyFont="1" applyAlignment="1">
      <alignment wrapText="1"/>
    </xf>
    <xf numFmtId="0" fontId="12" fillId="0" borderId="0" xfId="0" applyFont="1"/>
    <xf numFmtId="0" fontId="3" fillId="0" borderId="0" xfId="0" applyFont="1" applyAlignment="1">
      <alignment horizontal="center" vertical="center" wrapText="1"/>
    </xf>
    <xf numFmtId="0" fontId="12" fillId="0" borderId="0" xfId="0" applyFont="1" applyAlignment="1">
      <alignment vertical="center" wrapText="1"/>
    </xf>
    <xf numFmtId="0" fontId="12" fillId="0" borderId="0" xfId="0" applyFont="1" applyAlignment="1">
      <alignment horizontal="center" vertical="center" wrapText="1"/>
    </xf>
    <xf numFmtId="0" fontId="12" fillId="7" borderId="0" xfId="0" applyFont="1" applyFill="1" applyAlignment="1">
      <alignment horizontal="center" vertical="center" wrapText="1"/>
    </xf>
    <xf numFmtId="14" fontId="12" fillId="0" borderId="0" xfId="0" applyNumberFormat="1" applyFont="1" applyAlignment="1">
      <alignment horizontal="center" vertical="center" wrapText="1"/>
    </xf>
    <xf numFmtId="0" fontId="11" fillId="0" borderId="1" xfId="0" applyFont="1" applyBorder="1" applyAlignment="1">
      <alignment horizontal="left" vertical="center" wrapText="1"/>
    </xf>
    <xf numFmtId="0" fontId="12" fillId="0" borderId="1" xfId="0" applyFont="1" applyBorder="1" applyAlignment="1">
      <alignment horizontal="center" vertical="center" wrapText="1"/>
    </xf>
    <xf numFmtId="0" fontId="12" fillId="0" borderId="0" xfId="0" applyFont="1" applyAlignment="1">
      <alignment horizontal="center" vertical="center"/>
    </xf>
    <xf numFmtId="0" fontId="12" fillId="7" borderId="0" xfId="0" applyFont="1" applyFill="1" applyAlignment="1">
      <alignment horizontal="center" vertical="center"/>
    </xf>
    <xf numFmtId="0" fontId="3" fillId="7" borderId="1" xfId="0" applyFont="1" applyFill="1" applyBorder="1" applyAlignment="1">
      <alignment horizontal="center" vertical="center"/>
    </xf>
    <xf numFmtId="0" fontId="12" fillId="0" borderId="0" xfId="0" applyFont="1" applyAlignment="1">
      <alignment horizontal="left" vertical="center"/>
    </xf>
    <xf numFmtId="0" fontId="12" fillId="6" borderId="0" xfId="0" applyFont="1" applyFill="1" applyAlignment="1">
      <alignment horizontal="center" vertical="center"/>
    </xf>
    <xf numFmtId="0" fontId="11"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11" fillId="0" borderId="1" xfId="0" applyFont="1" applyFill="1" applyBorder="1" applyAlignment="1">
      <alignment horizontal="center" vertical="center"/>
    </xf>
    <xf numFmtId="0" fontId="19" fillId="0" borderId="1" xfId="0" applyFont="1" applyBorder="1" applyAlignment="1">
      <alignment horizontal="center" vertical="center"/>
    </xf>
    <xf numFmtId="0" fontId="12" fillId="0" borderId="0" xfId="0" applyFont="1" applyAlignment="1">
      <alignment vertical="center"/>
    </xf>
    <xf numFmtId="0" fontId="3" fillId="0" borderId="0" xfId="0" applyFont="1" applyAlignment="1">
      <alignment horizontal="center" vertical="center"/>
    </xf>
    <xf numFmtId="0" fontId="12" fillId="7" borderId="1" xfId="0" applyFont="1" applyFill="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applyAlignment="1">
      <alignment horizontal="left" vertical="center"/>
    </xf>
    <xf numFmtId="0" fontId="12" fillId="6" borderId="1" xfId="0" applyFont="1" applyFill="1" applyBorder="1" applyAlignment="1">
      <alignment horizontal="center" vertical="center" wrapText="1"/>
    </xf>
    <xf numFmtId="0" fontId="12" fillId="11" borderId="1" xfId="0" applyFont="1" applyFill="1" applyBorder="1" applyAlignment="1">
      <alignment horizontal="left" vertical="center"/>
    </xf>
    <xf numFmtId="0" fontId="3" fillId="11" borderId="1" xfId="0" applyFont="1" applyFill="1" applyBorder="1" applyAlignment="1">
      <alignment horizontal="center" vertical="center"/>
    </xf>
    <xf numFmtId="0" fontId="12" fillId="11" borderId="1" xfId="0" applyFont="1" applyFill="1" applyBorder="1" applyAlignment="1">
      <alignment vertical="center" wrapText="1"/>
    </xf>
    <xf numFmtId="0" fontId="12" fillId="11" borderId="1" xfId="0" applyFont="1" applyFill="1" applyBorder="1" applyAlignment="1">
      <alignment vertical="center"/>
    </xf>
    <xf numFmtId="0" fontId="12" fillId="0" borderId="1" xfId="0" applyFont="1" applyBorder="1" applyAlignment="1">
      <alignment vertical="center" wrapText="1"/>
    </xf>
    <xf numFmtId="0" fontId="12" fillId="6" borderId="2"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9" fillId="0" borderId="32" xfId="0" applyFont="1" applyBorder="1" applyAlignment="1">
      <alignment horizontal="left" vertical="center" wrapText="1"/>
    </xf>
    <xf numFmtId="0" fontId="19" fillId="0" borderId="33" xfId="0" applyFont="1" applyBorder="1" applyAlignment="1">
      <alignment horizontal="center" vertical="center" wrapText="1"/>
    </xf>
    <xf numFmtId="0" fontId="19" fillId="0" borderId="33" xfId="0" applyFont="1" applyBorder="1" applyAlignment="1">
      <alignment horizontal="center" vertical="center"/>
    </xf>
    <xf numFmtId="0" fontId="19" fillId="0" borderId="33" xfId="0" applyFont="1" applyFill="1" applyBorder="1" applyAlignment="1">
      <alignment horizontal="center" vertical="center" wrapText="1"/>
    </xf>
    <xf numFmtId="0" fontId="19" fillId="0" borderId="33" xfId="0" applyFont="1" applyFill="1" applyBorder="1" applyAlignment="1">
      <alignment horizontal="left" vertical="center" wrapText="1"/>
    </xf>
    <xf numFmtId="14" fontId="19" fillId="0" borderId="33" xfId="0" applyNumberFormat="1" applyFont="1" applyBorder="1" applyAlignment="1">
      <alignment horizontal="center" vertical="center"/>
    </xf>
    <xf numFmtId="14" fontId="19" fillId="0" borderId="33" xfId="0" applyNumberFormat="1" applyFont="1" applyBorder="1" applyAlignment="1">
      <alignment horizontal="center" vertical="center" wrapText="1"/>
    </xf>
    <xf numFmtId="14" fontId="19" fillId="0" borderId="34" xfId="0" applyNumberFormat="1" applyFont="1" applyBorder="1" applyAlignment="1">
      <alignment horizontal="center" vertical="center" wrapText="1"/>
    </xf>
    <xf numFmtId="0" fontId="19" fillId="0" borderId="1" xfId="0" applyFont="1" applyBorder="1" applyAlignment="1">
      <alignment horizontal="left" vertical="center"/>
    </xf>
    <xf numFmtId="0" fontId="19" fillId="0" borderId="1" xfId="0" applyFont="1" applyBorder="1" applyAlignment="1">
      <alignment vertical="center" wrapText="1"/>
    </xf>
    <xf numFmtId="14" fontId="19" fillId="0" borderId="1" xfId="0" applyNumberFormat="1" applyFont="1" applyBorder="1" applyAlignment="1">
      <alignment vertical="center"/>
    </xf>
    <xf numFmtId="0" fontId="19" fillId="10" borderId="32" xfId="0" applyFont="1" applyFill="1" applyBorder="1" applyAlignment="1">
      <alignment horizontal="left" vertical="center" wrapText="1"/>
    </xf>
    <xf numFmtId="0" fontId="19" fillId="10" borderId="33" xfId="0" applyFont="1" applyFill="1" applyBorder="1" applyAlignment="1">
      <alignment horizontal="center" vertical="center" wrapText="1"/>
    </xf>
    <xf numFmtId="14" fontId="19" fillId="10" borderId="33" xfId="0" applyNumberFormat="1" applyFont="1" applyFill="1" applyBorder="1" applyAlignment="1">
      <alignment horizontal="center" vertical="center" wrapText="1"/>
    </xf>
    <xf numFmtId="14" fontId="19" fillId="10" borderId="34" xfId="0" applyNumberFormat="1" applyFont="1" applyFill="1" applyBorder="1" applyAlignment="1">
      <alignment horizontal="center" vertical="center" wrapText="1"/>
    </xf>
    <xf numFmtId="0" fontId="3" fillId="4" borderId="1" xfId="0" applyFont="1" applyFill="1" applyBorder="1" applyAlignment="1">
      <alignment horizontal="left" vertical="center" wrapText="1"/>
    </xf>
    <xf numFmtId="0" fontId="11" fillId="9" borderId="0" xfId="0" applyFont="1" applyFill="1" applyAlignment="1">
      <alignment horizontal="left" vertical="center"/>
    </xf>
    <xf numFmtId="0" fontId="11" fillId="9" borderId="0" xfId="0" applyFont="1" applyFill="1" applyAlignment="1">
      <alignment vertical="center" wrapText="1"/>
    </xf>
    <xf numFmtId="0" fontId="11" fillId="9" borderId="0" xfId="0" applyFont="1" applyFill="1" applyAlignment="1">
      <alignment vertical="center"/>
    </xf>
    <xf numFmtId="0" fontId="11" fillId="13" borderId="0" xfId="0" applyFont="1" applyFill="1" applyAlignment="1">
      <alignment horizontal="left" vertical="center"/>
    </xf>
    <xf numFmtId="0" fontId="11" fillId="13" borderId="0" xfId="0" applyFont="1" applyFill="1" applyAlignment="1">
      <alignment vertical="center" wrapText="1"/>
    </xf>
    <xf numFmtId="0" fontId="11" fillId="13" borderId="0" xfId="0" applyFont="1" applyFill="1" applyAlignment="1">
      <alignment vertical="center"/>
    </xf>
    <xf numFmtId="0" fontId="12" fillId="9" borderId="0" xfId="0" applyFont="1" applyFill="1" applyAlignment="1">
      <alignment vertical="center"/>
    </xf>
    <xf numFmtId="14" fontId="12" fillId="0" borderId="0" xfId="0" applyNumberFormat="1" applyFont="1" applyBorder="1" applyAlignment="1">
      <alignment horizontal="right" vertical="top" wrapText="1"/>
    </xf>
    <xf numFmtId="0" fontId="12" fillId="0" borderId="21" xfId="0" applyFont="1" applyBorder="1" applyAlignment="1">
      <alignment vertical="center" wrapText="1"/>
    </xf>
    <xf numFmtId="14" fontId="3" fillId="0" borderId="21" xfId="0" applyNumberFormat="1" applyFont="1" applyBorder="1" applyAlignment="1">
      <alignment vertical="center"/>
    </xf>
    <xf numFmtId="14" fontId="3" fillId="0" borderId="36" xfId="0" applyNumberFormat="1" applyFont="1" applyBorder="1" applyAlignment="1">
      <alignment vertical="center"/>
    </xf>
    <xf numFmtId="0" fontId="3" fillId="0" borderId="10" xfId="0" applyFont="1" applyBorder="1" applyAlignment="1">
      <alignment horizontal="left" vertical="center" indent="2"/>
    </xf>
    <xf numFmtId="0" fontId="3" fillId="0" borderId="35" xfId="0" applyFont="1" applyBorder="1" applyAlignment="1">
      <alignment horizontal="left" vertical="center" indent="2"/>
    </xf>
    <xf numFmtId="0" fontId="3" fillId="12" borderId="10" xfId="0" applyFont="1" applyFill="1" applyBorder="1" applyAlignment="1">
      <alignment horizontal="left" vertical="center"/>
    </xf>
    <xf numFmtId="0" fontId="12" fillId="12" borderId="0" xfId="0" applyFont="1" applyFill="1" applyBorder="1" applyAlignment="1">
      <alignment horizontal="left" vertical="top" wrapText="1"/>
    </xf>
    <xf numFmtId="0" fontId="12" fillId="0" borderId="1" xfId="0" applyFont="1" applyBorder="1" applyAlignment="1">
      <alignment horizontal="left" vertical="top" wrapText="1"/>
    </xf>
    <xf numFmtId="14" fontId="12" fillId="0" borderId="1" xfId="0" applyNumberFormat="1" applyFont="1" applyBorder="1" applyAlignment="1">
      <alignment horizontal="right" vertical="top" wrapText="1"/>
    </xf>
    <xf numFmtId="14" fontId="12" fillId="0" borderId="1" xfId="0" applyNumberFormat="1" applyFont="1" applyBorder="1" applyAlignment="1">
      <alignment horizontal="left" vertical="top" wrapText="1"/>
    </xf>
    <xf numFmtId="0" fontId="12" fillId="0" borderId="7" xfId="0" applyFont="1" applyBorder="1" applyAlignment="1">
      <alignment horizontal="left" vertical="top" wrapText="1"/>
    </xf>
    <xf numFmtId="14" fontId="12" fillId="0" borderId="7" xfId="0" applyNumberFormat="1" applyFont="1" applyBorder="1" applyAlignment="1">
      <alignment horizontal="right" vertical="top" wrapText="1"/>
    </xf>
    <xf numFmtId="14" fontId="12" fillId="0" borderId="29" xfId="0" applyNumberFormat="1" applyFont="1" applyBorder="1" applyAlignment="1">
      <alignment horizontal="right" vertical="top" wrapText="1"/>
    </xf>
    <xf numFmtId="14" fontId="12" fillId="0" borderId="38" xfId="0" applyNumberFormat="1" applyFont="1" applyBorder="1" applyAlignment="1">
      <alignment horizontal="right" vertical="top" wrapText="1"/>
    </xf>
    <xf numFmtId="14" fontId="12" fillId="0" borderId="1" xfId="0" applyNumberFormat="1" applyFont="1" applyBorder="1" applyAlignment="1">
      <alignment vertical="center" wrapText="1"/>
    </xf>
    <xf numFmtId="14" fontId="23" fillId="0" borderId="1" xfId="0" applyNumberFormat="1" applyFont="1" applyBorder="1" applyAlignment="1">
      <alignment horizontal="center" vertical="center" wrapText="1"/>
    </xf>
    <xf numFmtId="14" fontId="12" fillId="10" borderId="1" xfId="0" applyNumberFormat="1" applyFont="1" applyFill="1" applyBorder="1" applyAlignment="1">
      <alignment horizontal="right" vertical="top" wrapText="1"/>
    </xf>
    <xf numFmtId="14" fontId="12" fillId="10" borderId="37" xfId="0" applyNumberFormat="1" applyFont="1" applyFill="1" applyBorder="1" applyAlignment="1">
      <alignment horizontal="right" vertical="top" wrapText="1"/>
    </xf>
    <xf numFmtId="0" fontId="12" fillId="10" borderId="0" xfId="0" applyFont="1" applyFill="1" applyAlignment="1">
      <alignment horizontal="left" vertical="center"/>
    </xf>
    <xf numFmtId="0" fontId="7" fillId="0" borderId="39" xfId="0" applyFont="1" applyBorder="1" applyAlignment="1">
      <alignment horizontal="left" vertical="center"/>
    </xf>
    <xf numFmtId="0" fontId="7" fillId="0" borderId="1" xfId="0" applyFont="1" applyBorder="1" applyAlignment="1">
      <alignment horizontal="left" vertical="center" wrapText="1"/>
    </xf>
    <xf numFmtId="0" fontId="12" fillId="0" borderId="1" xfId="0" applyFont="1" applyBorder="1" applyAlignment="1">
      <alignment horizontal="left" vertical="center" wrapText="1"/>
    </xf>
    <xf numFmtId="16" fontId="12" fillId="0" borderId="1" xfId="0" applyNumberFormat="1" applyFont="1" applyBorder="1" applyAlignment="1">
      <alignment vertical="center" wrapText="1"/>
    </xf>
    <xf numFmtId="0" fontId="25" fillId="9" borderId="1" xfId="0" applyFont="1" applyFill="1" applyBorder="1" applyAlignment="1">
      <alignment horizontal="left" vertical="center" wrapText="1" readingOrder="1"/>
    </xf>
    <xf numFmtId="16" fontId="24" fillId="0" borderId="1" xfId="0" applyNumberFormat="1" applyFont="1" applyBorder="1" applyAlignment="1">
      <alignment vertical="center" wrapText="1"/>
    </xf>
    <xf numFmtId="14" fontId="24" fillId="0" borderId="1" xfId="0" applyNumberFormat="1" applyFont="1" applyBorder="1" applyAlignment="1">
      <alignment vertical="center" wrapText="1"/>
    </xf>
    <xf numFmtId="0" fontId="26" fillId="9" borderId="1" xfId="0" applyFont="1" applyFill="1" applyBorder="1" applyAlignment="1">
      <alignment vertical="top" wrapText="1"/>
    </xf>
    <xf numFmtId="14" fontId="25" fillId="9" borderId="1" xfId="0" applyNumberFormat="1" applyFont="1" applyFill="1" applyBorder="1" applyAlignment="1">
      <alignment horizontal="left" vertical="center" wrapText="1" readingOrder="1"/>
    </xf>
    <xf numFmtId="0" fontId="24" fillId="0" borderId="1" xfId="0" applyFont="1" applyBorder="1" applyAlignment="1">
      <alignment horizontal="left" vertical="center" wrapText="1"/>
    </xf>
    <xf numFmtId="0" fontId="24" fillId="0" borderId="1" xfId="0" applyFont="1" applyBorder="1" applyAlignment="1">
      <alignment vertical="center" wrapText="1"/>
    </xf>
    <xf numFmtId="0" fontId="3" fillId="8" borderId="1" xfId="0" applyFont="1" applyFill="1" applyBorder="1" applyAlignment="1">
      <alignment horizontal="center" vertical="center" wrapText="1"/>
    </xf>
    <xf numFmtId="0" fontId="12" fillId="8" borderId="1" xfId="0" applyFont="1" applyFill="1" applyBorder="1" applyAlignment="1">
      <alignment vertical="center" wrapText="1"/>
    </xf>
    <xf numFmtId="0" fontId="12" fillId="8" borderId="1" xfId="0" applyFont="1" applyFill="1" applyBorder="1" applyAlignment="1">
      <alignment vertical="center"/>
    </xf>
    <xf numFmtId="0" fontId="7" fillId="0" borderId="3" xfId="0" applyFont="1" applyBorder="1" applyAlignment="1">
      <alignment horizontal="left" vertical="center"/>
    </xf>
    <xf numFmtId="0" fontId="12" fillId="0" borderId="4" xfId="0" applyFont="1" applyBorder="1" applyAlignment="1">
      <alignment vertical="center" wrapText="1"/>
    </xf>
    <xf numFmtId="0" fontId="4" fillId="4" borderId="27" xfId="0" applyFont="1" applyFill="1" applyBorder="1" applyAlignment="1">
      <alignment horizontal="center" vertical="center" wrapText="1"/>
    </xf>
    <xf numFmtId="0" fontId="3" fillId="0" borderId="28" xfId="0" applyFont="1" applyBorder="1" applyAlignment="1">
      <alignment horizontal="left" vertical="center"/>
    </xf>
    <xf numFmtId="14" fontId="12" fillId="0" borderId="29" xfId="0" applyNumberFormat="1" applyFont="1" applyBorder="1" applyAlignment="1">
      <alignment vertical="center"/>
    </xf>
    <xf numFmtId="14" fontId="23" fillId="0" borderId="29" xfId="0" applyNumberFormat="1" applyFont="1" applyBorder="1" applyAlignment="1">
      <alignment horizontal="center" vertical="center" wrapText="1"/>
    </xf>
    <xf numFmtId="0" fontId="7" fillId="0" borderId="28" xfId="0" applyFont="1" applyBorder="1" applyAlignment="1">
      <alignment horizontal="left" vertical="center"/>
    </xf>
    <xf numFmtId="0" fontId="12" fillId="8" borderId="29" xfId="0" applyFont="1" applyFill="1" applyBorder="1" applyAlignment="1">
      <alignment vertical="center"/>
    </xf>
    <xf numFmtId="14" fontId="27" fillId="14" borderId="40" xfId="0" applyNumberFormat="1" applyFont="1" applyFill="1" applyBorder="1" applyAlignment="1">
      <alignment horizontal="center" vertical="center" wrapText="1" readingOrder="1"/>
    </xf>
    <xf numFmtId="0" fontId="27" fillId="14" borderId="40" xfId="0" applyFont="1" applyFill="1" applyBorder="1" applyAlignment="1">
      <alignment horizontal="center" vertical="center" wrapText="1" readingOrder="1"/>
    </xf>
    <xf numFmtId="0" fontId="11" fillId="7" borderId="12" xfId="0" applyFont="1" applyFill="1" applyBorder="1" applyAlignment="1">
      <alignment horizontal="center" vertical="center" wrapText="1"/>
    </xf>
    <xf numFmtId="0" fontId="11" fillId="16" borderId="12"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1" fillId="17" borderId="12" xfId="0" applyFont="1" applyFill="1" applyBorder="1" applyAlignment="1">
      <alignment horizontal="center" vertical="center" wrapText="1"/>
    </xf>
    <xf numFmtId="0" fontId="11" fillId="17" borderId="1" xfId="0" applyFont="1" applyFill="1" applyBorder="1" applyAlignment="1">
      <alignment horizontal="center" vertical="center" wrapText="1"/>
    </xf>
    <xf numFmtId="0" fontId="11" fillId="16" borderId="1" xfId="0" applyFont="1" applyFill="1" applyBorder="1" applyAlignment="1">
      <alignment horizontal="center" vertical="center" wrapText="1"/>
    </xf>
    <xf numFmtId="0" fontId="11" fillId="11" borderId="1" xfId="0" applyFont="1" applyFill="1" applyBorder="1" applyAlignment="1">
      <alignment horizontal="center" vertical="center" wrapText="1"/>
    </xf>
    <xf numFmtId="0" fontId="11" fillId="17" borderId="2" xfId="0" applyFont="1" applyFill="1" applyBorder="1" applyAlignment="1">
      <alignment horizontal="center" vertical="center" wrapText="1"/>
    </xf>
    <xf numFmtId="0" fontId="0" fillId="18" borderId="1" xfId="0" applyFill="1" applyBorder="1" applyAlignment="1">
      <alignment horizontal="center" vertical="center"/>
    </xf>
    <xf numFmtId="14" fontId="0" fillId="0" borderId="1" xfId="0" applyNumberFormat="1" applyFont="1" applyBorder="1" applyAlignment="1">
      <alignment horizontal="center" vertical="center"/>
    </xf>
    <xf numFmtId="14" fontId="3" fillId="0" borderId="1" xfId="0" applyNumberFormat="1" applyFont="1" applyFill="1" applyBorder="1" applyAlignment="1">
      <alignment horizontal="center" vertical="center"/>
    </xf>
    <xf numFmtId="0" fontId="11" fillId="0" borderId="24"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28" fillId="0"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1" fillId="7" borderId="1" xfId="0" applyFont="1" applyFill="1" applyBorder="1" applyAlignment="1">
      <alignment horizontal="center" vertical="center" wrapText="1"/>
    </xf>
    <xf numFmtId="0" fontId="0" fillId="0" borderId="1" xfId="0" applyBorder="1" applyAlignment="1">
      <alignment horizontal="center"/>
    </xf>
    <xf numFmtId="0" fontId="0" fillId="7" borderId="1" xfId="0" applyFill="1" applyBorder="1" applyAlignment="1">
      <alignment horizontal="center" vertical="center"/>
    </xf>
    <xf numFmtId="0" fontId="6" fillId="7" borderId="1" xfId="0" applyFont="1" applyFill="1" applyBorder="1" applyAlignment="1">
      <alignment horizontal="center" vertical="center" wrapText="1"/>
    </xf>
    <xf numFmtId="0" fontId="0" fillId="8" borderId="37" xfId="0" applyFill="1" applyBorder="1" applyAlignment="1">
      <alignment horizontal="center" vertical="center" wrapText="1"/>
    </xf>
    <xf numFmtId="0" fontId="16" fillId="0" borderId="1" xfId="0" applyFont="1" applyBorder="1" applyAlignment="1">
      <alignment horizontal="center" vertical="center" wrapText="1"/>
    </xf>
    <xf numFmtId="0" fontId="3" fillId="3" borderId="14" xfId="0" applyFont="1" applyFill="1" applyBorder="1" applyAlignment="1">
      <alignment horizontal="center" vertical="center" wrapText="1"/>
    </xf>
    <xf numFmtId="0" fontId="6" fillId="6" borderId="43"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2" fillId="0" borderId="1" xfId="0" applyFont="1" applyFill="1" applyBorder="1" applyAlignment="1">
      <alignment horizontal="left" vertical="center"/>
    </xf>
    <xf numFmtId="0" fontId="9" fillId="0" borderId="1" xfId="0" applyFont="1" applyBorder="1" applyAlignment="1">
      <alignment vertical="center" wrapText="1"/>
    </xf>
    <xf numFmtId="0" fontId="11" fillId="0" borderId="1" xfId="0" applyFont="1" applyFill="1" applyBorder="1" applyAlignment="1">
      <alignment vertical="center" wrapText="1"/>
    </xf>
    <xf numFmtId="0" fontId="3" fillId="3" borderId="1" xfId="0" applyFont="1" applyFill="1" applyBorder="1" applyAlignment="1">
      <alignment horizontal="left" vertical="center" wrapText="1"/>
    </xf>
    <xf numFmtId="0" fontId="30" fillId="0" borderId="1" xfId="0" applyFont="1" applyBorder="1" applyAlignment="1">
      <alignment horizontal="center" vertical="center" wrapText="1"/>
    </xf>
    <xf numFmtId="0" fontId="4" fillId="7"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6" fillId="6"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1" fillId="0" borderId="0" xfId="0" applyFont="1" applyAlignment="1">
      <alignment horizontal="center" vertical="center"/>
    </xf>
    <xf numFmtId="0" fontId="4" fillId="7"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 fillId="20" borderId="1" xfId="0" applyFont="1" applyFill="1" applyBorder="1" applyAlignment="1">
      <alignment horizontal="center" vertical="center"/>
    </xf>
    <xf numFmtId="0" fontId="0" fillId="0" borderId="0" xfId="0" applyFont="1"/>
    <xf numFmtId="0" fontId="1" fillId="0" borderId="1" xfId="0" applyFont="1" applyFill="1" applyBorder="1" applyAlignment="1">
      <alignment horizontal="center" vertical="center"/>
    </xf>
    <xf numFmtId="0" fontId="1" fillId="0" borderId="1" xfId="0" applyFont="1" applyBorder="1" applyAlignment="1">
      <alignment horizontal="left" vertical="center"/>
    </xf>
    <xf numFmtId="0" fontId="0" fillId="0" borderId="1" xfId="0" applyFont="1" applyBorder="1" applyAlignment="1">
      <alignment horizontal="left"/>
    </xf>
    <xf numFmtId="0" fontId="0" fillId="0" borderId="1" xfId="0" applyFont="1" applyBorder="1" applyAlignment="1">
      <alignment horizontal="center"/>
    </xf>
    <xf numFmtId="0" fontId="1" fillId="0" borderId="1" xfId="0" applyFont="1" applyBorder="1" applyAlignment="1">
      <alignment vertical="center"/>
    </xf>
    <xf numFmtId="0" fontId="33" fillId="0" borderId="1" xfId="0" applyFont="1" applyBorder="1" applyAlignment="1">
      <alignment horizontal="justify" vertical="center"/>
    </xf>
    <xf numFmtId="0" fontId="0" fillId="0" borderId="1" xfId="0" applyBorder="1" applyAlignment="1">
      <alignment vertical="center"/>
    </xf>
    <xf numFmtId="0" fontId="34" fillId="0" borderId="1" xfId="0" applyFont="1" applyBorder="1" applyAlignment="1">
      <alignment horizontal="justify" vertical="center"/>
    </xf>
    <xf numFmtId="0" fontId="35" fillId="0" borderId="1" xfId="0" applyFont="1" applyBorder="1" applyAlignment="1">
      <alignment horizontal="justify" vertical="center"/>
    </xf>
    <xf numFmtId="0" fontId="0" fillId="0" borderId="1" xfId="0" applyFill="1" applyBorder="1" applyAlignment="1">
      <alignment vertical="center"/>
    </xf>
    <xf numFmtId="0" fontId="0" fillId="0" borderId="1" xfId="0" applyBorder="1" applyAlignment="1">
      <alignment horizontal="left" vertical="top" wrapText="1"/>
    </xf>
    <xf numFmtId="0" fontId="1" fillId="19"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7" borderId="1" xfId="0" applyFont="1" applyFill="1" applyBorder="1" applyAlignment="1">
      <alignment horizontal="left" vertical="center" wrapText="1"/>
    </xf>
    <xf numFmtId="0" fontId="4" fillId="7" borderId="1" xfId="0" applyFont="1" applyFill="1" applyBorder="1" applyAlignment="1">
      <alignment horizontal="left" vertical="center" wrapText="1"/>
    </xf>
    <xf numFmtId="0" fontId="21" fillId="2" borderId="19"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6" borderId="2" xfId="0" applyFont="1" applyFill="1" applyBorder="1" applyAlignment="1">
      <alignment horizontal="left" vertical="center" wrapText="1"/>
    </xf>
    <xf numFmtId="0" fontId="3" fillId="6" borderId="7"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7" fillId="7" borderId="1" xfId="0" applyFont="1" applyFill="1" applyBorder="1" applyAlignment="1">
      <alignment horizontal="left" vertical="center" wrapText="1"/>
    </xf>
    <xf numFmtId="0" fontId="7" fillId="8" borderId="7" xfId="0" applyFont="1" applyFill="1" applyBorder="1" applyAlignment="1">
      <alignment horizontal="left" vertical="center" wrapText="1"/>
    </xf>
    <xf numFmtId="0" fontId="7" fillId="8"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5" borderId="25" xfId="0" applyFont="1" applyFill="1" applyBorder="1" applyAlignment="1">
      <alignment horizontal="center" vertical="center" wrapText="1"/>
    </xf>
    <xf numFmtId="0" fontId="5" fillId="5" borderId="30" xfId="0" applyFont="1" applyFill="1" applyBorder="1" applyAlignment="1">
      <alignment horizontal="center" vertical="center" wrapText="1"/>
    </xf>
    <xf numFmtId="0" fontId="3" fillId="4" borderId="31"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41" xfId="0" applyFont="1" applyFill="1" applyBorder="1" applyAlignment="1">
      <alignment horizontal="center" vertical="center" wrapText="1"/>
    </xf>
    <xf numFmtId="0" fontId="3" fillId="4" borderId="42" xfId="0" applyFont="1" applyFill="1" applyBorder="1" applyAlignment="1">
      <alignment horizontal="center" vertical="center" wrapText="1"/>
    </xf>
    <xf numFmtId="0" fontId="7" fillId="6" borderId="22" xfId="0" applyFont="1" applyFill="1" applyBorder="1" applyAlignment="1">
      <alignment horizontal="left" vertical="center" wrapText="1"/>
    </xf>
    <xf numFmtId="0" fontId="7" fillId="6" borderId="25" xfId="0" applyFont="1" applyFill="1" applyBorder="1" applyAlignment="1">
      <alignment horizontal="left" vertical="center" wrapText="1"/>
    </xf>
    <xf numFmtId="0" fontId="7" fillId="6" borderId="26" xfId="0" applyFont="1" applyFill="1" applyBorder="1" applyAlignment="1">
      <alignment horizontal="left" vertical="center" wrapText="1"/>
    </xf>
    <xf numFmtId="0" fontId="8" fillId="7" borderId="2" xfId="0" applyFont="1" applyFill="1" applyBorder="1" applyAlignment="1">
      <alignment horizontal="left" vertical="center" wrapText="1"/>
    </xf>
    <xf numFmtId="0" fontId="8" fillId="7" borderId="12" xfId="0" applyFont="1" applyFill="1" applyBorder="1" applyAlignment="1">
      <alignment horizontal="left" vertical="center" wrapText="1"/>
    </xf>
    <xf numFmtId="0" fontId="8" fillId="7" borderId="13" xfId="0" applyFont="1" applyFill="1" applyBorder="1" applyAlignment="1">
      <alignment horizontal="left" vertical="center" wrapText="1"/>
    </xf>
    <xf numFmtId="0" fontId="8" fillId="7" borderId="14" xfId="0" applyFont="1" applyFill="1" applyBorder="1" applyAlignment="1">
      <alignment horizontal="left" vertical="center" wrapText="1"/>
    </xf>
    <xf numFmtId="0" fontId="7" fillId="6" borderId="12"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7" fillId="6" borderId="14"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12" fillId="0" borderId="2" xfId="0" applyFont="1" applyFill="1" applyBorder="1" applyAlignment="1">
      <alignment horizontal="left" vertical="center" wrapText="1"/>
    </xf>
    <xf numFmtId="0" fontId="12" fillId="0" borderId="7" xfId="0" applyFont="1" applyFill="1" applyBorder="1" applyAlignment="1">
      <alignment horizontal="left" vertical="center" wrapText="1"/>
    </xf>
    <xf numFmtId="0" fontId="0" fillId="0" borderId="0" xfId="0" applyAlignment="1">
      <alignment horizontal="left" vertical="center" wrapText="1"/>
    </xf>
    <xf numFmtId="0" fontId="0" fillId="0" borderId="1" xfId="0" applyFont="1" applyBorder="1"/>
    <xf numFmtId="0" fontId="36" fillId="0" borderId="1" xfId="0" applyFont="1" applyBorder="1" applyAlignment="1">
      <alignment wrapText="1"/>
    </xf>
    <xf numFmtId="0" fontId="1" fillId="0" borderId="1" xfId="0" applyFont="1" applyBorder="1"/>
    <xf numFmtId="0" fontId="38" fillId="0" borderId="1" xfId="0" applyFont="1" applyBorder="1" applyAlignment="1">
      <alignment wrapText="1"/>
    </xf>
    <xf numFmtId="0" fontId="39" fillId="0" borderId="1" xfId="0" applyFont="1" applyBorder="1" applyAlignment="1">
      <alignment wrapText="1"/>
    </xf>
    <xf numFmtId="0" fontId="38" fillId="0" borderId="44" xfId="0" applyFont="1" applyBorder="1" applyAlignment="1">
      <alignment horizontal="left" wrapText="1"/>
    </xf>
    <xf numFmtId="0" fontId="38" fillId="0" borderId="1" xfId="0" applyFont="1" applyBorder="1" applyAlignment="1">
      <alignment horizontal="center" vertical="center" wrapText="1"/>
    </xf>
    <xf numFmtId="0" fontId="38" fillId="0" borderId="1" xfId="0" applyFont="1" applyBorder="1" applyAlignment="1">
      <alignment horizontal="center" wrapText="1"/>
    </xf>
    <xf numFmtId="49" fontId="41" fillId="0" borderId="1" xfId="0" applyNumberFormat="1" applyFont="1" applyBorder="1" applyAlignment="1">
      <alignment horizontal="center" vertical="center" wrapText="1"/>
    </xf>
    <xf numFmtId="0" fontId="41" fillId="0" borderId="1" xfId="0" applyFont="1" applyBorder="1" applyAlignment="1">
      <alignment horizontal="left" vertical="center" wrapText="1"/>
    </xf>
    <xf numFmtId="0" fontId="38" fillId="0" borderId="0" xfId="0" applyFont="1" applyAlignment="1">
      <alignment wrapText="1"/>
    </xf>
    <xf numFmtId="0" fontId="38" fillId="0" borderId="0" xfId="0" applyFont="1" applyAlignment="1">
      <alignment horizontal="left" vertical="top" wrapText="1"/>
    </xf>
  </cellXfs>
  <cellStyles count="2">
    <cellStyle name="Normal" xfId="0" builtinId="0"/>
    <cellStyle name="Normal 2" xfId="1"/>
  </cellStyles>
  <dxfs count="1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patternType="lightUp"/>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lightUp"/>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lightUp"/>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patternType="lightUp"/>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95"/>
  <sheetViews>
    <sheetView showGridLines="0" zoomScale="90" zoomScaleNormal="90" workbookViewId="0">
      <selection activeCell="D39" sqref="D39"/>
    </sheetView>
  </sheetViews>
  <sheetFormatPr defaultColWidth="9" defaultRowHeight="15.75" x14ac:dyDescent="0.25"/>
  <cols>
    <col min="1" max="1" width="8.42578125" style="71" customWidth="1"/>
    <col min="2" max="2" width="29.85546875" style="71" customWidth="1"/>
    <col min="3" max="3" width="13.42578125" style="62" customWidth="1"/>
    <col min="4" max="4" width="16.42578125" style="77" customWidth="1"/>
    <col min="5" max="6" width="17.140625" style="77" customWidth="1"/>
    <col min="7" max="7" width="16.5703125" style="77" customWidth="1"/>
    <col min="8" max="8" width="16.42578125" style="77" customWidth="1"/>
    <col min="9" max="9" width="36.42578125" style="77" customWidth="1"/>
    <col min="10" max="10" width="11.85546875" style="77" bestFit="1" customWidth="1"/>
    <col min="11" max="16384" width="9" style="77"/>
  </cols>
  <sheetData>
    <row r="1" spans="1:10" s="63" customFormat="1" ht="30.2" customHeight="1" x14ac:dyDescent="0.25">
      <c r="A1" s="198" t="s">
        <v>0</v>
      </c>
      <c r="B1" s="106" t="s">
        <v>1</v>
      </c>
      <c r="C1" s="198" t="s">
        <v>2</v>
      </c>
      <c r="D1" s="198" t="s">
        <v>3</v>
      </c>
      <c r="E1" s="198" t="s">
        <v>4</v>
      </c>
      <c r="F1" s="198" t="s">
        <v>5</v>
      </c>
      <c r="G1" s="198" t="s">
        <v>6</v>
      </c>
      <c r="H1" s="198" t="s">
        <v>7</v>
      </c>
    </row>
    <row r="2" spans="1:10" s="63" customFormat="1" ht="30.2" customHeight="1" x14ac:dyDescent="0.25">
      <c r="A2" s="197" t="s">
        <v>8</v>
      </c>
      <c r="B2" s="193" t="s">
        <v>9</v>
      </c>
      <c r="C2" s="67" t="s">
        <v>10</v>
      </c>
      <c r="D2" s="80" t="e">
        <f>#REF!</f>
        <v>#REF!</v>
      </c>
      <c r="E2" s="80" t="e">
        <f>#REF!</f>
        <v>#REF!</v>
      </c>
      <c r="F2" s="80" t="e">
        <f>#REF!</f>
        <v>#REF!</v>
      </c>
      <c r="G2" s="80" t="e">
        <f>EL5ML!#REF!</f>
        <v>#REF!</v>
      </c>
      <c r="H2" s="80">
        <f>'ER320-420'!N7</f>
        <v>43495</v>
      </c>
      <c r="J2" s="65"/>
    </row>
    <row r="3" spans="1:10" s="63" customFormat="1" ht="30.2" customHeight="1" x14ac:dyDescent="0.25">
      <c r="A3" s="197" t="s">
        <v>11</v>
      </c>
      <c r="B3" s="193" t="s">
        <v>12</v>
      </c>
      <c r="C3" s="67" t="s">
        <v>10</v>
      </c>
      <c r="D3" s="80" t="e">
        <f>#REF!</f>
        <v>#REF!</v>
      </c>
      <c r="E3" s="80" t="e">
        <f>#REF!</f>
        <v>#REF!</v>
      </c>
      <c r="F3" s="80" t="e">
        <f>#REF!</f>
        <v>#REF!</v>
      </c>
      <c r="G3" s="80" t="e">
        <f>EL5ML!#REF!</f>
        <v>#REF!</v>
      </c>
      <c r="H3" s="80">
        <f>'ER320-420'!N8</f>
        <v>43495</v>
      </c>
    </row>
    <row r="4" spans="1:10" s="63" customFormat="1" ht="30.2" customHeight="1" x14ac:dyDescent="0.25">
      <c r="A4" s="197" t="s">
        <v>13</v>
      </c>
      <c r="B4" s="193" t="s">
        <v>14</v>
      </c>
      <c r="C4" s="67" t="s">
        <v>10</v>
      </c>
      <c r="D4" s="80" t="e">
        <f>#REF!</f>
        <v>#REF!</v>
      </c>
      <c r="E4" s="80" t="e">
        <f>#REF!</f>
        <v>#REF!</v>
      </c>
      <c r="F4" s="80" t="e">
        <f>#REF!</f>
        <v>#REF!</v>
      </c>
      <c r="G4" s="80" t="e">
        <f>EL5ML!#REF!</f>
        <v>#REF!</v>
      </c>
      <c r="H4" s="80">
        <f>'ER320-420'!N9</f>
        <v>43495</v>
      </c>
    </row>
    <row r="5" spans="1:10" s="63" customFormat="1" ht="30.2" customHeight="1" x14ac:dyDescent="0.25">
      <c r="A5" s="197" t="s">
        <v>15</v>
      </c>
      <c r="B5" s="193" t="s">
        <v>16</v>
      </c>
      <c r="C5" s="67" t="s">
        <v>10</v>
      </c>
      <c r="D5" s="80" t="e">
        <f>#REF!</f>
        <v>#REF!</v>
      </c>
      <c r="E5" s="80" t="e">
        <f>#REF!</f>
        <v>#REF!</v>
      </c>
      <c r="F5" s="80" t="e">
        <f>#REF!</f>
        <v>#REF!</v>
      </c>
      <c r="G5" s="80" t="e">
        <f>EL5ML!#REF!</f>
        <v>#REF!</v>
      </c>
      <c r="H5" s="80">
        <f>'ER320-420'!N10</f>
        <v>43495</v>
      </c>
    </row>
    <row r="6" spans="1:10" s="63" customFormat="1" ht="30.2" customHeight="1" x14ac:dyDescent="0.25">
      <c r="A6" s="197" t="s">
        <v>17</v>
      </c>
      <c r="B6" s="193" t="s">
        <v>18</v>
      </c>
      <c r="C6" s="67" t="s">
        <v>10</v>
      </c>
      <c r="D6" s="80" t="e">
        <f>#REF!</f>
        <v>#REF!</v>
      </c>
      <c r="E6" s="80" t="e">
        <f>#REF!</f>
        <v>#REF!</v>
      </c>
      <c r="F6" s="80" t="e">
        <f>#REF!</f>
        <v>#REF!</v>
      </c>
      <c r="G6" s="80" t="e">
        <f>EL5ML!#REF!</f>
        <v>#REF!</v>
      </c>
      <c r="H6" s="80">
        <f>'ER320-420'!N11</f>
        <v>43373</v>
      </c>
    </row>
    <row r="7" spans="1:10" s="63" customFormat="1" ht="30.2" customHeight="1" x14ac:dyDescent="0.25">
      <c r="A7" s="197" t="s">
        <v>19</v>
      </c>
      <c r="B7" s="193" t="s">
        <v>20</v>
      </c>
      <c r="C7" s="67" t="s">
        <v>21</v>
      </c>
      <c r="D7" s="80" t="e">
        <f>#REF!</f>
        <v>#REF!</v>
      </c>
      <c r="E7" s="80" t="e">
        <f>#REF!</f>
        <v>#REF!</v>
      </c>
      <c r="F7" s="80" t="e">
        <f>#REF!</f>
        <v>#REF!</v>
      </c>
      <c r="G7" s="80" t="e">
        <f>EL5ML!#REF!</f>
        <v>#REF!</v>
      </c>
      <c r="H7" s="80">
        <f>'ER320-420'!N12</f>
        <v>43495</v>
      </c>
    </row>
    <row r="8" spans="1:10" s="68" customFormat="1" ht="30.2" customHeight="1" x14ac:dyDescent="0.25">
      <c r="A8" s="81" t="s">
        <v>22</v>
      </c>
      <c r="B8" s="66" t="s">
        <v>23</v>
      </c>
      <c r="C8" s="67" t="s">
        <v>10</v>
      </c>
      <c r="D8" s="80" t="e">
        <f>#REF!</f>
        <v>#REF!</v>
      </c>
      <c r="E8" s="80" t="e">
        <f>#REF!</f>
        <v>#REF!</v>
      </c>
      <c r="F8" s="80" t="e">
        <f>#REF!</f>
        <v>#REF!</v>
      </c>
      <c r="G8" s="80" t="e">
        <f>EL5ML!#REF!</f>
        <v>#REF!</v>
      </c>
      <c r="H8" s="80">
        <f>'ER320-420'!N13</f>
        <v>43130</v>
      </c>
    </row>
    <row r="9" spans="1:10" s="68" customFormat="1" ht="30.2" customHeight="1" x14ac:dyDescent="0.25">
      <c r="A9" s="38" t="s">
        <v>24</v>
      </c>
      <c r="B9" s="66" t="s">
        <v>25</v>
      </c>
      <c r="C9" s="67" t="s">
        <v>10</v>
      </c>
      <c r="D9" s="80" t="e">
        <f>#REF!</f>
        <v>#REF!</v>
      </c>
      <c r="E9" s="80" t="e">
        <f>#REF!</f>
        <v>#REF!</v>
      </c>
      <c r="F9" s="80" t="e">
        <f>#REF!</f>
        <v>#REF!</v>
      </c>
      <c r="G9" s="80" t="e">
        <f>EL5ML!#REF!</f>
        <v>#REF!</v>
      </c>
      <c r="H9" s="80">
        <f>'ER320-420'!N14</f>
        <v>43495</v>
      </c>
    </row>
    <row r="10" spans="1:10" s="68" customFormat="1" ht="30.2" customHeight="1" x14ac:dyDescent="0.25">
      <c r="A10" s="38" t="s">
        <v>26</v>
      </c>
      <c r="B10" s="66" t="s">
        <v>27</v>
      </c>
      <c r="C10" s="67" t="s">
        <v>28</v>
      </c>
      <c r="D10" s="80" t="e">
        <f>#REF!</f>
        <v>#REF!</v>
      </c>
      <c r="E10" s="80" t="e">
        <f>#REF!</f>
        <v>#REF!</v>
      </c>
      <c r="F10" s="80" t="e">
        <f>#REF!</f>
        <v>#REF!</v>
      </c>
      <c r="G10" s="80" t="e">
        <f>EL5ML!#REF!</f>
        <v>#REF!</v>
      </c>
      <c r="H10" s="80">
        <f>'ER320-420'!N15</f>
        <v>43451</v>
      </c>
    </row>
    <row r="11" spans="1:10" s="68" customFormat="1" ht="30.2" customHeight="1" x14ac:dyDescent="0.25">
      <c r="A11" s="38" t="s">
        <v>29</v>
      </c>
      <c r="B11" s="66" t="s">
        <v>30</v>
      </c>
      <c r="C11" s="67" t="s">
        <v>10</v>
      </c>
      <c r="D11" s="80" t="e">
        <f>#REF!</f>
        <v>#REF!</v>
      </c>
      <c r="E11" s="80" t="e">
        <f>#REF!</f>
        <v>#REF!</v>
      </c>
      <c r="F11" s="80" t="e">
        <f>#REF!</f>
        <v>#REF!</v>
      </c>
      <c r="G11" s="80" t="e">
        <f>EL5ML!#REF!</f>
        <v>#REF!</v>
      </c>
      <c r="H11" s="80">
        <f>'ER320-420'!N16</f>
        <v>43451</v>
      </c>
    </row>
    <row r="12" spans="1:10" s="68" customFormat="1" ht="30.2" customHeight="1" x14ac:dyDescent="0.25">
      <c r="A12" s="38" t="s">
        <v>31</v>
      </c>
      <c r="B12" s="66" t="s">
        <v>32</v>
      </c>
      <c r="C12" s="67" t="s">
        <v>10</v>
      </c>
      <c r="D12" s="80" t="e">
        <f>#REF!</f>
        <v>#REF!</v>
      </c>
      <c r="E12" s="80" t="e">
        <f>#REF!</f>
        <v>#REF!</v>
      </c>
      <c r="F12" s="80" t="e">
        <f>#REF!</f>
        <v>#REF!</v>
      </c>
      <c r="G12" s="80" t="e">
        <f>EL5ML!#REF!</f>
        <v>#REF!</v>
      </c>
      <c r="H12" s="80">
        <f>'ER320-420'!N17</f>
        <v>43451</v>
      </c>
    </row>
    <row r="13" spans="1:10" s="68" customFormat="1" ht="30.2" customHeight="1" x14ac:dyDescent="0.25">
      <c r="A13" s="197" t="s">
        <v>33</v>
      </c>
      <c r="B13" s="66" t="s">
        <v>34</v>
      </c>
      <c r="C13" s="67" t="s">
        <v>28</v>
      </c>
      <c r="D13" s="80" t="e">
        <f>#REF!</f>
        <v>#REF!</v>
      </c>
      <c r="E13" s="80" t="e">
        <f>#REF!</f>
        <v>#REF!</v>
      </c>
      <c r="F13" s="80" t="e">
        <f>#REF!</f>
        <v>#REF!</v>
      </c>
      <c r="G13" s="80" t="e">
        <f>EL5ML!#REF!</f>
        <v>#REF!</v>
      </c>
      <c r="H13" s="80" t="str">
        <f>'ER320-420'!N20</f>
        <v>Complete</v>
      </c>
    </row>
    <row r="14" spans="1:10" s="68" customFormat="1" ht="30.2" customHeight="1" x14ac:dyDescent="0.25">
      <c r="A14" s="197" t="s">
        <v>33</v>
      </c>
      <c r="B14" s="66" t="s">
        <v>35</v>
      </c>
      <c r="C14" s="67" t="s">
        <v>28</v>
      </c>
      <c r="D14" s="80" t="e">
        <f>#REF!</f>
        <v>#REF!</v>
      </c>
      <c r="E14" s="80" t="e">
        <f>#REF!</f>
        <v>#REF!</v>
      </c>
      <c r="F14" s="80" t="e">
        <f>#REF!</f>
        <v>#REF!</v>
      </c>
      <c r="G14" s="80" t="e">
        <f>EL5ML!#REF!</f>
        <v>#REF!</v>
      </c>
      <c r="H14" s="80">
        <f>'ER320-420'!N21</f>
        <v>43441</v>
      </c>
    </row>
    <row r="15" spans="1:10" s="68" customFormat="1" ht="30.2" customHeight="1" x14ac:dyDescent="0.25">
      <c r="A15" s="197" t="s">
        <v>33</v>
      </c>
      <c r="B15" s="82" t="s">
        <v>36</v>
      </c>
      <c r="C15" s="67" t="s">
        <v>28</v>
      </c>
      <c r="D15" s="80" t="e">
        <f>#REF!</f>
        <v>#REF!</v>
      </c>
      <c r="E15" s="80" t="e">
        <f>#REF!</f>
        <v>#REF!</v>
      </c>
      <c r="F15" s="80" t="e">
        <f>#REF!</f>
        <v>#REF!</v>
      </c>
      <c r="G15" s="80" t="e">
        <f>EL5ML!#REF!</f>
        <v>#REF!</v>
      </c>
      <c r="H15" s="80" t="str">
        <f>'ER320-420'!N22</f>
        <v>Complete</v>
      </c>
    </row>
    <row r="16" spans="1:10" s="68" customFormat="1" ht="30.2" customHeight="1" x14ac:dyDescent="0.25">
      <c r="A16" s="38" t="s">
        <v>37</v>
      </c>
      <c r="B16" s="66" t="s">
        <v>38</v>
      </c>
      <c r="C16" s="67" t="s">
        <v>28</v>
      </c>
      <c r="D16" s="80" t="e">
        <f>#REF!</f>
        <v>#REF!</v>
      </c>
      <c r="E16" s="80" t="e">
        <f>#REF!</f>
        <v>#REF!</v>
      </c>
      <c r="F16" s="80" t="e">
        <f>#REF!</f>
        <v>#REF!</v>
      </c>
      <c r="G16" s="80" t="e">
        <f>EL5ML!#REF!</f>
        <v>#REF!</v>
      </c>
      <c r="H16" s="80">
        <f>'ER320-420'!N23</f>
        <v>43441</v>
      </c>
    </row>
    <row r="17" spans="1:8" s="68" customFormat="1" ht="30.2" customHeight="1" x14ac:dyDescent="0.25">
      <c r="A17" s="38" t="s">
        <v>39</v>
      </c>
      <c r="B17" s="66" t="s">
        <v>40</v>
      </c>
      <c r="C17" s="67" t="s">
        <v>28</v>
      </c>
      <c r="D17" s="80" t="e">
        <f>#REF!</f>
        <v>#REF!</v>
      </c>
      <c r="E17" s="80" t="e">
        <f>#REF!</f>
        <v>#REF!</v>
      </c>
      <c r="F17" s="80" t="e">
        <f>#REF!</f>
        <v>#REF!</v>
      </c>
      <c r="G17" s="80" t="e">
        <f>EL5ML!#REF!</f>
        <v>#REF!</v>
      </c>
      <c r="H17" s="80">
        <f>'ER320-420'!N24</f>
        <v>43441</v>
      </c>
    </row>
    <row r="18" spans="1:8" s="68" customFormat="1" ht="30.2" customHeight="1" x14ac:dyDescent="0.25">
      <c r="A18" s="38" t="s">
        <v>41</v>
      </c>
      <c r="B18" s="66" t="s">
        <v>42</v>
      </c>
      <c r="C18" s="67" t="s">
        <v>28</v>
      </c>
      <c r="D18" s="80" t="e">
        <f>#REF!</f>
        <v>#REF!</v>
      </c>
      <c r="E18" s="80" t="e">
        <f>#REF!</f>
        <v>#REF!</v>
      </c>
      <c r="F18" s="80" t="e">
        <f>#REF!</f>
        <v>#REF!</v>
      </c>
      <c r="G18" s="80" t="e">
        <f>EL5ML!#REF!</f>
        <v>#REF!</v>
      </c>
      <c r="H18" s="80">
        <f>'ER320-420'!N25</f>
        <v>43441</v>
      </c>
    </row>
    <row r="19" spans="1:8" s="68" customFormat="1" ht="30.2" customHeight="1" x14ac:dyDescent="0.25">
      <c r="A19" s="38" t="s">
        <v>43</v>
      </c>
      <c r="B19" s="66" t="s">
        <v>44</v>
      </c>
      <c r="C19" s="67" t="s">
        <v>28</v>
      </c>
      <c r="D19" s="80" t="e">
        <f>#REF!</f>
        <v>#REF!</v>
      </c>
      <c r="E19" s="80" t="e">
        <f>#REF!</f>
        <v>#REF!</v>
      </c>
      <c r="F19" s="80" t="e">
        <f>#REF!</f>
        <v>#REF!</v>
      </c>
      <c r="G19" s="80" t="e">
        <f>EL5ML!#REF!</f>
        <v>#REF!</v>
      </c>
      <c r="H19" s="80">
        <f>'ER320-420'!N26</f>
        <v>43441</v>
      </c>
    </row>
    <row r="20" spans="1:8" s="68" customFormat="1" ht="30.2" customHeight="1" x14ac:dyDescent="0.25">
      <c r="A20" s="38" t="s">
        <v>45</v>
      </c>
      <c r="B20" s="66" t="s">
        <v>46</v>
      </c>
      <c r="C20" s="67" t="s">
        <v>28</v>
      </c>
      <c r="D20" s="80" t="e">
        <f>#REF!</f>
        <v>#REF!</v>
      </c>
      <c r="E20" s="80" t="e">
        <f>#REF!</f>
        <v>#REF!</v>
      </c>
      <c r="F20" s="80" t="e">
        <f>#REF!</f>
        <v>#REF!</v>
      </c>
      <c r="G20" s="80" t="e">
        <f>EL5ML!#REF!</f>
        <v>#REF!</v>
      </c>
      <c r="H20" s="80">
        <f>'ER320-420'!N27</f>
        <v>43388</v>
      </c>
    </row>
    <row r="21" spans="1:8" s="68" customFormat="1" ht="30.2" customHeight="1" x14ac:dyDescent="0.25">
      <c r="A21" s="38" t="s">
        <v>47</v>
      </c>
      <c r="B21" s="66" t="s">
        <v>48</v>
      </c>
      <c r="C21" s="67" t="s">
        <v>21</v>
      </c>
      <c r="D21" s="80" t="e">
        <f>#REF!</f>
        <v>#REF!</v>
      </c>
      <c r="E21" s="80" t="e">
        <f>#REF!</f>
        <v>#REF!</v>
      </c>
      <c r="F21" s="80" t="e">
        <f>#REF!</f>
        <v>#REF!</v>
      </c>
      <c r="G21" s="80" t="e">
        <f>EL5ML!#REF!</f>
        <v>#REF!</v>
      </c>
      <c r="H21" s="80">
        <f>'ER320-420'!N29</f>
        <v>43495</v>
      </c>
    </row>
    <row r="22" spans="1:8" s="68" customFormat="1" ht="30.2" customHeight="1" x14ac:dyDescent="0.25">
      <c r="A22" s="38" t="s">
        <v>49</v>
      </c>
      <c r="B22" s="66" t="s">
        <v>50</v>
      </c>
      <c r="C22" s="67" t="s">
        <v>21</v>
      </c>
      <c r="D22" s="80" t="e">
        <f>#REF!</f>
        <v>#REF!</v>
      </c>
      <c r="E22" s="80" t="e">
        <f>#REF!</f>
        <v>#REF!</v>
      </c>
      <c r="F22" s="80" t="e">
        <f>#REF!</f>
        <v>#REF!</v>
      </c>
      <c r="G22" s="80" t="e">
        <f>EL5ML!#REF!</f>
        <v>#REF!</v>
      </c>
      <c r="H22" s="80">
        <f>'ER320-420'!N30</f>
        <v>43495</v>
      </c>
    </row>
    <row r="23" spans="1:8" s="68" customFormat="1" ht="30.2" customHeight="1" x14ac:dyDescent="0.25">
      <c r="A23" s="38">
        <v>2.1</v>
      </c>
      <c r="B23" s="66" t="s">
        <v>51</v>
      </c>
      <c r="C23" s="67" t="s">
        <v>52</v>
      </c>
      <c r="D23" s="80" t="e">
        <f>#REF!</f>
        <v>#REF!</v>
      </c>
      <c r="E23" s="80" t="e">
        <f>#REF!</f>
        <v>#REF!</v>
      </c>
      <c r="F23" s="80" t="e">
        <f>#REF!</f>
        <v>#REF!</v>
      </c>
      <c r="G23" s="80" t="e">
        <f>EL5ML!#REF!</f>
        <v>#REF!</v>
      </c>
      <c r="H23" s="80">
        <f>'ER320-420'!N32</f>
        <v>43495</v>
      </c>
    </row>
    <row r="24" spans="1:8" s="68" customFormat="1" ht="30.2" customHeight="1" x14ac:dyDescent="0.25">
      <c r="A24" s="38">
        <v>2.2000000000000002</v>
      </c>
      <c r="B24" s="66" t="s">
        <v>53</v>
      </c>
      <c r="C24" s="67" t="s">
        <v>54</v>
      </c>
      <c r="D24" s="80" t="e">
        <f>#REF!</f>
        <v>#REF!</v>
      </c>
      <c r="E24" s="80" t="e">
        <f>#REF!</f>
        <v>#REF!</v>
      </c>
      <c r="F24" s="80" t="e">
        <f>#REF!</f>
        <v>#REF!</v>
      </c>
      <c r="G24" s="80" t="e">
        <f>EL5ML!#REF!</f>
        <v>#REF!</v>
      </c>
      <c r="H24" s="80">
        <f>'ER320-420'!N33</f>
        <v>43495</v>
      </c>
    </row>
    <row r="25" spans="1:8" s="68" customFormat="1" ht="30.2" customHeight="1" x14ac:dyDescent="0.25">
      <c r="A25" s="38">
        <v>3.1</v>
      </c>
      <c r="B25" s="66" t="s">
        <v>55</v>
      </c>
      <c r="C25" s="67" t="s">
        <v>28</v>
      </c>
      <c r="D25" s="80" t="e">
        <f>#REF!</f>
        <v>#REF!</v>
      </c>
      <c r="E25" s="80" t="e">
        <f>#REF!</f>
        <v>#REF!</v>
      </c>
      <c r="F25" s="80" t="e">
        <f>#REF!</f>
        <v>#REF!</v>
      </c>
      <c r="G25" s="80" t="e">
        <f>EL5ML!#REF!</f>
        <v>#REF!</v>
      </c>
      <c r="H25" s="80">
        <f>'ER320-420'!N35</f>
        <v>43441</v>
      </c>
    </row>
    <row r="26" spans="1:8" s="68" customFormat="1" ht="30.2" customHeight="1" x14ac:dyDescent="0.25">
      <c r="A26" s="38">
        <v>3.2</v>
      </c>
      <c r="B26" s="66" t="s">
        <v>56</v>
      </c>
      <c r="C26" s="67" t="s">
        <v>57</v>
      </c>
      <c r="D26" s="80" t="e">
        <f>#REF!</f>
        <v>#REF!</v>
      </c>
      <c r="E26" s="80" t="e">
        <f>#REF!</f>
        <v>#REF!</v>
      </c>
      <c r="F26" s="80" t="e">
        <f>#REF!</f>
        <v>#REF!</v>
      </c>
      <c r="G26" s="80" t="e">
        <f>EL5ML!#REF!</f>
        <v>#REF!</v>
      </c>
      <c r="H26" s="80">
        <f>'ER320-420'!N36</f>
        <v>43441</v>
      </c>
    </row>
    <row r="27" spans="1:8" s="68" customFormat="1" ht="30.2" customHeight="1" x14ac:dyDescent="0.25">
      <c r="A27" s="38">
        <v>3.3</v>
      </c>
      <c r="B27" s="66" t="s">
        <v>58</v>
      </c>
      <c r="C27" s="67" t="s">
        <v>57</v>
      </c>
      <c r="D27" s="80" t="e">
        <f>#REF!</f>
        <v>#REF!</v>
      </c>
      <c r="E27" s="80" t="e">
        <f>#REF!</f>
        <v>#REF!</v>
      </c>
      <c r="F27" s="80" t="e">
        <f>#REF!</f>
        <v>#REF!</v>
      </c>
      <c r="G27" s="80" t="e">
        <f>EL5ML!#REF!</f>
        <v>#REF!</v>
      </c>
      <c r="H27" s="80">
        <f>'ER320-420'!N37</f>
        <v>43451</v>
      </c>
    </row>
    <row r="28" spans="1:8" s="68" customFormat="1" ht="30.2" customHeight="1" x14ac:dyDescent="0.25">
      <c r="A28" s="38">
        <v>4.0999999999999996</v>
      </c>
      <c r="B28" s="66" t="s">
        <v>59</v>
      </c>
      <c r="C28" s="67" t="s">
        <v>10</v>
      </c>
      <c r="D28" s="80" t="e">
        <f>#REF!</f>
        <v>#REF!</v>
      </c>
      <c r="E28" s="80" t="e">
        <f>#REF!</f>
        <v>#REF!</v>
      </c>
      <c r="F28" s="80" t="e">
        <f>#REF!</f>
        <v>#REF!</v>
      </c>
      <c r="G28" s="80" t="e">
        <f>EL5ML!#REF!</f>
        <v>#REF!</v>
      </c>
      <c r="H28" s="80">
        <f>'ER320-420'!N39</f>
        <v>43495</v>
      </c>
    </row>
    <row r="29" spans="1:8" s="68" customFormat="1" ht="30.2" customHeight="1" x14ac:dyDescent="0.25">
      <c r="A29" s="38">
        <v>4.2</v>
      </c>
      <c r="B29" s="66" t="s">
        <v>60</v>
      </c>
      <c r="C29" s="67" t="s">
        <v>61</v>
      </c>
      <c r="D29" s="80" t="e">
        <f>#REF!</f>
        <v>#REF!</v>
      </c>
      <c r="E29" s="80" t="e">
        <f>#REF!</f>
        <v>#REF!</v>
      </c>
      <c r="F29" s="80" t="e">
        <f>#REF!</f>
        <v>#REF!</v>
      </c>
      <c r="G29" s="80" t="e">
        <f>EL5ML!#REF!</f>
        <v>#REF!</v>
      </c>
      <c r="H29" s="80">
        <f>'ER320-420'!N40</f>
        <v>43451</v>
      </c>
    </row>
    <row r="30" spans="1:8" s="68" customFormat="1" ht="30.2" customHeight="1" x14ac:dyDescent="0.25">
      <c r="A30" s="38">
        <v>5.0999999999999996</v>
      </c>
      <c r="B30" s="66" t="s">
        <v>62</v>
      </c>
      <c r="C30" s="67" t="s">
        <v>63</v>
      </c>
      <c r="D30" s="80" t="e">
        <f>#REF!</f>
        <v>#REF!</v>
      </c>
      <c r="E30" s="80" t="e">
        <f>#REF!</f>
        <v>#REF!</v>
      </c>
      <c r="F30" s="80" t="e">
        <f>#REF!</f>
        <v>#REF!</v>
      </c>
      <c r="G30" s="80" t="e">
        <f>EL5ML!#REF!</f>
        <v>#REF!</v>
      </c>
      <c r="H30" s="80">
        <f>'ER320-420'!N42</f>
        <v>43495</v>
      </c>
    </row>
    <row r="31" spans="1:8" s="68" customFormat="1" ht="30.2" customHeight="1" x14ac:dyDescent="0.25">
      <c r="A31" s="38">
        <v>5.2</v>
      </c>
      <c r="B31" s="66" t="s">
        <v>64</v>
      </c>
      <c r="C31" s="67" t="s">
        <v>63</v>
      </c>
      <c r="D31" s="80" t="e">
        <f>#REF!</f>
        <v>#REF!</v>
      </c>
      <c r="E31" s="80" t="e">
        <f>#REF!</f>
        <v>#REF!</v>
      </c>
      <c r="F31" s="80" t="e">
        <f>#REF!</f>
        <v>#REF!</v>
      </c>
      <c r="G31" s="80" t="e">
        <f>EL5ML!#REF!</f>
        <v>#REF!</v>
      </c>
      <c r="H31" s="80">
        <f>'ER320-420'!N43</f>
        <v>43441</v>
      </c>
    </row>
    <row r="32" spans="1:8" s="68" customFormat="1" ht="30.2" customHeight="1" x14ac:dyDescent="0.25">
      <c r="A32" s="38" t="s">
        <v>65</v>
      </c>
      <c r="B32" s="66" t="s">
        <v>66</v>
      </c>
      <c r="C32" s="67" t="s">
        <v>67</v>
      </c>
      <c r="D32" s="80" t="e">
        <f>#REF!</f>
        <v>#REF!</v>
      </c>
      <c r="E32" s="80" t="e">
        <f>#REF!</f>
        <v>#REF!</v>
      </c>
      <c r="F32" s="80" t="e">
        <f>#REF!</f>
        <v>#REF!</v>
      </c>
      <c r="G32" s="80" t="e">
        <f>EL5ML!#REF!</f>
        <v>#REF!</v>
      </c>
      <c r="H32" s="80">
        <f>'ER320-420'!N46</f>
        <v>43451</v>
      </c>
    </row>
    <row r="33" spans="1:8" s="68" customFormat="1" ht="30.2" customHeight="1" x14ac:dyDescent="0.25">
      <c r="A33" s="38" t="s">
        <v>68</v>
      </c>
      <c r="B33" s="66" t="s">
        <v>69</v>
      </c>
      <c r="C33" s="67" t="s">
        <v>70</v>
      </c>
      <c r="D33" s="80" t="e">
        <f>#REF!</f>
        <v>#REF!</v>
      </c>
      <c r="E33" s="80" t="e">
        <f>#REF!</f>
        <v>#REF!</v>
      </c>
      <c r="F33" s="80" t="e">
        <f>#REF!</f>
        <v>#REF!</v>
      </c>
      <c r="G33" s="80" t="e">
        <f>EL5ML!#REF!</f>
        <v>#REF!</v>
      </c>
      <c r="H33" s="80">
        <f>'ER320-420'!N47</f>
        <v>43511</v>
      </c>
    </row>
    <row r="34" spans="1:8" s="68" customFormat="1" ht="30.2" customHeight="1" x14ac:dyDescent="0.25">
      <c r="A34" s="38" t="s">
        <v>71</v>
      </c>
      <c r="B34" s="66" t="s">
        <v>72</v>
      </c>
      <c r="C34" s="67" t="s">
        <v>73</v>
      </c>
      <c r="D34" s="80" t="e">
        <f>#REF!</f>
        <v>#REF!</v>
      </c>
      <c r="E34" s="80" t="e">
        <f>#REF!</f>
        <v>#REF!</v>
      </c>
      <c r="F34" s="80" t="e">
        <f>#REF!</f>
        <v>#REF!</v>
      </c>
      <c r="G34" s="80" t="e">
        <f>EL5ML!#REF!</f>
        <v>#REF!</v>
      </c>
      <c r="H34" s="80">
        <f>'ER320-420'!N48</f>
        <v>43451</v>
      </c>
    </row>
    <row r="35" spans="1:8" s="68" customFormat="1" ht="30.2" customHeight="1" x14ac:dyDescent="0.25">
      <c r="A35" s="38" t="s">
        <v>74</v>
      </c>
      <c r="B35" s="66" t="s">
        <v>75</v>
      </c>
      <c r="C35" s="67" t="s">
        <v>28</v>
      </c>
      <c r="D35" s="80" t="e">
        <f>#REF!</f>
        <v>#REF!</v>
      </c>
      <c r="E35" s="80" t="e">
        <f>#REF!</f>
        <v>#REF!</v>
      </c>
      <c r="F35" s="80" t="e">
        <f>#REF!</f>
        <v>#REF!</v>
      </c>
      <c r="G35" s="80" t="e">
        <f>EL5ML!#REF!</f>
        <v>#REF!</v>
      </c>
      <c r="H35" s="80" t="str">
        <f>'ER320-420'!N49</f>
        <v>N/A</v>
      </c>
    </row>
    <row r="36" spans="1:8" s="68" customFormat="1" ht="30.2" customHeight="1" x14ac:dyDescent="0.25">
      <c r="A36" s="38" t="s">
        <v>76</v>
      </c>
      <c r="B36" s="66" t="s">
        <v>77</v>
      </c>
      <c r="C36" s="67" t="s">
        <v>28</v>
      </c>
      <c r="D36" s="80" t="e">
        <f>#REF!</f>
        <v>#REF!</v>
      </c>
      <c r="E36" s="80" t="e">
        <f>#REF!</f>
        <v>#REF!</v>
      </c>
      <c r="F36" s="80" t="e">
        <f>#REF!</f>
        <v>#REF!</v>
      </c>
      <c r="G36" s="80" t="e">
        <f>EL5ML!#REF!</f>
        <v>#REF!</v>
      </c>
      <c r="H36" s="80" t="str">
        <f>'ER320-420'!N50</f>
        <v>N/A</v>
      </c>
    </row>
    <row r="37" spans="1:8" s="68" customFormat="1" ht="30.2" customHeight="1" x14ac:dyDescent="0.25">
      <c r="A37" s="38" t="s">
        <v>78</v>
      </c>
      <c r="B37" s="66" t="s">
        <v>79</v>
      </c>
      <c r="C37" s="67" t="s">
        <v>28</v>
      </c>
      <c r="D37" s="80" t="e">
        <f>#REF!</f>
        <v>#REF!</v>
      </c>
      <c r="E37" s="80" t="e">
        <f>#REF!</f>
        <v>#REF!</v>
      </c>
      <c r="F37" s="80" t="e">
        <f>#REF!</f>
        <v>#REF!</v>
      </c>
      <c r="G37" s="80" t="e">
        <f>EL5ML!#REF!</f>
        <v>#REF!</v>
      </c>
      <c r="H37" s="80" t="str">
        <f>'ER320-420'!N51</f>
        <v>Complete</v>
      </c>
    </row>
    <row r="38" spans="1:8" s="68" customFormat="1" ht="30.2" customHeight="1" x14ac:dyDescent="0.25">
      <c r="A38" s="38" t="s">
        <v>80</v>
      </c>
      <c r="B38" s="66" t="s">
        <v>81</v>
      </c>
      <c r="C38" s="67" t="s">
        <v>82</v>
      </c>
      <c r="D38" s="80" t="e">
        <f>#REF!</f>
        <v>#REF!</v>
      </c>
      <c r="E38" s="80" t="e">
        <f>#REF!</f>
        <v>#REF!</v>
      </c>
      <c r="F38" s="80" t="e">
        <f>#REF!</f>
        <v>#REF!</v>
      </c>
      <c r="G38" s="80" t="e">
        <f>EL5ML!#REF!</f>
        <v>#REF!</v>
      </c>
      <c r="H38" s="80" t="str">
        <f>'ER320-420'!N52</f>
        <v>Complete</v>
      </c>
    </row>
    <row r="39" spans="1:8" s="68" customFormat="1" ht="30.2" customHeight="1" x14ac:dyDescent="0.25">
      <c r="A39" s="38" t="s">
        <v>83</v>
      </c>
      <c r="B39" s="66" t="s">
        <v>84</v>
      </c>
      <c r="C39" s="67" t="s">
        <v>85</v>
      </c>
      <c r="D39" s="80" t="e">
        <f>#REF!</f>
        <v>#REF!</v>
      </c>
      <c r="E39" s="80" t="e">
        <f>#REF!</f>
        <v>#REF!</v>
      </c>
      <c r="F39" s="80" t="e">
        <f>#REF!</f>
        <v>#REF!</v>
      </c>
      <c r="G39" s="80" t="e">
        <f>EL5ML!#REF!</f>
        <v>#REF!</v>
      </c>
      <c r="H39" s="80">
        <f>'ER320-420'!N53</f>
        <v>43451</v>
      </c>
    </row>
    <row r="40" spans="1:8" s="68" customFormat="1" ht="30.2" customHeight="1" x14ac:dyDescent="0.25">
      <c r="A40" s="38" t="s">
        <v>86</v>
      </c>
      <c r="B40" s="66" t="s">
        <v>87</v>
      </c>
      <c r="C40" s="67" t="s">
        <v>88</v>
      </c>
      <c r="D40" s="80" t="e">
        <f>#REF!</f>
        <v>#REF!</v>
      </c>
      <c r="E40" s="80" t="e">
        <f>#REF!</f>
        <v>#REF!</v>
      </c>
      <c r="F40" s="80" t="e">
        <f>#REF!</f>
        <v>#REF!</v>
      </c>
      <c r="G40" s="80" t="e">
        <f>EL5ML!#REF!</f>
        <v>#REF!</v>
      </c>
      <c r="H40" s="80" t="str">
        <f>'ER320-420'!N54</f>
        <v>N/A</v>
      </c>
    </row>
    <row r="41" spans="1:8" s="68" customFormat="1" ht="30.2" customHeight="1" x14ac:dyDescent="0.25">
      <c r="A41" s="38" t="s">
        <v>89</v>
      </c>
      <c r="B41" s="66" t="s">
        <v>90</v>
      </c>
      <c r="C41" s="67" t="s">
        <v>91</v>
      </c>
      <c r="D41" s="80" t="e">
        <f>#REF!</f>
        <v>#REF!</v>
      </c>
      <c r="E41" s="80" t="e">
        <f>#REF!</f>
        <v>#REF!</v>
      </c>
      <c r="F41" s="80" t="e">
        <f>#REF!</f>
        <v>#REF!</v>
      </c>
      <c r="G41" s="80" t="e">
        <f>EL5ML!#REF!</f>
        <v>#REF!</v>
      </c>
      <c r="H41" s="80">
        <f>'ER320-420'!N55</f>
        <v>43486</v>
      </c>
    </row>
    <row r="42" spans="1:8" s="68" customFormat="1" ht="30.2" customHeight="1" x14ac:dyDescent="0.25">
      <c r="A42" s="38" t="s">
        <v>92</v>
      </c>
      <c r="B42" s="66" t="s">
        <v>93</v>
      </c>
      <c r="C42" s="67" t="s">
        <v>94</v>
      </c>
      <c r="D42" s="80" t="e">
        <f>#REF!</f>
        <v>#REF!</v>
      </c>
      <c r="E42" s="80" t="e">
        <f>#REF!</f>
        <v>#REF!</v>
      </c>
      <c r="F42" s="80" t="e">
        <f>#REF!</f>
        <v>#REF!</v>
      </c>
      <c r="G42" s="80" t="e">
        <f>EL5ML!#REF!</f>
        <v>#REF!</v>
      </c>
      <c r="H42" s="80">
        <f>'ER320-420'!N56</f>
        <v>43486</v>
      </c>
    </row>
    <row r="43" spans="1:8" s="68" customFormat="1" ht="30.2" customHeight="1" x14ac:dyDescent="0.25">
      <c r="A43" s="38" t="s">
        <v>95</v>
      </c>
      <c r="B43" s="66" t="s">
        <v>96</v>
      </c>
      <c r="C43" s="67" t="s">
        <v>28</v>
      </c>
      <c r="D43" s="80" t="e">
        <f>#REF!</f>
        <v>#REF!</v>
      </c>
      <c r="E43" s="80" t="e">
        <f>#REF!</f>
        <v>#REF!</v>
      </c>
      <c r="F43" s="80" t="e">
        <f>#REF!</f>
        <v>#REF!</v>
      </c>
      <c r="G43" s="80" t="e">
        <f>EL5ML!#REF!</f>
        <v>#REF!</v>
      </c>
      <c r="H43" s="80" t="str">
        <f>'ER320-420'!N58</f>
        <v>N/A</v>
      </c>
    </row>
    <row r="44" spans="1:8" s="68" customFormat="1" ht="30.2" customHeight="1" x14ac:dyDescent="0.25">
      <c r="A44" s="38" t="s">
        <v>97</v>
      </c>
      <c r="B44" s="66" t="s">
        <v>98</v>
      </c>
      <c r="C44" s="67" t="s">
        <v>70</v>
      </c>
      <c r="D44" s="80" t="e">
        <f>#REF!</f>
        <v>#REF!</v>
      </c>
      <c r="E44" s="80" t="e">
        <f>#REF!</f>
        <v>#REF!</v>
      </c>
      <c r="F44" s="80" t="e">
        <f>#REF!</f>
        <v>#REF!</v>
      </c>
      <c r="G44" s="80" t="e">
        <f>EL5ML!#REF!</f>
        <v>#REF!</v>
      </c>
      <c r="H44" s="80">
        <f>'ER320-420'!N59</f>
        <v>43342</v>
      </c>
    </row>
    <row r="45" spans="1:8" s="68" customFormat="1" ht="30.2" customHeight="1" x14ac:dyDescent="0.25">
      <c r="A45" s="38" t="s">
        <v>99</v>
      </c>
      <c r="B45" s="66" t="s">
        <v>100</v>
      </c>
      <c r="C45" s="67" t="s">
        <v>70</v>
      </c>
      <c r="D45" s="80" t="e">
        <f>#REF!</f>
        <v>#REF!</v>
      </c>
      <c r="E45" s="80" t="e">
        <f>#REF!</f>
        <v>#REF!</v>
      </c>
      <c r="F45" s="80" t="e">
        <f>#REF!</f>
        <v>#REF!</v>
      </c>
      <c r="G45" s="80" t="e">
        <f>EL5ML!#REF!</f>
        <v>#REF!</v>
      </c>
      <c r="H45" s="80">
        <f>'ER320-420'!N60</f>
        <v>43342</v>
      </c>
    </row>
    <row r="46" spans="1:8" s="68" customFormat="1" ht="30.2" customHeight="1" x14ac:dyDescent="0.25">
      <c r="A46" s="38" t="s">
        <v>101</v>
      </c>
      <c r="B46" s="66" t="s">
        <v>102</v>
      </c>
      <c r="C46" s="67" t="s">
        <v>28</v>
      </c>
      <c r="D46" s="80" t="e">
        <f>#REF!</f>
        <v>#REF!</v>
      </c>
      <c r="E46" s="80" t="e">
        <f>#REF!</f>
        <v>#REF!</v>
      </c>
      <c r="F46" s="80" t="e">
        <f>#REF!</f>
        <v>#REF!</v>
      </c>
      <c r="G46" s="80" t="e">
        <f>EL5ML!#REF!</f>
        <v>#REF!</v>
      </c>
      <c r="H46" s="80" t="str">
        <f>'ER320-420'!N61</f>
        <v>N/A</v>
      </c>
    </row>
    <row r="47" spans="1:8" s="68" customFormat="1" ht="30.2" customHeight="1" x14ac:dyDescent="0.25">
      <c r="A47" s="38" t="s">
        <v>103</v>
      </c>
      <c r="B47" s="66" t="s">
        <v>104</v>
      </c>
      <c r="C47" s="67" t="s">
        <v>28</v>
      </c>
      <c r="D47" s="80" t="e">
        <f>#REF!</f>
        <v>#REF!</v>
      </c>
      <c r="E47" s="80" t="e">
        <f>#REF!</f>
        <v>#REF!</v>
      </c>
      <c r="F47" s="80" t="e">
        <f>#REF!</f>
        <v>#REF!</v>
      </c>
      <c r="G47" s="80" t="e">
        <f>EL5ML!#REF!</f>
        <v>#REF!</v>
      </c>
      <c r="H47" s="80" t="str">
        <f>'ER320-420'!N62</f>
        <v>N/A</v>
      </c>
    </row>
    <row r="48" spans="1:8" s="68" customFormat="1" ht="30.2" customHeight="1" thickBot="1" x14ac:dyDescent="0.3">
      <c r="A48" s="38"/>
      <c r="B48" s="66" t="s">
        <v>105</v>
      </c>
      <c r="C48" s="67" t="s">
        <v>94</v>
      </c>
      <c r="D48" s="80" t="e">
        <f>#REF!</f>
        <v>#REF!</v>
      </c>
      <c r="E48" s="80" t="e">
        <f>#REF!</f>
        <v>#REF!</v>
      </c>
      <c r="F48" s="80" t="e">
        <f>#REF!</f>
        <v>#REF!</v>
      </c>
      <c r="G48" s="80" t="e">
        <f>EL5ML!#REF!</f>
        <v>#REF!</v>
      </c>
      <c r="H48" s="80">
        <f>'ER320-420'!N64</f>
        <v>43402</v>
      </c>
    </row>
    <row r="49" spans="1:8" s="68" customFormat="1" ht="30.2" customHeight="1" thickBot="1" x14ac:dyDescent="0.3">
      <c r="A49" s="39"/>
      <c r="B49" s="102" t="s">
        <v>106</v>
      </c>
      <c r="C49" s="103" t="s">
        <v>10</v>
      </c>
      <c r="D49" s="104" t="e">
        <f>#REF!</f>
        <v>#REF!</v>
      </c>
      <c r="E49" s="104" t="e">
        <f>#REF!</f>
        <v>#REF!</v>
      </c>
      <c r="F49" s="104" t="e">
        <f>#REF!</f>
        <v>#REF!</v>
      </c>
      <c r="G49" s="104" t="e">
        <f>EL5ML!#REF!</f>
        <v>#REF!</v>
      </c>
      <c r="H49" s="105">
        <f>'ER320-420'!N66</f>
        <v>43511</v>
      </c>
    </row>
    <row r="50" spans="1:8" ht="30.2" customHeight="1" x14ac:dyDescent="0.25">
      <c r="A50" s="82"/>
      <c r="B50" s="99" t="s">
        <v>107</v>
      </c>
      <c r="C50" s="100"/>
      <c r="D50" s="101" t="e">
        <f>MAX(D2:D48)</f>
        <v>#REF!</v>
      </c>
      <c r="E50" s="101" t="e">
        <f>MAX(E2:E48)</f>
        <v>#REF!</v>
      </c>
      <c r="F50" s="101" t="e">
        <f>MAX(F2:F48)</f>
        <v>#REF!</v>
      </c>
      <c r="G50" s="101" t="e">
        <f>MAX(G2:G48)</f>
        <v>#REF!</v>
      </c>
      <c r="H50" s="101">
        <f>MAX(H2:H48)</f>
        <v>43511</v>
      </c>
    </row>
    <row r="51" spans="1:8" ht="6" customHeight="1" x14ac:dyDescent="0.25">
      <c r="A51" s="110"/>
      <c r="B51" s="110"/>
      <c r="C51" s="111"/>
      <c r="D51" s="112"/>
      <c r="E51" s="112"/>
      <c r="F51" s="112"/>
      <c r="G51" s="112"/>
      <c r="H51" s="112"/>
    </row>
    <row r="52" spans="1:8" ht="6" customHeight="1" x14ac:dyDescent="0.25">
      <c r="A52" s="110"/>
      <c r="B52" s="110"/>
      <c r="C52" s="111"/>
      <c r="D52" s="112"/>
      <c r="E52" s="112"/>
      <c r="F52" s="112"/>
      <c r="G52" s="112"/>
      <c r="H52" s="112"/>
    </row>
    <row r="53" spans="1:8" s="113" customFormat="1" ht="22.7" customHeight="1" thickBot="1" x14ac:dyDescent="0.3">
      <c r="A53" s="107"/>
      <c r="B53" s="107"/>
      <c r="C53" s="108"/>
      <c r="D53" s="109"/>
      <c r="E53" s="109"/>
      <c r="F53" s="109"/>
      <c r="G53" s="109"/>
      <c r="H53" s="109"/>
    </row>
    <row r="54" spans="1:8" ht="27.75" x14ac:dyDescent="0.25">
      <c r="B54" s="148"/>
      <c r="C54" s="149"/>
      <c r="D54" s="202" t="s">
        <v>108</v>
      </c>
      <c r="E54" s="202" t="s">
        <v>109</v>
      </c>
      <c r="F54" s="202" t="s">
        <v>110</v>
      </c>
      <c r="G54" s="202" t="s">
        <v>111</v>
      </c>
      <c r="H54" s="150" t="s">
        <v>112</v>
      </c>
    </row>
    <row r="55" spans="1:8" x14ac:dyDescent="0.25">
      <c r="B55" s="151" t="s">
        <v>113</v>
      </c>
      <c r="C55" s="88"/>
      <c r="D55" s="129">
        <v>43291</v>
      </c>
      <c r="E55" s="129">
        <v>43339</v>
      </c>
      <c r="F55" s="129">
        <v>43339</v>
      </c>
      <c r="G55" s="129">
        <v>43339</v>
      </c>
      <c r="H55" s="152">
        <v>43313</v>
      </c>
    </row>
    <row r="56" spans="1:8" ht="16.5" thickBot="1" x14ac:dyDescent="0.3">
      <c r="B56" s="151" t="s">
        <v>114</v>
      </c>
      <c r="C56" s="88"/>
      <c r="D56" s="130" t="s">
        <v>115</v>
      </c>
      <c r="E56" s="130" t="s">
        <v>115</v>
      </c>
      <c r="F56" s="130" t="s">
        <v>115</v>
      </c>
      <c r="G56" s="130" t="s">
        <v>115</v>
      </c>
      <c r="H56" s="153" t="s">
        <v>116</v>
      </c>
    </row>
    <row r="57" spans="1:8" ht="16.5" thickBot="1" x14ac:dyDescent="0.3">
      <c r="B57" s="151" t="s">
        <v>117</v>
      </c>
      <c r="C57" s="88"/>
      <c r="D57" s="156">
        <v>43398</v>
      </c>
      <c r="E57" s="157" t="s">
        <v>118</v>
      </c>
      <c r="F57" s="157" t="s">
        <v>118</v>
      </c>
      <c r="G57" s="157" t="s">
        <v>118</v>
      </c>
      <c r="H57" s="157" t="s">
        <v>119</v>
      </c>
    </row>
    <row r="58" spans="1:8" x14ac:dyDescent="0.25">
      <c r="B58" s="151" t="s">
        <v>120</v>
      </c>
      <c r="C58" s="88"/>
      <c r="D58" s="130"/>
      <c r="E58" s="130"/>
      <c r="F58" s="130"/>
      <c r="G58" s="130"/>
      <c r="H58" s="153"/>
    </row>
    <row r="59" spans="1:8" ht="21" x14ac:dyDescent="0.25">
      <c r="B59" s="154" t="s">
        <v>121</v>
      </c>
      <c r="C59" s="146"/>
      <c r="D59" s="147"/>
      <c r="E59" s="147"/>
      <c r="F59" s="147"/>
      <c r="G59" s="147"/>
      <c r="H59" s="155"/>
    </row>
    <row r="60" spans="1:8" ht="18" customHeight="1" x14ac:dyDescent="0.25">
      <c r="B60" s="118" t="s">
        <v>122</v>
      </c>
      <c r="C60" s="125" t="s">
        <v>70</v>
      </c>
      <c r="D60" s="126" t="e">
        <f>MAX(D33,D44,D45)</f>
        <v>#REF!</v>
      </c>
      <c r="E60" s="126" t="e">
        <f>MAX(E33,E44,E45)</f>
        <v>#REF!</v>
      </c>
      <c r="F60" s="126" t="e">
        <f>MAX(F33,F44,F45)</f>
        <v>#REF!</v>
      </c>
      <c r="G60" s="126" t="e">
        <f>MAX(G33,G44,G45)</f>
        <v>#REF!</v>
      </c>
      <c r="H60" s="132">
        <f>MAX(H33,H44,H45)</f>
        <v>43511</v>
      </c>
    </row>
    <row r="61" spans="1:8" ht="18" customHeight="1" x14ac:dyDescent="0.25">
      <c r="B61" s="118" t="s">
        <v>123</v>
      </c>
      <c r="C61" s="122" t="s">
        <v>124</v>
      </c>
      <c r="D61" s="123" t="e">
        <f>#REF!</f>
        <v>#REF!</v>
      </c>
      <c r="E61" s="123" t="e">
        <f>#REF!</f>
        <v>#REF!</v>
      </c>
      <c r="F61" s="123" t="e">
        <f>#REF!</f>
        <v>#REF!</v>
      </c>
      <c r="G61" s="123" t="e">
        <f>EL5ML!#REF!</f>
        <v>#REF!</v>
      </c>
      <c r="H61" s="127">
        <f>'ER320-420'!N46</f>
        <v>43451</v>
      </c>
    </row>
    <row r="62" spans="1:8" ht="18" customHeight="1" x14ac:dyDescent="0.25">
      <c r="B62" s="118" t="s">
        <v>125</v>
      </c>
      <c r="C62" s="122" t="s">
        <v>126</v>
      </c>
      <c r="D62" s="131" t="e">
        <f>MAX(D24,D23)</f>
        <v>#REF!</v>
      </c>
      <c r="E62" s="131" t="e">
        <f>MAX(E24,E23)</f>
        <v>#REF!</v>
      </c>
      <c r="F62" s="131" t="e">
        <f>MAX(F24,F23)</f>
        <v>#REF!</v>
      </c>
      <c r="G62" s="131" t="e">
        <f>MAX(G24,G23)</f>
        <v>#REF!</v>
      </c>
      <c r="H62" s="127">
        <f>MAX(H24,H23)</f>
        <v>43495</v>
      </c>
    </row>
    <row r="63" spans="1:8" ht="18" customHeight="1" x14ac:dyDescent="0.25">
      <c r="B63" s="118" t="s">
        <v>127</v>
      </c>
      <c r="C63" s="122" t="s">
        <v>128</v>
      </c>
      <c r="D63" s="123" t="e">
        <f>MAX(D7,D21,D22,D41)</f>
        <v>#REF!</v>
      </c>
      <c r="E63" s="123" t="e">
        <f>MAX(E7,E21,E22,E41)</f>
        <v>#REF!</v>
      </c>
      <c r="F63" s="123" t="e">
        <f>MAX(F7,F21,F22,F41)</f>
        <v>#REF!</v>
      </c>
      <c r="G63" s="123" t="e">
        <f>MAX(G7,G21,G22,G41)</f>
        <v>#REF!</v>
      </c>
      <c r="H63" s="127">
        <f>MAX(H7,H21,H22,H41)</f>
        <v>43495</v>
      </c>
    </row>
    <row r="64" spans="1:8" ht="18" customHeight="1" x14ac:dyDescent="0.25">
      <c r="B64" s="118" t="s">
        <v>129</v>
      </c>
      <c r="C64" s="122" t="s">
        <v>130</v>
      </c>
      <c r="D64" s="123" t="e">
        <f>MAX(D26,D27)</f>
        <v>#REF!</v>
      </c>
      <c r="E64" s="123" t="e">
        <f>MAX(E26,E27)</f>
        <v>#REF!</v>
      </c>
      <c r="F64" s="123" t="e">
        <f>MAX(F26,F27)</f>
        <v>#REF!</v>
      </c>
      <c r="G64" s="123" t="e">
        <f>MAX(G26,G27)</f>
        <v>#REF!</v>
      </c>
      <c r="H64" s="127">
        <f>MAX(H26,H27)</f>
        <v>43451</v>
      </c>
    </row>
    <row r="65" spans="2:8" ht="18" customHeight="1" x14ac:dyDescent="0.25">
      <c r="B65" s="118" t="s">
        <v>82</v>
      </c>
      <c r="C65" s="122" t="s">
        <v>131</v>
      </c>
      <c r="D65" s="123" t="e">
        <f>MAX(D38)</f>
        <v>#REF!</v>
      </c>
      <c r="E65" s="123" t="e">
        <f>MAX(E38)</f>
        <v>#REF!</v>
      </c>
      <c r="F65" s="123" t="e">
        <f>MAX(F38)</f>
        <v>#REF!</v>
      </c>
      <c r="G65" s="123" t="e">
        <f>MAX(G38)</f>
        <v>#REF!</v>
      </c>
      <c r="H65" s="127">
        <f>MAX(H38)</f>
        <v>0</v>
      </c>
    </row>
    <row r="66" spans="2:8" ht="18" customHeight="1" x14ac:dyDescent="0.25">
      <c r="B66" s="118" t="s">
        <v>94</v>
      </c>
      <c r="C66" s="122" t="s">
        <v>132</v>
      </c>
      <c r="D66" s="123" t="e">
        <f>MAX(D42,D48)</f>
        <v>#REF!</v>
      </c>
      <c r="E66" s="123" t="e">
        <f>MAX(E42,E48)</f>
        <v>#REF!</v>
      </c>
      <c r="F66" s="123" t="e">
        <f>MAX(F42,F48)</f>
        <v>#REF!</v>
      </c>
      <c r="G66" s="123" t="e">
        <f>MAX(G42,G48)</f>
        <v>#REF!</v>
      </c>
      <c r="H66" s="127">
        <f>MAX(H42,H48)</f>
        <v>43486</v>
      </c>
    </row>
    <row r="67" spans="2:8" ht="18" customHeight="1" x14ac:dyDescent="0.25">
      <c r="B67" s="118" t="s">
        <v>133</v>
      </c>
      <c r="C67" s="122" t="s">
        <v>73</v>
      </c>
      <c r="D67" s="131" t="e">
        <f>MAX(D34)</f>
        <v>#REF!</v>
      </c>
      <c r="E67" s="123" t="e">
        <f>MAX(E34)</f>
        <v>#REF!</v>
      </c>
      <c r="F67" s="123" t="e">
        <f>MAX(F34)</f>
        <v>#REF!</v>
      </c>
      <c r="G67" s="123" t="e">
        <f>MAX(G34)</f>
        <v>#REF!</v>
      </c>
      <c r="H67" s="127">
        <f>MAX(H34)</f>
        <v>43451</v>
      </c>
    </row>
    <row r="68" spans="2:8" ht="18" customHeight="1" x14ac:dyDescent="0.25">
      <c r="B68" s="118" t="s">
        <v>28</v>
      </c>
      <c r="C68" s="122" t="s">
        <v>134</v>
      </c>
      <c r="D68" s="123" t="e">
        <f>MAX(D11,D14,D15,D16,D17,D18,D19,D20,D21,D26,D36,D37,D38,D44,D47,D48,)</f>
        <v>#REF!</v>
      </c>
      <c r="E68" s="123" t="e">
        <f>MAX(E11,E14,E15,E16,E17,E18,E19,E20,E21,E26,E36,E37,E38,E44,E47,E48,)</f>
        <v>#REF!</v>
      </c>
      <c r="F68" s="123" t="e">
        <f>MAX(F11,F14,F15,F16,F17,F18,F19,F20,F21,F26,F36,F37,F38,F44,F47,F48,)</f>
        <v>#REF!</v>
      </c>
      <c r="G68" s="123" t="e">
        <f>MAX(G11,G14,G15,G16,G17,G18,G19,G20,G21,G26,G36,G37,G38,G44,G47,G48,)</f>
        <v>#REF!</v>
      </c>
      <c r="H68" s="127">
        <f>MAX(H11,H14,H15,H16,H17,H18,H19,H20,H21,H26,H36,H37,H38,H44,H47,H48,)</f>
        <v>43495</v>
      </c>
    </row>
    <row r="69" spans="2:8" ht="18" customHeight="1" x14ac:dyDescent="0.25">
      <c r="B69" s="118" t="s">
        <v>135</v>
      </c>
      <c r="C69" s="124" t="s">
        <v>10</v>
      </c>
      <c r="D69" s="123" t="e">
        <f>MAX(D2,D3,D4,D5,D6,D8,D9,D11,D12,D28,)</f>
        <v>#REF!</v>
      </c>
      <c r="E69" s="123" t="e">
        <f>MAX(E2,E3,E4,E5,E6,E8,E9,E11,E12,E28,)</f>
        <v>#REF!</v>
      </c>
      <c r="F69" s="123" t="e">
        <f>MAX(F2,F3,F4,F5,F6,F8,F9,F11,F12,F28,)</f>
        <v>#REF!</v>
      </c>
      <c r="G69" s="123" t="e">
        <f>MAX(G2,G3,G4,G5,G6,G8,G9,G11,G12,G28,)</f>
        <v>#REF!</v>
      </c>
      <c r="H69" s="127">
        <f>MAX(H2,H3,H4,H5,H6,H8,H9,H11,H12,H28,)</f>
        <v>43495</v>
      </c>
    </row>
    <row r="70" spans="2:8" ht="18" customHeight="1" x14ac:dyDescent="0.25">
      <c r="B70" s="118" t="s">
        <v>136</v>
      </c>
      <c r="C70" s="122" t="s">
        <v>137</v>
      </c>
      <c r="D70" s="123" t="e">
        <f>MAX(D32,D33)</f>
        <v>#REF!</v>
      </c>
      <c r="E70" s="123" t="e">
        <f>MAX(E32,E33)</f>
        <v>#REF!</v>
      </c>
      <c r="F70" s="123" t="e">
        <f>MAX(F32,F33)</f>
        <v>#REF!</v>
      </c>
      <c r="G70" s="123" t="e">
        <f>MAX(G32,G33)</f>
        <v>#REF!</v>
      </c>
      <c r="H70" s="127">
        <f>MAX(H32,H33)</f>
        <v>43511</v>
      </c>
    </row>
    <row r="71" spans="2:8" ht="18" customHeight="1" x14ac:dyDescent="0.25">
      <c r="B71" s="118" t="s">
        <v>88</v>
      </c>
      <c r="C71" s="122" t="s">
        <v>88</v>
      </c>
      <c r="D71" s="123" t="e">
        <f>MAX(D41)</f>
        <v>#REF!</v>
      </c>
      <c r="E71" s="123" t="e">
        <f>MAX(E41)</f>
        <v>#REF!</v>
      </c>
      <c r="F71" s="123" t="e">
        <f>MAX(F41)</f>
        <v>#REF!</v>
      </c>
      <c r="G71" s="123" t="e">
        <f>MAX(G41)</f>
        <v>#REF!</v>
      </c>
      <c r="H71" s="127">
        <f>MAX(H41)</f>
        <v>43486</v>
      </c>
    </row>
    <row r="72" spans="2:8" ht="18" customHeight="1" x14ac:dyDescent="0.25">
      <c r="B72" s="118" t="s">
        <v>61</v>
      </c>
      <c r="C72" s="122" t="s">
        <v>138</v>
      </c>
      <c r="D72" s="123" t="e">
        <f>MAX(D29)</f>
        <v>#REF!</v>
      </c>
      <c r="E72" s="123" t="e">
        <f>MAX(E29)</f>
        <v>#REF!</v>
      </c>
      <c r="F72" s="123" t="e">
        <f>MAX(F29)</f>
        <v>#REF!</v>
      </c>
      <c r="G72" s="123" t="e">
        <f>MAX(G29)</f>
        <v>#REF!</v>
      </c>
      <c r="H72" s="127">
        <f>MAX(H29)</f>
        <v>43451</v>
      </c>
    </row>
    <row r="73" spans="2:8" ht="18" customHeight="1" thickBot="1" x14ac:dyDescent="0.3">
      <c r="B73" s="119" t="s">
        <v>84</v>
      </c>
      <c r="C73" s="122" t="s">
        <v>139</v>
      </c>
      <c r="D73" s="123" t="e">
        <f>MAX(D41)</f>
        <v>#REF!</v>
      </c>
      <c r="E73" s="123" t="e">
        <f>MAX(E41)</f>
        <v>#REF!</v>
      </c>
      <c r="F73" s="123" t="e">
        <f>MAX(F41)</f>
        <v>#REF!</v>
      </c>
      <c r="G73" s="123" t="e">
        <f>MAX(G41)</f>
        <v>#REF!</v>
      </c>
      <c r="H73" s="127">
        <f>MAX(H41)</f>
        <v>43486</v>
      </c>
    </row>
    <row r="74" spans="2:8" ht="18" customHeight="1" x14ac:dyDescent="0.25">
      <c r="B74" s="120" t="s">
        <v>140</v>
      </c>
      <c r="C74" s="121"/>
      <c r="D74" s="114"/>
      <c r="E74" s="114"/>
      <c r="F74" s="114"/>
      <c r="G74" s="114"/>
      <c r="H74" s="128"/>
    </row>
    <row r="75" spans="2:8" ht="16.5" thickBot="1" x14ac:dyDescent="0.3">
      <c r="B75" s="119" t="s">
        <v>141</v>
      </c>
      <c r="C75" s="115"/>
      <c r="D75" s="116" t="e">
        <f>D49</f>
        <v>#REF!</v>
      </c>
      <c r="E75" s="116" t="e">
        <f>E49</f>
        <v>#REF!</v>
      </c>
      <c r="F75" s="116" t="e">
        <f>F49</f>
        <v>#REF!</v>
      </c>
      <c r="G75" s="116" t="e">
        <f>G49</f>
        <v>#REF!</v>
      </c>
      <c r="H75" s="117">
        <f>H49</f>
        <v>43511</v>
      </c>
    </row>
    <row r="78" spans="2:8" x14ac:dyDescent="0.25">
      <c r="B78" s="133" t="s">
        <v>142</v>
      </c>
    </row>
    <row r="79" spans="2:8" x14ac:dyDescent="0.25">
      <c r="B79" s="133"/>
    </row>
    <row r="80" spans="2:8" x14ac:dyDescent="0.25">
      <c r="B80" s="133"/>
    </row>
    <row r="81" spans="1:9" ht="21" x14ac:dyDescent="0.25">
      <c r="A81" s="134" t="s">
        <v>143</v>
      </c>
      <c r="C81" s="62" t="s">
        <v>144</v>
      </c>
    </row>
    <row r="82" spans="1:9" ht="37.5" customHeight="1" x14ac:dyDescent="0.25">
      <c r="A82" s="135"/>
      <c r="B82" s="145" t="s">
        <v>145</v>
      </c>
      <c r="C82" s="145" t="s">
        <v>146</v>
      </c>
      <c r="D82" s="145" t="s">
        <v>147</v>
      </c>
      <c r="E82" s="145" t="s">
        <v>148</v>
      </c>
      <c r="F82" s="145" t="s">
        <v>149</v>
      </c>
      <c r="G82" s="145" t="s">
        <v>150</v>
      </c>
      <c r="H82" s="145" t="s">
        <v>151</v>
      </c>
      <c r="I82" s="145" t="s">
        <v>152</v>
      </c>
    </row>
    <row r="83" spans="1:9" ht="56.25" customHeight="1" x14ac:dyDescent="0.25">
      <c r="A83" s="136">
        <v>1</v>
      </c>
      <c r="B83" s="138" t="s">
        <v>153</v>
      </c>
      <c r="C83" s="138" t="s">
        <v>154</v>
      </c>
      <c r="D83" s="138" t="s">
        <v>155</v>
      </c>
      <c r="E83" s="139">
        <v>43327</v>
      </c>
      <c r="F83" s="138" t="s">
        <v>156</v>
      </c>
      <c r="G83" s="138" t="s">
        <v>157</v>
      </c>
      <c r="H83" s="140">
        <v>43327</v>
      </c>
      <c r="I83" s="138" t="s">
        <v>158</v>
      </c>
    </row>
    <row r="84" spans="1:9" ht="51" x14ac:dyDescent="0.25">
      <c r="A84" s="136">
        <v>2</v>
      </c>
      <c r="B84" s="138" t="s">
        <v>159</v>
      </c>
      <c r="C84" s="138" t="s">
        <v>160</v>
      </c>
      <c r="D84" s="138" t="s">
        <v>160</v>
      </c>
      <c r="E84" s="139">
        <v>43327</v>
      </c>
      <c r="F84" s="138" t="s">
        <v>161</v>
      </c>
      <c r="G84" s="141"/>
      <c r="H84" s="140">
        <v>43327</v>
      </c>
      <c r="I84" s="142"/>
    </row>
    <row r="85" spans="1:9" ht="25.5" x14ac:dyDescent="0.25">
      <c r="A85" s="136">
        <v>3</v>
      </c>
      <c r="B85" s="138" t="s">
        <v>162</v>
      </c>
      <c r="C85" s="138" t="s">
        <v>163</v>
      </c>
      <c r="D85" s="138" t="s">
        <v>163</v>
      </c>
      <c r="E85" s="139">
        <v>43327</v>
      </c>
      <c r="F85" s="138" t="s">
        <v>164</v>
      </c>
      <c r="G85" s="141"/>
      <c r="H85" s="140">
        <v>43327</v>
      </c>
      <c r="I85" s="142"/>
    </row>
    <row r="86" spans="1:9" ht="25.5" x14ac:dyDescent="0.25">
      <c r="A86" s="136">
        <v>4</v>
      </c>
      <c r="B86" s="138" t="s">
        <v>165</v>
      </c>
      <c r="C86" s="138" t="s">
        <v>166</v>
      </c>
      <c r="D86" s="138" t="s">
        <v>167</v>
      </c>
      <c r="E86" s="139">
        <v>43313</v>
      </c>
      <c r="F86" s="138" t="s">
        <v>168</v>
      </c>
      <c r="G86" s="141"/>
      <c r="H86" s="140">
        <v>43327</v>
      </c>
      <c r="I86" s="142" t="s">
        <v>169</v>
      </c>
    </row>
    <row r="87" spans="1:9" ht="25.5" x14ac:dyDescent="0.25">
      <c r="A87" s="136">
        <v>5</v>
      </c>
      <c r="B87" s="138" t="s">
        <v>170</v>
      </c>
      <c r="C87" s="138" t="s">
        <v>171</v>
      </c>
      <c r="D87" s="138" t="s">
        <v>171</v>
      </c>
      <c r="E87" s="139">
        <v>43327</v>
      </c>
      <c r="F87" s="138" t="s">
        <v>161</v>
      </c>
      <c r="G87" s="141"/>
      <c r="H87" s="140">
        <v>43327</v>
      </c>
      <c r="I87" s="142"/>
    </row>
    <row r="88" spans="1:9" ht="25.5" x14ac:dyDescent="0.25">
      <c r="A88" s="136">
        <v>6</v>
      </c>
      <c r="B88" s="143" t="s">
        <v>172</v>
      </c>
      <c r="C88" s="144" t="s">
        <v>7</v>
      </c>
      <c r="D88" s="144" t="s">
        <v>173</v>
      </c>
      <c r="E88" s="139">
        <v>43313</v>
      </c>
      <c r="F88" s="144" t="s">
        <v>174</v>
      </c>
      <c r="G88" s="144" t="s">
        <v>157</v>
      </c>
      <c r="H88" s="140">
        <v>43327</v>
      </c>
      <c r="I88" s="144" t="s">
        <v>175</v>
      </c>
    </row>
    <row r="89" spans="1:9" x14ac:dyDescent="0.25">
      <c r="A89" s="136"/>
      <c r="B89" s="136"/>
      <c r="C89" s="88"/>
      <c r="D89" s="88"/>
      <c r="E89" s="88"/>
      <c r="F89" s="88"/>
      <c r="G89" s="88"/>
      <c r="H89" s="88"/>
      <c r="I89" s="88"/>
    </row>
    <row r="90" spans="1:9" x14ac:dyDescent="0.25">
      <c r="A90" s="136"/>
      <c r="B90" s="136"/>
      <c r="C90" s="88"/>
      <c r="D90" s="88"/>
      <c r="E90" s="88"/>
      <c r="F90" s="88"/>
      <c r="G90" s="88"/>
      <c r="H90" s="88"/>
      <c r="I90" s="88"/>
    </row>
    <row r="91" spans="1:9" x14ac:dyDescent="0.25">
      <c r="A91" s="136"/>
      <c r="B91" s="136"/>
      <c r="C91" s="88"/>
      <c r="D91" s="88"/>
      <c r="E91" s="88"/>
      <c r="F91" s="88"/>
      <c r="G91" s="88"/>
      <c r="H91" s="88"/>
      <c r="I91" s="88"/>
    </row>
    <row r="92" spans="1:9" x14ac:dyDescent="0.25">
      <c r="A92" s="136"/>
      <c r="B92" s="136"/>
      <c r="C92" s="88"/>
      <c r="D92" s="88"/>
      <c r="E92" s="137"/>
      <c r="F92" s="88"/>
      <c r="G92" s="88"/>
      <c r="H92" s="88"/>
      <c r="I92" s="88"/>
    </row>
    <row r="93" spans="1:9" x14ac:dyDescent="0.25">
      <c r="A93" s="136"/>
      <c r="B93" s="136"/>
      <c r="C93" s="88"/>
      <c r="D93" s="88"/>
      <c r="E93" s="88"/>
      <c r="F93" s="88"/>
      <c r="G93" s="88"/>
      <c r="H93" s="88"/>
      <c r="I93" s="88"/>
    </row>
    <row r="94" spans="1:9" x14ac:dyDescent="0.25">
      <c r="A94" s="136"/>
      <c r="B94" s="136"/>
      <c r="C94" s="88"/>
      <c r="D94" s="88"/>
      <c r="E94" s="88"/>
      <c r="F94" s="88"/>
      <c r="G94" s="88"/>
      <c r="H94" s="88"/>
      <c r="I94" s="88"/>
    </row>
    <row r="95" spans="1:9" x14ac:dyDescent="0.25">
      <c r="A95" s="136"/>
      <c r="B95" s="136"/>
      <c r="C95" s="88"/>
      <c r="D95" s="88"/>
      <c r="E95" s="88"/>
      <c r="F95" s="88"/>
      <c r="G95" s="88"/>
      <c r="H95" s="88"/>
      <c r="I95" s="88"/>
    </row>
  </sheetData>
  <autoFilter ref="A1:H50"/>
  <sortState ref="B60:D73">
    <sortCondition ref="B60:B73"/>
  </sortState>
  <conditionalFormatting sqref="D2:H53 D88:H1048576 H83:H88 D59:H82">
    <cfRule type="containsText" dxfId="136" priority="89" operator="containsText" text="Complete">
      <formula>NOT(ISERROR(SEARCH("Complete",D2)))</formula>
    </cfRule>
    <cfRule type="containsText" dxfId="135" priority="90" operator="containsText" text="OOS">
      <formula>NOT(ISERROR(SEARCH("OOS",D2)))</formula>
    </cfRule>
  </conditionalFormatting>
  <conditionalFormatting sqref="D2:H49">
    <cfRule type="cellIs" dxfId="134" priority="88" operator="lessThan">
      <formula>1</formula>
    </cfRule>
  </conditionalFormatting>
  <conditionalFormatting sqref="D48">
    <cfRule type="cellIs" dxfId="133" priority="86" operator="equal">
      <formula>MAX(D48:D101)</formula>
    </cfRule>
    <cfRule type="cellIs" dxfId="132" priority="87" operator="equal">
      <formula>"MAX(K7:K64)"</formula>
    </cfRule>
  </conditionalFormatting>
  <conditionalFormatting sqref="E14 E13:H13 D13:D14">
    <cfRule type="cellIs" dxfId="131" priority="68" operator="equal">
      <formula>MAX(D13:D50)</formula>
    </cfRule>
    <cfRule type="cellIs" dxfId="130" priority="69" operator="equal">
      <formula>"MAX(K7:K64)"</formula>
    </cfRule>
  </conditionalFormatting>
  <conditionalFormatting sqref="F14">
    <cfRule type="cellIs" dxfId="129" priority="66" operator="equal">
      <formula>MAX(F14:F51)</formula>
    </cfRule>
    <cfRule type="cellIs" dxfId="128" priority="67" operator="equal">
      <formula>"MAX(K7:K64)"</formula>
    </cfRule>
  </conditionalFormatting>
  <conditionalFormatting sqref="G14">
    <cfRule type="cellIs" dxfId="127" priority="64" operator="equal">
      <formula>MAX(G14:G51)</formula>
    </cfRule>
    <cfRule type="cellIs" dxfId="126" priority="65" operator="equal">
      <formula>"MAX(K7:K64)"</formula>
    </cfRule>
  </conditionalFormatting>
  <conditionalFormatting sqref="H14">
    <cfRule type="cellIs" dxfId="125" priority="62" operator="equal">
      <formula>MAX(H14:H51)</formula>
    </cfRule>
    <cfRule type="cellIs" dxfId="124" priority="63" operator="equal">
      <formula>"MAX(K7:K64)"</formula>
    </cfRule>
  </conditionalFormatting>
  <conditionalFormatting sqref="D15:E15">
    <cfRule type="cellIs" dxfId="123" priority="60" operator="equal">
      <formula>MAX(D15:D54)</formula>
    </cfRule>
    <cfRule type="cellIs" dxfId="122" priority="61" operator="equal">
      <formula>"MAX(K7:K64)"</formula>
    </cfRule>
  </conditionalFormatting>
  <conditionalFormatting sqref="F15">
    <cfRule type="cellIs" dxfId="121" priority="58" operator="equal">
      <formula>MAX(F15:F54)</formula>
    </cfRule>
    <cfRule type="cellIs" dxfId="120" priority="59" operator="equal">
      <formula>"MAX(K7:K64)"</formula>
    </cfRule>
  </conditionalFormatting>
  <conditionalFormatting sqref="G15">
    <cfRule type="cellIs" dxfId="119" priority="56" operator="equal">
      <formula>MAX(G15:G54)</formula>
    </cfRule>
    <cfRule type="cellIs" dxfId="118" priority="57" operator="equal">
      <formula>"MAX(K7:K64)"</formula>
    </cfRule>
  </conditionalFormatting>
  <conditionalFormatting sqref="H15">
    <cfRule type="cellIs" dxfId="117" priority="54" operator="equal">
      <formula>MAX(H15:H54)</formula>
    </cfRule>
    <cfRule type="cellIs" dxfId="116" priority="55" operator="equal">
      <formula>"MAX(K7:K64)"</formula>
    </cfRule>
  </conditionalFormatting>
  <conditionalFormatting sqref="D2:D3">
    <cfRule type="cellIs" dxfId="115" priority="445" operator="equal">
      <formula>MAX(D2:D41)</formula>
    </cfRule>
    <cfRule type="cellIs" dxfId="114" priority="446" operator="equal">
      <formula>"MAX(K7:K64)"</formula>
    </cfRule>
  </conditionalFormatting>
  <conditionalFormatting sqref="D2:H2 D14:H14">
    <cfRule type="cellIs" dxfId="113" priority="447" operator="equal">
      <formula>MAX(D2:D42)</formula>
    </cfRule>
  </conditionalFormatting>
  <conditionalFormatting sqref="G2 G14">
    <cfRule type="cellIs" dxfId="112" priority="448" operator="equal">
      <formula>MAX(G2:G42)</formula>
    </cfRule>
    <cfRule type="cellIs" dxfId="111" priority="449" operator="equal">
      <formula>MAX(G2:G42)</formula>
    </cfRule>
  </conditionalFormatting>
  <conditionalFormatting sqref="D4:D9">
    <cfRule type="cellIs" dxfId="110" priority="504" operator="equal">
      <formula>MAX(D4:D42)</formula>
    </cfRule>
    <cfRule type="cellIs" dxfId="109" priority="505" operator="equal">
      <formula>"MAX(K7:K64)"</formula>
    </cfRule>
  </conditionalFormatting>
  <conditionalFormatting sqref="D3:H8">
    <cfRule type="cellIs" dxfId="108" priority="509" operator="equal">
      <formula>MAX(D3:D42)</formula>
    </cfRule>
  </conditionalFormatting>
  <conditionalFormatting sqref="G3:G8">
    <cfRule type="cellIs" dxfId="107" priority="513" operator="equal">
      <formula>MAX(G3:G42)</formula>
    </cfRule>
    <cfRule type="cellIs" dxfId="106" priority="514" operator="equal">
      <formula>MAX(G3:G42)</formula>
    </cfRule>
  </conditionalFormatting>
  <conditionalFormatting sqref="D10:D11">
    <cfRule type="cellIs" dxfId="105" priority="573" operator="equal">
      <formula>MAX(D10:D47)</formula>
    </cfRule>
    <cfRule type="cellIs" dxfId="104" priority="574" operator="equal">
      <formula>"MAX(K7:K64)"</formula>
    </cfRule>
  </conditionalFormatting>
  <conditionalFormatting sqref="D9:H10 D13:H13">
    <cfRule type="cellIs" dxfId="103" priority="578" operator="equal">
      <formula>MAX(D9:D47)</formula>
    </cfRule>
  </conditionalFormatting>
  <conditionalFormatting sqref="G9:G10 G13">
    <cfRule type="cellIs" dxfId="102" priority="582" operator="equal">
      <formula>MAX(G9:G47)</formula>
    </cfRule>
    <cfRule type="cellIs" dxfId="101" priority="583" operator="equal">
      <formula>MAX(G9:G47)</formula>
    </cfRule>
  </conditionalFormatting>
  <conditionalFormatting sqref="D12 D18">
    <cfRule type="cellIs" dxfId="100" priority="640" operator="equal">
      <formula>MAX(D12:D48)</formula>
    </cfRule>
    <cfRule type="cellIs" dxfId="99" priority="641" operator="equal">
      <formula>"MAX(K7:K64)"</formula>
    </cfRule>
  </conditionalFormatting>
  <conditionalFormatting sqref="D11:H12 D17:H17">
    <cfRule type="cellIs" dxfId="98" priority="643" operator="equal">
      <formula>MAX(D11:D48)</formula>
    </cfRule>
  </conditionalFormatting>
  <conditionalFormatting sqref="G11:G12 G17">
    <cfRule type="cellIs" dxfId="97" priority="647" operator="equal">
      <formula>MAX(G11:G48)</formula>
    </cfRule>
    <cfRule type="cellIs" dxfId="96" priority="648" operator="equal">
      <formula>MAX(G11:G48)</formula>
    </cfRule>
  </conditionalFormatting>
  <conditionalFormatting sqref="D16:D17">
    <cfRule type="cellIs" dxfId="95" priority="691" operator="equal">
      <formula>MAX(D16:D50)</formula>
    </cfRule>
    <cfRule type="cellIs" dxfId="94" priority="692" operator="equal">
      <formula>"MAX(K7:K64)"</formula>
    </cfRule>
  </conditionalFormatting>
  <conditionalFormatting sqref="D16:H16">
    <cfRule type="cellIs" dxfId="93" priority="693" operator="equal">
      <formula>MAX(D16:D51)</formula>
    </cfRule>
  </conditionalFormatting>
  <conditionalFormatting sqref="G16">
    <cfRule type="cellIs" dxfId="92" priority="694" operator="equal">
      <formula>MAX(G16:G51)</formula>
    </cfRule>
    <cfRule type="cellIs" dxfId="91" priority="695" operator="equal">
      <formula>MAX(G16:G51)</formula>
    </cfRule>
  </conditionalFormatting>
  <conditionalFormatting sqref="D25:H25 D27:H27">
    <cfRule type="cellIs" dxfId="90" priority="837" operator="equal">
      <formula>MAX(D25:D73)</formula>
    </cfRule>
  </conditionalFormatting>
  <conditionalFormatting sqref="G27">
    <cfRule type="cellIs" dxfId="89" priority="838" operator="equal">
      <formula>MAX(G27:G75)</formula>
    </cfRule>
    <cfRule type="cellIs" dxfId="88" priority="839" operator="equal">
      <formula>MAX(G27:G75)</formula>
    </cfRule>
  </conditionalFormatting>
  <conditionalFormatting sqref="D74 D62:D65 D60">
    <cfRule type="cellIs" dxfId="87" priority="52" operator="equal">
      <formula>MAX(D60:D73)</formula>
    </cfRule>
    <cfRule type="cellIs" dxfId="86" priority="53" operator="lessThan">
      <formula>1</formula>
    </cfRule>
  </conditionalFormatting>
  <conditionalFormatting sqref="D60:F74 H60:H74">
    <cfRule type="containsText" dxfId="85" priority="32" operator="containsText" text="Complete">
      <formula>NOT(ISERROR(SEARCH("Complete",D60)))</formula>
    </cfRule>
    <cfRule type="cellIs" dxfId="84" priority="33" operator="lessThan">
      <formula>1</formula>
    </cfRule>
    <cfRule type="cellIs" dxfId="83" priority="34" operator="equal">
      <formula>MAX($E$60:$E$73)</formula>
    </cfRule>
  </conditionalFormatting>
  <conditionalFormatting sqref="F67">
    <cfRule type="containsText" dxfId="82" priority="27" operator="containsText" text="Complete">
      <formula>NOT(ISERROR(SEARCH("Complete",F67)))</formula>
    </cfRule>
    <cfRule type="cellIs" dxfId="81" priority="28" operator="lessThan">
      <formula>1</formula>
    </cfRule>
    <cfRule type="cellIs" dxfId="80" priority="29" operator="equal">
      <formula>MAX($E$60:$E$73)</formula>
    </cfRule>
  </conditionalFormatting>
  <conditionalFormatting sqref="H67">
    <cfRule type="containsText" dxfId="79" priority="17" operator="containsText" text="Complete">
      <formula>NOT(ISERROR(SEARCH("Complete",H67)))</formula>
    </cfRule>
    <cfRule type="cellIs" dxfId="78" priority="18" operator="lessThan">
      <formula>1</formula>
    </cfRule>
    <cfRule type="cellIs" dxfId="77" priority="19" operator="equal">
      <formula>MAX($E$60:$E$73)</formula>
    </cfRule>
  </conditionalFormatting>
  <conditionalFormatting sqref="H67">
    <cfRule type="containsText" dxfId="76" priority="9" operator="containsText" text="Complete">
      <formula>NOT(ISERROR(SEARCH("Complete",H67)))</formula>
    </cfRule>
    <cfRule type="cellIs" dxfId="75" priority="10" operator="lessThan">
      <formula>1</formula>
    </cfRule>
    <cfRule type="cellIs" dxfId="74" priority="11" operator="equal">
      <formula>MAX($E$60:$E$73)</formula>
    </cfRule>
  </conditionalFormatting>
  <conditionalFormatting sqref="D15:H15">
    <cfRule type="cellIs" dxfId="73" priority="843" operator="equal">
      <formula>MAX(D15:D59)</formula>
    </cfRule>
  </conditionalFormatting>
  <conditionalFormatting sqref="G15">
    <cfRule type="cellIs" dxfId="72" priority="846" operator="equal">
      <formula>MAX(G15:G59)</formula>
    </cfRule>
    <cfRule type="cellIs" dxfId="71" priority="847" operator="equal">
      <formula>MAX(G15:G59)</formula>
    </cfRule>
  </conditionalFormatting>
  <conditionalFormatting sqref="D19:D20">
    <cfRule type="cellIs" dxfId="70" priority="848" operator="equal">
      <formula>MAX(D19:D59)</formula>
    </cfRule>
    <cfRule type="cellIs" dxfId="69" priority="849" operator="equal">
      <formula>"MAX(K7:K64)"</formula>
    </cfRule>
  </conditionalFormatting>
  <conditionalFormatting sqref="D27">
    <cfRule type="cellIs" dxfId="68" priority="969" operator="equal">
      <formula>MAX(D27:D73)</formula>
    </cfRule>
    <cfRule type="cellIs" dxfId="67" priority="970" operator="equal">
      <formula>"MAX(K7:K64)"</formula>
    </cfRule>
  </conditionalFormatting>
  <conditionalFormatting sqref="D26:H26">
    <cfRule type="cellIs" dxfId="66" priority="972" operator="equal">
      <formula>MAX(D26:D73)</formula>
    </cfRule>
  </conditionalFormatting>
  <conditionalFormatting sqref="G25">
    <cfRule type="cellIs" dxfId="65" priority="976" operator="equal">
      <formula>MAX(G25:G73)</formula>
    </cfRule>
    <cfRule type="cellIs" dxfId="64" priority="977" operator="equal">
      <formula>MAX(G25:G73)</formula>
    </cfRule>
  </conditionalFormatting>
  <conditionalFormatting sqref="D25:D26">
    <cfRule type="cellIs" dxfId="63" priority="991" operator="equal">
      <formula>MAX(D25:D72)</formula>
    </cfRule>
    <cfRule type="cellIs" dxfId="62" priority="992" operator="equal">
      <formula>"MAX(K7:K64)"</formula>
    </cfRule>
  </conditionalFormatting>
  <conditionalFormatting sqref="D61">
    <cfRule type="cellIs" dxfId="61" priority="996" operator="equal">
      <formula>MAX(D61:D73)</formula>
    </cfRule>
    <cfRule type="cellIs" dxfId="60" priority="997" operator="lessThan">
      <formula>1</formula>
    </cfRule>
  </conditionalFormatting>
  <conditionalFormatting sqref="H55">
    <cfRule type="containsText" dxfId="59" priority="3" operator="containsText" text="Complete">
      <formula>NOT(ISERROR(SEARCH("Complete",H55)))</formula>
    </cfRule>
    <cfRule type="containsText" dxfId="58" priority="4" operator="containsText" text="OOS">
      <formula>NOT(ISERROR(SEARCH("OOS",H55)))</formula>
    </cfRule>
  </conditionalFormatting>
  <conditionalFormatting sqref="D21:D22">
    <cfRule type="cellIs" dxfId="57" priority="1067" operator="equal">
      <formula>MAX(D21:D62)</formula>
    </cfRule>
    <cfRule type="cellIs" dxfId="56" priority="1068" operator="equal">
      <formula>"MAX(K7:K64)"</formula>
    </cfRule>
  </conditionalFormatting>
  <conditionalFormatting sqref="D21:H22">
    <cfRule type="cellIs" dxfId="55" priority="1069" operator="equal">
      <formula>MAX(D21:D63)</formula>
    </cfRule>
  </conditionalFormatting>
  <conditionalFormatting sqref="G21:G22">
    <cfRule type="cellIs" dxfId="54" priority="1070" operator="equal">
      <formula>MAX(G21:G63)</formula>
    </cfRule>
    <cfRule type="cellIs" dxfId="53" priority="1071" operator="equal">
      <formula>MAX(G21:G63)</formula>
    </cfRule>
  </conditionalFormatting>
  <conditionalFormatting sqref="D66:D68 E67:F67 H67">
    <cfRule type="cellIs" dxfId="52" priority="1109" operator="equal">
      <formula>MAX(D66:D81)</formula>
    </cfRule>
    <cfRule type="cellIs" dxfId="51" priority="1110" operator="lessThan">
      <formula>1</formula>
    </cfRule>
  </conditionalFormatting>
  <conditionalFormatting sqref="D30:D31 D36:D42">
    <cfRule type="cellIs" dxfId="50" priority="1115" operator="equal">
      <formula>MAX(D30:D81)</formula>
    </cfRule>
    <cfRule type="cellIs" dxfId="49" priority="1116" operator="equal">
      <formula>"MAX(K7:K64)"</formula>
    </cfRule>
  </conditionalFormatting>
  <conditionalFormatting sqref="G30:G31 G35:G42">
    <cfRule type="cellIs" dxfId="48" priority="1117" operator="equal">
      <formula>MAX(G30:G82)</formula>
    </cfRule>
    <cfRule type="cellIs" dxfId="47" priority="1118" operator="equal">
      <formula>MAX(G30:G82)</formula>
    </cfRule>
  </conditionalFormatting>
  <conditionalFormatting sqref="D30:H31 D35:H42">
    <cfRule type="cellIs" dxfId="46" priority="1119" operator="equal">
      <formula>MAX(D30:D82)</formula>
    </cfRule>
  </conditionalFormatting>
  <conditionalFormatting sqref="D69:D73">
    <cfRule type="cellIs" dxfId="45" priority="1133" operator="equal">
      <formula>MAX(D69:D83)</formula>
    </cfRule>
    <cfRule type="cellIs" dxfId="44" priority="1134" operator="lessThan">
      <formula>1</formula>
    </cfRule>
  </conditionalFormatting>
  <conditionalFormatting sqref="E83:E87">
    <cfRule type="containsText" dxfId="43" priority="1" operator="containsText" text="Complete">
      <formula>NOT(ISERROR(SEARCH("Complete",E83)))</formula>
    </cfRule>
    <cfRule type="containsText" dxfId="42" priority="2" operator="containsText" text="OOS">
      <formula>NOT(ISERROR(SEARCH("OOS",E83)))</formula>
    </cfRule>
  </conditionalFormatting>
  <conditionalFormatting sqref="G48">
    <cfRule type="cellIs" dxfId="41" priority="1192" operator="equal">
      <formula>MAX(G48:G102)</formula>
    </cfRule>
    <cfRule type="cellIs" dxfId="40" priority="1193" operator="equal">
      <formula>MAX(G48:G102)</formula>
    </cfRule>
  </conditionalFormatting>
  <conditionalFormatting sqref="G60:G74">
    <cfRule type="cellIs" dxfId="39" priority="1218" operator="equal">
      <formula>MAX($G$60:$G$73)</formula>
    </cfRule>
    <cfRule type="containsText" dxfId="38" priority="1219" operator="containsText" text="Complete">
      <formula>NOT(ISERROR(SEARCH("Complete",G60)))</formula>
    </cfRule>
    <cfRule type="cellIs" dxfId="37" priority="1220" operator="lessThan">
      <formula>1</formula>
    </cfRule>
  </conditionalFormatting>
  <conditionalFormatting sqref="H60:H74">
    <cfRule type="cellIs" dxfId="36" priority="1224" operator="equal">
      <formula>MAX($H$60:$H$73)</formula>
    </cfRule>
    <cfRule type="containsText" dxfId="35" priority="1225" operator="containsText" text="Complete">
      <formula>NOT(ISERROR(SEARCH("Complete",H60)))</formula>
    </cfRule>
    <cfRule type="cellIs" dxfId="34" priority="1226" operator="lessThan">
      <formula>1</formula>
    </cfRule>
    <cfRule type="cellIs" dxfId="33" priority="1227" operator="equal">
      <formula>MAX($E$60:$E$73)</formula>
    </cfRule>
  </conditionalFormatting>
  <conditionalFormatting sqref="G26">
    <cfRule type="cellIs" dxfId="32" priority="1247" operator="equal">
      <formula>MAX(G26:G73)</formula>
    </cfRule>
    <cfRule type="cellIs" dxfId="31" priority="1248" operator="equal">
      <formula>MAX(G26:G73)</formula>
    </cfRule>
  </conditionalFormatting>
  <conditionalFormatting sqref="D18:H20">
    <cfRule type="cellIs" dxfId="30" priority="1253" operator="equal">
      <formula>MAX(D18:D59)</formula>
    </cfRule>
  </conditionalFormatting>
  <conditionalFormatting sqref="G18:G20">
    <cfRule type="cellIs" dxfId="29" priority="1254" operator="equal">
      <formula>MAX(G18:G59)</formula>
    </cfRule>
    <cfRule type="cellIs" dxfId="28" priority="1255" operator="equal">
      <formula>MAX(G18:G59)</formula>
    </cfRule>
  </conditionalFormatting>
  <conditionalFormatting sqref="G28:G29">
    <cfRule type="cellIs" dxfId="27" priority="1281" operator="equal">
      <formula>MAX(G28:G77)</formula>
    </cfRule>
    <cfRule type="cellIs" dxfId="26" priority="1282" operator="equal">
      <formula>MAX(G28:G77)</formula>
    </cfRule>
  </conditionalFormatting>
  <conditionalFormatting sqref="D28:D29">
    <cfRule type="cellIs" dxfId="25" priority="1290" operator="equal">
      <formula>MAX(D28:D76)</formula>
    </cfRule>
    <cfRule type="cellIs" dxfId="24" priority="1291" operator="equal">
      <formula>"MAX(K7:K64)"</formula>
    </cfRule>
  </conditionalFormatting>
  <conditionalFormatting sqref="D23:D24">
    <cfRule type="cellIs" dxfId="23" priority="1292" operator="equal">
      <formula>MAX(D23:D65)</formula>
    </cfRule>
    <cfRule type="cellIs" dxfId="22" priority="1293" operator="equal">
      <formula>"MAX(K7:K64)"</formula>
    </cfRule>
  </conditionalFormatting>
  <conditionalFormatting sqref="D23:H24">
    <cfRule type="cellIs" dxfId="21" priority="1294" operator="equal">
      <formula>MAX(D23:D66)</formula>
    </cfRule>
  </conditionalFormatting>
  <conditionalFormatting sqref="G23:G24">
    <cfRule type="cellIs" dxfId="20" priority="1295" operator="equal">
      <formula>MAX(G23:G66)</formula>
    </cfRule>
    <cfRule type="cellIs" dxfId="19" priority="1296" operator="equal">
      <formula>MAX(G23:G66)</formula>
    </cfRule>
  </conditionalFormatting>
  <conditionalFormatting sqref="D32:D35 D43:D47">
    <cfRule type="cellIs" dxfId="18" priority="1297" operator="equal">
      <formula>MAX(D32:D84)</formula>
    </cfRule>
    <cfRule type="cellIs" dxfId="17" priority="1298" operator="equal">
      <formula>"MAX(K7:K64)"</formula>
    </cfRule>
  </conditionalFormatting>
  <conditionalFormatting sqref="G32:G34 G43:G47">
    <cfRule type="cellIs" dxfId="16" priority="1301" operator="equal">
      <formula>MAX(G32:G85)</formula>
    </cfRule>
    <cfRule type="cellIs" dxfId="15" priority="1302" operator="equal">
      <formula>MAX(G32:G85)</formula>
    </cfRule>
  </conditionalFormatting>
  <conditionalFormatting sqref="D32:H34">
    <cfRule type="cellIs" dxfId="14" priority="1305" operator="equal">
      <formula>MAX(D32:D85)</formula>
    </cfRule>
  </conditionalFormatting>
  <conditionalFormatting sqref="D28:H29">
    <cfRule type="cellIs" dxfId="13" priority="1321" operator="equal">
      <formula>MAX(D28:D77)</formula>
    </cfRule>
  </conditionalFormatting>
  <pageMargins left="0.7" right="0.7" top="0.75" bottom="0.75" header="0.3" footer="0.3"/>
  <pageSetup scale="5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71"/>
  <sheetViews>
    <sheetView workbookViewId="0">
      <selection activeCell="L7" sqref="L7"/>
    </sheetView>
  </sheetViews>
  <sheetFormatPr defaultColWidth="9" defaultRowHeight="30.2" customHeight="1" x14ac:dyDescent="0.25"/>
  <cols>
    <col min="1" max="1" width="9.7109375" style="71" customWidth="1"/>
    <col min="2" max="2" width="22.85546875" style="71" customWidth="1"/>
    <col min="3" max="3" width="13" style="71" customWidth="1"/>
    <col min="4" max="4" width="17.42578125" style="71" hidden="1" customWidth="1"/>
    <col min="5" max="5" width="22.140625" style="71" hidden="1" customWidth="1"/>
    <col min="6" max="6" width="32.5703125" style="71" hidden="1" customWidth="1"/>
    <col min="7" max="7" width="10.42578125" style="78" hidden="1" customWidth="1"/>
    <col min="8" max="8" width="12.5703125" style="78" hidden="1" customWidth="1"/>
    <col min="9" max="9" width="17" style="78" hidden="1" customWidth="1"/>
    <col min="10" max="10" width="12.85546875" style="62" customWidth="1"/>
    <col min="11" max="15" width="14.42578125" style="77" customWidth="1"/>
    <col min="16" max="18" width="9" style="77"/>
    <col min="19" max="19" width="9.5703125" style="77" bestFit="1" customWidth="1"/>
    <col min="20" max="16384" width="9" style="77"/>
  </cols>
  <sheetData>
    <row r="1" spans="1:15" s="61" customFormat="1" ht="30.2" customHeight="1" x14ac:dyDescent="0.25">
      <c r="A1" s="221" t="s">
        <v>176</v>
      </c>
      <c r="B1" s="222"/>
      <c r="C1" s="222"/>
      <c r="D1" s="222"/>
      <c r="E1" s="222"/>
      <c r="F1" s="222"/>
      <c r="G1" s="222"/>
      <c r="H1" s="222"/>
      <c r="I1" s="222"/>
      <c r="J1" s="59"/>
      <c r="K1" s="60"/>
      <c r="L1" s="60"/>
      <c r="M1" s="60"/>
    </row>
    <row r="2" spans="1:15" s="61" customFormat="1" ht="12.75" customHeight="1" x14ac:dyDescent="0.25">
      <c r="A2" s="221"/>
      <c r="B2" s="222"/>
      <c r="C2" s="222"/>
      <c r="D2" s="222"/>
      <c r="E2" s="222"/>
      <c r="F2" s="222"/>
      <c r="G2" s="222"/>
      <c r="H2" s="222"/>
      <c r="I2" s="222"/>
      <c r="J2" s="59"/>
      <c r="K2" s="60"/>
      <c r="L2" s="60"/>
      <c r="M2" s="60"/>
    </row>
    <row r="3" spans="1:15" s="61" customFormat="1" ht="30.2" customHeight="1" x14ac:dyDescent="0.25">
      <c r="A3" s="223" t="s">
        <v>0</v>
      </c>
      <c r="B3" s="223" t="s">
        <v>177</v>
      </c>
      <c r="C3" s="223" t="s">
        <v>178</v>
      </c>
      <c r="D3" s="224" t="s">
        <v>179</v>
      </c>
      <c r="E3" s="224"/>
      <c r="F3" s="225" t="s">
        <v>180</v>
      </c>
      <c r="G3" s="225" t="s">
        <v>181</v>
      </c>
      <c r="H3" s="225" t="s">
        <v>182</v>
      </c>
      <c r="I3" s="225" t="s">
        <v>183</v>
      </c>
      <c r="J3" s="225" t="s">
        <v>184</v>
      </c>
      <c r="K3" s="225" t="s">
        <v>185</v>
      </c>
      <c r="L3" s="225" t="s">
        <v>186</v>
      </c>
      <c r="M3" s="225" t="s">
        <v>187</v>
      </c>
      <c r="N3" s="225" t="s">
        <v>188</v>
      </c>
      <c r="O3" s="225" t="s">
        <v>189</v>
      </c>
    </row>
    <row r="4" spans="1:15" s="62" customFormat="1" ht="19.5" customHeight="1" x14ac:dyDescent="0.25">
      <c r="A4" s="223"/>
      <c r="B4" s="223"/>
      <c r="C4" s="223"/>
      <c r="D4" s="42" t="s">
        <v>190</v>
      </c>
      <c r="E4" s="42" t="s">
        <v>191</v>
      </c>
      <c r="F4" s="225"/>
      <c r="G4" s="225"/>
      <c r="H4" s="225"/>
      <c r="I4" s="225"/>
      <c r="J4" s="225"/>
      <c r="K4" s="225"/>
      <c r="L4" s="225"/>
      <c r="M4" s="225"/>
      <c r="N4" s="225"/>
      <c r="O4" s="225"/>
    </row>
    <row r="5" spans="1:15" s="63" customFormat="1" ht="60" customHeight="1" x14ac:dyDescent="0.25">
      <c r="A5" s="73">
        <v>1</v>
      </c>
      <c r="B5" s="226" t="s">
        <v>192</v>
      </c>
      <c r="C5" s="226"/>
      <c r="D5" s="226"/>
      <c r="E5" s="226"/>
      <c r="F5" s="226"/>
      <c r="G5" s="226"/>
      <c r="H5" s="226"/>
      <c r="I5" s="226"/>
      <c r="J5" s="33" t="s">
        <v>184</v>
      </c>
      <c r="K5" s="67"/>
      <c r="L5" s="67"/>
      <c r="M5" s="67"/>
      <c r="N5" s="67"/>
      <c r="O5" s="67"/>
    </row>
    <row r="6" spans="1:15" s="64" customFormat="1" ht="30.2" customHeight="1" x14ac:dyDescent="0.25">
      <c r="A6" s="189">
        <v>1.1000000000000001</v>
      </c>
      <c r="B6" s="220" t="s">
        <v>193</v>
      </c>
      <c r="C6" s="220"/>
      <c r="D6" s="220"/>
      <c r="E6" s="220"/>
      <c r="F6" s="220"/>
      <c r="G6" s="220"/>
      <c r="H6" s="220"/>
      <c r="I6" s="220"/>
      <c r="J6" s="79" t="s">
        <v>194</v>
      </c>
      <c r="K6" s="79" t="s">
        <v>194</v>
      </c>
      <c r="L6" s="79" t="s">
        <v>194</v>
      </c>
      <c r="M6" s="79" t="s">
        <v>194</v>
      </c>
      <c r="N6" s="79" t="s">
        <v>194</v>
      </c>
      <c r="O6" s="79" t="s">
        <v>194</v>
      </c>
    </row>
    <row r="7" spans="1:15" s="63" customFormat="1" ht="30.2" customHeight="1" x14ac:dyDescent="0.25">
      <c r="A7" s="197" t="s">
        <v>8</v>
      </c>
      <c r="B7" s="193" t="s">
        <v>9</v>
      </c>
      <c r="C7" s="197" t="s">
        <v>10</v>
      </c>
      <c r="D7" s="197" t="s">
        <v>195</v>
      </c>
      <c r="E7" s="203" t="s">
        <v>196</v>
      </c>
      <c r="F7" s="193" t="s">
        <v>197</v>
      </c>
      <c r="G7" s="31">
        <v>1</v>
      </c>
      <c r="H7" s="32"/>
      <c r="I7" s="32">
        <v>43373</v>
      </c>
      <c r="J7" s="67" t="s">
        <v>10</v>
      </c>
      <c r="K7" s="80" t="e">
        <f>#REF!</f>
        <v>#REF!</v>
      </c>
      <c r="L7" s="80" t="e">
        <f>#REF!</f>
        <v>#REF!</v>
      </c>
      <c r="M7" s="80" t="e">
        <f>#REF!</f>
        <v>#REF!</v>
      </c>
      <c r="N7" s="80" t="e">
        <f>EL5ML!#REF!</f>
        <v>#REF!</v>
      </c>
      <c r="O7" s="80">
        <f>'ER320-420'!N7</f>
        <v>43495</v>
      </c>
    </row>
    <row r="8" spans="1:15" s="63" customFormat="1" ht="30.2" customHeight="1" x14ac:dyDescent="0.25">
      <c r="A8" s="197" t="s">
        <v>11</v>
      </c>
      <c r="B8" s="193" t="s">
        <v>12</v>
      </c>
      <c r="C8" s="197" t="s">
        <v>10</v>
      </c>
      <c r="D8" s="38" t="s">
        <v>198</v>
      </c>
      <c r="E8" s="25" t="s">
        <v>199</v>
      </c>
      <c r="F8" s="193" t="s">
        <v>200</v>
      </c>
      <c r="G8" s="31">
        <v>1</v>
      </c>
      <c r="H8" s="33"/>
      <c r="I8" s="32">
        <v>43373</v>
      </c>
      <c r="J8" s="67" t="s">
        <v>10</v>
      </c>
      <c r="K8" s="80" t="e">
        <f>#REF!</f>
        <v>#REF!</v>
      </c>
      <c r="L8" s="80" t="e">
        <f>#REF!</f>
        <v>#REF!</v>
      </c>
      <c r="M8" s="80" t="e">
        <f>#REF!</f>
        <v>#REF!</v>
      </c>
      <c r="N8" s="80" t="e">
        <f>EL5ML!#REF!</f>
        <v>#REF!</v>
      </c>
      <c r="O8" s="80">
        <f>'ER320-420'!N8</f>
        <v>43495</v>
      </c>
    </row>
    <row r="9" spans="1:15" s="63" customFormat="1" ht="30.2" customHeight="1" x14ac:dyDescent="0.25">
      <c r="A9" s="197" t="s">
        <v>13</v>
      </c>
      <c r="B9" s="193" t="s">
        <v>14</v>
      </c>
      <c r="C9" s="197" t="s">
        <v>201</v>
      </c>
      <c r="D9" s="38" t="s">
        <v>202</v>
      </c>
      <c r="E9" s="18" t="s">
        <v>203</v>
      </c>
      <c r="F9" s="193" t="s">
        <v>204</v>
      </c>
      <c r="G9" s="31">
        <v>1</v>
      </c>
      <c r="H9" s="33"/>
      <c r="I9" s="32">
        <v>43448</v>
      </c>
      <c r="J9" s="67" t="s">
        <v>10</v>
      </c>
      <c r="K9" s="80" t="e">
        <f>#REF!</f>
        <v>#REF!</v>
      </c>
      <c r="L9" s="80" t="e">
        <f>#REF!</f>
        <v>#REF!</v>
      </c>
      <c r="M9" s="80" t="e">
        <f>#REF!</f>
        <v>#REF!</v>
      </c>
      <c r="N9" s="80" t="e">
        <f>EL5ML!#REF!</f>
        <v>#REF!</v>
      </c>
      <c r="O9" s="80">
        <f>'ER320-420'!N9</f>
        <v>43495</v>
      </c>
    </row>
    <row r="10" spans="1:15" s="63" customFormat="1" ht="30.2" customHeight="1" x14ac:dyDescent="0.25">
      <c r="A10" s="197" t="s">
        <v>15</v>
      </c>
      <c r="B10" s="193" t="s">
        <v>16</v>
      </c>
      <c r="C10" s="197" t="s">
        <v>10</v>
      </c>
      <c r="D10" s="38" t="s">
        <v>202</v>
      </c>
      <c r="E10" s="18" t="s">
        <v>203</v>
      </c>
      <c r="F10" s="193" t="s">
        <v>205</v>
      </c>
      <c r="G10" s="31">
        <v>1</v>
      </c>
      <c r="H10" s="33"/>
      <c r="I10" s="32">
        <v>43448</v>
      </c>
      <c r="J10" s="67" t="s">
        <v>10</v>
      </c>
      <c r="K10" s="80" t="e">
        <f>#REF!</f>
        <v>#REF!</v>
      </c>
      <c r="L10" s="80" t="e">
        <f>#REF!</f>
        <v>#REF!</v>
      </c>
      <c r="M10" s="80" t="e">
        <f>#REF!</f>
        <v>#REF!</v>
      </c>
      <c r="N10" s="80" t="e">
        <f>EL5ML!#REF!</f>
        <v>#REF!</v>
      </c>
      <c r="O10" s="80">
        <f>'ER320-420'!N10</f>
        <v>43495</v>
      </c>
    </row>
    <row r="11" spans="1:15" s="63" customFormat="1" ht="30.2" customHeight="1" x14ac:dyDescent="0.25">
      <c r="A11" s="197" t="s">
        <v>17</v>
      </c>
      <c r="B11" s="193" t="s">
        <v>18</v>
      </c>
      <c r="C11" s="197" t="s">
        <v>10</v>
      </c>
      <c r="D11" s="38" t="s">
        <v>202</v>
      </c>
      <c r="E11" s="18" t="s">
        <v>203</v>
      </c>
      <c r="F11" s="193" t="s">
        <v>206</v>
      </c>
      <c r="G11" s="31">
        <v>1</v>
      </c>
      <c r="H11" s="33"/>
      <c r="I11" s="32">
        <v>43322</v>
      </c>
      <c r="J11" s="67" t="s">
        <v>10</v>
      </c>
      <c r="K11" s="80" t="e">
        <f>#REF!</f>
        <v>#REF!</v>
      </c>
      <c r="L11" s="80" t="e">
        <f>#REF!</f>
        <v>#REF!</v>
      </c>
      <c r="M11" s="80" t="e">
        <f>#REF!</f>
        <v>#REF!</v>
      </c>
      <c r="N11" s="80" t="e">
        <f>EL5ML!#REF!</f>
        <v>#REF!</v>
      </c>
      <c r="O11" s="80">
        <f>'ER320-420'!N11</f>
        <v>43373</v>
      </c>
    </row>
    <row r="12" spans="1:15" s="63" customFormat="1" ht="30.2" customHeight="1" x14ac:dyDescent="0.25">
      <c r="A12" s="197" t="s">
        <v>19</v>
      </c>
      <c r="B12" s="193" t="s">
        <v>20</v>
      </c>
      <c r="C12" s="197" t="s">
        <v>207</v>
      </c>
      <c r="D12" s="38" t="s">
        <v>202</v>
      </c>
      <c r="E12" s="18" t="s">
        <v>203</v>
      </c>
      <c r="F12" s="193" t="s">
        <v>208</v>
      </c>
      <c r="G12" s="31">
        <v>2</v>
      </c>
      <c r="H12" s="33"/>
      <c r="I12" s="32">
        <v>43448</v>
      </c>
      <c r="J12" s="67" t="s">
        <v>21</v>
      </c>
      <c r="K12" s="80" t="e">
        <f>#REF!</f>
        <v>#REF!</v>
      </c>
      <c r="L12" s="80" t="e">
        <f>#REF!</f>
        <v>#REF!</v>
      </c>
      <c r="M12" s="80" t="e">
        <f>#REF!</f>
        <v>#REF!</v>
      </c>
      <c r="N12" s="80" t="e">
        <f>EL5ML!#REF!</f>
        <v>#REF!</v>
      </c>
      <c r="O12" s="80">
        <f>'ER320-420'!N12</f>
        <v>43495</v>
      </c>
    </row>
    <row r="13" spans="1:15" s="68" customFormat="1" ht="30.2" customHeight="1" x14ac:dyDescent="0.25">
      <c r="A13" s="81" t="s">
        <v>22</v>
      </c>
      <c r="B13" s="66" t="s">
        <v>23</v>
      </c>
      <c r="C13" s="67" t="s">
        <v>10</v>
      </c>
      <c r="D13" s="38" t="s">
        <v>202</v>
      </c>
      <c r="E13" s="18" t="s">
        <v>203</v>
      </c>
      <c r="F13" s="193" t="s">
        <v>209</v>
      </c>
      <c r="G13" s="31">
        <v>1</v>
      </c>
      <c r="H13" s="31"/>
      <c r="I13" s="34">
        <v>43448</v>
      </c>
      <c r="J13" s="67" t="s">
        <v>10</v>
      </c>
      <c r="K13" s="80" t="e">
        <f>#REF!</f>
        <v>#REF!</v>
      </c>
      <c r="L13" s="80" t="e">
        <f>#REF!</f>
        <v>#REF!</v>
      </c>
      <c r="M13" s="80" t="e">
        <f>#REF!</f>
        <v>#REF!</v>
      </c>
      <c r="N13" s="80" t="e">
        <f>EL5ML!#REF!</f>
        <v>#REF!</v>
      </c>
      <c r="O13" s="80">
        <f>'ER320-420'!N13</f>
        <v>43130</v>
      </c>
    </row>
    <row r="14" spans="1:15" s="68" customFormat="1" ht="30.2" customHeight="1" x14ac:dyDescent="0.25">
      <c r="A14" s="38" t="s">
        <v>24</v>
      </c>
      <c r="B14" s="66" t="s">
        <v>25</v>
      </c>
      <c r="C14" s="67" t="s">
        <v>10</v>
      </c>
      <c r="D14" s="38" t="s">
        <v>202</v>
      </c>
      <c r="E14" s="18" t="s">
        <v>203</v>
      </c>
      <c r="F14" s="193" t="s">
        <v>210</v>
      </c>
      <c r="G14" s="31">
        <v>1</v>
      </c>
      <c r="H14" s="31"/>
      <c r="I14" s="34">
        <v>43448</v>
      </c>
      <c r="J14" s="67" t="s">
        <v>10</v>
      </c>
      <c r="K14" s="80" t="e">
        <f>#REF!</f>
        <v>#REF!</v>
      </c>
      <c r="L14" s="80" t="e">
        <f>#REF!</f>
        <v>#REF!</v>
      </c>
      <c r="M14" s="80" t="e">
        <f>#REF!</f>
        <v>#REF!</v>
      </c>
      <c r="N14" s="80" t="e">
        <f>EL5ML!#REF!</f>
        <v>#REF!</v>
      </c>
      <c r="O14" s="80">
        <f>'ER320-420'!N14</f>
        <v>43495</v>
      </c>
    </row>
    <row r="15" spans="1:15" s="68" customFormat="1" ht="30.2" customHeight="1" x14ac:dyDescent="0.25">
      <c r="A15" s="38" t="s">
        <v>26</v>
      </c>
      <c r="B15" s="66" t="s">
        <v>27</v>
      </c>
      <c r="C15" s="67" t="s">
        <v>211</v>
      </c>
      <c r="D15" s="38" t="s">
        <v>202</v>
      </c>
      <c r="E15" s="18" t="s">
        <v>203</v>
      </c>
      <c r="F15" s="193" t="s">
        <v>212</v>
      </c>
      <c r="G15" s="31">
        <v>1</v>
      </c>
      <c r="H15" s="31"/>
      <c r="I15" s="34">
        <v>43448</v>
      </c>
      <c r="J15" s="67" t="s">
        <v>28</v>
      </c>
      <c r="K15" s="80" t="e">
        <f>#REF!</f>
        <v>#REF!</v>
      </c>
      <c r="L15" s="80" t="e">
        <f>#REF!</f>
        <v>#REF!</v>
      </c>
      <c r="M15" s="80" t="e">
        <f>#REF!</f>
        <v>#REF!</v>
      </c>
      <c r="N15" s="80" t="e">
        <f>EL5ML!#REF!</f>
        <v>#REF!</v>
      </c>
      <c r="O15" s="80">
        <f>'ER320-420'!N15</f>
        <v>43451</v>
      </c>
    </row>
    <row r="16" spans="1:15" s="68" customFormat="1" ht="30.2" customHeight="1" x14ac:dyDescent="0.25">
      <c r="A16" s="38" t="s">
        <v>29</v>
      </c>
      <c r="B16" s="66" t="s">
        <v>30</v>
      </c>
      <c r="C16" s="67" t="s">
        <v>10</v>
      </c>
      <c r="D16" s="38" t="s">
        <v>202</v>
      </c>
      <c r="E16" s="18" t="s">
        <v>203</v>
      </c>
      <c r="F16" s="193" t="s">
        <v>213</v>
      </c>
      <c r="G16" s="31">
        <v>1</v>
      </c>
      <c r="H16" s="31"/>
      <c r="I16" s="34">
        <v>43448</v>
      </c>
      <c r="J16" s="67" t="s">
        <v>10</v>
      </c>
      <c r="K16" s="80" t="e">
        <f>#REF!</f>
        <v>#REF!</v>
      </c>
      <c r="L16" s="80" t="e">
        <f>#REF!</f>
        <v>#REF!</v>
      </c>
      <c r="M16" s="80" t="e">
        <f>#REF!</f>
        <v>#REF!</v>
      </c>
      <c r="N16" s="80" t="e">
        <f>EL5ML!#REF!</f>
        <v>#REF!</v>
      </c>
      <c r="O16" s="80">
        <f>'ER320-420'!N16</f>
        <v>43451</v>
      </c>
    </row>
    <row r="17" spans="1:15" s="68" customFormat="1" ht="30.2" customHeight="1" x14ac:dyDescent="0.25">
      <c r="A17" s="38" t="s">
        <v>31</v>
      </c>
      <c r="B17" s="66" t="s">
        <v>32</v>
      </c>
      <c r="C17" s="67" t="s">
        <v>10</v>
      </c>
      <c r="D17" s="38" t="s">
        <v>202</v>
      </c>
      <c r="E17" s="18" t="s">
        <v>203</v>
      </c>
      <c r="F17" s="193" t="s">
        <v>214</v>
      </c>
      <c r="G17" s="31">
        <v>1</v>
      </c>
      <c r="H17" s="31"/>
      <c r="I17" s="34">
        <v>43448</v>
      </c>
      <c r="J17" s="67" t="s">
        <v>10</v>
      </c>
      <c r="K17" s="80" t="e">
        <f>#REF!</f>
        <v>#REF!</v>
      </c>
      <c r="L17" s="80" t="e">
        <f>#REF!</f>
        <v>#REF!</v>
      </c>
      <c r="M17" s="80" t="e">
        <f>#REF!</f>
        <v>#REF!</v>
      </c>
      <c r="N17" s="80" t="e">
        <f>EL5ML!#REF!</f>
        <v>#REF!</v>
      </c>
      <c r="O17" s="80">
        <f>'ER320-420'!N17</f>
        <v>43451</v>
      </c>
    </row>
    <row r="18" spans="1:15" s="69" customFormat="1" ht="30.2" customHeight="1" x14ac:dyDescent="0.25">
      <c r="A18" s="189">
        <v>1.2</v>
      </c>
      <c r="B18" s="220" t="s">
        <v>215</v>
      </c>
      <c r="C18" s="220"/>
      <c r="D18" s="220"/>
      <c r="E18" s="220"/>
      <c r="F18" s="220"/>
      <c r="G18" s="220"/>
      <c r="H18" s="220"/>
      <c r="I18" s="220"/>
      <c r="J18" s="79" t="s">
        <v>194</v>
      </c>
      <c r="K18" s="79" t="s">
        <v>194</v>
      </c>
      <c r="L18" s="79" t="s">
        <v>194</v>
      </c>
      <c r="M18" s="79" t="s">
        <v>194</v>
      </c>
      <c r="N18" s="79" t="s">
        <v>194</v>
      </c>
      <c r="O18" s="79" t="s">
        <v>194</v>
      </c>
    </row>
    <row r="19" spans="1:15" s="68" customFormat="1" ht="30.2" customHeight="1" x14ac:dyDescent="0.25">
      <c r="A19" s="218" t="s">
        <v>33</v>
      </c>
      <c r="B19" s="219" t="s">
        <v>216</v>
      </c>
      <c r="C19" s="219"/>
      <c r="D19" s="219"/>
      <c r="E19" s="219"/>
      <c r="F19" s="219"/>
      <c r="G19" s="70"/>
      <c r="H19" s="70"/>
      <c r="I19" s="70"/>
      <c r="J19" s="79" t="s">
        <v>194</v>
      </c>
      <c r="K19" s="79" t="s">
        <v>194</v>
      </c>
      <c r="L19" s="79" t="s">
        <v>194</v>
      </c>
      <c r="M19" s="79" t="s">
        <v>194</v>
      </c>
      <c r="N19" s="79" t="s">
        <v>194</v>
      </c>
      <c r="O19" s="79" t="s">
        <v>194</v>
      </c>
    </row>
    <row r="20" spans="1:15" s="68" customFormat="1" ht="30.2" customHeight="1" x14ac:dyDescent="0.25">
      <c r="A20" s="218"/>
      <c r="B20" s="66" t="s">
        <v>34</v>
      </c>
      <c r="C20" s="67" t="s">
        <v>217</v>
      </c>
      <c r="D20" s="38" t="s">
        <v>218</v>
      </c>
      <c r="E20" s="38" t="s">
        <v>219</v>
      </c>
      <c r="F20" s="196" t="s">
        <v>220</v>
      </c>
      <c r="G20" s="31">
        <v>2</v>
      </c>
      <c r="H20" s="34">
        <v>43313</v>
      </c>
      <c r="I20" s="34">
        <v>43315</v>
      </c>
      <c r="J20" s="67" t="s">
        <v>28</v>
      </c>
      <c r="K20" s="80" t="e">
        <f>#REF!</f>
        <v>#REF!</v>
      </c>
      <c r="L20" s="80" t="e">
        <f>#REF!</f>
        <v>#REF!</v>
      </c>
      <c r="M20" s="80" t="e">
        <f>#REF!</f>
        <v>#REF!</v>
      </c>
      <c r="N20" s="80" t="e">
        <f>EL5ML!#REF!</f>
        <v>#REF!</v>
      </c>
      <c r="O20" s="80" t="str">
        <f>'ER320-420'!N20</f>
        <v>Complete</v>
      </c>
    </row>
    <row r="21" spans="1:15" s="68" customFormat="1" ht="30.2" customHeight="1" x14ac:dyDescent="0.25">
      <c r="A21" s="218"/>
      <c r="B21" s="66" t="s">
        <v>35</v>
      </c>
      <c r="C21" s="67" t="s">
        <v>217</v>
      </c>
      <c r="D21" s="38" t="s">
        <v>221</v>
      </c>
      <c r="E21" s="38" t="s">
        <v>222</v>
      </c>
      <c r="F21" s="196" t="s">
        <v>223</v>
      </c>
      <c r="G21" s="31">
        <v>0</v>
      </c>
      <c r="H21" s="31"/>
      <c r="I21" s="31" t="s">
        <v>224</v>
      </c>
      <c r="J21" s="67" t="s">
        <v>28</v>
      </c>
      <c r="K21" s="80" t="e">
        <f>#REF!</f>
        <v>#REF!</v>
      </c>
      <c r="L21" s="80" t="e">
        <f>#REF!</f>
        <v>#REF!</v>
      </c>
      <c r="M21" s="80" t="e">
        <f>#REF!</f>
        <v>#REF!</v>
      </c>
      <c r="N21" s="80" t="e">
        <f>EL5ML!#REF!</f>
        <v>#REF!</v>
      </c>
      <c r="O21" s="80">
        <f>'ER320-420'!N21</f>
        <v>43441</v>
      </c>
    </row>
    <row r="22" spans="1:15" s="68" customFormat="1" ht="30.2" customHeight="1" x14ac:dyDescent="0.25">
      <c r="A22" s="218"/>
      <c r="B22" s="82" t="s">
        <v>36</v>
      </c>
      <c r="C22" s="67" t="s">
        <v>217</v>
      </c>
      <c r="D22" s="38" t="s">
        <v>225</v>
      </c>
      <c r="E22" s="38" t="s">
        <v>226</v>
      </c>
      <c r="F22" s="196" t="s">
        <v>223</v>
      </c>
      <c r="G22" s="31">
        <v>0</v>
      </c>
      <c r="H22" s="31"/>
      <c r="I22" s="31" t="s">
        <v>224</v>
      </c>
      <c r="J22" s="67" t="s">
        <v>28</v>
      </c>
      <c r="K22" s="80" t="e">
        <f>#REF!</f>
        <v>#REF!</v>
      </c>
      <c r="L22" s="80" t="e">
        <f>#REF!</f>
        <v>#REF!</v>
      </c>
      <c r="M22" s="80" t="e">
        <f>#REF!</f>
        <v>#REF!</v>
      </c>
      <c r="N22" s="80" t="e">
        <f>EL5ML!#REF!</f>
        <v>#REF!</v>
      </c>
      <c r="O22" s="80" t="str">
        <f>'ER320-420'!N22</f>
        <v>Complete</v>
      </c>
    </row>
    <row r="23" spans="1:15" s="68" customFormat="1" ht="30.2" customHeight="1" x14ac:dyDescent="0.25">
      <c r="A23" s="38" t="s">
        <v>37</v>
      </c>
      <c r="B23" s="66" t="s">
        <v>38</v>
      </c>
      <c r="C23" s="67" t="s">
        <v>217</v>
      </c>
      <c r="D23" s="38" t="s">
        <v>202</v>
      </c>
      <c r="E23" s="18" t="s">
        <v>203</v>
      </c>
      <c r="F23" s="193" t="s">
        <v>227</v>
      </c>
      <c r="G23" s="31">
        <v>10</v>
      </c>
      <c r="H23" s="34">
        <v>43318</v>
      </c>
      <c r="I23" s="34">
        <v>43328</v>
      </c>
      <c r="J23" s="67" t="s">
        <v>28</v>
      </c>
      <c r="K23" s="80" t="e">
        <f>#REF!</f>
        <v>#REF!</v>
      </c>
      <c r="L23" s="80" t="e">
        <f>#REF!</f>
        <v>#REF!</v>
      </c>
      <c r="M23" s="80" t="e">
        <f>#REF!</f>
        <v>#REF!</v>
      </c>
      <c r="N23" s="80" t="e">
        <f>EL5ML!#REF!</f>
        <v>#REF!</v>
      </c>
      <c r="O23" s="80">
        <f>'ER320-420'!N23</f>
        <v>43441</v>
      </c>
    </row>
    <row r="24" spans="1:15" s="68" customFormat="1" ht="30.2" customHeight="1" x14ac:dyDescent="0.25">
      <c r="A24" s="38" t="s">
        <v>39</v>
      </c>
      <c r="B24" s="66" t="s">
        <v>40</v>
      </c>
      <c r="C24" s="67" t="s">
        <v>228</v>
      </c>
      <c r="D24" s="38" t="s">
        <v>202</v>
      </c>
      <c r="E24" s="18" t="s">
        <v>203</v>
      </c>
      <c r="F24" s="196" t="s">
        <v>229</v>
      </c>
      <c r="G24" s="31">
        <v>1</v>
      </c>
      <c r="H24" s="34">
        <v>43313</v>
      </c>
      <c r="I24" s="34">
        <v>43315</v>
      </c>
      <c r="J24" s="67" t="s">
        <v>28</v>
      </c>
      <c r="K24" s="80" t="e">
        <f>#REF!</f>
        <v>#REF!</v>
      </c>
      <c r="L24" s="80" t="e">
        <f>#REF!</f>
        <v>#REF!</v>
      </c>
      <c r="M24" s="80" t="e">
        <f>#REF!</f>
        <v>#REF!</v>
      </c>
      <c r="N24" s="80" t="e">
        <f>EL5ML!#REF!</f>
        <v>#REF!</v>
      </c>
      <c r="O24" s="80">
        <f>'ER320-420'!N24</f>
        <v>43441</v>
      </c>
    </row>
    <row r="25" spans="1:15" s="68" customFormat="1" ht="30.2" customHeight="1" x14ac:dyDescent="0.25">
      <c r="A25" s="38" t="s">
        <v>41</v>
      </c>
      <c r="B25" s="66" t="s">
        <v>42</v>
      </c>
      <c r="C25" s="67" t="s">
        <v>228</v>
      </c>
      <c r="D25" s="38" t="s">
        <v>202</v>
      </c>
      <c r="E25" s="18" t="s">
        <v>203</v>
      </c>
      <c r="F25" s="193" t="s">
        <v>230</v>
      </c>
      <c r="G25" s="31">
        <v>1</v>
      </c>
      <c r="H25" s="34">
        <v>43332</v>
      </c>
      <c r="I25" s="34">
        <v>43333</v>
      </c>
      <c r="J25" s="67" t="s">
        <v>28</v>
      </c>
      <c r="K25" s="80" t="e">
        <f>#REF!</f>
        <v>#REF!</v>
      </c>
      <c r="L25" s="80" t="e">
        <f>#REF!</f>
        <v>#REF!</v>
      </c>
      <c r="M25" s="80" t="e">
        <f>#REF!</f>
        <v>#REF!</v>
      </c>
      <c r="N25" s="80" t="e">
        <f>EL5ML!#REF!</f>
        <v>#REF!</v>
      </c>
      <c r="O25" s="80">
        <f>'ER320-420'!N25</f>
        <v>43441</v>
      </c>
    </row>
    <row r="26" spans="1:15" s="68" customFormat="1" ht="30.2" customHeight="1" x14ac:dyDescent="0.25">
      <c r="A26" s="38" t="s">
        <v>43</v>
      </c>
      <c r="B26" s="66" t="s">
        <v>44</v>
      </c>
      <c r="C26" s="67" t="s">
        <v>228</v>
      </c>
      <c r="D26" s="38" t="s">
        <v>202</v>
      </c>
      <c r="E26" s="18" t="s">
        <v>203</v>
      </c>
      <c r="F26" s="193" t="s">
        <v>231</v>
      </c>
      <c r="G26" s="31">
        <v>15</v>
      </c>
      <c r="H26" s="34">
        <v>43332</v>
      </c>
      <c r="I26" s="34">
        <v>43350</v>
      </c>
      <c r="J26" s="67" t="s">
        <v>28</v>
      </c>
      <c r="K26" s="80" t="e">
        <f>#REF!</f>
        <v>#REF!</v>
      </c>
      <c r="L26" s="80" t="e">
        <f>#REF!</f>
        <v>#REF!</v>
      </c>
      <c r="M26" s="80" t="e">
        <f>#REF!</f>
        <v>#REF!</v>
      </c>
      <c r="N26" s="80" t="e">
        <f>EL5ML!#REF!</f>
        <v>#REF!</v>
      </c>
      <c r="O26" s="80">
        <f>'ER320-420'!N26</f>
        <v>43441</v>
      </c>
    </row>
    <row r="27" spans="1:15" s="68" customFormat="1" ht="30.2" customHeight="1" x14ac:dyDescent="0.25">
      <c r="A27" s="38" t="s">
        <v>45</v>
      </c>
      <c r="B27" s="66" t="s">
        <v>46</v>
      </c>
      <c r="C27" s="67" t="s">
        <v>232</v>
      </c>
      <c r="D27" s="38" t="s">
        <v>202</v>
      </c>
      <c r="E27" s="203" t="s">
        <v>233</v>
      </c>
      <c r="F27" s="193" t="s">
        <v>234</v>
      </c>
      <c r="G27" s="31">
        <v>2</v>
      </c>
      <c r="H27" s="34">
        <v>43353</v>
      </c>
      <c r="I27" s="34">
        <v>43355</v>
      </c>
      <c r="J27" s="67" t="s">
        <v>28</v>
      </c>
      <c r="K27" s="80" t="e">
        <f>#REF!</f>
        <v>#REF!</v>
      </c>
      <c r="L27" s="80" t="e">
        <f>#REF!</f>
        <v>#REF!</v>
      </c>
      <c r="M27" s="80" t="e">
        <f>#REF!</f>
        <v>#REF!</v>
      </c>
      <c r="N27" s="80" t="e">
        <f>EL5ML!#REF!</f>
        <v>#REF!</v>
      </c>
      <c r="O27" s="80">
        <f>'ER320-420'!N27</f>
        <v>43388</v>
      </c>
    </row>
    <row r="28" spans="1:15" s="69" customFormat="1" ht="30.2" customHeight="1" x14ac:dyDescent="0.25">
      <c r="A28" s="189">
        <v>1.3</v>
      </c>
      <c r="B28" s="220" t="s">
        <v>48</v>
      </c>
      <c r="C28" s="220"/>
      <c r="D28" s="220"/>
      <c r="E28" s="220"/>
      <c r="F28" s="220"/>
      <c r="G28" s="220"/>
      <c r="H28" s="220"/>
      <c r="I28" s="220"/>
      <c r="J28" s="79" t="s">
        <v>194</v>
      </c>
      <c r="K28" s="79" t="s">
        <v>194</v>
      </c>
      <c r="L28" s="79" t="s">
        <v>194</v>
      </c>
      <c r="M28" s="79" t="s">
        <v>194</v>
      </c>
      <c r="N28" s="79" t="s">
        <v>194</v>
      </c>
      <c r="O28" s="79" t="s">
        <v>194</v>
      </c>
    </row>
    <row r="29" spans="1:15" s="68" customFormat="1" ht="30.2" customHeight="1" x14ac:dyDescent="0.25">
      <c r="A29" s="38" t="s">
        <v>47</v>
      </c>
      <c r="B29" s="66" t="s">
        <v>48</v>
      </c>
      <c r="C29" s="67" t="s">
        <v>235</v>
      </c>
      <c r="D29" s="38" t="s">
        <v>202</v>
      </c>
      <c r="E29" s="18" t="s">
        <v>203</v>
      </c>
      <c r="F29" s="193" t="s">
        <v>236</v>
      </c>
      <c r="G29" s="31">
        <v>20</v>
      </c>
      <c r="H29" s="34">
        <v>43344</v>
      </c>
      <c r="I29" s="34">
        <v>43373</v>
      </c>
      <c r="J29" s="67" t="s">
        <v>21</v>
      </c>
      <c r="K29" s="80" t="e">
        <f>#REF!</f>
        <v>#REF!</v>
      </c>
      <c r="L29" s="80" t="e">
        <f>#REF!</f>
        <v>#REF!</v>
      </c>
      <c r="M29" s="80" t="e">
        <f>#REF!</f>
        <v>#REF!</v>
      </c>
      <c r="N29" s="80" t="e">
        <f>EL5ML!#REF!</f>
        <v>#REF!</v>
      </c>
      <c r="O29" s="80">
        <f>'ER320-420'!N29</f>
        <v>43495</v>
      </c>
    </row>
    <row r="30" spans="1:15" s="68" customFormat="1" ht="30.2" customHeight="1" x14ac:dyDescent="0.25">
      <c r="A30" s="38" t="s">
        <v>49</v>
      </c>
      <c r="B30" s="66" t="s">
        <v>50</v>
      </c>
      <c r="C30" s="67" t="s">
        <v>237</v>
      </c>
      <c r="D30" s="38" t="s">
        <v>202</v>
      </c>
      <c r="E30" s="18" t="s">
        <v>203</v>
      </c>
      <c r="F30" s="193" t="s">
        <v>238</v>
      </c>
      <c r="G30" s="31">
        <v>20</v>
      </c>
      <c r="H30" s="34">
        <v>43344</v>
      </c>
      <c r="I30" s="34">
        <v>43373</v>
      </c>
      <c r="J30" s="67" t="s">
        <v>21</v>
      </c>
      <c r="K30" s="80" t="e">
        <f>#REF!</f>
        <v>#REF!</v>
      </c>
      <c r="L30" s="80" t="e">
        <f>#REF!</f>
        <v>#REF!</v>
      </c>
      <c r="M30" s="80" t="e">
        <f>#REF!</f>
        <v>#REF!</v>
      </c>
      <c r="N30" s="80" t="e">
        <f>EL5ML!#REF!</f>
        <v>#REF!</v>
      </c>
      <c r="O30" s="80">
        <f>'ER320-420'!N30</f>
        <v>43495</v>
      </c>
    </row>
    <row r="31" spans="1:15" s="72" customFormat="1" ht="30.2" customHeight="1" x14ac:dyDescent="0.25">
      <c r="A31" s="73">
        <v>2</v>
      </c>
      <c r="B31" s="226" t="s">
        <v>239</v>
      </c>
      <c r="C31" s="226"/>
      <c r="D31" s="226"/>
      <c r="E31" s="226"/>
      <c r="F31" s="226"/>
      <c r="G31" s="226"/>
      <c r="H31" s="226"/>
      <c r="I31" s="226"/>
      <c r="J31" s="83" t="s">
        <v>194</v>
      </c>
      <c r="K31" s="83" t="s">
        <v>194</v>
      </c>
      <c r="L31" s="83" t="s">
        <v>194</v>
      </c>
      <c r="M31" s="83" t="s">
        <v>194</v>
      </c>
      <c r="N31" s="83" t="s">
        <v>194</v>
      </c>
      <c r="O31" s="83" t="s">
        <v>194</v>
      </c>
    </row>
    <row r="32" spans="1:15" s="68" customFormat="1" ht="30.2" customHeight="1" x14ac:dyDescent="0.25">
      <c r="A32" s="38">
        <v>2.1</v>
      </c>
      <c r="B32" s="66" t="s">
        <v>51</v>
      </c>
      <c r="C32" s="197" t="s">
        <v>240</v>
      </c>
      <c r="D32" s="38" t="s">
        <v>241</v>
      </c>
      <c r="E32" s="38" t="s">
        <v>242</v>
      </c>
      <c r="F32" s="193" t="s">
        <v>243</v>
      </c>
      <c r="G32" s="31"/>
      <c r="H32" s="31"/>
      <c r="I32" s="34">
        <v>43373</v>
      </c>
      <c r="J32" s="67" t="s">
        <v>52</v>
      </c>
      <c r="K32" s="80" t="e">
        <f>#REF!</f>
        <v>#REF!</v>
      </c>
      <c r="L32" s="80" t="e">
        <f>#REF!</f>
        <v>#REF!</v>
      </c>
      <c r="M32" s="80" t="e">
        <f>#REF!</f>
        <v>#REF!</v>
      </c>
      <c r="N32" s="80" t="e">
        <f>EL5ML!#REF!</f>
        <v>#REF!</v>
      </c>
      <c r="O32" s="80">
        <f>'ER320-420'!N32</f>
        <v>43495</v>
      </c>
    </row>
    <row r="33" spans="1:15" s="68" customFormat="1" ht="30.2" customHeight="1" x14ac:dyDescent="0.25">
      <c r="A33" s="38">
        <v>2.2000000000000002</v>
      </c>
      <c r="B33" s="66" t="s">
        <v>53</v>
      </c>
      <c r="C33" s="197" t="s">
        <v>244</v>
      </c>
      <c r="D33" s="38" t="s">
        <v>245</v>
      </c>
      <c r="E33" s="197" t="s">
        <v>246</v>
      </c>
      <c r="F33" s="196" t="s">
        <v>247</v>
      </c>
      <c r="G33" s="31"/>
      <c r="H33" s="31"/>
      <c r="I33" s="34">
        <v>43373</v>
      </c>
      <c r="J33" s="67" t="s">
        <v>54</v>
      </c>
      <c r="K33" s="80" t="e">
        <f>#REF!</f>
        <v>#REF!</v>
      </c>
      <c r="L33" s="80" t="e">
        <f>#REF!</f>
        <v>#REF!</v>
      </c>
      <c r="M33" s="80" t="e">
        <f>#REF!</f>
        <v>#REF!</v>
      </c>
      <c r="N33" s="80" t="e">
        <f>EL5ML!#REF!</f>
        <v>#REF!</v>
      </c>
      <c r="O33" s="80">
        <f>'ER320-420'!N33</f>
        <v>43495</v>
      </c>
    </row>
    <row r="34" spans="1:15" s="72" customFormat="1" ht="30.2" customHeight="1" x14ac:dyDescent="0.25">
      <c r="A34" s="73">
        <v>3</v>
      </c>
      <c r="B34" s="226" t="s">
        <v>248</v>
      </c>
      <c r="C34" s="226"/>
      <c r="D34" s="226"/>
      <c r="E34" s="226"/>
      <c r="F34" s="226"/>
      <c r="G34" s="226"/>
      <c r="H34" s="226"/>
      <c r="I34" s="226"/>
      <c r="J34" s="83" t="s">
        <v>194</v>
      </c>
      <c r="K34" s="83" t="s">
        <v>194</v>
      </c>
      <c r="L34" s="83" t="s">
        <v>194</v>
      </c>
      <c r="M34" s="83" t="s">
        <v>194</v>
      </c>
      <c r="N34" s="83" t="s">
        <v>194</v>
      </c>
      <c r="O34" s="83" t="s">
        <v>194</v>
      </c>
    </row>
    <row r="35" spans="1:15" s="68" customFormat="1" ht="30.2" customHeight="1" x14ac:dyDescent="0.25">
      <c r="A35" s="38">
        <v>3.1</v>
      </c>
      <c r="B35" s="66" t="s">
        <v>55</v>
      </c>
      <c r="C35" s="67" t="s">
        <v>249</v>
      </c>
      <c r="D35" s="74" t="s">
        <v>202</v>
      </c>
      <c r="E35" s="18" t="s">
        <v>203</v>
      </c>
      <c r="F35" s="196" t="s">
        <v>250</v>
      </c>
      <c r="G35" s="31"/>
      <c r="H35" s="31"/>
      <c r="I35" s="34">
        <v>43373</v>
      </c>
      <c r="J35" s="67" t="s">
        <v>28</v>
      </c>
      <c r="K35" s="80" t="e">
        <f>#REF!</f>
        <v>#REF!</v>
      </c>
      <c r="L35" s="80" t="e">
        <f>#REF!</f>
        <v>#REF!</v>
      </c>
      <c r="M35" s="80" t="e">
        <f>#REF!</f>
        <v>#REF!</v>
      </c>
      <c r="N35" s="80" t="e">
        <f>EL5ML!#REF!</f>
        <v>#REF!</v>
      </c>
      <c r="O35" s="80">
        <f>'ER320-420'!N35</f>
        <v>43441</v>
      </c>
    </row>
    <row r="36" spans="1:15" s="68" customFormat="1" ht="30.2" customHeight="1" x14ac:dyDescent="0.25">
      <c r="A36" s="38">
        <v>3.2</v>
      </c>
      <c r="B36" s="66" t="s">
        <v>56</v>
      </c>
      <c r="C36" s="67" t="s">
        <v>249</v>
      </c>
      <c r="D36" s="38" t="s">
        <v>251</v>
      </c>
      <c r="E36" s="38" t="s">
        <v>251</v>
      </c>
      <c r="F36" s="196" t="s">
        <v>252</v>
      </c>
      <c r="G36" s="31"/>
      <c r="H36" s="31"/>
      <c r="I36" s="34">
        <v>43403</v>
      </c>
      <c r="J36" s="67" t="s">
        <v>57</v>
      </c>
      <c r="K36" s="80" t="e">
        <f>#REF!</f>
        <v>#REF!</v>
      </c>
      <c r="L36" s="80" t="e">
        <f>#REF!</f>
        <v>#REF!</v>
      </c>
      <c r="M36" s="80" t="e">
        <f>#REF!</f>
        <v>#REF!</v>
      </c>
      <c r="N36" s="80" t="e">
        <f>EL5ML!#REF!</f>
        <v>#REF!</v>
      </c>
      <c r="O36" s="80">
        <f>'ER320-420'!N36</f>
        <v>43441</v>
      </c>
    </row>
    <row r="37" spans="1:15" s="68" customFormat="1" ht="30.2" customHeight="1" x14ac:dyDescent="0.25">
      <c r="A37" s="38">
        <v>3.3</v>
      </c>
      <c r="B37" s="66" t="s">
        <v>58</v>
      </c>
      <c r="C37" s="67" t="s">
        <v>253</v>
      </c>
      <c r="D37" s="38" t="s">
        <v>202</v>
      </c>
      <c r="E37" s="18" t="s">
        <v>203</v>
      </c>
      <c r="F37" s="196" t="s">
        <v>254</v>
      </c>
      <c r="G37" s="31"/>
      <c r="H37" s="31"/>
      <c r="I37" s="34">
        <v>43373</v>
      </c>
      <c r="J37" s="67" t="s">
        <v>57</v>
      </c>
      <c r="K37" s="80" t="e">
        <f>#REF!</f>
        <v>#REF!</v>
      </c>
      <c r="L37" s="80" t="e">
        <f>#REF!</f>
        <v>#REF!</v>
      </c>
      <c r="M37" s="80" t="e">
        <f>#REF!</f>
        <v>#REF!</v>
      </c>
      <c r="N37" s="80" t="e">
        <f>EL5ML!#REF!</f>
        <v>#REF!</v>
      </c>
      <c r="O37" s="80">
        <f>'ER320-420'!N37</f>
        <v>43451</v>
      </c>
    </row>
    <row r="38" spans="1:15" s="72" customFormat="1" ht="30.2" customHeight="1" x14ac:dyDescent="0.25">
      <c r="A38" s="73">
        <v>4</v>
      </c>
      <c r="B38" s="226" t="s">
        <v>255</v>
      </c>
      <c r="C38" s="226"/>
      <c r="D38" s="226"/>
      <c r="E38" s="226"/>
      <c r="F38" s="226"/>
      <c r="G38" s="226"/>
      <c r="H38" s="226"/>
      <c r="I38" s="226"/>
      <c r="J38" s="83" t="s">
        <v>194</v>
      </c>
      <c r="K38" s="83" t="s">
        <v>194</v>
      </c>
      <c r="L38" s="83" t="s">
        <v>194</v>
      </c>
      <c r="M38" s="83" t="s">
        <v>194</v>
      </c>
      <c r="N38" s="83" t="s">
        <v>194</v>
      </c>
      <c r="O38" s="83" t="s">
        <v>194</v>
      </c>
    </row>
    <row r="39" spans="1:15" s="68" customFormat="1" ht="30.2" customHeight="1" x14ac:dyDescent="0.25">
      <c r="A39" s="38">
        <v>4.0999999999999996</v>
      </c>
      <c r="B39" s="66" t="s">
        <v>59</v>
      </c>
      <c r="C39" s="38" t="s">
        <v>10</v>
      </c>
      <c r="D39" s="38" t="s">
        <v>202</v>
      </c>
      <c r="E39" s="203" t="s">
        <v>256</v>
      </c>
      <c r="F39" s="23" t="s">
        <v>257</v>
      </c>
      <c r="G39" s="31"/>
      <c r="H39" s="31"/>
      <c r="I39" s="31"/>
      <c r="J39" s="67" t="s">
        <v>10</v>
      </c>
      <c r="K39" s="80" t="e">
        <f>#REF!</f>
        <v>#REF!</v>
      </c>
      <c r="L39" s="80" t="e">
        <f>#REF!</f>
        <v>#REF!</v>
      </c>
      <c r="M39" s="80" t="e">
        <f>#REF!</f>
        <v>#REF!</v>
      </c>
      <c r="N39" s="80" t="e">
        <f>EL5ML!#REF!</f>
        <v>#REF!</v>
      </c>
      <c r="O39" s="80">
        <f>'ER320-420'!N39</f>
        <v>43495</v>
      </c>
    </row>
    <row r="40" spans="1:15" s="68" customFormat="1" ht="30.2" customHeight="1" x14ac:dyDescent="0.25">
      <c r="A40" s="38">
        <v>4.2</v>
      </c>
      <c r="B40" s="66" t="s">
        <v>60</v>
      </c>
      <c r="C40" s="38" t="s">
        <v>258</v>
      </c>
      <c r="D40" s="38" t="s">
        <v>259</v>
      </c>
      <c r="E40" s="203" t="s">
        <v>260</v>
      </c>
      <c r="F40" s="196" t="s">
        <v>261</v>
      </c>
      <c r="G40" s="31"/>
      <c r="H40" s="31"/>
      <c r="I40" s="34">
        <v>43373</v>
      </c>
      <c r="J40" s="67" t="s">
        <v>61</v>
      </c>
      <c r="K40" s="80" t="e">
        <f>#REF!</f>
        <v>#REF!</v>
      </c>
      <c r="L40" s="80" t="e">
        <f>#REF!</f>
        <v>#REF!</v>
      </c>
      <c r="M40" s="80" t="e">
        <f>#REF!</f>
        <v>#REF!</v>
      </c>
      <c r="N40" s="80" t="e">
        <f>EL5ML!#REF!</f>
        <v>#REF!</v>
      </c>
      <c r="O40" s="80">
        <f>'ER320-420'!N40</f>
        <v>43451</v>
      </c>
    </row>
    <row r="41" spans="1:15" s="72" customFormat="1" ht="30.2" customHeight="1" x14ac:dyDescent="0.25">
      <c r="A41" s="73">
        <v>5</v>
      </c>
      <c r="B41" s="226" t="s">
        <v>262</v>
      </c>
      <c r="C41" s="226"/>
      <c r="D41" s="226"/>
      <c r="E41" s="226"/>
      <c r="F41" s="226"/>
      <c r="G41" s="226"/>
      <c r="H41" s="226"/>
      <c r="I41" s="226"/>
      <c r="J41" s="83" t="s">
        <v>194</v>
      </c>
      <c r="K41" s="83" t="s">
        <v>194</v>
      </c>
      <c r="L41" s="83" t="s">
        <v>194</v>
      </c>
      <c r="M41" s="83" t="s">
        <v>194</v>
      </c>
      <c r="N41" s="83" t="s">
        <v>194</v>
      </c>
      <c r="O41" s="83" t="s">
        <v>194</v>
      </c>
    </row>
    <row r="42" spans="1:15" s="68" customFormat="1" ht="30.2" customHeight="1" x14ac:dyDescent="0.25">
      <c r="A42" s="38">
        <v>5.0999999999999996</v>
      </c>
      <c r="B42" s="66" t="s">
        <v>62</v>
      </c>
      <c r="C42" s="67" t="s">
        <v>263</v>
      </c>
      <c r="D42" s="38" t="s">
        <v>202</v>
      </c>
      <c r="E42" s="18" t="s">
        <v>203</v>
      </c>
      <c r="F42" s="193" t="s">
        <v>264</v>
      </c>
      <c r="G42" s="31"/>
      <c r="H42" s="31"/>
      <c r="I42" s="31"/>
      <c r="J42" s="67" t="s">
        <v>63</v>
      </c>
      <c r="K42" s="80" t="e">
        <f>#REF!</f>
        <v>#REF!</v>
      </c>
      <c r="L42" s="80" t="e">
        <f>#REF!</f>
        <v>#REF!</v>
      </c>
      <c r="M42" s="80" t="e">
        <f>#REF!</f>
        <v>#REF!</v>
      </c>
      <c r="N42" s="80" t="e">
        <f>EL5ML!#REF!</f>
        <v>#REF!</v>
      </c>
      <c r="O42" s="80">
        <f>'ER320-420'!N42</f>
        <v>43495</v>
      </c>
    </row>
    <row r="43" spans="1:15" s="68" customFormat="1" ht="30.2" customHeight="1" x14ac:dyDescent="0.25">
      <c r="A43" s="38">
        <v>5.2</v>
      </c>
      <c r="B43" s="66" t="s">
        <v>64</v>
      </c>
      <c r="C43" s="67" t="s">
        <v>263</v>
      </c>
      <c r="D43" s="38" t="s">
        <v>265</v>
      </c>
      <c r="E43" s="38" t="s">
        <v>266</v>
      </c>
      <c r="F43" s="196" t="s">
        <v>267</v>
      </c>
      <c r="G43" s="31"/>
      <c r="H43" s="31"/>
      <c r="I43" s="34">
        <v>43373</v>
      </c>
      <c r="J43" s="67" t="s">
        <v>63</v>
      </c>
      <c r="K43" s="80" t="e">
        <f>#REF!</f>
        <v>#REF!</v>
      </c>
      <c r="L43" s="80" t="e">
        <f>#REF!</f>
        <v>#REF!</v>
      </c>
      <c r="M43" s="80" t="e">
        <f>#REF!</f>
        <v>#REF!</v>
      </c>
      <c r="N43" s="80" t="e">
        <f>EL5ML!#REF!</f>
        <v>#REF!</v>
      </c>
      <c r="O43" s="80">
        <f>'ER320-420'!N43</f>
        <v>43441</v>
      </c>
    </row>
    <row r="44" spans="1:15" s="72" customFormat="1" ht="30.2" customHeight="1" x14ac:dyDescent="0.25">
      <c r="A44" s="73">
        <v>6</v>
      </c>
      <c r="B44" s="226" t="s">
        <v>268</v>
      </c>
      <c r="C44" s="226"/>
      <c r="D44" s="226"/>
      <c r="E44" s="226"/>
      <c r="F44" s="226"/>
      <c r="G44" s="226"/>
      <c r="H44" s="226"/>
      <c r="I44" s="226"/>
      <c r="J44" s="83" t="s">
        <v>194</v>
      </c>
      <c r="K44" s="83" t="s">
        <v>194</v>
      </c>
      <c r="L44" s="83" t="s">
        <v>194</v>
      </c>
      <c r="M44" s="83" t="s">
        <v>194</v>
      </c>
      <c r="N44" s="83" t="s">
        <v>194</v>
      </c>
      <c r="O44" s="83" t="s">
        <v>194</v>
      </c>
    </row>
    <row r="45" spans="1:15" s="68" customFormat="1" ht="30.2" customHeight="1" x14ac:dyDescent="0.25">
      <c r="A45" s="189">
        <v>6.1</v>
      </c>
      <c r="B45" s="220" t="s">
        <v>269</v>
      </c>
      <c r="C45" s="220"/>
      <c r="D45" s="220"/>
      <c r="E45" s="220"/>
      <c r="F45" s="220"/>
      <c r="G45" s="220"/>
      <c r="H45" s="220"/>
      <c r="I45" s="220"/>
      <c r="J45" s="79" t="s">
        <v>194</v>
      </c>
      <c r="K45" s="79" t="s">
        <v>194</v>
      </c>
      <c r="L45" s="79" t="s">
        <v>194</v>
      </c>
      <c r="M45" s="79" t="s">
        <v>194</v>
      </c>
      <c r="N45" s="79" t="s">
        <v>194</v>
      </c>
      <c r="O45" s="79" t="s">
        <v>194</v>
      </c>
    </row>
    <row r="46" spans="1:15" s="68" customFormat="1" ht="30.2" customHeight="1" x14ac:dyDescent="0.25">
      <c r="A46" s="38" t="s">
        <v>65</v>
      </c>
      <c r="B46" s="66" t="s">
        <v>66</v>
      </c>
      <c r="C46" s="67" t="s">
        <v>270</v>
      </c>
      <c r="D46" s="197" t="s">
        <v>271</v>
      </c>
      <c r="E46" s="18" t="s">
        <v>203</v>
      </c>
      <c r="F46" s="23" t="s">
        <v>272</v>
      </c>
      <c r="G46" s="31"/>
      <c r="H46" s="31"/>
      <c r="I46" s="33" t="s">
        <v>273</v>
      </c>
      <c r="J46" s="67" t="s">
        <v>67</v>
      </c>
      <c r="K46" s="80" t="e">
        <f>#REF!</f>
        <v>#REF!</v>
      </c>
      <c r="L46" s="80" t="e">
        <f>#REF!</f>
        <v>#REF!</v>
      </c>
      <c r="M46" s="80" t="e">
        <f>#REF!</f>
        <v>#REF!</v>
      </c>
      <c r="N46" s="80" t="e">
        <f>EL5ML!#REF!</f>
        <v>#REF!</v>
      </c>
      <c r="O46" s="80">
        <f>'ER320-420'!N46</f>
        <v>43451</v>
      </c>
    </row>
    <row r="47" spans="1:15" s="68" customFormat="1" ht="30.2" customHeight="1" x14ac:dyDescent="0.25">
      <c r="A47" s="38" t="s">
        <v>68</v>
      </c>
      <c r="B47" s="66" t="s">
        <v>69</v>
      </c>
      <c r="C47" s="67" t="s">
        <v>69</v>
      </c>
      <c r="D47" s="197" t="s">
        <v>274</v>
      </c>
      <c r="E47" s="26" t="s">
        <v>275</v>
      </c>
      <c r="F47" s="193" t="s">
        <v>276</v>
      </c>
      <c r="G47" s="31"/>
      <c r="H47" s="31"/>
      <c r="I47" s="34">
        <v>43434</v>
      </c>
      <c r="J47" s="67" t="s">
        <v>70</v>
      </c>
      <c r="K47" s="80" t="e">
        <f>#REF!</f>
        <v>#REF!</v>
      </c>
      <c r="L47" s="80" t="e">
        <f>#REF!</f>
        <v>#REF!</v>
      </c>
      <c r="M47" s="80" t="e">
        <f>#REF!</f>
        <v>#REF!</v>
      </c>
      <c r="N47" s="80" t="e">
        <f>EL5ML!#REF!</f>
        <v>#REF!</v>
      </c>
      <c r="O47" s="80">
        <f>'ER320-420'!N47</f>
        <v>43511</v>
      </c>
    </row>
    <row r="48" spans="1:15" s="68" customFormat="1" ht="30.2" customHeight="1" x14ac:dyDescent="0.25">
      <c r="A48" s="38" t="s">
        <v>71</v>
      </c>
      <c r="B48" s="66" t="s">
        <v>72</v>
      </c>
      <c r="C48" s="67" t="s">
        <v>277</v>
      </c>
      <c r="D48" s="197" t="s">
        <v>202</v>
      </c>
      <c r="E48" s="18" t="s">
        <v>203</v>
      </c>
      <c r="F48" s="196" t="s">
        <v>278</v>
      </c>
      <c r="G48" s="31">
        <v>5</v>
      </c>
      <c r="H48" s="35">
        <v>43360</v>
      </c>
      <c r="I48" s="34">
        <v>43364</v>
      </c>
      <c r="J48" s="67" t="s">
        <v>73</v>
      </c>
      <c r="K48" s="80" t="e">
        <f>#REF!</f>
        <v>#REF!</v>
      </c>
      <c r="L48" s="80" t="e">
        <f>#REF!</f>
        <v>#REF!</v>
      </c>
      <c r="M48" s="80" t="e">
        <f>#REF!</f>
        <v>#REF!</v>
      </c>
      <c r="N48" s="80" t="e">
        <f>EL5ML!#REF!</f>
        <v>#REF!</v>
      </c>
      <c r="O48" s="80">
        <f>'ER320-420'!N48</f>
        <v>43451</v>
      </c>
    </row>
    <row r="49" spans="1:15" s="68" customFormat="1" ht="30.2" customHeight="1" x14ac:dyDescent="0.25">
      <c r="A49" s="38" t="s">
        <v>74</v>
      </c>
      <c r="B49" s="66" t="s">
        <v>75</v>
      </c>
      <c r="C49" s="67" t="s">
        <v>228</v>
      </c>
      <c r="D49" s="197" t="s">
        <v>202</v>
      </c>
      <c r="E49" s="197" t="s">
        <v>279</v>
      </c>
      <c r="F49" s="196" t="s">
        <v>280</v>
      </c>
      <c r="G49" s="31">
        <v>0</v>
      </c>
      <c r="H49" s="31"/>
      <c r="I49" s="31"/>
      <c r="J49" s="67" t="s">
        <v>28</v>
      </c>
      <c r="K49" s="80" t="e">
        <f>#REF!</f>
        <v>#REF!</v>
      </c>
      <c r="L49" s="80" t="e">
        <f>#REF!</f>
        <v>#REF!</v>
      </c>
      <c r="M49" s="80" t="e">
        <f>#REF!</f>
        <v>#REF!</v>
      </c>
      <c r="N49" s="80" t="e">
        <f>EL5ML!#REF!</f>
        <v>#REF!</v>
      </c>
      <c r="O49" s="80" t="str">
        <f>'ER320-420'!N49</f>
        <v>N/A</v>
      </c>
    </row>
    <row r="50" spans="1:15" s="68" customFormat="1" ht="30.2" customHeight="1" x14ac:dyDescent="0.25">
      <c r="A50" s="38" t="s">
        <v>76</v>
      </c>
      <c r="B50" s="66" t="s">
        <v>77</v>
      </c>
      <c r="C50" s="67" t="s">
        <v>228</v>
      </c>
      <c r="D50" s="197" t="s">
        <v>202</v>
      </c>
      <c r="E50" s="197" t="s">
        <v>279</v>
      </c>
      <c r="F50" s="196" t="s">
        <v>281</v>
      </c>
      <c r="G50" s="31">
        <v>0</v>
      </c>
      <c r="H50" s="31"/>
      <c r="I50" s="31"/>
      <c r="J50" s="67" t="s">
        <v>28</v>
      </c>
      <c r="K50" s="80" t="e">
        <f>#REF!</f>
        <v>#REF!</v>
      </c>
      <c r="L50" s="80" t="e">
        <f>#REF!</f>
        <v>#REF!</v>
      </c>
      <c r="M50" s="80" t="e">
        <f>#REF!</f>
        <v>#REF!</v>
      </c>
      <c r="N50" s="80" t="e">
        <f>EL5ML!#REF!</f>
        <v>#REF!</v>
      </c>
      <c r="O50" s="80" t="str">
        <f>'ER320-420'!N50</f>
        <v>N/A</v>
      </c>
    </row>
    <row r="51" spans="1:15" s="68" customFormat="1" ht="30.2" customHeight="1" x14ac:dyDescent="0.25">
      <c r="A51" s="38" t="s">
        <v>78</v>
      </c>
      <c r="B51" s="66" t="s">
        <v>79</v>
      </c>
      <c r="C51" s="67" t="s">
        <v>282</v>
      </c>
      <c r="D51" s="197" t="s">
        <v>283</v>
      </c>
      <c r="E51" s="197" t="s">
        <v>284</v>
      </c>
      <c r="F51" s="196" t="s">
        <v>285</v>
      </c>
      <c r="G51" s="31">
        <v>5</v>
      </c>
      <c r="H51" s="31"/>
      <c r="I51" s="34">
        <v>43358</v>
      </c>
      <c r="J51" s="67" t="s">
        <v>28</v>
      </c>
      <c r="K51" s="80" t="e">
        <f>#REF!</f>
        <v>#REF!</v>
      </c>
      <c r="L51" s="80" t="e">
        <f>#REF!</f>
        <v>#REF!</v>
      </c>
      <c r="M51" s="80" t="e">
        <f>#REF!</f>
        <v>#REF!</v>
      </c>
      <c r="N51" s="80" t="e">
        <f>EL5ML!#REF!</f>
        <v>#REF!</v>
      </c>
      <c r="O51" s="80" t="str">
        <f>'ER320-420'!N51</f>
        <v>Complete</v>
      </c>
    </row>
    <row r="52" spans="1:15" s="68" customFormat="1" ht="30.2" customHeight="1" x14ac:dyDescent="0.25">
      <c r="A52" s="38" t="s">
        <v>80</v>
      </c>
      <c r="B52" s="66" t="s">
        <v>81</v>
      </c>
      <c r="C52" s="67" t="s">
        <v>286</v>
      </c>
      <c r="D52" s="197" t="s">
        <v>287</v>
      </c>
      <c r="E52" s="197" t="s">
        <v>287</v>
      </c>
      <c r="F52" s="196" t="s">
        <v>288</v>
      </c>
      <c r="G52" s="31"/>
      <c r="H52" s="31"/>
      <c r="I52" s="34">
        <v>43342</v>
      </c>
      <c r="J52" s="67" t="s">
        <v>82</v>
      </c>
      <c r="K52" s="80" t="e">
        <f>#REF!</f>
        <v>#REF!</v>
      </c>
      <c r="L52" s="80" t="e">
        <f>#REF!</f>
        <v>#REF!</v>
      </c>
      <c r="M52" s="80" t="e">
        <f>#REF!</f>
        <v>#REF!</v>
      </c>
      <c r="N52" s="80" t="e">
        <f>EL5ML!#REF!</f>
        <v>#REF!</v>
      </c>
      <c r="O52" s="80" t="str">
        <f>'ER320-420'!N52</f>
        <v>Complete</v>
      </c>
    </row>
    <row r="53" spans="1:15" s="68" customFormat="1" ht="30.2" customHeight="1" x14ac:dyDescent="0.25">
      <c r="A53" s="38" t="s">
        <v>83</v>
      </c>
      <c r="B53" s="66" t="s">
        <v>84</v>
      </c>
      <c r="C53" s="67" t="s">
        <v>84</v>
      </c>
      <c r="D53" s="197" t="s">
        <v>289</v>
      </c>
      <c r="E53" s="197" t="s">
        <v>290</v>
      </c>
      <c r="F53" s="196" t="s">
        <v>291</v>
      </c>
      <c r="G53" s="31"/>
      <c r="H53" s="31"/>
      <c r="I53" s="34">
        <v>43342</v>
      </c>
      <c r="J53" s="67" t="s">
        <v>85</v>
      </c>
      <c r="K53" s="80" t="e">
        <f>#REF!</f>
        <v>#REF!</v>
      </c>
      <c r="L53" s="80" t="e">
        <f>#REF!</f>
        <v>#REF!</v>
      </c>
      <c r="M53" s="80" t="e">
        <f>#REF!</f>
        <v>#REF!</v>
      </c>
      <c r="N53" s="80" t="e">
        <f>EL5ML!#REF!</f>
        <v>#REF!</v>
      </c>
      <c r="O53" s="80">
        <f>'ER320-420'!N53</f>
        <v>43451</v>
      </c>
    </row>
    <row r="54" spans="1:15" s="68" customFormat="1" ht="30.2" customHeight="1" x14ac:dyDescent="0.25">
      <c r="A54" s="38" t="s">
        <v>86</v>
      </c>
      <c r="B54" s="66" t="s">
        <v>87</v>
      </c>
      <c r="C54" s="67" t="s">
        <v>292</v>
      </c>
      <c r="D54" s="75" t="s">
        <v>202</v>
      </c>
      <c r="E54" s="197" t="s">
        <v>279</v>
      </c>
      <c r="F54" s="196" t="s">
        <v>293</v>
      </c>
      <c r="G54" s="31">
        <v>0</v>
      </c>
      <c r="H54" s="31"/>
      <c r="I54" s="34"/>
      <c r="J54" s="67" t="s">
        <v>88</v>
      </c>
      <c r="K54" s="80" t="e">
        <f>#REF!</f>
        <v>#REF!</v>
      </c>
      <c r="L54" s="80" t="e">
        <f>#REF!</f>
        <v>#REF!</v>
      </c>
      <c r="M54" s="80" t="e">
        <f>#REF!</f>
        <v>#REF!</v>
      </c>
      <c r="N54" s="80" t="e">
        <f>EL5ML!#REF!</f>
        <v>#REF!</v>
      </c>
      <c r="O54" s="80" t="str">
        <f>'ER320-420'!N54</f>
        <v>N/A</v>
      </c>
    </row>
    <row r="55" spans="1:15" s="68" customFormat="1" ht="30.2" customHeight="1" x14ac:dyDescent="0.25">
      <c r="A55" s="38" t="s">
        <v>89</v>
      </c>
      <c r="B55" s="66" t="s">
        <v>90</v>
      </c>
      <c r="C55" s="67" t="s">
        <v>292</v>
      </c>
      <c r="D55" s="75" t="s">
        <v>271</v>
      </c>
      <c r="E55" s="26" t="s">
        <v>294</v>
      </c>
      <c r="F55" s="196" t="s">
        <v>295</v>
      </c>
      <c r="G55" s="31">
        <v>15</v>
      </c>
      <c r="H55" s="34">
        <v>43402</v>
      </c>
      <c r="I55" s="34">
        <v>43447</v>
      </c>
      <c r="J55" s="67" t="s">
        <v>91</v>
      </c>
      <c r="K55" s="80" t="e">
        <f>#REF!</f>
        <v>#REF!</v>
      </c>
      <c r="L55" s="80" t="e">
        <f>#REF!</f>
        <v>#REF!</v>
      </c>
      <c r="M55" s="80" t="e">
        <f>#REF!</f>
        <v>#REF!</v>
      </c>
      <c r="N55" s="80" t="e">
        <f>EL5ML!#REF!</f>
        <v>#REF!</v>
      </c>
      <c r="O55" s="80">
        <f>'ER320-420'!N55</f>
        <v>43486</v>
      </c>
    </row>
    <row r="56" spans="1:15" s="68" customFormat="1" ht="30.2" customHeight="1" x14ac:dyDescent="0.25">
      <c r="A56" s="38" t="s">
        <v>92</v>
      </c>
      <c r="B56" s="66" t="s">
        <v>93</v>
      </c>
      <c r="C56" s="67" t="s">
        <v>296</v>
      </c>
      <c r="D56" s="197" t="s">
        <v>297</v>
      </c>
      <c r="E56" s="197" t="s">
        <v>298</v>
      </c>
      <c r="F56" s="196" t="s">
        <v>299</v>
      </c>
      <c r="G56" s="31"/>
      <c r="H56" s="31"/>
      <c r="I56" s="34">
        <v>43401</v>
      </c>
      <c r="J56" s="67" t="s">
        <v>94</v>
      </c>
      <c r="K56" s="80" t="e">
        <f>#REF!</f>
        <v>#REF!</v>
      </c>
      <c r="L56" s="80" t="e">
        <f>#REF!</f>
        <v>#REF!</v>
      </c>
      <c r="M56" s="80" t="e">
        <f>#REF!</f>
        <v>#REF!</v>
      </c>
      <c r="N56" s="80" t="e">
        <f>EL5ML!#REF!</f>
        <v>#REF!</v>
      </c>
      <c r="O56" s="80">
        <f>'ER320-420'!N56</f>
        <v>43486</v>
      </c>
    </row>
    <row r="57" spans="1:15" s="68" customFormat="1" ht="30.2" customHeight="1" x14ac:dyDescent="0.25">
      <c r="A57" s="189">
        <v>6.2</v>
      </c>
      <c r="B57" s="195" t="s">
        <v>300</v>
      </c>
      <c r="C57" s="195"/>
      <c r="D57" s="195"/>
      <c r="E57" s="195"/>
      <c r="F57" s="220"/>
      <c r="G57" s="220"/>
      <c r="H57" s="220"/>
      <c r="I57" s="220"/>
      <c r="J57" s="79" t="s">
        <v>194</v>
      </c>
      <c r="K57" s="79" t="s">
        <v>194</v>
      </c>
      <c r="L57" s="79" t="s">
        <v>194</v>
      </c>
      <c r="M57" s="79" t="s">
        <v>194</v>
      </c>
      <c r="N57" s="79" t="s">
        <v>194</v>
      </c>
      <c r="O57" s="79" t="s">
        <v>194</v>
      </c>
    </row>
    <row r="58" spans="1:15" s="68" customFormat="1" ht="30.2" customHeight="1" x14ac:dyDescent="0.25">
      <c r="A58" s="38" t="s">
        <v>95</v>
      </c>
      <c r="B58" s="66" t="s">
        <v>96</v>
      </c>
      <c r="C58" s="67" t="s">
        <v>228</v>
      </c>
      <c r="D58" s="74" t="s">
        <v>202</v>
      </c>
      <c r="E58" s="197" t="s">
        <v>301</v>
      </c>
      <c r="F58" s="196" t="s">
        <v>302</v>
      </c>
      <c r="G58" s="31">
        <v>0</v>
      </c>
      <c r="H58" s="31"/>
      <c r="I58" s="31"/>
      <c r="J58" s="67" t="s">
        <v>28</v>
      </c>
      <c r="K58" s="80" t="e">
        <f>#REF!</f>
        <v>#REF!</v>
      </c>
      <c r="L58" s="80" t="e">
        <f>#REF!</f>
        <v>#REF!</v>
      </c>
      <c r="M58" s="80" t="e">
        <f>#REF!</f>
        <v>#REF!</v>
      </c>
      <c r="N58" s="80" t="e">
        <f>EL5ML!#REF!</f>
        <v>#REF!</v>
      </c>
      <c r="O58" s="80" t="str">
        <f>'ER320-420'!N58</f>
        <v>N/A</v>
      </c>
    </row>
    <row r="59" spans="1:15" s="68" customFormat="1" ht="30.2" customHeight="1" x14ac:dyDescent="0.25">
      <c r="A59" s="38" t="s">
        <v>97</v>
      </c>
      <c r="B59" s="66" t="s">
        <v>98</v>
      </c>
      <c r="C59" s="67" t="s">
        <v>69</v>
      </c>
      <c r="D59" s="74" t="s">
        <v>202</v>
      </c>
      <c r="E59" s="197" t="s">
        <v>301</v>
      </c>
      <c r="F59" s="196" t="s">
        <v>303</v>
      </c>
      <c r="G59" s="31">
        <v>0</v>
      </c>
      <c r="H59" s="31"/>
      <c r="I59" s="31"/>
      <c r="J59" s="67" t="s">
        <v>70</v>
      </c>
      <c r="K59" s="80" t="e">
        <f>#REF!</f>
        <v>#REF!</v>
      </c>
      <c r="L59" s="80" t="e">
        <f>#REF!</f>
        <v>#REF!</v>
      </c>
      <c r="M59" s="80" t="e">
        <f>#REF!</f>
        <v>#REF!</v>
      </c>
      <c r="N59" s="80" t="e">
        <f>EL5ML!#REF!</f>
        <v>#REF!</v>
      </c>
      <c r="O59" s="80">
        <f>'ER320-420'!N59</f>
        <v>43342</v>
      </c>
    </row>
    <row r="60" spans="1:15" s="68" customFormat="1" ht="30.2" customHeight="1" x14ac:dyDescent="0.25">
      <c r="A60" s="38" t="s">
        <v>99</v>
      </c>
      <c r="B60" s="66" t="s">
        <v>100</v>
      </c>
      <c r="C60" s="67" t="s">
        <v>69</v>
      </c>
      <c r="D60" s="74" t="s">
        <v>202</v>
      </c>
      <c r="E60" s="197" t="s">
        <v>304</v>
      </c>
      <c r="F60" s="196" t="s">
        <v>305</v>
      </c>
      <c r="G60" s="31">
        <v>0</v>
      </c>
      <c r="H60" s="31"/>
      <c r="I60" s="31"/>
      <c r="J60" s="67" t="s">
        <v>70</v>
      </c>
      <c r="K60" s="80" t="e">
        <f>#REF!</f>
        <v>#REF!</v>
      </c>
      <c r="L60" s="80" t="e">
        <f>#REF!</f>
        <v>#REF!</v>
      </c>
      <c r="M60" s="80" t="e">
        <f>#REF!</f>
        <v>#REF!</v>
      </c>
      <c r="N60" s="80" t="e">
        <f>EL5ML!#REF!</f>
        <v>#REF!</v>
      </c>
      <c r="O60" s="80">
        <f>'ER320-420'!N60</f>
        <v>43342</v>
      </c>
    </row>
    <row r="61" spans="1:15" s="68" customFormat="1" ht="30.2" customHeight="1" x14ac:dyDescent="0.25">
      <c r="A61" s="38" t="s">
        <v>101</v>
      </c>
      <c r="B61" s="66" t="s">
        <v>102</v>
      </c>
      <c r="C61" s="67" t="s">
        <v>228</v>
      </c>
      <c r="D61" s="74" t="s">
        <v>202</v>
      </c>
      <c r="E61" s="197" t="s">
        <v>301</v>
      </c>
      <c r="F61" s="196" t="s">
        <v>306</v>
      </c>
      <c r="G61" s="31">
        <v>0</v>
      </c>
      <c r="H61" s="31"/>
      <c r="I61" s="31"/>
      <c r="J61" s="67" t="s">
        <v>28</v>
      </c>
      <c r="K61" s="80" t="e">
        <f>#REF!</f>
        <v>#REF!</v>
      </c>
      <c r="L61" s="80" t="e">
        <f>#REF!</f>
        <v>#REF!</v>
      </c>
      <c r="M61" s="80" t="e">
        <f>#REF!</f>
        <v>#REF!</v>
      </c>
      <c r="N61" s="80" t="e">
        <f>EL5ML!#REF!</f>
        <v>#REF!</v>
      </c>
      <c r="O61" s="80" t="str">
        <f>'ER320-420'!N61</f>
        <v>N/A</v>
      </c>
    </row>
    <row r="62" spans="1:15" s="68" customFormat="1" ht="30.2" customHeight="1" x14ac:dyDescent="0.25">
      <c r="A62" s="38" t="s">
        <v>103</v>
      </c>
      <c r="B62" s="66" t="s">
        <v>104</v>
      </c>
      <c r="C62" s="67" t="s">
        <v>228</v>
      </c>
      <c r="D62" s="74" t="s">
        <v>202</v>
      </c>
      <c r="E62" s="197" t="s">
        <v>307</v>
      </c>
      <c r="F62" s="196" t="s">
        <v>308</v>
      </c>
      <c r="G62" s="31">
        <v>0</v>
      </c>
      <c r="H62" s="31"/>
      <c r="I62" s="31"/>
      <c r="J62" s="67" t="s">
        <v>28</v>
      </c>
      <c r="K62" s="80" t="e">
        <f>#REF!</f>
        <v>#REF!</v>
      </c>
      <c r="L62" s="80" t="e">
        <f>#REF!</f>
        <v>#REF!</v>
      </c>
      <c r="M62" s="80" t="e">
        <f>#REF!</f>
        <v>#REF!</v>
      </c>
      <c r="N62" s="80" t="e">
        <f>EL5ML!#REF!</f>
        <v>#REF!</v>
      </c>
      <c r="O62" s="80" t="str">
        <f>'ER320-420'!N62</f>
        <v>N/A</v>
      </c>
    </row>
    <row r="63" spans="1:15" s="72" customFormat="1" ht="30.2" customHeight="1" x14ac:dyDescent="0.25">
      <c r="A63" s="73">
        <v>7</v>
      </c>
      <c r="B63" s="226" t="s">
        <v>309</v>
      </c>
      <c r="C63" s="226"/>
      <c r="D63" s="226"/>
      <c r="E63" s="226"/>
      <c r="F63" s="226"/>
      <c r="G63" s="226"/>
      <c r="H63" s="226"/>
      <c r="I63" s="226"/>
      <c r="J63" s="83" t="s">
        <v>194</v>
      </c>
      <c r="K63" s="83" t="s">
        <v>194</v>
      </c>
      <c r="L63" s="83" t="s">
        <v>194</v>
      </c>
      <c r="M63" s="83" t="s">
        <v>194</v>
      </c>
      <c r="N63" s="83" t="s">
        <v>194</v>
      </c>
      <c r="O63" s="83" t="s">
        <v>194</v>
      </c>
    </row>
    <row r="64" spans="1:15" s="68" customFormat="1" ht="30.2" customHeight="1" x14ac:dyDescent="0.25">
      <c r="A64" s="38"/>
      <c r="B64" s="66" t="s">
        <v>105</v>
      </c>
      <c r="C64" s="67" t="s">
        <v>94</v>
      </c>
      <c r="D64" s="38" t="s">
        <v>310</v>
      </c>
      <c r="E64" s="197" t="s">
        <v>311</v>
      </c>
      <c r="F64" s="196" t="s">
        <v>312</v>
      </c>
      <c r="G64" s="31"/>
      <c r="H64" s="31"/>
      <c r="I64" s="34">
        <v>43401</v>
      </c>
      <c r="J64" s="67" t="s">
        <v>94</v>
      </c>
      <c r="K64" s="80" t="e">
        <f>#REF!</f>
        <v>#REF!</v>
      </c>
      <c r="L64" s="80" t="e">
        <f>#REF!</f>
        <v>#REF!</v>
      </c>
      <c r="M64" s="80" t="e">
        <f>#REF!</f>
        <v>#REF!</v>
      </c>
      <c r="N64" s="80" t="e">
        <f>EL5ML!#REF!</f>
        <v>#REF!</v>
      </c>
      <c r="O64" s="80">
        <f>'ER320-420'!N64</f>
        <v>43402</v>
      </c>
    </row>
    <row r="65" spans="1:15" s="72" customFormat="1" ht="30.2" customHeight="1" thickBot="1" x14ac:dyDescent="0.3">
      <c r="A65" s="73">
        <v>8</v>
      </c>
      <c r="B65" s="227" t="s">
        <v>313</v>
      </c>
      <c r="C65" s="227"/>
      <c r="D65" s="227"/>
      <c r="E65" s="227"/>
      <c r="F65" s="227"/>
      <c r="G65" s="227"/>
      <c r="H65" s="227"/>
      <c r="I65" s="227"/>
      <c r="J65" s="89" t="s">
        <v>194</v>
      </c>
      <c r="K65" s="89" t="s">
        <v>194</v>
      </c>
      <c r="L65" s="89" t="s">
        <v>194</v>
      </c>
      <c r="M65" s="89" t="s">
        <v>194</v>
      </c>
      <c r="N65" s="89" t="s">
        <v>194</v>
      </c>
      <c r="O65" s="89" t="s">
        <v>194</v>
      </c>
    </row>
    <row r="66" spans="1:15" s="68" customFormat="1" ht="30.2" customHeight="1" thickBot="1" x14ac:dyDescent="0.3">
      <c r="A66" s="39"/>
      <c r="B66" s="91" t="s">
        <v>106</v>
      </c>
      <c r="C66" s="92" t="s">
        <v>10</v>
      </c>
      <c r="D66" s="93" t="s">
        <v>202</v>
      </c>
      <c r="E66" s="94" t="s">
        <v>314</v>
      </c>
      <c r="F66" s="95" t="s">
        <v>315</v>
      </c>
      <c r="G66" s="93"/>
      <c r="H66" s="93"/>
      <c r="I66" s="96">
        <v>43452</v>
      </c>
      <c r="J66" s="92" t="s">
        <v>10</v>
      </c>
      <c r="K66" s="97" t="e">
        <f>#REF!</f>
        <v>#REF!</v>
      </c>
      <c r="L66" s="97" t="e">
        <f>#REF!</f>
        <v>#REF!</v>
      </c>
      <c r="M66" s="97" t="e">
        <f>#REF!</f>
        <v>#REF!</v>
      </c>
      <c r="N66" s="97" t="e">
        <f>EL5ML!#REF!</f>
        <v>#REF!</v>
      </c>
      <c r="O66" s="98">
        <f>'ER320-420'!N66</f>
        <v>43511</v>
      </c>
    </row>
    <row r="67" spans="1:15" s="72" customFormat="1" ht="30.2" customHeight="1" x14ac:dyDescent="0.25">
      <c r="A67" s="73">
        <v>9</v>
      </c>
      <c r="B67" s="228" t="s">
        <v>316</v>
      </c>
      <c r="C67" s="228"/>
      <c r="D67" s="228"/>
      <c r="E67" s="228"/>
      <c r="F67" s="228"/>
      <c r="G67" s="228"/>
      <c r="H67" s="228"/>
      <c r="I67" s="228"/>
      <c r="J67" s="90" t="s">
        <v>194</v>
      </c>
      <c r="K67" s="90" t="s">
        <v>194</v>
      </c>
      <c r="L67" s="90" t="s">
        <v>194</v>
      </c>
      <c r="M67" s="90" t="s">
        <v>194</v>
      </c>
      <c r="N67" s="90" t="s">
        <v>194</v>
      </c>
      <c r="O67" s="90" t="s">
        <v>194</v>
      </c>
    </row>
    <row r="68" spans="1:15" s="68" customFormat="1" ht="30.2" customHeight="1" x14ac:dyDescent="0.25">
      <c r="A68" s="38">
        <v>9.1</v>
      </c>
      <c r="B68" s="66" t="s">
        <v>317</v>
      </c>
      <c r="C68" s="67" t="s">
        <v>10</v>
      </c>
      <c r="D68" s="74" t="s">
        <v>202</v>
      </c>
      <c r="E68" s="26" t="s">
        <v>318</v>
      </c>
      <c r="F68" s="229" t="s">
        <v>319</v>
      </c>
      <c r="G68" s="31"/>
      <c r="H68" s="31"/>
      <c r="I68" s="31"/>
      <c r="J68" s="67" t="s">
        <v>320</v>
      </c>
      <c r="K68" s="67" t="s">
        <v>320</v>
      </c>
      <c r="L68" s="67" t="s">
        <v>320</v>
      </c>
      <c r="M68" s="67" t="s">
        <v>320</v>
      </c>
      <c r="N68" s="67" t="s">
        <v>320</v>
      </c>
      <c r="O68" s="67" t="s">
        <v>320</v>
      </c>
    </row>
    <row r="69" spans="1:15" s="68" customFormat="1" ht="30.2" customHeight="1" x14ac:dyDescent="0.25">
      <c r="A69" s="38">
        <v>9.1999999999999993</v>
      </c>
      <c r="B69" s="66" t="s">
        <v>321</v>
      </c>
      <c r="C69" s="67" t="s">
        <v>322</v>
      </c>
      <c r="D69" s="74" t="s">
        <v>202</v>
      </c>
      <c r="E69" s="26" t="s">
        <v>318</v>
      </c>
      <c r="F69" s="229"/>
      <c r="G69" s="31"/>
      <c r="H69" s="31"/>
      <c r="I69" s="31"/>
      <c r="J69" s="67" t="s">
        <v>320</v>
      </c>
      <c r="K69" s="67" t="s">
        <v>320</v>
      </c>
      <c r="L69" s="67" t="s">
        <v>320</v>
      </c>
      <c r="M69" s="67" t="s">
        <v>320</v>
      </c>
      <c r="N69" s="67" t="s">
        <v>320</v>
      </c>
      <c r="O69" s="67" t="s">
        <v>320</v>
      </c>
    </row>
    <row r="70" spans="1:15" ht="30.2" customHeight="1" x14ac:dyDescent="0.25">
      <c r="A70" s="84"/>
      <c r="B70" s="84"/>
      <c r="C70" s="84"/>
      <c r="D70" s="84"/>
      <c r="E70" s="84"/>
      <c r="F70" s="84"/>
      <c r="G70" s="85"/>
      <c r="H70" s="85"/>
      <c r="I70" s="85"/>
      <c r="J70" s="86"/>
      <c r="K70" s="87"/>
      <c r="L70" s="87"/>
      <c r="M70" s="87"/>
      <c r="N70" s="87"/>
      <c r="O70" s="87"/>
    </row>
    <row r="71" spans="1:15" ht="30.2" customHeight="1" x14ac:dyDescent="0.25">
      <c r="A71" s="82"/>
      <c r="B71" s="99" t="s">
        <v>107</v>
      </c>
      <c r="C71" s="99"/>
      <c r="D71" s="99"/>
      <c r="E71" s="99"/>
      <c r="F71" s="99"/>
      <c r="G71" s="76"/>
      <c r="H71" s="76"/>
      <c r="I71" s="76"/>
      <c r="J71" s="100"/>
      <c r="K71" s="101" t="e">
        <f>MAX(K7:K64)</f>
        <v>#REF!</v>
      </c>
      <c r="L71" s="101" t="e">
        <f>MAX(L7:L64)</f>
        <v>#REF!</v>
      </c>
      <c r="M71" s="101" t="e">
        <f>MAX(M7:M64)</f>
        <v>#REF!</v>
      </c>
      <c r="N71" s="101" t="e">
        <f>MAX(N7:N64)</f>
        <v>#REF!</v>
      </c>
      <c r="O71" s="101">
        <f>MAX(O7:O64)</f>
        <v>43511</v>
      </c>
    </row>
  </sheetData>
  <mergeCells count="32">
    <mergeCell ref="K3:K4"/>
    <mergeCell ref="L3:L4"/>
    <mergeCell ref="M3:M4"/>
    <mergeCell ref="N3:N4"/>
    <mergeCell ref="O3:O4"/>
    <mergeCell ref="F57:I57"/>
    <mergeCell ref="B63:I63"/>
    <mergeCell ref="B65:I65"/>
    <mergeCell ref="B67:I67"/>
    <mergeCell ref="F68:F69"/>
    <mergeCell ref="J3:J4"/>
    <mergeCell ref="B31:I31"/>
    <mergeCell ref="B34:I34"/>
    <mergeCell ref="B38:I38"/>
    <mergeCell ref="B41:I41"/>
    <mergeCell ref="B44:I44"/>
    <mergeCell ref="B45:I45"/>
    <mergeCell ref="B5:I5"/>
    <mergeCell ref="B6:I6"/>
    <mergeCell ref="B18:I18"/>
    <mergeCell ref="A19:A22"/>
    <mergeCell ref="B19:F19"/>
    <mergeCell ref="B28:I28"/>
    <mergeCell ref="A1:I2"/>
    <mergeCell ref="A3:A4"/>
    <mergeCell ref="B3:B4"/>
    <mergeCell ref="C3:C4"/>
    <mergeCell ref="D3:E3"/>
    <mergeCell ref="F3:F4"/>
    <mergeCell ref="G3:G4"/>
    <mergeCell ref="H3:H4"/>
    <mergeCell ref="I3:I4"/>
  </mergeCells>
  <conditionalFormatting sqref="K1:O1048576">
    <cfRule type="containsText" dxfId="12" priority="15" operator="containsText" text="Complete">
      <formula>NOT(ISERROR(SEARCH("Complete",K1)))</formula>
    </cfRule>
    <cfRule type="containsText" dxfId="11" priority="16" operator="containsText" text="OOS">
      <formula>NOT(ISERROR(SEARCH("OOS",K1)))</formula>
    </cfRule>
  </conditionalFormatting>
  <conditionalFormatting sqref="K6:O69">
    <cfRule type="cellIs" dxfId="10" priority="14" operator="lessThan">
      <formula>1</formula>
    </cfRule>
  </conditionalFormatting>
  <conditionalFormatting sqref="K7:K64">
    <cfRule type="cellIs" dxfId="9" priority="12" operator="equal">
      <formula>MAX(K7:K55)</formula>
    </cfRule>
    <cfRule type="cellIs" dxfId="8" priority="13" operator="equal">
      <formula>"MAX(K7:K64)"</formula>
    </cfRule>
  </conditionalFormatting>
  <conditionalFormatting sqref="O7:O56">
    <cfRule type="cellIs" dxfId="7" priority="10" operator="equal">
      <formula>MAX(O7:O56)</formula>
    </cfRule>
  </conditionalFormatting>
  <conditionalFormatting sqref="N7:N64">
    <cfRule type="cellIs" dxfId="6" priority="6" operator="equal">
      <formula>MAX(N7:N56)</formula>
    </cfRule>
    <cfRule type="cellIs" dxfId="5" priority="8" operator="equal">
      <formula>MAX(N7:N56)</formula>
    </cfRule>
  </conditionalFormatting>
  <conditionalFormatting sqref="N7:N56">
    <cfRule type="cellIs" dxfId="4" priority="5" operator="equal">
      <formula>MAX(N7:N56)</formula>
    </cfRule>
  </conditionalFormatting>
  <conditionalFormatting sqref="M7:M56">
    <cfRule type="cellIs" dxfId="3" priority="4" operator="equal">
      <formula>MAX(M7:M56)</formula>
    </cfRule>
  </conditionalFormatting>
  <conditionalFormatting sqref="L7:L56">
    <cfRule type="cellIs" dxfId="2" priority="3" operator="equal">
      <formula>MAX(L7:L56)</formula>
    </cfRule>
  </conditionalFormatting>
  <conditionalFormatting sqref="K7:K56">
    <cfRule type="cellIs" dxfId="1" priority="2" operator="equal">
      <formula>MAX(K7:K56)</formula>
    </cfRule>
  </conditionalFormatting>
  <conditionalFormatting sqref="N7:N56">
    <cfRule type="cellIs" dxfId="0" priority="1" operator="equal">
      <formula>MAX(N7:N56)</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70"/>
  <sheetViews>
    <sheetView zoomScale="50" zoomScaleNormal="50" workbookViewId="0">
      <selection activeCell="D7" sqref="D7"/>
    </sheetView>
  </sheetViews>
  <sheetFormatPr defaultColWidth="9" defaultRowHeight="15" outlineLevelCol="1" x14ac:dyDescent="0.25"/>
  <cols>
    <col min="1" max="1" width="11.5703125" style="13" bestFit="1" customWidth="1"/>
    <col min="2" max="2" width="19" style="13" customWidth="1"/>
    <col min="3" max="3" width="20.28515625" style="13" customWidth="1" collapsed="1"/>
    <col min="4" max="4" width="40.140625" style="13" customWidth="1" outlineLevel="1"/>
    <col min="5" max="5" width="35" style="57" customWidth="1" outlineLevel="1"/>
    <col min="6" max="6" width="33.28515625" style="13" customWidth="1" outlineLevel="1"/>
    <col min="7" max="7" width="49.28515625" style="10" customWidth="1"/>
    <col min="8" max="10" width="56.42578125" style="13" customWidth="1"/>
    <col min="11" max="11" width="14.28515625" style="13" customWidth="1"/>
    <col min="12" max="12" width="12.42578125" style="17" customWidth="1"/>
    <col min="13" max="13" width="20.7109375" style="27" bestFit="1" customWidth="1"/>
    <col min="14" max="14" width="24" style="17" customWidth="1"/>
    <col min="15" max="15" width="23" style="17" customWidth="1"/>
    <col min="16" max="16" width="17.28515625" style="3" bestFit="1" customWidth="1"/>
    <col min="17" max="16384" width="9" style="17"/>
  </cols>
  <sheetData>
    <row r="1" spans="1:19" s="1" customFormat="1" ht="17.45" customHeight="1" x14ac:dyDescent="0.25">
      <c r="A1" s="239" t="s">
        <v>323</v>
      </c>
      <c r="B1" s="240"/>
      <c r="C1" s="240"/>
      <c r="D1" s="240"/>
      <c r="E1" s="240"/>
      <c r="F1" s="240"/>
      <c r="G1" s="240"/>
      <c r="H1" s="240"/>
      <c r="I1" s="240"/>
      <c r="J1" s="240"/>
      <c r="K1" s="240"/>
      <c r="L1" s="240"/>
      <c r="M1" s="240"/>
      <c r="N1" s="240"/>
      <c r="O1" s="240"/>
      <c r="P1" s="41"/>
      <c r="Q1"/>
      <c r="R1"/>
      <c r="S1"/>
    </row>
    <row r="2" spans="1:19" s="1" customFormat="1" ht="17.45" customHeight="1" thickBot="1" x14ac:dyDescent="0.3">
      <c r="A2" s="241"/>
      <c r="B2" s="242"/>
      <c r="C2" s="242"/>
      <c r="D2" s="242"/>
      <c r="E2" s="242"/>
      <c r="F2" s="242"/>
      <c r="G2" s="242"/>
      <c r="H2" s="242"/>
      <c r="I2" s="242"/>
      <c r="J2" s="242"/>
      <c r="K2" s="242"/>
      <c r="L2" s="242"/>
      <c r="M2" s="242"/>
      <c r="N2" s="242"/>
      <c r="O2" s="242"/>
      <c r="P2" s="41"/>
      <c r="Q2"/>
      <c r="R2"/>
      <c r="S2"/>
    </row>
    <row r="3" spans="1:19" s="1" customFormat="1" ht="27" customHeight="1" x14ac:dyDescent="0.25">
      <c r="A3" s="243" t="s">
        <v>0</v>
      </c>
      <c r="B3" s="243" t="s">
        <v>177</v>
      </c>
      <c r="C3" s="243" t="s">
        <v>178</v>
      </c>
      <c r="D3" s="245"/>
      <c r="E3" s="246"/>
      <c r="F3" s="247" t="s">
        <v>180</v>
      </c>
      <c r="G3" s="237" t="s">
        <v>324</v>
      </c>
      <c r="H3" s="237" t="s">
        <v>325</v>
      </c>
      <c r="I3" s="237" t="s">
        <v>326</v>
      </c>
      <c r="J3" s="237" t="s">
        <v>327</v>
      </c>
      <c r="K3" s="237" t="s">
        <v>181</v>
      </c>
      <c r="L3" s="237" t="s">
        <v>182</v>
      </c>
      <c r="M3" s="237" t="s">
        <v>328</v>
      </c>
      <c r="N3" s="249" t="s">
        <v>329</v>
      </c>
      <c r="O3" s="249" t="s">
        <v>330</v>
      </c>
      <c r="P3" s="237" t="s">
        <v>184</v>
      </c>
      <c r="Q3"/>
      <c r="R3"/>
      <c r="S3"/>
    </row>
    <row r="4" spans="1:19" s="3" customFormat="1" ht="28.5" customHeight="1" thickBot="1" x14ac:dyDescent="0.3">
      <c r="A4" s="244"/>
      <c r="B4" s="244"/>
      <c r="C4" s="244"/>
      <c r="D4" s="181" t="s">
        <v>331</v>
      </c>
      <c r="E4" s="43" t="s">
        <v>191</v>
      </c>
      <c r="F4" s="248"/>
      <c r="G4" s="238"/>
      <c r="H4" s="238"/>
      <c r="I4" s="238"/>
      <c r="J4" s="238"/>
      <c r="K4" s="238"/>
      <c r="L4" s="238"/>
      <c r="M4" s="238"/>
      <c r="N4" s="250"/>
      <c r="O4" s="250"/>
      <c r="P4" s="238"/>
      <c r="Q4"/>
      <c r="R4"/>
      <c r="S4"/>
    </row>
    <row r="5" spans="1:19" s="4" customFormat="1" ht="40.5" customHeight="1" x14ac:dyDescent="0.25">
      <c r="A5" s="182">
        <v>1</v>
      </c>
      <c r="B5" s="232" t="s">
        <v>192</v>
      </c>
      <c r="C5" s="233"/>
      <c r="D5" s="233"/>
      <c r="E5" s="233"/>
      <c r="F5" s="233"/>
      <c r="G5" s="233"/>
      <c r="H5" s="233"/>
      <c r="I5" s="233"/>
      <c r="J5" s="233"/>
      <c r="K5" s="232"/>
      <c r="L5" s="232"/>
      <c r="M5" s="232"/>
      <c r="N5" s="232"/>
      <c r="O5" s="179"/>
      <c r="P5" s="1" t="s">
        <v>184</v>
      </c>
    </row>
    <row r="6" spans="1:19" s="4" customFormat="1" ht="21.75" customHeight="1" x14ac:dyDescent="0.25">
      <c r="A6" s="44">
        <v>1.1000000000000001</v>
      </c>
      <c r="B6" s="230" t="s">
        <v>193</v>
      </c>
      <c r="C6" s="230"/>
      <c r="D6" s="230"/>
      <c r="E6" s="230"/>
      <c r="F6" s="230"/>
      <c r="G6" s="230"/>
      <c r="H6" s="230"/>
      <c r="I6" s="230"/>
      <c r="J6" s="230"/>
      <c r="K6" s="230"/>
      <c r="L6" s="230"/>
      <c r="M6" s="230"/>
      <c r="N6" s="230"/>
      <c r="O6" s="45"/>
      <c r="P6" s="4" t="s">
        <v>194</v>
      </c>
    </row>
    <row r="7" spans="1:19" s="4" customFormat="1" ht="190.5" customHeight="1" x14ac:dyDescent="0.25">
      <c r="A7" s="199" t="s">
        <v>8</v>
      </c>
      <c r="B7" s="200" t="s">
        <v>9</v>
      </c>
      <c r="C7" s="199" t="s">
        <v>10</v>
      </c>
      <c r="D7" s="190"/>
      <c r="E7" s="46"/>
      <c r="F7" s="193"/>
      <c r="G7" s="197"/>
      <c r="H7" s="172" t="s">
        <v>332</v>
      </c>
      <c r="I7" s="166" t="s">
        <v>333</v>
      </c>
      <c r="J7" s="193" t="s">
        <v>334</v>
      </c>
      <c r="K7" s="47"/>
      <c r="L7" s="9"/>
      <c r="M7" s="48">
        <v>43373</v>
      </c>
      <c r="N7" s="48">
        <v>43495</v>
      </c>
      <c r="O7" s="9"/>
      <c r="P7" s="4" t="s">
        <v>10</v>
      </c>
    </row>
    <row r="8" spans="1:19" s="4" customFormat="1" ht="157.69999999999999" customHeight="1" x14ac:dyDescent="0.25">
      <c r="A8" s="199" t="s">
        <v>11</v>
      </c>
      <c r="B8" s="200" t="s">
        <v>12</v>
      </c>
      <c r="C8" s="199" t="s">
        <v>10</v>
      </c>
      <c r="D8" s="190"/>
      <c r="E8" s="49"/>
      <c r="F8" s="193"/>
      <c r="G8" s="197"/>
      <c r="H8" s="172" t="s">
        <v>332</v>
      </c>
      <c r="I8" s="166" t="s">
        <v>333</v>
      </c>
      <c r="J8" s="193" t="s">
        <v>335</v>
      </c>
      <c r="K8" s="47"/>
      <c r="L8" s="9"/>
      <c r="M8" s="48">
        <v>43373</v>
      </c>
      <c r="N8" s="48">
        <v>43495</v>
      </c>
      <c r="O8" s="9"/>
      <c r="P8" s="4" t="s">
        <v>10</v>
      </c>
    </row>
    <row r="9" spans="1:19" s="4" customFormat="1" ht="142.5" customHeight="1" x14ac:dyDescent="0.25">
      <c r="A9" s="199" t="s">
        <v>13</v>
      </c>
      <c r="B9" s="200" t="s">
        <v>14</v>
      </c>
      <c r="C9" s="199" t="s">
        <v>201</v>
      </c>
      <c r="D9" s="190"/>
      <c r="E9" s="46"/>
      <c r="F9" s="193"/>
      <c r="G9" s="197"/>
      <c r="H9" s="172" t="s">
        <v>332</v>
      </c>
      <c r="I9" s="166" t="s">
        <v>333</v>
      </c>
      <c r="J9" s="193" t="s">
        <v>335</v>
      </c>
      <c r="K9" s="47"/>
      <c r="L9" s="9"/>
      <c r="M9" s="48">
        <v>43495</v>
      </c>
      <c r="N9" s="48">
        <v>43495</v>
      </c>
      <c r="O9" s="174" t="s">
        <v>336</v>
      </c>
      <c r="P9" s="4" t="s">
        <v>10</v>
      </c>
    </row>
    <row r="10" spans="1:19" s="4" customFormat="1" ht="96" customHeight="1" x14ac:dyDescent="0.25">
      <c r="A10" s="199" t="s">
        <v>15</v>
      </c>
      <c r="B10" s="200" t="s">
        <v>16</v>
      </c>
      <c r="C10" s="199" t="s">
        <v>10</v>
      </c>
      <c r="D10" s="190"/>
      <c r="E10" s="46"/>
      <c r="F10" s="193"/>
      <c r="G10" s="197"/>
      <c r="H10" s="172" t="s">
        <v>332</v>
      </c>
      <c r="I10" s="175" t="s">
        <v>337</v>
      </c>
      <c r="J10" s="193" t="s">
        <v>338</v>
      </c>
      <c r="K10" s="47"/>
      <c r="L10" s="9"/>
      <c r="M10" s="48">
        <v>43495</v>
      </c>
      <c r="N10" s="48">
        <v>43495</v>
      </c>
      <c r="O10" s="174" t="s">
        <v>336</v>
      </c>
      <c r="P10" s="4" t="s">
        <v>10</v>
      </c>
    </row>
    <row r="11" spans="1:19" s="4" customFormat="1" ht="75.2" customHeight="1" x14ac:dyDescent="0.25">
      <c r="A11" s="199" t="s">
        <v>17</v>
      </c>
      <c r="B11" s="200" t="s">
        <v>18</v>
      </c>
      <c r="C11" s="199" t="s">
        <v>10</v>
      </c>
      <c r="D11" s="190"/>
      <c r="E11" s="46"/>
      <c r="F11" s="66" t="s">
        <v>339</v>
      </c>
      <c r="G11" s="197"/>
      <c r="H11" s="197" t="s">
        <v>202</v>
      </c>
      <c r="I11" s="175" t="s">
        <v>337</v>
      </c>
      <c r="J11" s="193" t="s">
        <v>340</v>
      </c>
      <c r="K11" s="47"/>
      <c r="L11" s="9"/>
      <c r="M11" s="48">
        <v>43373</v>
      </c>
      <c r="N11" s="48">
        <v>43373</v>
      </c>
      <c r="O11" s="9"/>
      <c r="P11" s="4" t="s">
        <v>10</v>
      </c>
    </row>
    <row r="12" spans="1:19" s="4" customFormat="1" ht="91.5" customHeight="1" x14ac:dyDescent="0.25">
      <c r="A12" s="199" t="s">
        <v>19</v>
      </c>
      <c r="B12" s="200" t="s">
        <v>20</v>
      </c>
      <c r="C12" s="199" t="s">
        <v>207</v>
      </c>
      <c r="D12" s="190"/>
      <c r="E12" s="46"/>
      <c r="F12" s="193"/>
      <c r="G12" s="197"/>
      <c r="H12" s="172" t="s">
        <v>332</v>
      </c>
      <c r="I12" s="175" t="s">
        <v>337</v>
      </c>
      <c r="J12" s="193" t="s">
        <v>341</v>
      </c>
      <c r="K12" s="47"/>
      <c r="L12" s="9"/>
      <c r="M12" s="48">
        <v>43495</v>
      </c>
      <c r="N12" s="48">
        <v>43495</v>
      </c>
      <c r="O12" s="174" t="s">
        <v>336</v>
      </c>
      <c r="P12" s="4" t="s">
        <v>21</v>
      </c>
    </row>
    <row r="13" spans="1:19" s="10" customFormat="1" ht="57.75" customHeight="1" x14ac:dyDescent="0.25">
      <c r="A13" s="50" t="s">
        <v>22</v>
      </c>
      <c r="B13" s="191" t="s">
        <v>23</v>
      </c>
      <c r="C13" s="9" t="s">
        <v>10</v>
      </c>
      <c r="D13" s="190"/>
      <c r="E13" s="46"/>
      <c r="F13" s="193"/>
      <c r="G13" s="197"/>
      <c r="H13" s="172" t="s">
        <v>332</v>
      </c>
      <c r="I13" s="166" t="s">
        <v>333</v>
      </c>
      <c r="J13" s="193" t="s">
        <v>335</v>
      </c>
      <c r="K13" s="47"/>
      <c r="L13" s="50"/>
      <c r="M13" s="51">
        <v>43130</v>
      </c>
      <c r="N13" s="51">
        <v>43130</v>
      </c>
      <c r="O13" s="174" t="s">
        <v>336</v>
      </c>
      <c r="P13" s="4" t="s">
        <v>10</v>
      </c>
    </row>
    <row r="14" spans="1:19" s="10" customFormat="1" ht="81.75" customHeight="1" x14ac:dyDescent="0.25">
      <c r="A14" s="190" t="s">
        <v>24</v>
      </c>
      <c r="B14" s="191" t="s">
        <v>25</v>
      </c>
      <c r="C14" s="9" t="s">
        <v>10</v>
      </c>
      <c r="D14" s="190"/>
      <c r="E14" s="46"/>
      <c r="F14" s="193"/>
      <c r="G14" s="197"/>
      <c r="H14" s="172" t="s">
        <v>332</v>
      </c>
      <c r="I14" s="166" t="s">
        <v>333</v>
      </c>
      <c r="J14" s="193" t="s">
        <v>335</v>
      </c>
      <c r="K14" s="47"/>
      <c r="L14" s="50"/>
      <c r="M14" s="51">
        <v>43495</v>
      </c>
      <c r="N14" s="51">
        <v>43495</v>
      </c>
      <c r="O14" s="174" t="s">
        <v>336</v>
      </c>
      <c r="P14" s="4" t="s">
        <v>10</v>
      </c>
    </row>
    <row r="15" spans="1:19" s="10" customFormat="1" ht="118.5" customHeight="1" x14ac:dyDescent="0.25">
      <c r="A15" s="190" t="s">
        <v>26</v>
      </c>
      <c r="B15" s="191" t="s">
        <v>27</v>
      </c>
      <c r="C15" s="9" t="s">
        <v>211</v>
      </c>
      <c r="D15" s="190"/>
      <c r="E15" s="46"/>
      <c r="F15" s="193"/>
      <c r="G15" s="197"/>
      <c r="H15" s="197" t="s">
        <v>202</v>
      </c>
      <c r="I15" s="162" t="s">
        <v>342</v>
      </c>
      <c r="J15" s="193"/>
      <c r="K15" s="47"/>
      <c r="L15" s="50"/>
      <c r="M15" s="51">
        <v>43388</v>
      </c>
      <c r="N15" s="51">
        <v>43451</v>
      </c>
      <c r="O15" s="50"/>
      <c r="P15" s="4" t="s">
        <v>28</v>
      </c>
    </row>
    <row r="16" spans="1:19" s="10" customFormat="1" ht="45" x14ac:dyDescent="0.25">
      <c r="A16" s="190" t="s">
        <v>29</v>
      </c>
      <c r="B16" s="191" t="s">
        <v>30</v>
      </c>
      <c r="C16" s="9" t="s">
        <v>10</v>
      </c>
      <c r="D16" s="190"/>
      <c r="E16" s="46"/>
      <c r="F16" s="193"/>
      <c r="G16" s="197"/>
      <c r="H16" s="197" t="s">
        <v>202</v>
      </c>
      <c r="I16" s="162" t="s">
        <v>342</v>
      </c>
      <c r="J16" s="193"/>
      <c r="K16" s="47"/>
      <c r="L16" s="50"/>
      <c r="M16" s="51">
        <v>43403</v>
      </c>
      <c r="N16" s="51">
        <v>43451</v>
      </c>
      <c r="O16" s="50"/>
      <c r="P16" s="4" t="s">
        <v>10</v>
      </c>
    </row>
    <row r="17" spans="1:16" s="10" customFormat="1" ht="173.25" customHeight="1" x14ac:dyDescent="0.25">
      <c r="A17" s="190" t="s">
        <v>31</v>
      </c>
      <c r="B17" s="191" t="s">
        <v>32</v>
      </c>
      <c r="C17" s="9" t="s">
        <v>10</v>
      </c>
      <c r="D17" s="190"/>
      <c r="E17" s="46"/>
      <c r="F17" s="193"/>
      <c r="G17" s="197"/>
      <c r="H17" s="197" t="s">
        <v>202</v>
      </c>
      <c r="I17" s="162" t="s">
        <v>342</v>
      </c>
      <c r="J17" s="193"/>
      <c r="K17" s="47"/>
      <c r="L17" s="50"/>
      <c r="M17" s="51">
        <v>43403</v>
      </c>
      <c r="N17" s="51">
        <v>43451</v>
      </c>
      <c r="O17" s="176"/>
      <c r="P17" s="4" t="s">
        <v>10</v>
      </c>
    </row>
    <row r="18" spans="1:16" s="10" customFormat="1" ht="19.5" customHeight="1" x14ac:dyDescent="0.25">
      <c r="A18" s="189">
        <v>1.2</v>
      </c>
      <c r="B18" s="230" t="s">
        <v>215</v>
      </c>
      <c r="C18" s="230"/>
      <c r="D18" s="230"/>
      <c r="E18" s="230"/>
      <c r="F18" s="230"/>
      <c r="G18" s="230"/>
      <c r="H18" s="230"/>
      <c r="I18" s="230"/>
      <c r="J18" s="230"/>
      <c r="K18" s="230"/>
      <c r="L18" s="230"/>
      <c r="M18" s="230"/>
      <c r="N18" s="230"/>
      <c r="O18" s="177"/>
      <c r="P18" s="4" t="s">
        <v>194</v>
      </c>
    </row>
    <row r="19" spans="1:16" s="10" customFormat="1" x14ac:dyDescent="0.25">
      <c r="A19" s="234" t="s">
        <v>33</v>
      </c>
      <c r="B19" s="235" t="s">
        <v>216</v>
      </c>
      <c r="C19" s="235"/>
      <c r="D19" s="235"/>
      <c r="E19" s="235"/>
      <c r="F19" s="235"/>
      <c r="G19" s="235"/>
      <c r="H19" s="235"/>
      <c r="I19" s="235"/>
      <c r="J19" s="235"/>
      <c r="K19" s="235"/>
      <c r="L19" s="235"/>
      <c r="M19" s="235"/>
      <c r="N19" s="235"/>
      <c r="O19" s="50"/>
      <c r="P19" s="4" t="s">
        <v>194</v>
      </c>
    </row>
    <row r="20" spans="1:16" s="10" customFormat="1" ht="45" x14ac:dyDescent="0.25">
      <c r="A20" s="234"/>
      <c r="B20" s="191" t="s">
        <v>34</v>
      </c>
      <c r="C20" s="9" t="s">
        <v>217</v>
      </c>
      <c r="D20" s="190"/>
      <c r="E20" s="40"/>
      <c r="F20" s="196"/>
      <c r="G20" s="203"/>
      <c r="H20" s="197" t="s">
        <v>202</v>
      </c>
      <c r="I20" s="160" t="s">
        <v>343</v>
      </c>
      <c r="J20" s="196"/>
      <c r="K20" s="47"/>
      <c r="L20" s="50"/>
      <c r="M20" s="51"/>
      <c r="N20" s="51" t="s">
        <v>224</v>
      </c>
      <c r="O20" s="50"/>
      <c r="P20" s="4" t="s">
        <v>28</v>
      </c>
    </row>
    <row r="21" spans="1:16" s="10" customFormat="1" ht="167.25" customHeight="1" x14ac:dyDescent="0.25">
      <c r="A21" s="234"/>
      <c r="B21" s="191" t="s">
        <v>35</v>
      </c>
      <c r="C21" s="9" t="s">
        <v>217</v>
      </c>
      <c r="D21" s="190"/>
      <c r="E21" s="40"/>
      <c r="F21" s="196"/>
      <c r="G21" s="203"/>
      <c r="H21" s="172"/>
      <c r="I21" s="162" t="s">
        <v>342</v>
      </c>
      <c r="J21" s="196" t="s">
        <v>344</v>
      </c>
      <c r="K21" s="47"/>
      <c r="L21" s="50"/>
      <c r="M21" s="51">
        <v>43388</v>
      </c>
      <c r="N21" s="51">
        <v>43441</v>
      </c>
      <c r="O21" s="50"/>
      <c r="P21" s="4" t="s">
        <v>28</v>
      </c>
    </row>
    <row r="22" spans="1:16" s="10" customFormat="1" ht="45" x14ac:dyDescent="0.25">
      <c r="A22" s="234"/>
      <c r="B22" s="52" t="s">
        <v>36</v>
      </c>
      <c r="C22" s="9" t="s">
        <v>217</v>
      </c>
      <c r="D22" s="190"/>
      <c r="E22" s="40"/>
      <c r="F22" s="196"/>
      <c r="G22" s="197"/>
      <c r="H22" s="197" t="s">
        <v>202</v>
      </c>
      <c r="I22" s="160" t="s">
        <v>343</v>
      </c>
      <c r="J22" s="196"/>
      <c r="K22" s="47"/>
      <c r="L22" s="50"/>
      <c r="M22" s="51"/>
      <c r="N22" s="51" t="s">
        <v>224</v>
      </c>
      <c r="O22" s="50"/>
      <c r="P22" s="4" t="s">
        <v>28</v>
      </c>
    </row>
    <row r="23" spans="1:16" s="10" customFormat="1" ht="186" customHeight="1" x14ac:dyDescent="0.25">
      <c r="A23" s="190" t="s">
        <v>37</v>
      </c>
      <c r="B23" s="191" t="s">
        <v>38</v>
      </c>
      <c r="C23" s="9" t="s">
        <v>217</v>
      </c>
      <c r="D23" s="190"/>
      <c r="E23" s="18"/>
      <c r="F23" s="193"/>
      <c r="G23" s="38"/>
      <c r="H23" s="197" t="s">
        <v>202</v>
      </c>
      <c r="I23" s="162" t="s">
        <v>342</v>
      </c>
      <c r="J23" s="193"/>
      <c r="K23" s="47"/>
      <c r="L23" s="50"/>
      <c r="M23" s="51">
        <v>43434</v>
      </c>
      <c r="N23" s="51">
        <v>43441</v>
      </c>
      <c r="O23" s="50"/>
      <c r="P23" s="4" t="s">
        <v>28</v>
      </c>
    </row>
    <row r="24" spans="1:16" s="10" customFormat="1" ht="198.75" customHeight="1" x14ac:dyDescent="0.25">
      <c r="A24" s="190" t="s">
        <v>39</v>
      </c>
      <c r="B24" s="191" t="s">
        <v>40</v>
      </c>
      <c r="C24" s="9" t="s">
        <v>228</v>
      </c>
      <c r="D24" s="190"/>
      <c r="E24" s="18"/>
      <c r="F24" s="196"/>
      <c r="G24" s="38"/>
      <c r="H24" s="172" t="s">
        <v>332</v>
      </c>
      <c r="I24" s="162" t="s">
        <v>342</v>
      </c>
      <c r="J24" s="196"/>
      <c r="K24" s="47"/>
      <c r="L24" s="50"/>
      <c r="M24" s="51">
        <v>42277</v>
      </c>
      <c r="N24" s="51">
        <v>43441</v>
      </c>
      <c r="O24" s="50"/>
      <c r="P24" s="4" t="s">
        <v>28</v>
      </c>
    </row>
    <row r="25" spans="1:16" s="10" customFormat="1" ht="178.5" customHeight="1" x14ac:dyDescent="0.25">
      <c r="A25" s="190" t="s">
        <v>41</v>
      </c>
      <c r="B25" s="191" t="s">
        <v>42</v>
      </c>
      <c r="C25" s="9" t="s">
        <v>228</v>
      </c>
      <c r="D25" s="190"/>
      <c r="E25" s="18"/>
      <c r="F25" s="193"/>
      <c r="G25" s="38"/>
      <c r="H25" s="38" t="s">
        <v>202</v>
      </c>
      <c r="I25" s="162" t="s">
        <v>342</v>
      </c>
      <c r="J25" s="193"/>
      <c r="K25" s="47"/>
      <c r="L25" s="50"/>
      <c r="M25" s="51">
        <v>43373</v>
      </c>
      <c r="N25" s="51">
        <v>43441</v>
      </c>
      <c r="O25" s="50"/>
      <c r="P25" s="4" t="s">
        <v>28</v>
      </c>
    </row>
    <row r="26" spans="1:16" s="10" customFormat="1" ht="237.75" customHeight="1" x14ac:dyDescent="0.25">
      <c r="A26" s="190" t="s">
        <v>43</v>
      </c>
      <c r="B26" s="191" t="s">
        <v>44</v>
      </c>
      <c r="C26" s="9" t="s">
        <v>228</v>
      </c>
      <c r="D26" s="190" t="s">
        <v>202</v>
      </c>
      <c r="E26" s="188" t="s">
        <v>345</v>
      </c>
      <c r="F26" s="66" t="s">
        <v>231</v>
      </c>
      <c r="G26" s="38"/>
      <c r="H26" s="197" t="s">
        <v>346</v>
      </c>
      <c r="I26" s="162" t="s">
        <v>342</v>
      </c>
      <c r="J26" s="193" t="s">
        <v>347</v>
      </c>
      <c r="K26" s="47"/>
      <c r="L26" s="50"/>
      <c r="M26" s="51">
        <v>43388</v>
      </c>
      <c r="N26" s="51">
        <v>43441</v>
      </c>
      <c r="O26" s="180" t="s">
        <v>348</v>
      </c>
      <c r="P26" s="4" t="s">
        <v>28</v>
      </c>
    </row>
    <row r="27" spans="1:16" s="10" customFormat="1" ht="170.25" customHeight="1" x14ac:dyDescent="0.25">
      <c r="A27" s="190" t="s">
        <v>45</v>
      </c>
      <c r="B27" s="191" t="s">
        <v>46</v>
      </c>
      <c r="C27" s="9" t="s">
        <v>232</v>
      </c>
      <c r="D27" s="190"/>
      <c r="E27" s="53"/>
      <c r="F27" s="193"/>
      <c r="G27" s="38"/>
      <c r="H27" s="197" t="s">
        <v>349</v>
      </c>
      <c r="I27" s="162" t="s">
        <v>342</v>
      </c>
      <c r="J27" s="193" t="s">
        <v>350</v>
      </c>
      <c r="K27" s="47"/>
      <c r="L27" s="50"/>
      <c r="M27" s="51">
        <v>43388</v>
      </c>
      <c r="N27" s="51">
        <v>43388</v>
      </c>
      <c r="O27" s="180" t="s">
        <v>348</v>
      </c>
      <c r="P27" s="4" t="s">
        <v>28</v>
      </c>
    </row>
    <row r="28" spans="1:16" s="10" customFormat="1" ht="18.75" customHeight="1" x14ac:dyDescent="0.25">
      <c r="A28" s="189">
        <v>1.3</v>
      </c>
      <c r="B28" s="230" t="s">
        <v>48</v>
      </c>
      <c r="C28" s="230"/>
      <c r="D28" s="230"/>
      <c r="E28" s="230"/>
      <c r="F28" s="230"/>
      <c r="G28" s="230"/>
      <c r="H28" s="230"/>
      <c r="I28" s="230"/>
      <c r="J28" s="230"/>
      <c r="K28" s="230"/>
      <c r="L28" s="230"/>
      <c r="M28" s="230"/>
      <c r="N28" s="230"/>
      <c r="O28" s="177"/>
      <c r="P28" s="4" t="s">
        <v>194</v>
      </c>
    </row>
    <row r="29" spans="1:16" s="10" customFormat="1" ht="148.5" customHeight="1" x14ac:dyDescent="0.25">
      <c r="A29" s="190" t="s">
        <v>47</v>
      </c>
      <c r="B29" s="191" t="s">
        <v>48</v>
      </c>
      <c r="C29" s="9" t="s">
        <v>235</v>
      </c>
      <c r="D29" s="190"/>
      <c r="E29" s="46"/>
      <c r="F29" s="193"/>
      <c r="G29" s="38"/>
      <c r="H29" s="197" t="s">
        <v>351</v>
      </c>
      <c r="I29" s="175" t="s">
        <v>337</v>
      </c>
      <c r="J29" s="193" t="s">
        <v>352</v>
      </c>
      <c r="K29" s="47"/>
      <c r="L29" s="50"/>
      <c r="M29" s="51">
        <v>43434</v>
      </c>
      <c r="N29" s="51">
        <v>43495</v>
      </c>
      <c r="O29" s="50"/>
      <c r="P29" s="4" t="s">
        <v>21</v>
      </c>
    </row>
    <row r="30" spans="1:16" s="10" customFormat="1" ht="156.75" customHeight="1" x14ac:dyDescent="0.25">
      <c r="A30" s="190" t="s">
        <v>49</v>
      </c>
      <c r="B30" s="191" t="s">
        <v>50</v>
      </c>
      <c r="C30" s="9" t="s">
        <v>237</v>
      </c>
      <c r="D30" s="190"/>
      <c r="E30" s="46"/>
      <c r="F30" s="193"/>
      <c r="G30" s="38"/>
      <c r="H30" s="197" t="s">
        <v>351</v>
      </c>
      <c r="I30" s="175" t="s">
        <v>337</v>
      </c>
      <c r="J30" s="193" t="s">
        <v>352</v>
      </c>
      <c r="K30" s="47"/>
      <c r="L30" s="50"/>
      <c r="M30" s="51">
        <v>43434</v>
      </c>
      <c r="N30" s="51">
        <v>43495</v>
      </c>
      <c r="O30" s="50"/>
      <c r="P30" s="4" t="s">
        <v>21</v>
      </c>
    </row>
    <row r="31" spans="1:16" s="10" customFormat="1" ht="21.2" customHeight="1" x14ac:dyDescent="0.25">
      <c r="A31" s="178">
        <v>2</v>
      </c>
      <c r="B31" s="231" t="s">
        <v>239</v>
      </c>
      <c r="C31" s="231"/>
      <c r="D31" s="231"/>
      <c r="E31" s="231"/>
      <c r="F31" s="231"/>
      <c r="G31" s="231"/>
      <c r="H31" s="231"/>
      <c r="I31" s="231"/>
      <c r="J31" s="231"/>
      <c r="K31" s="231"/>
      <c r="L31" s="231"/>
      <c r="M31" s="231"/>
      <c r="N31" s="231"/>
      <c r="O31" s="177"/>
      <c r="P31" s="4" t="s">
        <v>194</v>
      </c>
    </row>
    <row r="32" spans="1:16" s="10" customFormat="1" ht="267" customHeight="1" x14ac:dyDescent="0.25">
      <c r="A32" s="190">
        <v>2.1</v>
      </c>
      <c r="B32" s="191" t="s">
        <v>51</v>
      </c>
      <c r="C32" s="199" t="s">
        <v>240</v>
      </c>
      <c r="D32" s="190"/>
      <c r="E32" s="197"/>
      <c r="F32" s="196"/>
      <c r="G32" s="197"/>
      <c r="H32" s="203" t="s">
        <v>353</v>
      </c>
      <c r="I32" s="175" t="s">
        <v>337</v>
      </c>
      <c r="J32" s="193" t="s">
        <v>354</v>
      </c>
      <c r="K32" s="47"/>
      <c r="L32" s="50"/>
      <c r="M32" s="51">
        <v>43405</v>
      </c>
      <c r="N32" s="51">
        <v>43495</v>
      </c>
      <c r="O32" s="50"/>
      <c r="P32" s="4" t="s">
        <v>52</v>
      </c>
    </row>
    <row r="33" spans="1:16" s="10" customFormat="1" ht="208.5" customHeight="1" x14ac:dyDescent="0.25">
      <c r="A33" s="190">
        <v>2.2000000000000002</v>
      </c>
      <c r="B33" s="191" t="s">
        <v>53</v>
      </c>
      <c r="C33" s="199" t="s">
        <v>244</v>
      </c>
      <c r="D33" s="190"/>
      <c r="E33" s="183"/>
      <c r="F33" s="196"/>
      <c r="G33" s="172"/>
      <c r="H33" s="203" t="s">
        <v>353</v>
      </c>
      <c r="I33" s="175" t="s">
        <v>337</v>
      </c>
      <c r="J33" s="193" t="s">
        <v>355</v>
      </c>
      <c r="K33" s="47"/>
      <c r="L33" s="50"/>
      <c r="M33" s="51">
        <v>43405</v>
      </c>
      <c r="N33" s="51">
        <v>43495</v>
      </c>
      <c r="O33" s="50"/>
      <c r="P33" s="4" t="s">
        <v>54</v>
      </c>
    </row>
    <row r="34" spans="1:16" s="10" customFormat="1" ht="21.2" customHeight="1" x14ac:dyDescent="0.25">
      <c r="A34" s="178">
        <v>3</v>
      </c>
      <c r="B34" s="231" t="s">
        <v>248</v>
      </c>
      <c r="C34" s="231"/>
      <c r="D34" s="231"/>
      <c r="E34" s="231"/>
      <c r="F34" s="231"/>
      <c r="G34" s="231"/>
      <c r="H34" s="231"/>
      <c r="I34" s="231"/>
      <c r="J34" s="231"/>
      <c r="K34" s="231"/>
      <c r="L34" s="231"/>
      <c r="M34" s="231"/>
      <c r="N34" s="231"/>
      <c r="O34" s="177"/>
      <c r="P34" s="4" t="s">
        <v>194</v>
      </c>
    </row>
    <row r="35" spans="1:16" s="10" customFormat="1" ht="156" customHeight="1" x14ac:dyDescent="0.25">
      <c r="A35" s="190">
        <v>3.1</v>
      </c>
      <c r="B35" s="191" t="s">
        <v>55</v>
      </c>
      <c r="C35" s="9" t="s">
        <v>249</v>
      </c>
      <c r="D35" s="15"/>
      <c r="E35" s="46"/>
      <c r="F35" s="196"/>
      <c r="G35" s="197"/>
      <c r="H35" s="203" t="s">
        <v>353</v>
      </c>
      <c r="I35" s="166" t="s">
        <v>333</v>
      </c>
      <c r="J35" s="196" t="s">
        <v>356</v>
      </c>
      <c r="K35" s="47"/>
      <c r="L35" s="50"/>
      <c r="M35" s="51">
        <v>43403</v>
      </c>
      <c r="N35" s="51">
        <v>43441</v>
      </c>
      <c r="O35" s="50"/>
      <c r="P35" s="4" t="s">
        <v>28</v>
      </c>
    </row>
    <row r="36" spans="1:16" s="10" customFormat="1" ht="265.7" customHeight="1" x14ac:dyDescent="0.25">
      <c r="A36" s="190">
        <v>3.2</v>
      </c>
      <c r="B36" s="191" t="s">
        <v>56</v>
      </c>
      <c r="C36" s="9" t="s">
        <v>249</v>
      </c>
      <c r="D36" s="190"/>
      <c r="E36" s="54"/>
      <c r="F36" s="196"/>
      <c r="G36" s="38"/>
      <c r="H36" s="203" t="s">
        <v>353</v>
      </c>
      <c r="I36" s="162" t="s">
        <v>342</v>
      </c>
      <c r="J36" s="196" t="s">
        <v>357</v>
      </c>
      <c r="K36" s="47"/>
      <c r="L36" s="50"/>
      <c r="M36" s="51">
        <v>43424</v>
      </c>
      <c r="N36" s="51">
        <v>43441</v>
      </c>
      <c r="O36" s="50"/>
      <c r="P36" s="4" t="s">
        <v>57</v>
      </c>
    </row>
    <row r="37" spans="1:16" s="10" customFormat="1" ht="108.75" customHeight="1" x14ac:dyDescent="0.25">
      <c r="A37" s="190">
        <v>3.3</v>
      </c>
      <c r="B37" s="191" t="s">
        <v>58</v>
      </c>
      <c r="C37" s="9" t="s">
        <v>253</v>
      </c>
      <c r="D37" s="190"/>
      <c r="E37" s="46"/>
      <c r="F37" s="196"/>
      <c r="G37" s="38"/>
      <c r="H37" s="203" t="s">
        <v>202</v>
      </c>
      <c r="I37" s="162" t="s">
        <v>342</v>
      </c>
      <c r="J37" s="196"/>
      <c r="K37" s="47"/>
      <c r="L37" s="50"/>
      <c r="M37" s="51">
        <v>43373</v>
      </c>
      <c r="N37" s="51">
        <v>43451</v>
      </c>
      <c r="O37" s="50"/>
      <c r="P37" s="4" t="s">
        <v>57</v>
      </c>
    </row>
    <row r="38" spans="1:16" s="10" customFormat="1" ht="21.2" customHeight="1" x14ac:dyDescent="0.25">
      <c r="A38" s="178">
        <v>4</v>
      </c>
      <c r="B38" s="231" t="s">
        <v>255</v>
      </c>
      <c r="C38" s="231"/>
      <c r="D38" s="231"/>
      <c r="E38" s="231"/>
      <c r="F38" s="231"/>
      <c r="G38" s="231"/>
      <c r="H38" s="231"/>
      <c r="I38" s="231"/>
      <c r="J38" s="231"/>
      <c r="K38" s="231"/>
      <c r="L38" s="231"/>
      <c r="M38" s="231"/>
      <c r="N38" s="231"/>
      <c r="O38" s="177"/>
      <c r="P38" s="4" t="s">
        <v>194</v>
      </c>
    </row>
    <row r="39" spans="1:16" s="10" customFormat="1" ht="193.7" customHeight="1" x14ac:dyDescent="0.25">
      <c r="A39" s="190">
        <v>4.0999999999999996</v>
      </c>
      <c r="B39" s="191" t="s">
        <v>59</v>
      </c>
      <c r="C39" s="190" t="s">
        <v>10</v>
      </c>
      <c r="D39" s="190"/>
      <c r="E39" s="53"/>
      <c r="F39" s="23"/>
      <c r="G39" s="38"/>
      <c r="H39" s="50" t="s">
        <v>353</v>
      </c>
      <c r="I39" s="162" t="s">
        <v>342</v>
      </c>
      <c r="J39" s="193" t="s">
        <v>358</v>
      </c>
      <c r="K39" s="47"/>
      <c r="L39" s="50"/>
      <c r="M39" s="51">
        <v>43434</v>
      </c>
      <c r="N39" s="48">
        <v>43495</v>
      </c>
      <c r="O39" s="50"/>
      <c r="P39" s="4" t="s">
        <v>10</v>
      </c>
    </row>
    <row r="40" spans="1:16" s="10" customFormat="1" ht="61.5" customHeight="1" x14ac:dyDescent="0.25">
      <c r="A40" s="190">
        <v>4.2</v>
      </c>
      <c r="B40" s="191" t="s">
        <v>359</v>
      </c>
      <c r="C40" s="190" t="s">
        <v>258</v>
      </c>
      <c r="D40" s="190"/>
      <c r="E40" s="203"/>
      <c r="F40" s="196"/>
      <c r="G40" s="38"/>
      <c r="H40" s="197" t="s">
        <v>353</v>
      </c>
      <c r="I40" s="162" t="s">
        <v>342</v>
      </c>
      <c r="J40" s="196" t="s">
        <v>360</v>
      </c>
      <c r="K40" s="47"/>
      <c r="L40" s="50"/>
      <c r="M40" s="51">
        <v>43403</v>
      </c>
      <c r="N40" s="51">
        <v>43451</v>
      </c>
      <c r="O40" s="50"/>
      <c r="P40" s="4" t="s">
        <v>61</v>
      </c>
    </row>
    <row r="41" spans="1:16" s="10" customFormat="1" ht="21.2" customHeight="1" x14ac:dyDescent="0.25">
      <c r="A41" s="178">
        <v>5</v>
      </c>
      <c r="B41" s="231" t="s">
        <v>262</v>
      </c>
      <c r="C41" s="231"/>
      <c r="D41" s="231"/>
      <c r="E41" s="231"/>
      <c r="F41" s="231"/>
      <c r="G41" s="231"/>
      <c r="H41" s="231"/>
      <c r="I41" s="231"/>
      <c r="J41" s="231"/>
      <c r="K41" s="231"/>
      <c r="L41" s="231"/>
      <c r="M41" s="231"/>
      <c r="N41" s="231"/>
      <c r="O41" s="177"/>
      <c r="P41" s="4" t="s">
        <v>194</v>
      </c>
    </row>
    <row r="42" spans="1:16" s="10" customFormat="1" ht="164.25" customHeight="1" x14ac:dyDescent="0.25">
      <c r="A42" s="190">
        <v>5.0999999999999996</v>
      </c>
      <c r="B42" s="191" t="s">
        <v>62</v>
      </c>
      <c r="C42" s="9" t="s">
        <v>263</v>
      </c>
      <c r="D42" s="190"/>
      <c r="E42" s="18"/>
      <c r="F42" s="193"/>
      <c r="G42" s="38"/>
      <c r="H42" s="38" t="s">
        <v>202</v>
      </c>
      <c r="I42" s="162" t="s">
        <v>342</v>
      </c>
      <c r="J42" s="193" t="s">
        <v>361</v>
      </c>
      <c r="K42" s="47"/>
      <c r="L42" s="50"/>
      <c r="M42" s="51">
        <v>43419</v>
      </c>
      <c r="N42" s="48">
        <v>43495</v>
      </c>
      <c r="O42" s="50"/>
      <c r="P42" s="4" t="s">
        <v>63</v>
      </c>
    </row>
    <row r="43" spans="1:16" s="10" customFormat="1" ht="409.5" customHeight="1" x14ac:dyDescent="0.25">
      <c r="A43" s="190">
        <v>5.2</v>
      </c>
      <c r="B43" s="191" t="s">
        <v>64</v>
      </c>
      <c r="C43" s="9" t="s">
        <v>263</v>
      </c>
      <c r="D43" s="190"/>
      <c r="E43" s="40"/>
      <c r="F43" s="196"/>
      <c r="G43" s="197"/>
      <c r="H43" s="203" t="s">
        <v>353</v>
      </c>
      <c r="I43" s="166" t="s">
        <v>333</v>
      </c>
      <c r="J43" s="196" t="s">
        <v>362</v>
      </c>
      <c r="K43" s="47"/>
      <c r="L43" s="50"/>
      <c r="M43" s="51">
        <v>43419</v>
      </c>
      <c r="N43" s="51">
        <v>43441</v>
      </c>
      <c r="O43" s="50"/>
      <c r="P43" s="4" t="s">
        <v>63</v>
      </c>
    </row>
    <row r="44" spans="1:16" s="10" customFormat="1" ht="21.2" customHeight="1" x14ac:dyDescent="0.25">
      <c r="A44" s="192">
        <v>6</v>
      </c>
      <c r="B44" s="236" t="s">
        <v>268</v>
      </c>
      <c r="C44" s="236"/>
      <c r="D44" s="236"/>
      <c r="E44" s="236"/>
      <c r="F44" s="236"/>
      <c r="G44" s="236"/>
      <c r="H44" s="236"/>
      <c r="I44" s="236"/>
      <c r="J44" s="236"/>
      <c r="K44" s="236"/>
      <c r="L44" s="236"/>
      <c r="M44" s="236"/>
      <c r="N44" s="236"/>
      <c r="O44" s="50"/>
      <c r="P44" s="4" t="s">
        <v>194</v>
      </c>
    </row>
    <row r="45" spans="1:16" s="10" customFormat="1" ht="18.75" customHeight="1" x14ac:dyDescent="0.25">
      <c r="A45" s="189">
        <v>6.1</v>
      </c>
      <c r="B45" s="230" t="s">
        <v>269</v>
      </c>
      <c r="C45" s="230"/>
      <c r="D45" s="230"/>
      <c r="E45" s="230"/>
      <c r="F45" s="230"/>
      <c r="G45" s="230"/>
      <c r="H45" s="230"/>
      <c r="I45" s="230"/>
      <c r="J45" s="230"/>
      <c r="K45" s="230"/>
      <c r="L45" s="230"/>
      <c r="M45" s="230"/>
      <c r="N45" s="230"/>
      <c r="O45" s="50"/>
      <c r="P45" s="4" t="s">
        <v>194</v>
      </c>
    </row>
    <row r="46" spans="1:16" s="10" customFormat="1" ht="264.75" customHeight="1" x14ac:dyDescent="0.25">
      <c r="A46" s="190" t="s">
        <v>65</v>
      </c>
      <c r="B46" s="191" t="s">
        <v>66</v>
      </c>
      <c r="C46" s="9" t="s">
        <v>270</v>
      </c>
      <c r="D46" s="190"/>
      <c r="E46" s="197"/>
      <c r="F46" s="196"/>
      <c r="G46" s="197"/>
      <c r="H46" s="197" t="s">
        <v>353</v>
      </c>
      <c r="I46" s="166" t="s">
        <v>333</v>
      </c>
      <c r="J46" s="193" t="s">
        <v>363</v>
      </c>
      <c r="K46" s="47"/>
      <c r="L46" s="50"/>
      <c r="M46" s="51">
        <v>43434</v>
      </c>
      <c r="N46" s="51">
        <v>43451</v>
      </c>
      <c r="O46" s="50"/>
      <c r="P46" s="4" t="s">
        <v>67</v>
      </c>
    </row>
    <row r="47" spans="1:16" s="10" customFormat="1" ht="67.7" customHeight="1" x14ac:dyDescent="0.25">
      <c r="A47" s="190" t="s">
        <v>68</v>
      </c>
      <c r="B47" s="191" t="s">
        <v>69</v>
      </c>
      <c r="C47" s="9" t="s">
        <v>69</v>
      </c>
      <c r="D47" s="190"/>
      <c r="E47" s="184"/>
      <c r="F47" s="193"/>
      <c r="G47" s="38"/>
      <c r="H47" s="197" t="s">
        <v>202</v>
      </c>
      <c r="I47" s="166" t="s">
        <v>333</v>
      </c>
      <c r="J47" s="193" t="s">
        <v>364</v>
      </c>
      <c r="K47" s="47"/>
      <c r="L47" s="50"/>
      <c r="M47" s="30">
        <v>43511</v>
      </c>
      <c r="N47" s="30">
        <v>43511</v>
      </c>
      <c r="O47" s="180" t="s">
        <v>348</v>
      </c>
      <c r="P47" s="4" t="s">
        <v>70</v>
      </c>
    </row>
    <row r="48" spans="1:16" s="10" customFormat="1" ht="111.75" customHeight="1" x14ac:dyDescent="0.25">
      <c r="A48" s="190" t="s">
        <v>71</v>
      </c>
      <c r="B48" s="191" t="s">
        <v>72</v>
      </c>
      <c r="C48" s="9" t="s">
        <v>365</v>
      </c>
      <c r="D48" s="190"/>
      <c r="E48" s="193"/>
      <c r="F48" s="196"/>
      <c r="G48" s="38"/>
      <c r="H48" s="203" t="s">
        <v>202</v>
      </c>
      <c r="I48" s="166" t="s">
        <v>333</v>
      </c>
      <c r="J48" s="196"/>
      <c r="K48" s="47"/>
      <c r="L48" s="50"/>
      <c r="M48" s="51">
        <v>43388</v>
      </c>
      <c r="N48" s="51">
        <v>43451</v>
      </c>
      <c r="O48" s="50"/>
      <c r="P48" s="4" t="s">
        <v>73</v>
      </c>
    </row>
    <row r="49" spans="1:16" s="10" customFormat="1" ht="79.5" customHeight="1" x14ac:dyDescent="0.25">
      <c r="A49" s="190" t="s">
        <v>74</v>
      </c>
      <c r="B49" s="191" t="s">
        <v>75</v>
      </c>
      <c r="C49" s="9" t="s">
        <v>228</v>
      </c>
      <c r="D49" s="190"/>
      <c r="E49" s="193"/>
      <c r="F49" s="196"/>
      <c r="G49" s="38"/>
      <c r="H49" s="203" t="s">
        <v>202</v>
      </c>
      <c r="I49" s="164" t="s">
        <v>202</v>
      </c>
      <c r="J49" s="196"/>
      <c r="K49" s="47"/>
      <c r="L49" s="50"/>
      <c r="M49" s="51">
        <v>43342</v>
      </c>
      <c r="N49" s="51" t="s">
        <v>202</v>
      </c>
      <c r="O49" s="50"/>
      <c r="P49" s="4" t="s">
        <v>28</v>
      </c>
    </row>
    <row r="50" spans="1:16" s="10" customFormat="1" ht="63" customHeight="1" x14ac:dyDescent="0.25">
      <c r="A50" s="190" t="s">
        <v>76</v>
      </c>
      <c r="B50" s="191" t="s">
        <v>77</v>
      </c>
      <c r="C50" s="9" t="s">
        <v>228</v>
      </c>
      <c r="D50" s="190"/>
      <c r="E50" s="193"/>
      <c r="F50" s="196"/>
      <c r="G50" s="38"/>
      <c r="H50" s="203" t="s">
        <v>202</v>
      </c>
      <c r="I50" s="164" t="s">
        <v>202</v>
      </c>
      <c r="J50" s="196"/>
      <c r="K50" s="47"/>
      <c r="L50" s="50"/>
      <c r="M50" s="51">
        <v>43342</v>
      </c>
      <c r="N50" s="51" t="s">
        <v>202</v>
      </c>
      <c r="O50" s="50"/>
      <c r="P50" s="4" t="s">
        <v>28</v>
      </c>
    </row>
    <row r="51" spans="1:16" s="10" customFormat="1" ht="159.75" customHeight="1" x14ac:dyDescent="0.25">
      <c r="A51" s="190" t="s">
        <v>78</v>
      </c>
      <c r="B51" s="191" t="s">
        <v>79</v>
      </c>
      <c r="C51" s="9" t="s">
        <v>282</v>
      </c>
      <c r="D51" s="190"/>
      <c r="E51" s="40"/>
      <c r="F51" s="196"/>
      <c r="G51" s="173"/>
      <c r="H51" s="203" t="s">
        <v>202</v>
      </c>
      <c r="I51" s="160" t="s">
        <v>343</v>
      </c>
      <c r="J51" s="196"/>
      <c r="K51" s="47"/>
      <c r="L51" s="50"/>
      <c r="M51" s="51">
        <v>43358</v>
      </c>
      <c r="N51" s="51" t="s">
        <v>224</v>
      </c>
      <c r="O51" s="50"/>
      <c r="P51" s="4" t="s">
        <v>28</v>
      </c>
    </row>
    <row r="52" spans="1:16" s="10" customFormat="1" ht="45" x14ac:dyDescent="0.25">
      <c r="A52" s="190" t="s">
        <v>80</v>
      </c>
      <c r="B52" s="191" t="s">
        <v>81</v>
      </c>
      <c r="C52" s="9" t="s">
        <v>286</v>
      </c>
      <c r="D52" s="185"/>
      <c r="E52" s="186"/>
      <c r="F52" s="196"/>
      <c r="G52" s="38"/>
      <c r="H52" s="203" t="s">
        <v>202</v>
      </c>
      <c r="I52" s="160" t="s">
        <v>343</v>
      </c>
      <c r="J52" s="196"/>
      <c r="K52" s="47"/>
      <c r="L52" s="50"/>
      <c r="M52" s="29">
        <v>43404</v>
      </c>
      <c r="N52" s="51" t="s">
        <v>224</v>
      </c>
      <c r="O52" s="50"/>
      <c r="P52" s="4" t="s">
        <v>82</v>
      </c>
    </row>
    <row r="53" spans="1:16" s="10" customFormat="1" ht="94.5" customHeight="1" x14ac:dyDescent="0.25">
      <c r="A53" s="190" t="s">
        <v>83</v>
      </c>
      <c r="B53" s="191" t="s">
        <v>84</v>
      </c>
      <c r="C53" s="9" t="s">
        <v>84</v>
      </c>
      <c r="D53" s="185"/>
      <c r="E53" s="186"/>
      <c r="F53" s="196"/>
      <c r="G53" s="38"/>
      <c r="H53" s="203" t="s">
        <v>202</v>
      </c>
      <c r="I53" s="162" t="s">
        <v>342</v>
      </c>
      <c r="J53" s="196"/>
      <c r="K53" s="47"/>
      <c r="L53" s="50"/>
      <c r="M53" s="51">
        <v>43403</v>
      </c>
      <c r="N53" s="51">
        <v>43451</v>
      </c>
      <c r="O53" s="50"/>
      <c r="P53" s="4" t="s">
        <v>85</v>
      </c>
    </row>
    <row r="54" spans="1:16" s="10" customFormat="1" ht="66.2" customHeight="1" x14ac:dyDescent="0.25">
      <c r="A54" s="190" t="s">
        <v>86</v>
      </c>
      <c r="B54" s="191" t="s">
        <v>87</v>
      </c>
      <c r="C54" s="9" t="s">
        <v>292</v>
      </c>
      <c r="D54" s="15"/>
      <c r="E54" s="40"/>
      <c r="F54" s="196"/>
      <c r="G54" s="38"/>
      <c r="H54" s="203" t="s">
        <v>202</v>
      </c>
      <c r="I54" s="164" t="s">
        <v>202</v>
      </c>
      <c r="J54" s="196"/>
      <c r="K54" s="47"/>
      <c r="L54" s="50"/>
      <c r="M54" s="51">
        <v>43403</v>
      </c>
      <c r="N54" s="51" t="s">
        <v>202</v>
      </c>
      <c r="O54" s="50"/>
      <c r="P54" s="4" t="s">
        <v>88</v>
      </c>
    </row>
    <row r="55" spans="1:16" s="10" customFormat="1" ht="245.25" customHeight="1" x14ac:dyDescent="0.25">
      <c r="A55" s="190" t="s">
        <v>89</v>
      </c>
      <c r="B55" s="191" t="s">
        <v>90</v>
      </c>
      <c r="C55" s="9" t="s">
        <v>292</v>
      </c>
      <c r="D55" s="15"/>
      <c r="E55" s="55"/>
      <c r="F55" s="196"/>
      <c r="G55" s="38"/>
      <c r="H55" s="203" t="s">
        <v>353</v>
      </c>
      <c r="I55" s="166" t="s">
        <v>333</v>
      </c>
      <c r="J55" s="193" t="s">
        <v>366</v>
      </c>
      <c r="K55" s="47"/>
      <c r="L55" s="50"/>
      <c r="M55" s="30">
        <v>43486</v>
      </c>
      <c r="N55" s="30">
        <v>43486</v>
      </c>
      <c r="O55" s="180" t="s">
        <v>367</v>
      </c>
      <c r="P55" s="4" t="s">
        <v>128</v>
      </c>
    </row>
    <row r="56" spans="1:16" s="10" customFormat="1" ht="306.75" customHeight="1" x14ac:dyDescent="0.25">
      <c r="A56" s="190" t="s">
        <v>92</v>
      </c>
      <c r="B56" s="191" t="s">
        <v>93</v>
      </c>
      <c r="C56" s="9" t="s">
        <v>296</v>
      </c>
      <c r="D56" s="190"/>
      <c r="E56" s="40"/>
      <c r="F56" s="196"/>
      <c r="G56" s="38"/>
      <c r="H56" s="203" t="s">
        <v>368</v>
      </c>
      <c r="I56" s="162" t="s">
        <v>342</v>
      </c>
      <c r="J56" s="193" t="s">
        <v>361</v>
      </c>
      <c r="K56" s="47"/>
      <c r="L56" s="50"/>
      <c r="M56" s="51">
        <v>43402</v>
      </c>
      <c r="N56" s="30">
        <v>43486</v>
      </c>
      <c r="O56" s="50"/>
      <c r="P56" s="4" t="s">
        <v>94</v>
      </c>
    </row>
    <row r="57" spans="1:16" s="10" customFormat="1" ht="18.75" customHeight="1" x14ac:dyDescent="0.25">
      <c r="A57" s="189">
        <v>6.2</v>
      </c>
      <c r="B57" s="230" t="s">
        <v>300</v>
      </c>
      <c r="C57" s="230"/>
      <c r="D57" s="230"/>
      <c r="E57" s="230"/>
      <c r="F57" s="230"/>
      <c r="G57" s="230"/>
      <c r="H57" s="230"/>
      <c r="I57" s="230"/>
      <c r="J57" s="230"/>
      <c r="K57" s="230"/>
      <c r="L57" s="230"/>
      <c r="M57" s="230"/>
      <c r="N57" s="230"/>
      <c r="O57" s="177"/>
      <c r="P57" s="4" t="s">
        <v>194</v>
      </c>
    </row>
    <row r="58" spans="1:16" s="10" customFormat="1" ht="128.25" customHeight="1" x14ac:dyDescent="0.25">
      <c r="A58" s="190" t="s">
        <v>95</v>
      </c>
      <c r="B58" s="191" t="s">
        <v>96</v>
      </c>
      <c r="C58" s="9" t="s">
        <v>228</v>
      </c>
      <c r="D58" s="15" t="s">
        <v>202</v>
      </c>
      <c r="E58" s="190" t="s">
        <v>369</v>
      </c>
      <c r="F58" s="136" t="s">
        <v>302</v>
      </c>
      <c r="G58" s="38"/>
      <c r="H58" s="203" t="s">
        <v>202</v>
      </c>
      <c r="I58" s="164" t="s">
        <v>202</v>
      </c>
      <c r="J58" s="196"/>
      <c r="K58" s="47"/>
      <c r="L58" s="50"/>
      <c r="M58" s="51">
        <v>43342</v>
      </c>
      <c r="N58" s="164" t="s">
        <v>202</v>
      </c>
      <c r="O58" s="50"/>
      <c r="P58" s="4" t="s">
        <v>28</v>
      </c>
    </row>
    <row r="59" spans="1:16" s="10" customFormat="1" ht="93.75" customHeight="1" x14ac:dyDescent="0.25">
      <c r="A59" s="190" t="s">
        <v>97</v>
      </c>
      <c r="B59" s="191" t="s">
        <v>98</v>
      </c>
      <c r="C59" s="9" t="s">
        <v>69</v>
      </c>
      <c r="D59" s="15" t="s">
        <v>202</v>
      </c>
      <c r="E59" s="190" t="s">
        <v>369</v>
      </c>
      <c r="F59" s="136" t="s">
        <v>303</v>
      </c>
      <c r="G59" s="38"/>
      <c r="H59" s="203" t="s">
        <v>202</v>
      </c>
      <c r="I59" s="162" t="s">
        <v>342</v>
      </c>
      <c r="J59" s="196"/>
      <c r="K59" s="47"/>
      <c r="L59" s="50"/>
      <c r="M59" s="51">
        <v>43342</v>
      </c>
      <c r="N59" s="51">
        <v>43342</v>
      </c>
      <c r="O59" s="50"/>
      <c r="P59" s="4" t="s">
        <v>70</v>
      </c>
    </row>
    <row r="60" spans="1:16" s="10" customFormat="1" ht="96.75" customHeight="1" x14ac:dyDescent="0.25">
      <c r="A60" s="190" t="s">
        <v>99</v>
      </c>
      <c r="B60" s="191" t="s">
        <v>100</v>
      </c>
      <c r="C60" s="9" t="s">
        <v>69</v>
      </c>
      <c r="D60" s="15" t="s">
        <v>202</v>
      </c>
      <c r="E60" s="190" t="s">
        <v>369</v>
      </c>
      <c r="F60" s="136" t="s">
        <v>305</v>
      </c>
      <c r="G60" s="38"/>
      <c r="H60" s="203" t="s">
        <v>202</v>
      </c>
      <c r="I60" s="162" t="s">
        <v>342</v>
      </c>
      <c r="J60" s="196"/>
      <c r="K60" s="47"/>
      <c r="L60" s="50"/>
      <c r="M60" s="51">
        <v>43342</v>
      </c>
      <c r="N60" s="51">
        <v>43342</v>
      </c>
      <c r="O60" s="50"/>
      <c r="P60" s="4" t="s">
        <v>70</v>
      </c>
    </row>
    <row r="61" spans="1:16" s="10" customFormat="1" ht="69.75" customHeight="1" x14ac:dyDescent="0.25">
      <c r="A61" s="190" t="s">
        <v>101</v>
      </c>
      <c r="B61" s="191" t="s">
        <v>102</v>
      </c>
      <c r="C61" s="9" t="s">
        <v>228</v>
      </c>
      <c r="D61" s="15" t="s">
        <v>202</v>
      </c>
      <c r="E61" s="190" t="s">
        <v>369</v>
      </c>
      <c r="F61" s="136" t="s">
        <v>306</v>
      </c>
      <c r="G61" s="38"/>
      <c r="H61" s="203" t="s">
        <v>202</v>
      </c>
      <c r="I61" s="164" t="s">
        <v>202</v>
      </c>
      <c r="J61" s="196"/>
      <c r="K61" s="47"/>
      <c r="L61" s="50"/>
      <c r="M61" s="51">
        <v>43342</v>
      </c>
      <c r="N61" s="164" t="s">
        <v>202</v>
      </c>
      <c r="O61" s="50"/>
      <c r="P61" s="4" t="s">
        <v>28</v>
      </c>
    </row>
    <row r="62" spans="1:16" s="10" customFormat="1" ht="141.75" customHeight="1" x14ac:dyDescent="0.25">
      <c r="A62" s="190" t="s">
        <v>103</v>
      </c>
      <c r="B62" s="191" t="s">
        <v>104</v>
      </c>
      <c r="C62" s="9" t="s">
        <v>228</v>
      </c>
      <c r="D62" s="15" t="s">
        <v>202</v>
      </c>
      <c r="E62" s="190" t="s">
        <v>370</v>
      </c>
      <c r="F62" s="136" t="s">
        <v>308</v>
      </c>
      <c r="G62" s="38"/>
      <c r="H62" s="203" t="s">
        <v>202</v>
      </c>
      <c r="I62" s="164" t="s">
        <v>202</v>
      </c>
      <c r="J62" s="196"/>
      <c r="K62" s="47"/>
      <c r="L62" s="50"/>
      <c r="M62" s="51">
        <v>43342</v>
      </c>
      <c r="N62" s="164" t="s">
        <v>202</v>
      </c>
      <c r="O62" s="50"/>
      <c r="P62" s="4" t="s">
        <v>28</v>
      </c>
    </row>
    <row r="63" spans="1:16" s="10" customFormat="1" ht="21" x14ac:dyDescent="0.25">
      <c r="A63" s="178">
        <v>7</v>
      </c>
      <c r="B63" s="231" t="s">
        <v>309</v>
      </c>
      <c r="C63" s="231"/>
      <c r="D63" s="231"/>
      <c r="E63" s="231"/>
      <c r="F63" s="231"/>
      <c r="G63" s="231"/>
      <c r="H63" s="231"/>
      <c r="I63" s="231"/>
      <c r="J63" s="231"/>
      <c r="K63" s="231"/>
      <c r="L63" s="231"/>
      <c r="M63" s="231"/>
      <c r="N63" s="231"/>
      <c r="O63" s="177"/>
      <c r="P63" s="4" t="s">
        <v>194</v>
      </c>
    </row>
    <row r="64" spans="1:16" s="10" customFormat="1" ht="30" x14ac:dyDescent="0.25">
      <c r="A64" s="190"/>
      <c r="B64" s="191" t="s">
        <v>105</v>
      </c>
      <c r="C64" s="9" t="s">
        <v>94</v>
      </c>
      <c r="D64" s="190"/>
      <c r="E64" s="40"/>
      <c r="F64" s="196"/>
      <c r="G64" s="40"/>
      <c r="H64" s="203" t="s">
        <v>202</v>
      </c>
      <c r="I64" s="162" t="s">
        <v>342</v>
      </c>
      <c r="J64" s="196"/>
      <c r="K64" s="47"/>
      <c r="L64" s="50"/>
      <c r="M64" s="51">
        <v>43402</v>
      </c>
      <c r="N64" s="51">
        <v>43402</v>
      </c>
      <c r="O64" s="50"/>
      <c r="P64" s="4" t="s">
        <v>94</v>
      </c>
    </row>
    <row r="65" spans="1:16" s="10" customFormat="1" ht="21.2" customHeight="1" x14ac:dyDescent="0.25">
      <c r="A65" s="178">
        <v>8</v>
      </c>
      <c r="B65" s="231" t="s">
        <v>313</v>
      </c>
      <c r="C65" s="231"/>
      <c r="D65" s="231"/>
      <c r="E65" s="231"/>
      <c r="F65" s="231"/>
      <c r="G65" s="231"/>
      <c r="H65" s="231"/>
      <c r="I65" s="231"/>
      <c r="J65" s="231"/>
      <c r="K65" s="231"/>
      <c r="L65" s="231"/>
      <c r="M65" s="231"/>
      <c r="N65" s="231"/>
      <c r="O65" s="177"/>
      <c r="P65" s="4" t="s">
        <v>194</v>
      </c>
    </row>
    <row r="66" spans="1:16" s="10" customFormat="1" ht="69" customHeight="1" x14ac:dyDescent="0.25">
      <c r="A66" s="190"/>
      <c r="B66" s="191"/>
      <c r="C66" s="9" t="s">
        <v>10</v>
      </c>
      <c r="D66" s="15"/>
      <c r="E66" s="53"/>
      <c r="F66" s="196"/>
      <c r="G66" s="203"/>
      <c r="H66" s="196"/>
      <c r="I66" s="166" t="s">
        <v>333</v>
      </c>
      <c r="J66" s="196"/>
      <c r="K66" s="47"/>
      <c r="L66" s="50"/>
      <c r="M66" s="30">
        <v>43511</v>
      </c>
      <c r="N66" s="30">
        <v>43511</v>
      </c>
      <c r="O66" s="28" t="s">
        <v>371</v>
      </c>
      <c r="P66" s="4" t="s">
        <v>10</v>
      </c>
    </row>
    <row r="67" spans="1:16" s="10" customFormat="1" ht="21" x14ac:dyDescent="0.25">
      <c r="A67" s="178">
        <v>9</v>
      </c>
      <c r="B67" s="231" t="s">
        <v>316</v>
      </c>
      <c r="C67" s="231"/>
      <c r="D67" s="231"/>
      <c r="E67" s="231"/>
      <c r="F67" s="231"/>
      <c r="G67" s="231"/>
      <c r="H67" s="231"/>
      <c r="I67" s="231"/>
      <c r="J67" s="231"/>
      <c r="K67" s="231"/>
      <c r="L67" s="231"/>
      <c r="M67" s="231"/>
      <c r="N67" s="231"/>
      <c r="O67" s="177"/>
      <c r="P67" s="4" t="s">
        <v>194</v>
      </c>
    </row>
    <row r="68" spans="1:16" s="10" customFormat="1" ht="15.75" customHeight="1" x14ac:dyDescent="0.25">
      <c r="A68" s="190">
        <v>9.1</v>
      </c>
      <c r="B68" s="191" t="s">
        <v>317</v>
      </c>
      <c r="C68" s="9" t="s">
        <v>10</v>
      </c>
      <c r="D68" s="15" t="s">
        <v>202</v>
      </c>
      <c r="E68" s="55" t="s">
        <v>318</v>
      </c>
      <c r="F68" s="229" t="s">
        <v>372</v>
      </c>
      <c r="G68" s="203"/>
      <c r="H68" s="196"/>
      <c r="I68" s="166" t="s">
        <v>333</v>
      </c>
      <c r="J68" s="196"/>
      <c r="K68" s="47"/>
      <c r="L68" s="50"/>
      <c r="M68" s="31"/>
      <c r="N68" s="50"/>
      <c r="O68" s="50"/>
      <c r="P68" s="4" t="s">
        <v>320</v>
      </c>
    </row>
    <row r="69" spans="1:16" s="10" customFormat="1" ht="38.25" customHeight="1" x14ac:dyDescent="0.25">
      <c r="A69" s="190">
        <v>9.1999999999999993</v>
      </c>
      <c r="B69" s="191" t="s">
        <v>321</v>
      </c>
      <c r="C69" s="9" t="s">
        <v>322</v>
      </c>
      <c r="D69" s="15" t="s">
        <v>202</v>
      </c>
      <c r="E69" s="55" t="s">
        <v>318</v>
      </c>
      <c r="F69" s="229"/>
      <c r="G69" s="203"/>
      <c r="H69" s="196"/>
      <c r="I69" s="166" t="s">
        <v>333</v>
      </c>
      <c r="J69" s="196"/>
      <c r="K69" s="47"/>
      <c r="L69" s="50"/>
      <c r="M69" s="31"/>
      <c r="N69" s="50"/>
      <c r="O69" s="50"/>
      <c r="P69" s="4" t="s">
        <v>320</v>
      </c>
    </row>
    <row r="70" spans="1:16" ht="15.75" x14ac:dyDescent="0.25">
      <c r="E70" s="56"/>
      <c r="M70" s="194"/>
    </row>
  </sheetData>
  <mergeCells count="33">
    <mergeCell ref="P3:P4"/>
    <mergeCell ref="A1:O2"/>
    <mergeCell ref="A3:A4"/>
    <mergeCell ref="B3:B4"/>
    <mergeCell ref="C3:C4"/>
    <mergeCell ref="D3:E3"/>
    <mergeCell ref="F3:F4"/>
    <mergeCell ref="G3:G4"/>
    <mergeCell ref="H3:H4"/>
    <mergeCell ref="I3:I4"/>
    <mergeCell ref="J3:J4"/>
    <mergeCell ref="K3:K4"/>
    <mergeCell ref="L3:L4"/>
    <mergeCell ref="M3:M4"/>
    <mergeCell ref="N3:N4"/>
    <mergeCell ref="O3:O4"/>
    <mergeCell ref="B45:N45"/>
    <mergeCell ref="B5:N5"/>
    <mergeCell ref="B6:N6"/>
    <mergeCell ref="B18:N18"/>
    <mergeCell ref="A19:A22"/>
    <mergeCell ref="B19:N19"/>
    <mergeCell ref="B28:N28"/>
    <mergeCell ref="B31:N31"/>
    <mergeCell ref="B34:N34"/>
    <mergeCell ref="B38:N38"/>
    <mergeCell ref="B41:N41"/>
    <mergeCell ref="B44:N44"/>
    <mergeCell ref="B57:N57"/>
    <mergeCell ref="B63:N63"/>
    <mergeCell ref="B65:N65"/>
    <mergeCell ref="B67:N67"/>
    <mergeCell ref="F68:F6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pageSetUpPr fitToPage="1"/>
  </sheetPr>
  <dimension ref="A1:S74"/>
  <sheetViews>
    <sheetView topLeftCell="A34" zoomScale="50" zoomScaleNormal="50" workbookViewId="0">
      <selection activeCell="D26" sqref="D26:F26"/>
    </sheetView>
  </sheetViews>
  <sheetFormatPr defaultColWidth="9" defaultRowHeight="15" outlineLevelCol="1" x14ac:dyDescent="0.25"/>
  <cols>
    <col min="1" max="1" width="7" style="13" bestFit="1" customWidth="1"/>
    <col min="2" max="2" width="16.85546875" style="13" customWidth="1"/>
    <col min="3" max="3" width="16.85546875" style="13" bestFit="1" customWidth="1"/>
    <col min="4" max="4" width="27.42578125" style="13" customWidth="1" outlineLevel="1"/>
    <col min="5" max="5" width="27.5703125" style="13" customWidth="1" outlineLevel="1"/>
    <col min="6" max="6" width="56.42578125" style="13" customWidth="1" outlineLevel="1"/>
    <col min="7" max="7" width="56.42578125" style="10" customWidth="1"/>
    <col min="8" max="10" width="56.42578125" style="13" customWidth="1"/>
    <col min="11" max="11" width="11.85546875" style="27" customWidth="1"/>
    <col min="12" max="12" width="19.5703125" style="27" customWidth="1"/>
    <col min="13" max="13" width="20.7109375" style="27" bestFit="1" customWidth="1"/>
    <col min="14" max="14" width="18.28515625" style="27" customWidth="1"/>
    <col min="15" max="15" width="20.42578125" style="17" customWidth="1"/>
    <col min="16" max="16" width="24.28515625" style="3" bestFit="1" customWidth="1"/>
    <col min="17" max="16384" width="9" style="17"/>
  </cols>
  <sheetData>
    <row r="1" spans="1:19" s="1" customFormat="1" ht="17.45" customHeight="1" x14ac:dyDescent="0.25">
      <c r="A1" s="239" t="s">
        <v>373</v>
      </c>
      <c r="B1" s="240"/>
      <c r="C1" s="240"/>
      <c r="D1" s="240"/>
      <c r="E1" s="240"/>
      <c r="F1" s="240"/>
      <c r="G1" s="240"/>
      <c r="H1" s="240"/>
      <c r="I1" s="240"/>
      <c r="J1" s="240"/>
      <c r="K1" s="240"/>
      <c r="L1" s="240"/>
      <c r="M1" s="240"/>
      <c r="N1" s="240"/>
      <c r="O1"/>
      <c r="P1" s="41"/>
      <c r="Q1"/>
      <c r="R1"/>
      <c r="S1"/>
    </row>
    <row r="2" spans="1:19" s="1" customFormat="1" ht="17.45" customHeight="1" thickBot="1" x14ac:dyDescent="0.3">
      <c r="A2" s="241"/>
      <c r="B2" s="242"/>
      <c r="C2" s="242"/>
      <c r="D2" s="242"/>
      <c r="E2" s="242"/>
      <c r="F2" s="242"/>
      <c r="G2" s="242"/>
      <c r="H2" s="242"/>
      <c r="I2" s="242"/>
      <c r="J2" s="242"/>
      <c r="K2" s="242"/>
      <c r="L2" s="242"/>
      <c r="M2" s="242"/>
      <c r="N2" s="242"/>
      <c r="O2"/>
      <c r="P2" s="41"/>
      <c r="Q2"/>
      <c r="R2"/>
      <c r="S2"/>
    </row>
    <row r="3" spans="1:19" s="1" customFormat="1" ht="39.75" customHeight="1" x14ac:dyDescent="0.25">
      <c r="A3" s="272" t="s">
        <v>0</v>
      </c>
      <c r="B3" s="264" t="s">
        <v>177</v>
      </c>
      <c r="C3" s="264" t="s">
        <v>178</v>
      </c>
      <c r="D3" s="266"/>
      <c r="E3" s="266"/>
      <c r="F3" s="267" t="s">
        <v>180</v>
      </c>
      <c r="G3" s="237" t="s">
        <v>324</v>
      </c>
      <c r="H3" s="237" t="s">
        <v>325</v>
      </c>
      <c r="I3" s="237" t="s">
        <v>326</v>
      </c>
      <c r="J3" s="237" t="s">
        <v>327</v>
      </c>
      <c r="K3" s="237" t="s">
        <v>181</v>
      </c>
      <c r="L3" s="237" t="s">
        <v>182</v>
      </c>
      <c r="M3" s="237" t="s">
        <v>328</v>
      </c>
      <c r="N3" s="237" t="s">
        <v>183</v>
      </c>
      <c r="O3"/>
      <c r="P3" s="237" t="s">
        <v>184</v>
      </c>
      <c r="Q3"/>
      <c r="R3"/>
      <c r="S3"/>
    </row>
    <row r="4" spans="1:19" s="3" customFormat="1" ht="28.5" customHeight="1" thickBot="1" x14ac:dyDescent="0.3">
      <c r="A4" s="273"/>
      <c r="B4" s="265"/>
      <c r="C4" s="265"/>
      <c r="D4" s="181" t="s">
        <v>331</v>
      </c>
      <c r="E4" s="2" t="s">
        <v>191</v>
      </c>
      <c r="F4" s="268"/>
      <c r="G4" s="238"/>
      <c r="H4" s="238"/>
      <c r="I4" s="238"/>
      <c r="J4" s="238"/>
      <c r="K4" s="238"/>
      <c r="L4" s="238"/>
      <c r="M4" s="238"/>
      <c r="N4" s="238"/>
      <c r="O4"/>
      <c r="P4" s="238"/>
      <c r="Q4"/>
      <c r="R4"/>
      <c r="S4"/>
    </row>
    <row r="5" spans="1:19" s="4" customFormat="1" ht="21" customHeight="1" x14ac:dyDescent="0.25">
      <c r="A5" s="5">
        <v>1</v>
      </c>
      <c r="B5" s="251" t="s">
        <v>192</v>
      </c>
      <c r="C5" s="252"/>
      <c r="D5" s="252"/>
      <c r="E5" s="252"/>
      <c r="F5" s="252"/>
      <c r="G5" s="252"/>
      <c r="H5" s="252"/>
      <c r="I5" s="252"/>
      <c r="J5" s="252"/>
      <c r="K5" s="252"/>
      <c r="L5" s="252"/>
      <c r="M5" s="252"/>
      <c r="N5" s="253"/>
      <c r="P5" s="1" t="s">
        <v>184</v>
      </c>
    </row>
    <row r="6" spans="1:19" s="4" customFormat="1" ht="41.25" customHeight="1" x14ac:dyDescent="0.25">
      <c r="A6" s="189">
        <v>1.1000000000000001</v>
      </c>
      <c r="B6" s="230" t="s">
        <v>193</v>
      </c>
      <c r="C6" s="230"/>
      <c r="D6" s="230"/>
      <c r="E6" s="230"/>
      <c r="F6" s="230"/>
      <c r="G6" s="230"/>
      <c r="H6" s="254"/>
      <c r="I6" s="254"/>
      <c r="J6" s="254"/>
      <c r="K6" s="230"/>
      <c r="L6" s="230"/>
      <c r="M6" s="230"/>
      <c r="N6" s="230"/>
      <c r="P6" s="4" t="s">
        <v>194</v>
      </c>
    </row>
    <row r="7" spans="1:19" s="4" customFormat="1" ht="98.25" customHeight="1" x14ac:dyDescent="0.25">
      <c r="A7" s="6" t="s">
        <v>8</v>
      </c>
      <c r="B7" s="200" t="s">
        <v>9</v>
      </c>
      <c r="C7" s="21" t="s">
        <v>10</v>
      </c>
      <c r="D7" s="199"/>
      <c r="E7" s="24"/>
      <c r="F7" s="193"/>
      <c r="G7" s="169" t="s">
        <v>202</v>
      </c>
      <c r="H7" s="172" t="s">
        <v>374</v>
      </c>
      <c r="I7" s="166" t="s">
        <v>333</v>
      </c>
      <c r="J7" s="193" t="s">
        <v>335</v>
      </c>
      <c r="K7" s="36"/>
      <c r="L7" s="37"/>
      <c r="M7" s="37"/>
      <c r="N7" s="37">
        <v>43441</v>
      </c>
      <c r="P7" s="4" t="s">
        <v>10</v>
      </c>
    </row>
    <row r="8" spans="1:19" s="4" customFormat="1" ht="147.75" customHeight="1" x14ac:dyDescent="0.25">
      <c r="A8" s="7" t="s">
        <v>11</v>
      </c>
      <c r="B8" s="200" t="s">
        <v>12</v>
      </c>
      <c r="C8" s="21" t="s">
        <v>10</v>
      </c>
      <c r="D8" s="190"/>
      <c r="E8" s="25"/>
      <c r="F8" s="193"/>
      <c r="G8" s="169" t="s">
        <v>202</v>
      </c>
      <c r="H8" s="172" t="s">
        <v>374</v>
      </c>
      <c r="I8" s="166" t="s">
        <v>333</v>
      </c>
      <c r="J8" s="193" t="s">
        <v>335</v>
      </c>
      <c r="K8" s="31"/>
      <c r="L8" s="33"/>
      <c r="M8" s="32"/>
      <c r="N8" s="37">
        <v>43441</v>
      </c>
      <c r="P8" s="4" t="s">
        <v>10</v>
      </c>
    </row>
    <row r="9" spans="1:19" s="4" customFormat="1" ht="120.75" customHeight="1" x14ac:dyDescent="0.25">
      <c r="A9" s="7" t="s">
        <v>13</v>
      </c>
      <c r="B9" s="200" t="s">
        <v>14</v>
      </c>
      <c r="C9" s="199" t="s">
        <v>201</v>
      </c>
      <c r="D9" s="190"/>
      <c r="E9" s="18"/>
      <c r="F9" s="193"/>
      <c r="G9" s="197" t="s">
        <v>202</v>
      </c>
      <c r="H9" s="172" t="s">
        <v>374</v>
      </c>
      <c r="I9" s="166" t="s">
        <v>333</v>
      </c>
      <c r="J9" s="193" t="s">
        <v>335</v>
      </c>
      <c r="K9" s="31"/>
      <c r="L9" s="33"/>
      <c r="M9" s="32"/>
      <c r="N9" s="37">
        <v>43441</v>
      </c>
      <c r="P9" s="4" t="s">
        <v>10</v>
      </c>
    </row>
    <row r="10" spans="1:19" s="4" customFormat="1" ht="103.5" customHeight="1" x14ac:dyDescent="0.25">
      <c r="A10" s="7" t="s">
        <v>15</v>
      </c>
      <c r="B10" s="200" t="s">
        <v>16</v>
      </c>
      <c r="C10" s="21" t="s">
        <v>10</v>
      </c>
      <c r="D10" s="190"/>
      <c r="E10" s="18"/>
      <c r="F10" s="193"/>
      <c r="G10" s="170" t="s">
        <v>202</v>
      </c>
      <c r="H10" s="172" t="s">
        <v>374</v>
      </c>
      <c r="I10" s="166" t="s">
        <v>333</v>
      </c>
      <c r="J10" s="193" t="s">
        <v>335</v>
      </c>
      <c r="K10" s="31"/>
      <c r="L10" s="33"/>
      <c r="M10" s="32"/>
      <c r="N10" s="37">
        <v>43441</v>
      </c>
      <c r="P10" s="4" t="s">
        <v>10</v>
      </c>
    </row>
    <row r="11" spans="1:19" s="4" customFormat="1" ht="198" customHeight="1" x14ac:dyDescent="0.25">
      <c r="A11" s="7" t="s">
        <v>17</v>
      </c>
      <c r="B11" s="200" t="s">
        <v>18</v>
      </c>
      <c r="C11" s="199" t="s">
        <v>10</v>
      </c>
      <c r="D11" s="190"/>
      <c r="E11" s="18"/>
      <c r="F11" s="66" t="s">
        <v>339</v>
      </c>
      <c r="G11" s="170" t="s">
        <v>375</v>
      </c>
      <c r="H11" s="197" t="s">
        <v>202</v>
      </c>
      <c r="I11" s="161" t="s">
        <v>342</v>
      </c>
      <c r="J11" s="193"/>
      <c r="K11" s="31"/>
      <c r="L11" s="33"/>
      <c r="M11" s="32">
        <v>43322</v>
      </c>
      <c r="N11" s="37">
        <v>43448</v>
      </c>
      <c r="P11" s="4" t="s">
        <v>10</v>
      </c>
    </row>
    <row r="12" spans="1:19" s="4" customFormat="1" ht="97.5" customHeight="1" x14ac:dyDescent="0.25">
      <c r="A12" s="7" t="s">
        <v>19</v>
      </c>
      <c r="B12" s="200" t="s">
        <v>20</v>
      </c>
      <c r="C12" s="199" t="s">
        <v>207</v>
      </c>
      <c r="D12" s="190"/>
      <c r="E12" s="18"/>
      <c r="F12" s="193"/>
      <c r="G12" s="170" t="s">
        <v>202</v>
      </c>
      <c r="H12" s="172" t="s">
        <v>374</v>
      </c>
      <c r="I12" s="158" t="s">
        <v>337</v>
      </c>
      <c r="J12" s="193" t="s">
        <v>341</v>
      </c>
      <c r="K12" s="31"/>
      <c r="L12" s="33"/>
      <c r="M12" s="37"/>
      <c r="N12" s="37">
        <v>43441</v>
      </c>
      <c r="P12" s="4" t="s">
        <v>21</v>
      </c>
    </row>
    <row r="13" spans="1:19" s="10" customFormat="1" ht="54.75" customHeight="1" x14ac:dyDescent="0.25">
      <c r="A13" s="8" t="s">
        <v>22</v>
      </c>
      <c r="B13" s="191" t="s">
        <v>23</v>
      </c>
      <c r="C13" s="9" t="s">
        <v>10</v>
      </c>
      <c r="D13" s="190"/>
      <c r="E13" s="18"/>
      <c r="F13" s="193"/>
      <c r="G13" s="170" t="s">
        <v>202</v>
      </c>
      <c r="H13" s="172" t="s">
        <v>374</v>
      </c>
      <c r="I13" s="166" t="s">
        <v>333</v>
      </c>
      <c r="J13" s="193" t="s">
        <v>335</v>
      </c>
      <c r="K13" s="31"/>
      <c r="L13" s="31"/>
      <c r="M13" s="34"/>
      <c r="N13" s="37">
        <v>43441</v>
      </c>
      <c r="P13" s="4" t="s">
        <v>10</v>
      </c>
    </row>
    <row r="14" spans="1:19" s="10" customFormat="1" ht="61.5" customHeight="1" x14ac:dyDescent="0.25">
      <c r="A14" s="11" t="s">
        <v>24</v>
      </c>
      <c r="B14" s="191" t="s">
        <v>25</v>
      </c>
      <c r="C14" s="9" t="s">
        <v>10</v>
      </c>
      <c r="D14" s="190"/>
      <c r="E14" s="18"/>
      <c r="F14" s="193"/>
      <c r="G14" s="170" t="s">
        <v>202</v>
      </c>
      <c r="H14" s="172" t="s">
        <v>374</v>
      </c>
      <c r="I14" s="166" t="s">
        <v>333</v>
      </c>
      <c r="J14" s="193" t="s">
        <v>335</v>
      </c>
      <c r="K14" s="31"/>
      <c r="L14" s="31"/>
      <c r="M14" s="34"/>
      <c r="N14" s="37">
        <v>43441</v>
      </c>
      <c r="P14" s="4" t="s">
        <v>10</v>
      </c>
    </row>
    <row r="15" spans="1:19" s="10" customFormat="1" ht="142.5" customHeight="1" x14ac:dyDescent="0.25">
      <c r="A15" s="11" t="s">
        <v>26</v>
      </c>
      <c r="B15" s="191" t="s">
        <v>27</v>
      </c>
      <c r="C15" s="9" t="s">
        <v>211</v>
      </c>
      <c r="D15" s="190"/>
      <c r="E15" s="18"/>
      <c r="F15" s="193"/>
      <c r="G15" s="170" t="s">
        <v>202</v>
      </c>
      <c r="H15" s="170" t="s">
        <v>202</v>
      </c>
      <c r="I15" s="162" t="s">
        <v>342</v>
      </c>
      <c r="J15" s="193"/>
      <c r="K15" s="31"/>
      <c r="L15" s="31"/>
      <c r="M15" s="34">
        <v>43448</v>
      </c>
      <c r="N15" s="34">
        <v>43448</v>
      </c>
      <c r="P15" s="4" t="s">
        <v>28</v>
      </c>
    </row>
    <row r="16" spans="1:19" s="10" customFormat="1" ht="73.5" customHeight="1" x14ac:dyDescent="0.25">
      <c r="A16" s="11" t="s">
        <v>29</v>
      </c>
      <c r="B16" s="191" t="s">
        <v>30</v>
      </c>
      <c r="C16" s="9" t="s">
        <v>10</v>
      </c>
      <c r="D16" s="190"/>
      <c r="E16" s="18"/>
      <c r="F16" s="193"/>
      <c r="G16" s="197" t="s">
        <v>202</v>
      </c>
      <c r="H16" s="197" t="s">
        <v>202</v>
      </c>
      <c r="I16" s="162" t="s">
        <v>342</v>
      </c>
      <c r="J16" s="193"/>
      <c r="K16" s="31"/>
      <c r="L16" s="31"/>
      <c r="M16" s="34">
        <v>43448</v>
      </c>
      <c r="N16" s="34">
        <v>43448</v>
      </c>
      <c r="P16" s="4" t="s">
        <v>10</v>
      </c>
    </row>
    <row r="17" spans="1:16" s="10" customFormat="1" ht="145.5" customHeight="1" x14ac:dyDescent="0.25">
      <c r="A17" s="11" t="s">
        <v>31</v>
      </c>
      <c r="B17" s="191" t="s">
        <v>32</v>
      </c>
      <c r="C17" s="9" t="s">
        <v>10</v>
      </c>
      <c r="D17" s="190"/>
      <c r="E17" s="18"/>
      <c r="F17" s="193"/>
      <c r="G17" s="197" t="s">
        <v>202</v>
      </c>
      <c r="H17" s="197" t="s">
        <v>202</v>
      </c>
      <c r="I17" s="162" t="s">
        <v>342</v>
      </c>
      <c r="J17" s="193"/>
      <c r="K17" s="31"/>
      <c r="L17" s="31"/>
      <c r="M17" s="34">
        <v>43448</v>
      </c>
      <c r="N17" s="34">
        <v>43448</v>
      </c>
      <c r="O17" s="12"/>
      <c r="P17" s="4" t="s">
        <v>10</v>
      </c>
    </row>
    <row r="18" spans="1:16" s="10" customFormat="1" ht="19.5" customHeight="1" x14ac:dyDescent="0.25">
      <c r="A18" s="189">
        <v>1.2</v>
      </c>
      <c r="B18" s="255" t="s">
        <v>215</v>
      </c>
      <c r="C18" s="256"/>
      <c r="D18" s="256"/>
      <c r="E18" s="256"/>
      <c r="F18" s="256"/>
      <c r="G18" s="256"/>
      <c r="H18" s="256"/>
      <c r="I18" s="256"/>
      <c r="J18" s="256"/>
      <c r="K18" s="256"/>
      <c r="L18" s="256"/>
      <c r="M18" s="256"/>
      <c r="N18" s="257"/>
      <c r="P18" s="4" t="s">
        <v>194</v>
      </c>
    </row>
    <row r="19" spans="1:16" s="10" customFormat="1" ht="15.75" x14ac:dyDescent="0.25">
      <c r="A19" s="269" t="s">
        <v>33</v>
      </c>
      <c r="B19" s="261" t="s">
        <v>216</v>
      </c>
      <c r="C19" s="262"/>
      <c r="D19" s="262"/>
      <c r="E19" s="262"/>
      <c r="F19" s="263"/>
      <c r="G19" s="171"/>
      <c r="H19" s="201"/>
      <c r="I19" s="201"/>
      <c r="J19" s="201"/>
      <c r="K19" s="31"/>
      <c r="L19" s="31"/>
      <c r="M19" s="31"/>
      <c r="N19" s="31"/>
      <c r="P19" s="4" t="s">
        <v>194</v>
      </c>
    </row>
    <row r="20" spans="1:16" s="10" customFormat="1" ht="86.25" customHeight="1" x14ac:dyDescent="0.25">
      <c r="A20" s="270"/>
      <c r="B20" s="191" t="s">
        <v>34</v>
      </c>
      <c r="C20" s="9" t="s">
        <v>217</v>
      </c>
      <c r="D20" s="190"/>
      <c r="E20" s="38"/>
      <c r="F20" s="196"/>
      <c r="G20" s="203" t="s">
        <v>376</v>
      </c>
      <c r="H20" s="197" t="s">
        <v>202</v>
      </c>
      <c r="I20" s="160" t="s">
        <v>343</v>
      </c>
      <c r="J20" s="196"/>
      <c r="K20" s="31"/>
      <c r="L20" s="34"/>
      <c r="M20" s="34"/>
      <c r="N20" s="34" t="s">
        <v>224</v>
      </c>
      <c r="P20" s="4" t="s">
        <v>28</v>
      </c>
    </row>
    <row r="21" spans="1:16" s="10" customFormat="1" ht="82.5" customHeight="1" x14ac:dyDescent="0.25">
      <c r="A21" s="270"/>
      <c r="B21" s="191" t="s">
        <v>35</v>
      </c>
      <c r="C21" s="9" t="s">
        <v>217</v>
      </c>
      <c r="D21" s="190"/>
      <c r="E21" s="38"/>
      <c r="F21" s="196"/>
      <c r="G21" s="203" t="s">
        <v>377</v>
      </c>
      <c r="H21" s="172" t="s">
        <v>374</v>
      </c>
      <c r="I21" s="166" t="s">
        <v>333</v>
      </c>
      <c r="J21" s="196" t="s">
        <v>378</v>
      </c>
      <c r="K21" s="31"/>
      <c r="L21" s="31"/>
      <c r="M21" s="31"/>
      <c r="N21" s="34">
        <v>43446</v>
      </c>
      <c r="P21" s="4" t="s">
        <v>28</v>
      </c>
    </row>
    <row r="22" spans="1:16" s="10" customFormat="1" ht="90.75" customHeight="1" x14ac:dyDescent="0.25">
      <c r="A22" s="271"/>
      <c r="B22" s="13" t="s">
        <v>36</v>
      </c>
      <c r="C22" s="9" t="s">
        <v>217</v>
      </c>
      <c r="D22" s="190"/>
      <c r="E22" s="38"/>
      <c r="F22" s="196"/>
      <c r="G22" s="203" t="s">
        <v>379</v>
      </c>
      <c r="H22" s="197" t="s">
        <v>202</v>
      </c>
      <c r="I22" s="159" t="s">
        <v>380</v>
      </c>
      <c r="J22" s="196" t="s">
        <v>381</v>
      </c>
      <c r="K22" s="31"/>
      <c r="L22" s="31"/>
      <c r="M22" s="31"/>
      <c r="N22" s="34">
        <v>43446</v>
      </c>
      <c r="P22" s="4" t="s">
        <v>28</v>
      </c>
    </row>
    <row r="23" spans="1:16" s="10" customFormat="1" ht="126.75" customHeight="1" x14ac:dyDescent="0.25">
      <c r="A23" s="11" t="s">
        <v>37</v>
      </c>
      <c r="B23" s="191" t="s">
        <v>38</v>
      </c>
      <c r="C23" s="9" t="s">
        <v>217</v>
      </c>
      <c r="D23" s="190"/>
      <c r="E23" s="18"/>
      <c r="F23" s="193"/>
      <c r="G23" s="38" t="s">
        <v>202</v>
      </c>
      <c r="H23" s="197" t="s">
        <v>202</v>
      </c>
      <c r="I23" s="161" t="s">
        <v>342</v>
      </c>
      <c r="J23" s="193"/>
      <c r="K23" s="31"/>
      <c r="L23" s="34"/>
      <c r="M23" s="34">
        <v>43328</v>
      </c>
      <c r="N23" s="34">
        <v>43448</v>
      </c>
      <c r="P23" s="4" t="s">
        <v>28</v>
      </c>
    </row>
    <row r="24" spans="1:16" s="10" customFormat="1" ht="126.75" customHeight="1" x14ac:dyDescent="0.25">
      <c r="A24" s="11" t="s">
        <v>39</v>
      </c>
      <c r="B24" s="191" t="s">
        <v>40</v>
      </c>
      <c r="C24" s="9" t="s">
        <v>228</v>
      </c>
      <c r="D24" s="190"/>
      <c r="E24" s="18"/>
      <c r="F24" s="196"/>
      <c r="G24" s="38" t="s">
        <v>202</v>
      </c>
      <c r="H24" s="172" t="s">
        <v>374</v>
      </c>
      <c r="I24" s="166" t="s">
        <v>333</v>
      </c>
      <c r="J24" s="196" t="s">
        <v>382</v>
      </c>
      <c r="K24" s="31"/>
      <c r="L24" s="34"/>
      <c r="M24" s="34">
        <v>43315</v>
      </c>
      <c r="N24" s="37">
        <v>43441</v>
      </c>
      <c r="P24" s="4" t="s">
        <v>28</v>
      </c>
    </row>
    <row r="25" spans="1:16" s="10" customFormat="1" ht="85.7" customHeight="1" x14ac:dyDescent="0.25">
      <c r="A25" s="11" t="s">
        <v>41</v>
      </c>
      <c r="B25" s="191" t="s">
        <v>42</v>
      </c>
      <c r="C25" s="9" t="s">
        <v>228</v>
      </c>
      <c r="D25" s="190"/>
      <c r="E25" s="18"/>
      <c r="F25" s="193"/>
      <c r="G25" s="38" t="s">
        <v>202</v>
      </c>
      <c r="H25" s="38" t="s">
        <v>202</v>
      </c>
      <c r="I25" s="161" t="s">
        <v>342</v>
      </c>
      <c r="J25" s="193"/>
      <c r="K25" s="31"/>
      <c r="L25" s="34"/>
      <c r="M25" s="34">
        <v>43333</v>
      </c>
      <c r="N25" s="34">
        <v>43448</v>
      </c>
      <c r="P25" s="4" t="s">
        <v>28</v>
      </c>
    </row>
    <row r="26" spans="1:16" s="10" customFormat="1" ht="179.45" customHeight="1" x14ac:dyDescent="0.25">
      <c r="A26" s="11" t="s">
        <v>43</v>
      </c>
      <c r="B26" s="191" t="s">
        <v>44</v>
      </c>
      <c r="C26" s="9" t="s">
        <v>228</v>
      </c>
      <c r="D26" s="190" t="s">
        <v>202</v>
      </c>
      <c r="E26" s="188" t="s">
        <v>345</v>
      </c>
      <c r="F26" s="66" t="s">
        <v>231</v>
      </c>
      <c r="G26" s="38" t="s">
        <v>383</v>
      </c>
      <c r="H26" s="197" t="s">
        <v>384</v>
      </c>
      <c r="I26" s="166" t="s">
        <v>333</v>
      </c>
      <c r="J26" s="193" t="s">
        <v>385</v>
      </c>
      <c r="K26" s="31"/>
      <c r="L26" s="34"/>
      <c r="M26" s="34">
        <v>43350</v>
      </c>
      <c r="N26" s="34">
        <v>43446</v>
      </c>
      <c r="P26" s="4" t="s">
        <v>28</v>
      </c>
    </row>
    <row r="27" spans="1:16" s="10" customFormat="1" ht="88.5" customHeight="1" x14ac:dyDescent="0.25">
      <c r="A27" s="11" t="s">
        <v>45</v>
      </c>
      <c r="B27" s="191" t="s">
        <v>46</v>
      </c>
      <c r="C27" s="9" t="s">
        <v>232</v>
      </c>
      <c r="D27" s="190"/>
      <c r="E27" s="19"/>
      <c r="F27" s="193"/>
      <c r="G27" s="38" t="s">
        <v>383</v>
      </c>
      <c r="H27" s="197" t="s">
        <v>386</v>
      </c>
      <c r="I27" s="166" t="s">
        <v>333</v>
      </c>
      <c r="J27" s="193" t="s">
        <v>387</v>
      </c>
      <c r="K27" s="31"/>
      <c r="L27" s="34"/>
      <c r="M27" s="34">
        <v>43355</v>
      </c>
      <c r="N27" s="34">
        <v>43446</v>
      </c>
      <c r="O27" s="10" t="s">
        <v>388</v>
      </c>
      <c r="P27" s="4" t="s">
        <v>28</v>
      </c>
    </row>
    <row r="28" spans="1:16" s="10" customFormat="1" ht="18.75" customHeight="1" x14ac:dyDescent="0.25">
      <c r="A28" s="189">
        <v>1.3</v>
      </c>
      <c r="B28" s="255" t="s">
        <v>48</v>
      </c>
      <c r="C28" s="256"/>
      <c r="D28" s="256"/>
      <c r="E28" s="256"/>
      <c r="F28" s="256"/>
      <c r="G28" s="256"/>
      <c r="H28" s="256"/>
      <c r="I28" s="256"/>
      <c r="J28" s="256"/>
      <c r="K28" s="256"/>
      <c r="L28" s="256"/>
      <c r="M28" s="256"/>
      <c r="N28" s="257"/>
      <c r="P28" s="4" t="s">
        <v>194</v>
      </c>
    </row>
    <row r="29" spans="1:16" s="10" customFormat="1" ht="85.7" customHeight="1" x14ac:dyDescent="0.25">
      <c r="A29" s="11" t="s">
        <v>47</v>
      </c>
      <c r="B29" s="191" t="s">
        <v>48</v>
      </c>
      <c r="C29" s="9" t="s">
        <v>235</v>
      </c>
      <c r="D29" s="190"/>
      <c r="E29" s="18"/>
      <c r="F29" s="193"/>
      <c r="G29" s="38" t="s">
        <v>202</v>
      </c>
      <c r="H29" s="197" t="s">
        <v>389</v>
      </c>
      <c r="I29" s="158" t="s">
        <v>337</v>
      </c>
      <c r="J29" s="193" t="s">
        <v>361</v>
      </c>
      <c r="K29" s="31"/>
      <c r="L29" s="34"/>
      <c r="M29" s="34">
        <v>43373</v>
      </c>
      <c r="N29" s="37">
        <v>43451</v>
      </c>
      <c r="P29" s="4" t="s">
        <v>21</v>
      </c>
    </row>
    <row r="30" spans="1:16" s="10" customFormat="1" ht="86.25" customHeight="1" x14ac:dyDescent="0.25">
      <c r="A30" s="11" t="s">
        <v>49</v>
      </c>
      <c r="B30" s="191" t="s">
        <v>50</v>
      </c>
      <c r="C30" s="9" t="s">
        <v>237</v>
      </c>
      <c r="D30" s="190"/>
      <c r="E30" s="18"/>
      <c r="F30" s="193"/>
      <c r="G30" s="38" t="s">
        <v>202</v>
      </c>
      <c r="H30" s="197" t="s">
        <v>389</v>
      </c>
      <c r="I30" s="158" t="s">
        <v>337</v>
      </c>
      <c r="J30" s="193" t="s">
        <v>361</v>
      </c>
      <c r="K30" s="31"/>
      <c r="L30" s="34"/>
      <c r="M30" s="34">
        <v>43373</v>
      </c>
      <c r="N30" s="37">
        <v>43451</v>
      </c>
      <c r="P30" s="4" t="s">
        <v>21</v>
      </c>
    </row>
    <row r="31" spans="1:16" s="10" customFormat="1" ht="21.2" customHeight="1" x14ac:dyDescent="0.25">
      <c r="A31" s="14">
        <v>2</v>
      </c>
      <c r="B31" s="258" t="s">
        <v>239</v>
      </c>
      <c r="C31" s="259"/>
      <c r="D31" s="259"/>
      <c r="E31" s="259"/>
      <c r="F31" s="259"/>
      <c r="G31" s="259"/>
      <c r="H31" s="259"/>
      <c r="I31" s="259"/>
      <c r="J31" s="259"/>
      <c r="K31" s="259"/>
      <c r="L31" s="259"/>
      <c r="M31" s="259"/>
      <c r="N31" s="260"/>
      <c r="P31" s="4" t="s">
        <v>194</v>
      </c>
    </row>
    <row r="32" spans="1:16" s="10" customFormat="1" ht="135.75" customHeight="1" x14ac:dyDescent="0.25">
      <c r="A32" s="11">
        <v>2.1</v>
      </c>
      <c r="B32" s="191" t="s">
        <v>51</v>
      </c>
      <c r="C32" s="199" t="s">
        <v>240</v>
      </c>
      <c r="D32" s="190"/>
      <c r="E32" s="38"/>
      <c r="F32" s="193"/>
      <c r="G32" s="197" t="s">
        <v>390</v>
      </c>
      <c r="H32" s="203" t="s">
        <v>353</v>
      </c>
      <c r="I32" s="158" t="s">
        <v>337</v>
      </c>
      <c r="J32" s="193" t="s">
        <v>354</v>
      </c>
      <c r="K32" s="31"/>
      <c r="L32" s="31"/>
      <c r="M32" s="34">
        <v>43423</v>
      </c>
      <c r="N32" s="34">
        <v>43441</v>
      </c>
      <c r="P32" s="4" t="s">
        <v>52</v>
      </c>
    </row>
    <row r="33" spans="1:16" s="10" customFormat="1" ht="163.5" customHeight="1" x14ac:dyDescent="0.25">
      <c r="A33" s="11">
        <v>2.2000000000000002</v>
      </c>
      <c r="B33" s="191" t="s">
        <v>53</v>
      </c>
      <c r="C33" s="199" t="s">
        <v>244</v>
      </c>
      <c r="D33" s="190"/>
      <c r="E33" s="197"/>
      <c r="F33" s="196"/>
      <c r="G33" s="172" t="s">
        <v>374</v>
      </c>
      <c r="H33" s="203" t="s">
        <v>353</v>
      </c>
      <c r="I33" s="158" t="s">
        <v>337</v>
      </c>
      <c r="J33" s="193" t="s">
        <v>355</v>
      </c>
      <c r="K33" s="31"/>
      <c r="L33" s="31"/>
      <c r="M33" s="34">
        <v>43423</v>
      </c>
      <c r="N33" s="34">
        <v>43441</v>
      </c>
      <c r="P33" s="4" t="s">
        <v>54</v>
      </c>
    </row>
    <row r="34" spans="1:16" s="10" customFormat="1" ht="21.2" customHeight="1" x14ac:dyDescent="0.25">
      <c r="A34" s="192">
        <v>3</v>
      </c>
      <c r="B34" s="258" t="s">
        <v>248</v>
      </c>
      <c r="C34" s="259"/>
      <c r="D34" s="259"/>
      <c r="E34" s="259"/>
      <c r="F34" s="259"/>
      <c r="G34" s="259"/>
      <c r="H34" s="259"/>
      <c r="I34" s="259"/>
      <c r="J34" s="259"/>
      <c r="K34" s="259"/>
      <c r="L34" s="259"/>
      <c r="M34" s="259"/>
      <c r="N34" s="260"/>
      <c r="P34" s="4" t="s">
        <v>194</v>
      </c>
    </row>
    <row r="35" spans="1:16" s="10" customFormat="1" ht="151.5" customHeight="1" x14ac:dyDescent="0.25">
      <c r="A35" s="11">
        <v>3.1</v>
      </c>
      <c r="B35" s="191" t="s">
        <v>55</v>
      </c>
      <c r="C35" s="9" t="s">
        <v>249</v>
      </c>
      <c r="D35" s="15"/>
      <c r="E35" s="18"/>
      <c r="F35" s="196"/>
      <c r="G35" s="197" t="s">
        <v>391</v>
      </c>
      <c r="H35" s="203" t="s">
        <v>353</v>
      </c>
      <c r="I35" s="166" t="s">
        <v>333</v>
      </c>
      <c r="J35" s="196" t="s">
        <v>392</v>
      </c>
      <c r="K35" s="31"/>
      <c r="L35" s="31"/>
      <c r="M35" s="34">
        <v>43373</v>
      </c>
      <c r="N35" s="168">
        <f>MAX(N21,N20,N46)</f>
        <v>43447</v>
      </c>
      <c r="P35" s="4" t="s">
        <v>28</v>
      </c>
    </row>
    <row r="36" spans="1:16" s="10" customFormat="1" ht="47.25" x14ac:dyDescent="0.25">
      <c r="A36" s="11">
        <v>3.2</v>
      </c>
      <c r="B36" s="191" t="s">
        <v>56</v>
      </c>
      <c r="C36" s="9" t="s">
        <v>249</v>
      </c>
      <c r="D36" s="16"/>
      <c r="E36" s="39"/>
      <c r="F36" s="196"/>
      <c r="G36" s="38" t="s">
        <v>393</v>
      </c>
      <c r="H36" s="203" t="s">
        <v>353</v>
      </c>
      <c r="I36" s="163" t="s">
        <v>380</v>
      </c>
      <c r="J36" s="196" t="s">
        <v>394</v>
      </c>
      <c r="K36" s="31"/>
      <c r="L36" s="31"/>
      <c r="M36" s="34"/>
      <c r="N36" s="34">
        <v>43441</v>
      </c>
      <c r="O36" s="10" t="s">
        <v>395</v>
      </c>
      <c r="P36" s="4" t="s">
        <v>57</v>
      </c>
    </row>
    <row r="37" spans="1:16" s="10" customFormat="1" ht="98.45" customHeight="1" x14ac:dyDescent="0.25">
      <c r="A37" s="11">
        <v>3.3</v>
      </c>
      <c r="B37" s="191" t="s">
        <v>58</v>
      </c>
      <c r="C37" s="9" t="s">
        <v>253</v>
      </c>
      <c r="D37" s="190"/>
      <c r="E37" s="18"/>
      <c r="F37" s="196"/>
      <c r="G37" s="38" t="s">
        <v>202</v>
      </c>
      <c r="H37" s="203" t="s">
        <v>202</v>
      </c>
      <c r="I37" s="162" t="s">
        <v>342</v>
      </c>
      <c r="J37" s="196"/>
      <c r="K37" s="31"/>
      <c r="L37" s="31"/>
      <c r="M37" s="34">
        <v>43373</v>
      </c>
      <c r="N37" s="34">
        <v>43373</v>
      </c>
      <c r="P37" s="4" t="s">
        <v>57</v>
      </c>
    </row>
    <row r="38" spans="1:16" s="10" customFormat="1" ht="21.2" customHeight="1" x14ac:dyDescent="0.25">
      <c r="A38" s="192">
        <v>4</v>
      </c>
      <c r="B38" s="258" t="s">
        <v>255</v>
      </c>
      <c r="C38" s="259"/>
      <c r="D38" s="259"/>
      <c r="E38" s="259"/>
      <c r="F38" s="259"/>
      <c r="G38" s="259"/>
      <c r="H38" s="259"/>
      <c r="I38" s="259"/>
      <c r="J38" s="259"/>
      <c r="K38" s="259"/>
      <c r="L38" s="259"/>
      <c r="M38" s="259"/>
      <c r="N38" s="260"/>
      <c r="P38" s="4" t="s">
        <v>194</v>
      </c>
    </row>
    <row r="39" spans="1:16" s="10" customFormat="1" ht="181.5" customHeight="1" x14ac:dyDescent="0.25">
      <c r="A39" s="11">
        <v>4.0999999999999996</v>
      </c>
      <c r="B39" s="191" t="s">
        <v>59</v>
      </c>
      <c r="C39" s="190" t="s">
        <v>10</v>
      </c>
      <c r="D39" s="190"/>
      <c r="E39" s="203"/>
      <c r="F39" s="23"/>
      <c r="G39" s="38" t="s">
        <v>396</v>
      </c>
      <c r="H39" s="10" t="s">
        <v>353</v>
      </c>
      <c r="I39" s="161" t="s">
        <v>342</v>
      </c>
      <c r="J39" s="193" t="s">
        <v>358</v>
      </c>
      <c r="K39" s="31"/>
      <c r="L39" s="31"/>
      <c r="M39" s="31"/>
      <c r="N39" s="34">
        <v>43451</v>
      </c>
      <c r="P39" s="4" t="s">
        <v>10</v>
      </c>
    </row>
    <row r="40" spans="1:16" s="10" customFormat="1" ht="49.7" customHeight="1" x14ac:dyDescent="0.25">
      <c r="A40" s="11">
        <v>4.2</v>
      </c>
      <c r="B40" s="191" t="s">
        <v>60</v>
      </c>
      <c r="C40" s="190" t="s">
        <v>258</v>
      </c>
      <c r="D40" s="190"/>
      <c r="E40" s="203"/>
      <c r="F40" s="196"/>
      <c r="G40" s="38" t="s">
        <v>397</v>
      </c>
      <c r="H40" s="197" t="s">
        <v>353</v>
      </c>
      <c r="I40" s="161" t="s">
        <v>342</v>
      </c>
      <c r="J40" s="196" t="s">
        <v>360</v>
      </c>
      <c r="K40" s="31"/>
      <c r="L40" s="31"/>
      <c r="M40" s="34">
        <v>43373</v>
      </c>
      <c r="N40" s="34">
        <v>43441</v>
      </c>
      <c r="P40" s="4" t="s">
        <v>61</v>
      </c>
    </row>
    <row r="41" spans="1:16" s="10" customFormat="1" ht="21.2" customHeight="1" x14ac:dyDescent="0.25">
      <c r="A41" s="192">
        <v>5</v>
      </c>
      <c r="B41" s="258" t="s">
        <v>262</v>
      </c>
      <c r="C41" s="259"/>
      <c r="D41" s="259"/>
      <c r="E41" s="259"/>
      <c r="F41" s="259"/>
      <c r="G41" s="259"/>
      <c r="H41" s="259"/>
      <c r="I41" s="259"/>
      <c r="J41" s="259"/>
      <c r="K41" s="259"/>
      <c r="L41" s="259"/>
      <c r="M41" s="259"/>
      <c r="N41" s="260"/>
      <c r="P41" s="4" t="s">
        <v>194</v>
      </c>
    </row>
    <row r="42" spans="1:16" s="10" customFormat="1" ht="30" x14ac:dyDescent="0.25">
      <c r="A42" s="11">
        <v>5.0999999999999996</v>
      </c>
      <c r="B42" s="191" t="s">
        <v>62</v>
      </c>
      <c r="C42" s="9" t="s">
        <v>263</v>
      </c>
      <c r="D42" s="190"/>
      <c r="E42" s="18"/>
      <c r="F42" s="193"/>
      <c r="G42" s="38" t="s">
        <v>202</v>
      </c>
      <c r="H42" s="38" t="s">
        <v>389</v>
      </c>
      <c r="I42" s="161" t="s">
        <v>342</v>
      </c>
      <c r="J42" s="193"/>
      <c r="K42" s="31"/>
      <c r="L42" s="31"/>
      <c r="M42" s="31"/>
      <c r="N42" s="34">
        <v>43441</v>
      </c>
      <c r="P42" s="4" t="s">
        <v>63</v>
      </c>
    </row>
    <row r="43" spans="1:16" s="10" customFormat="1" ht="234.75" customHeight="1" x14ac:dyDescent="0.25">
      <c r="A43" s="11">
        <v>5.2</v>
      </c>
      <c r="B43" s="191" t="s">
        <v>64</v>
      </c>
      <c r="C43" s="9" t="s">
        <v>263</v>
      </c>
      <c r="D43" s="190"/>
      <c r="E43" s="38"/>
      <c r="F43" s="196"/>
      <c r="G43" s="197" t="s">
        <v>398</v>
      </c>
      <c r="H43" s="203" t="s">
        <v>353</v>
      </c>
      <c r="I43" s="166" t="s">
        <v>333</v>
      </c>
      <c r="J43" s="196" t="s">
        <v>399</v>
      </c>
      <c r="K43" s="31"/>
      <c r="L43" s="31"/>
      <c r="M43" s="34">
        <v>43373</v>
      </c>
      <c r="N43" s="34">
        <v>43447</v>
      </c>
      <c r="P43" s="4" t="s">
        <v>63</v>
      </c>
    </row>
    <row r="44" spans="1:16" s="10" customFormat="1" ht="21" customHeight="1" x14ac:dyDescent="0.25">
      <c r="A44" s="192">
        <v>6</v>
      </c>
      <c r="B44" s="258" t="s">
        <v>268</v>
      </c>
      <c r="C44" s="259"/>
      <c r="D44" s="259"/>
      <c r="E44" s="259"/>
      <c r="F44" s="259"/>
      <c r="G44" s="259"/>
      <c r="H44" s="259"/>
      <c r="I44" s="259"/>
      <c r="J44" s="259"/>
      <c r="K44" s="259"/>
      <c r="L44" s="259"/>
      <c r="M44" s="259"/>
      <c r="N44" s="260"/>
      <c r="P44" s="4" t="s">
        <v>194</v>
      </c>
    </row>
    <row r="45" spans="1:16" s="10" customFormat="1" ht="18.75" customHeight="1" x14ac:dyDescent="0.25">
      <c r="A45" s="189">
        <v>6.1</v>
      </c>
      <c r="B45" s="255" t="s">
        <v>269</v>
      </c>
      <c r="C45" s="256"/>
      <c r="D45" s="256"/>
      <c r="E45" s="256"/>
      <c r="F45" s="256"/>
      <c r="G45" s="256"/>
      <c r="H45" s="256"/>
      <c r="I45" s="256"/>
      <c r="J45" s="256"/>
      <c r="K45" s="256"/>
      <c r="L45" s="256"/>
      <c r="M45" s="256"/>
      <c r="N45" s="257"/>
      <c r="P45" s="4" t="s">
        <v>194</v>
      </c>
    </row>
    <row r="46" spans="1:16" s="10" customFormat="1" ht="110.25" x14ac:dyDescent="0.25">
      <c r="A46" s="11" t="s">
        <v>65</v>
      </c>
      <c r="B46" s="191" t="s">
        <v>66</v>
      </c>
      <c r="C46" s="9" t="s">
        <v>270</v>
      </c>
      <c r="D46" s="199"/>
      <c r="E46" s="18"/>
      <c r="F46" s="23"/>
      <c r="G46" s="197" t="s">
        <v>400</v>
      </c>
      <c r="H46" s="197" t="s">
        <v>353</v>
      </c>
      <c r="I46" s="166" t="s">
        <v>333</v>
      </c>
      <c r="J46" s="193" t="s">
        <v>401</v>
      </c>
      <c r="K46" s="31"/>
      <c r="L46" s="31"/>
      <c r="M46" s="33" t="s">
        <v>273</v>
      </c>
      <c r="N46" s="34">
        <v>43447</v>
      </c>
      <c r="O46" s="10" t="s">
        <v>402</v>
      </c>
      <c r="P46" s="4" t="s">
        <v>67</v>
      </c>
    </row>
    <row r="47" spans="1:16" s="10" customFormat="1" ht="70.5" customHeight="1" x14ac:dyDescent="0.25">
      <c r="A47" s="11" t="s">
        <v>68</v>
      </c>
      <c r="B47" s="191" t="s">
        <v>69</v>
      </c>
      <c r="C47" s="9" t="s">
        <v>69</v>
      </c>
      <c r="D47" s="199"/>
      <c r="E47" s="197"/>
      <c r="F47" s="193"/>
      <c r="G47" s="38" t="s">
        <v>386</v>
      </c>
      <c r="H47" s="197" t="s">
        <v>202</v>
      </c>
      <c r="I47" s="166" t="s">
        <v>333</v>
      </c>
      <c r="J47" s="193" t="s">
        <v>364</v>
      </c>
      <c r="K47" s="31"/>
      <c r="L47" s="31"/>
      <c r="M47" s="34">
        <v>43434</v>
      </c>
      <c r="N47" s="34">
        <v>43434</v>
      </c>
      <c r="P47" s="4" t="s">
        <v>70</v>
      </c>
    </row>
    <row r="48" spans="1:16" s="10" customFormat="1" ht="75" x14ac:dyDescent="0.25">
      <c r="A48" s="11" t="s">
        <v>71</v>
      </c>
      <c r="B48" s="191" t="s">
        <v>72</v>
      </c>
      <c r="C48" s="9" t="s">
        <v>277</v>
      </c>
      <c r="D48" s="199"/>
      <c r="E48" s="18"/>
      <c r="F48" s="196"/>
      <c r="G48" s="38" t="s">
        <v>403</v>
      </c>
      <c r="H48" s="203" t="s">
        <v>202</v>
      </c>
      <c r="I48" s="166" t="s">
        <v>333</v>
      </c>
      <c r="J48" s="196"/>
      <c r="K48" s="31"/>
      <c r="L48" s="35"/>
      <c r="M48" s="34">
        <v>43394</v>
      </c>
      <c r="N48" s="34">
        <v>43394</v>
      </c>
      <c r="O48" s="4" t="s">
        <v>404</v>
      </c>
      <c r="P48" s="4" t="s">
        <v>73</v>
      </c>
    </row>
    <row r="49" spans="1:16" s="10" customFormat="1" ht="60" customHeight="1" x14ac:dyDescent="0.25">
      <c r="A49" s="11" t="s">
        <v>74</v>
      </c>
      <c r="B49" s="191" t="s">
        <v>75</v>
      </c>
      <c r="C49" s="9" t="s">
        <v>228</v>
      </c>
      <c r="D49" s="199"/>
      <c r="E49" s="197"/>
      <c r="F49" s="196"/>
      <c r="G49" s="38" t="s">
        <v>202</v>
      </c>
      <c r="H49" s="203" t="s">
        <v>202</v>
      </c>
      <c r="I49" s="164" t="s">
        <v>202</v>
      </c>
      <c r="J49" s="196"/>
      <c r="K49" s="33"/>
      <c r="L49" s="33"/>
      <c r="M49" s="33"/>
      <c r="N49" s="197" t="s">
        <v>202</v>
      </c>
      <c r="P49" s="4" t="s">
        <v>28</v>
      </c>
    </row>
    <row r="50" spans="1:16" s="10" customFormat="1" ht="65.25" customHeight="1" x14ac:dyDescent="0.25">
      <c r="A50" s="11" t="s">
        <v>76</v>
      </c>
      <c r="B50" s="191" t="s">
        <v>77</v>
      </c>
      <c r="C50" s="9" t="s">
        <v>228</v>
      </c>
      <c r="D50" s="199"/>
      <c r="E50" s="197"/>
      <c r="F50" s="196"/>
      <c r="G50" s="38" t="s">
        <v>202</v>
      </c>
      <c r="H50" s="203" t="s">
        <v>202</v>
      </c>
      <c r="I50" s="164" t="s">
        <v>202</v>
      </c>
      <c r="J50" s="196"/>
      <c r="K50" s="33"/>
      <c r="L50" s="33"/>
      <c r="M50" s="33"/>
      <c r="N50" s="197" t="s">
        <v>202</v>
      </c>
      <c r="P50" s="4" t="s">
        <v>28</v>
      </c>
    </row>
    <row r="51" spans="1:16" s="10" customFormat="1" ht="72.75" customHeight="1" x14ac:dyDescent="0.25">
      <c r="A51" s="11" t="s">
        <v>78</v>
      </c>
      <c r="B51" s="191" t="s">
        <v>79</v>
      </c>
      <c r="C51" s="9" t="s">
        <v>282</v>
      </c>
      <c r="D51" s="199"/>
      <c r="E51" s="197"/>
      <c r="F51" s="196"/>
      <c r="G51" s="173" t="s">
        <v>405</v>
      </c>
      <c r="H51" s="203" t="s">
        <v>202</v>
      </c>
      <c r="I51" s="160" t="s">
        <v>343</v>
      </c>
      <c r="J51" s="196"/>
      <c r="K51" s="33"/>
      <c r="L51" s="33"/>
      <c r="M51" s="34" t="s">
        <v>224</v>
      </c>
      <c r="N51" s="34" t="s">
        <v>224</v>
      </c>
      <c r="P51" s="4" t="s">
        <v>28</v>
      </c>
    </row>
    <row r="52" spans="1:16" s="10" customFormat="1" ht="63" customHeight="1" x14ac:dyDescent="0.25">
      <c r="A52" s="11" t="s">
        <v>80</v>
      </c>
      <c r="B52" s="191" t="s">
        <v>81</v>
      </c>
      <c r="C52" s="9" t="s">
        <v>286</v>
      </c>
      <c r="D52" s="199"/>
      <c r="E52" s="197"/>
      <c r="F52" s="196"/>
      <c r="G52" s="38" t="s">
        <v>406</v>
      </c>
      <c r="H52" s="203" t="s">
        <v>202</v>
      </c>
      <c r="I52" s="165" t="s">
        <v>342</v>
      </c>
      <c r="J52" s="196"/>
      <c r="K52" s="33"/>
      <c r="L52" s="33"/>
      <c r="M52" s="29"/>
      <c r="N52" s="34">
        <v>43441</v>
      </c>
      <c r="P52" s="4" t="s">
        <v>82</v>
      </c>
    </row>
    <row r="53" spans="1:16" s="10" customFormat="1" ht="53.45" customHeight="1" x14ac:dyDescent="0.25">
      <c r="A53" s="11" t="s">
        <v>83</v>
      </c>
      <c r="B53" s="191" t="s">
        <v>84</v>
      </c>
      <c r="C53" s="9" t="s">
        <v>84</v>
      </c>
      <c r="D53" s="199"/>
      <c r="E53" s="197"/>
      <c r="F53" s="196"/>
      <c r="G53" s="38" t="s">
        <v>407</v>
      </c>
      <c r="H53" s="203" t="s">
        <v>202</v>
      </c>
      <c r="I53" s="166" t="s">
        <v>333</v>
      </c>
      <c r="J53" s="196"/>
      <c r="K53" s="31"/>
      <c r="L53" s="31"/>
      <c r="M53" s="34">
        <v>43342</v>
      </c>
      <c r="N53" s="34">
        <v>43342</v>
      </c>
      <c r="P53" s="4" t="s">
        <v>85</v>
      </c>
    </row>
    <row r="54" spans="1:16" s="10" customFormat="1" ht="60" customHeight="1" x14ac:dyDescent="0.25">
      <c r="A54" s="11" t="s">
        <v>86</v>
      </c>
      <c r="B54" s="191" t="s">
        <v>87</v>
      </c>
      <c r="C54" s="9" t="s">
        <v>292</v>
      </c>
      <c r="D54" s="22"/>
      <c r="E54" s="197"/>
      <c r="F54" s="196"/>
      <c r="G54" s="38" t="s">
        <v>408</v>
      </c>
      <c r="H54" s="203" t="s">
        <v>202</v>
      </c>
      <c r="I54" s="164" t="s">
        <v>202</v>
      </c>
      <c r="J54" s="196"/>
      <c r="K54" s="33"/>
      <c r="L54" s="33"/>
      <c r="M54" s="167" t="s">
        <v>202</v>
      </c>
      <c r="N54" s="167" t="s">
        <v>202</v>
      </c>
      <c r="P54" s="4" t="s">
        <v>88</v>
      </c>
    </row>
    <row r="55" spans="1:16" s="10" customFormat="1" ht="218.25" customHeight="1" x14ac:dyDescent="0.25">
      <c r="A55" s="11" t="s">
        <v>89</v>
      </c>
      <c r="B55" s="191" t="s">
        <v>90</v>
      </c>
      <c r="C55" s="9" t="s">
        <v>292</v>
      </c>
      <c r="D55" s="22"/>
      <c r="E55" s="26"/>
      <c r="F55" s="196"/>
      <c r="G55" s="38" t="s">
        <v>409</v>
      </c>
      <c r="H55" s="196" t="s">
        <v>353</v>
      </c>
      <c r="I55" s="166" t="s">
        <v>333</v>
      </c>
      <c r="J55" s="193" t="s">
        <v>366</v>
      </c>
      <c r="K55" s="33"/>
      <c r="L55" s="32">
        <v>43402</v>
      </c>
      <c r="M55" s="32">
        <v>43447</v>
      </c>
      <c r="N55" s="32">
        <v>43451</v>
      </c>
      <c r="P55" s="4" t="s">
        <v>128</v>
      </c>
    </row>
    <row r="56" spans="1:16" s="10" customFormat="1" ht="104.25" customHeight="1" x14ac:dyDescent="0.25">
      <c r="A56" s="11" t="s">
        <v>92</v>
      </c>
      <c r="B56" s="191" t="s">
        <v>93</v>
      </c>
      <c r="C56" s="9" t="s">
        <v>296</v>
      </c>
      <c r="D56" s="199"/>
      <c r="E56" s="197"/>
      <c r="F56" s="196"/>
      <c r="G56" s="38" t="s">
        <v>410</v>
      </c>
      <c r="H56" s="203" t="s">
        <v>411</v>
      </c>
      <c r="I56" s="165" t="s">
        <v>342</v>
      </c>
      <c r="J56" s="193" t="s">
        <v>361</v>
      </c>
      <c r="K56" s="33"/>
      <c r="L56" s="33"/>
      <c r="M56" s="32">
        <v>43401</v>
      </c>
      <c r="N56" s="32">
        <v>43451</v>
      </c>
      <c r="P56" s="4" t="s">
        <v>94</v>
      </c>
    </row>
    <row r="57" spans="1:16" s="10" customFormat="1" ht="21.2" customHeight="1" x14ac:dyDescent="0.25">
      <c r="A57" s="189">
        <v>6.2</v>
      </c>
      <c r="B57" s="255" t="s">
        <v>300</v>
      </c>
      <c r="C57" s="256"/>
      <c r="D57" s="256"/>
      <c r="E57" s="256"/>
      <c r="F57" s="256"/>
      <c r="G57" s="256"/>
      <c r="H57" s="256"/>
      <c r="I57" s="256"/>
      <c r="J57" s="256"/>
      <c r="K57" s="256"/>
      <c r="L57" s="256"/>
      <c r="M57" s="256"/>
      <c r="N57" s="257"/>
      <c r="P57" s="4" t="s">
        <v>194</v>
      </c>
    </row>
    <row r="58" spans="1:16" s="10" customFormat="1" ht="102.2" customHeight="1" x14ac:dyDescent="0.25">
      <c r="A58" s="11" t="s">
        <v>95</v>
      </c>
      <c r="B58" s="191" t="s">
        <v>96</v>
      </c>
      <c r="C58" s="9" t="s">
        <v>228</v>
      </c>
      <c r="D58" s="15"/>
      <c r="E58" s="197"/>
      <c r="F58" s="196"/>
      <c r="G58" s="38" t="s">
        <v>202</v>
      </c>
      <c r="H58" s="203" t="s">
        <v>202</v>
      </c>
      <c r="I58" s="164" t="s">
        <v>202</v>
      </c>
      <c r="J58" s="196"/>
      <c r="K58" s="31"/>
      <c r="L58" s="31"/>
      <c r="M58" s="31"/>
      <c r="N58" s="38" t="s">
        <v>202</v>
      </c>
      <c r="P58" s="4" t="s">
        <v>28</v>
      </c>
    </row>
    <row r="59" spans="1:16" s="10" customFormat="1" ht="109.5" customHeight="1" x14ac:dyDescent="0.25">
      <c r="A59" s="11" t="s">
        <v>97</v>
      </c>
      <c r="B59" s="191" t="s">
        <v>98</v>
      </c>
      <c r="C59" s="9" t="s">
        <v>69</v>
      </c>
      <c r="D59" s="15"/>
      <c r="E59" s="197"/>
      <c r="F59" s="196"/>
      <c r="G59" s="38" t="s">
        <v>202</v>
      </c>
      <c r="H59" s="203" t="s">
        <v>202</v>
      </c>
      <c r="I59" s="165" t="s">
        <v>342</v>
      </c>
      <c r="J59" s="196"/>
      <c r="K59" s="31"/>
      <c r="L59" s="31"/>
      <c r="M59" s="31"/>
      <c r="N59" s="34">
        <v>43448</v>
      </c>
      <c r="P59" s="4" t="s">
        <v>70</v>
      </c>
    </row>
    <row r="60" spans="1:16" s="10" customFormat="1" ht="152.25" customHeight="1" x14ac:dyDescent="0.25">
      <c r="A60" s="11" t="s">
        <v>99</v>
      </c>
      <c r="B60" s="191" t="s">
        <v>100</v>
      </c>
      <c r="C60" s="9" t="s">
        <v>69</v>
      </c>
      <c r="D60" s="15"/>
      <c r="E60" s="197"/>
      <c r="F60" s="196"/>
      <c r="G60" s="38" t="s">
        <v>202</v>
      </c>
      <c r="H60" s="203" t="s">
        <v>202</v>
      </c>
      <c r="I60" s="165" t="s">
        <v>342</v>
      </c>
      <c r="J60" s="196"/>
      <c r="K60" s="31"/>
      <c r="L60" s="31"/>
      <c r="M60" s="31"/>
      <c r="N60" s="34">
        <v>43448</v>
      </c>
      <c r="P60" s="4" t="s">
        <v>70</v>
      </c>
    </row>
    <row r="61" spans="1:16" s="10" customFormat="1" ht="61.5" customHeight="1" x14ac:dyDescent="0.25">
      <c r="A61" s="11" t="s">
        <v>101</v>
      </c>
      <c r="B61" s="191" t="s">
        <v>102</v>
      </c>
      <c r="C61" s="9" t="s">
        <v>228</v>
      </c>
      <c r="D61" s="15"/>
      <c r="E61" s="197"/>
      <c r="F61" s="196"/>
      <c r="G61" s="38" t="s">
        <v>202</v>
      </c>
      <c r="H61" s="203" t="s">
        <v>202</v>
      </c>
      <c r="I61" s="164" t="s">
        <v>202</v>
      </c>
      <c r="J61" s="196"/>
      <c r="K61" s="31"/>
      <c r="L61" s="31"/>
      <c r="M61" s="31"/>
      <c r="N61" s="38" t="s">
        <v>202</v>
      </c>
      <c r="P61" s="4" t="s">
        <v>28</v>
      </c>
    </row>
    <row r="62" spans="1:16" s="10" customFormat="1" ht="99.75" customHeight="1" x14ac:dyDescent="0.25">
      <c r="A62" s="11" t="s">
        <v>103</v>
      </c>
      <c r="B62" s="191" t="s">
        <v>104</v>
      </c>
      <c r="C62" s="9" t="s">
        <v>228</v>
      </c>
      <c r="D62" s="15"/>
      <c r="E62" s="197"/>
      <c r="F62" s="196"/>
      <c r="G62" s="38" t="s">
        <v>202</v>
      </c>
      <c r="H62" s="203" t="s">
        <v>202</v>
      </c>
      <c r="I62" s="165" t="s">
        <v>342</v>
      </c>
      <c r="J62" s="196"/>
      <c r="K62" s="31"/>
      <c r="L62" s="31"/>
      <c r="M62" s="31"/>
      <c r="N62" s="34">
        <v>43448</v>
      </c>
      <c r="P62" s="4" t="s">
        <v>28</v>
      </c>
    </row>
    <row r="63" spans="1:16" s="10" customFormat="1" ht="21" customHeight="1" x14ac:dyDescent="0.25">
      <c r="A63" s="192">
        <v>7</v>
      </c>
      <c r="B63" s="258" t="s">
        <v>309</v>
      </c>
      <c r="C63" s="259"/>
      <c r="D63" s="259"/>
      <c r="E63" s="259"/>
      <c r="F63" s="259"/>
      <c r="G63" s="259"/>
      <c r="H63" s="259"/>
      <c r="I63" s="259"/>
      <c r="J63" s="259"/>
      <c r="K63" s="259"/>
      <c r="L63" s="259"/>
      <c r="M63" s="259"/>
      <c r="N63" s="260"/>
      <c r="P63" s="4" t="s">
        <v>194</v>
      </c>
    </row>
    <row r="64" spans="1:16" s="10" customFormat="1" ht="66.75" customHeight="1" x14ac:dyDescent="0.25">
      <c r="A64" s="11"/>
      <c r="B64" s="191" t="s">
        <v>105</v>
      </c>
      <c r="C64" s="9" t="s">
        <v>94</v>
      </c>
      <c r="D64" s="190"/>
      <c r="E64" s="38"/>
      <c r="F64" s="196"/>
      <c r="G64" s="203" t="s">
        <v>411</v>
      </c>
      <c r="H64" s="203" t="s">
        <v>202</v>
      </c>
      <c r="I64" s="165" t="s">
        <v>342</v>
      </c>
      <c r="J64" s="196"/>
      <c r="K64" s="31"/>
      <c r="L64" s="31"/>
      <c r="M64" s="34">
        <v>43401</v>
      </c>
      <c r="N64" s="34">
        <v>43401</v>
      </c>
      <c r="P64" s="4" t="s">
        <v>94</v>
      </c>
    </row>
    <row r="65" spans="1:16" s="10" customFormat="1" ht="21" customHeight="1" x14ac:dyDescent="0.25">
      <c r="A65" s="192">
        <v>8</v>
      </c>
      <c r="B65" s="258" t="s">
        <v>313</v>
      </c>
      <c r="C65" s="259"/>
      <c r="D65" s="259"/>
      <c r="E65" s="259"/>
      <c r="F65" s="259"/>
      <c r="G65" s="259"/>
      <c r="H65" s="259"/>
      <c r="I65" s="259"/>
      <c r="J65" s="259"/>
      <c r="K65" s="259"/>
      <c r="L65" s="259"/>
      <c r="M65" s="259"/>
      <c r="N65" s="260"/>
      <c r="P65" s="4" t="s">
        <v>194</v>
      </c>
    </row>
    <row r="66" spans="1:16" s="10" customFormat="1" ht="44.45" customHeight="1" x14ac:dyDescent="0.25">
      <c r="A66" s="11"/>
      <c r="B66" s="191"/>
      <c r="C66" s="9" t="s">
        <v>10</v>
      </c>
      <c r="D66" s="15"/>
      <c r="E66" s="197"/>
      <c r="F66" s="196"/>
      <c r="G66" s="203"/>
      <c r="H66" s="196"/>
      <c r="I66" s="166" t="s">
        <v>333</v>
      </c>
      <c r="J66" s="196"/>
      <c r="K66" s="31"/>
      <c r="L66" s="31"/>
      <c r="M66" s="34">
        <v>43452</v>
      </c>
      <c r="N66" s="34">
        <v>43452</v>
      </c>
      <c r="P66" s="4" t="s">
        <v>10</v>
      </c>
    </row>
    <row r="67" spans="1:16" s="10" customFormat="1" ht="21" customHeight="1" x14ac:dyDescent="0.25">
      <c r="A67" s="192">
        <v>9</v>
      </c>
      <c r="B67" s="258" t="s">
        <v>316</v>
      </c>
      <c r="C67" s="259"/>
      <c r="D67" s="259"/>
      <c r="E67" s="259"/>
      <c r="F67" s="259"/>
      <c r="G67" s="259"/>
      <c r="H67" s="259"/>
      <c r="I67" s="259"/>
      <c r="J67" s="259"/>
      <c r="K67" s="259"/>
      <c r="L67" s="259"/>
      <c r="M67" s="259"/>
      <c r="N67" s="260"/>
      <c r="P67" s="4" t="s">
        <v>194</v>
      </c>
    </row>
    <row r="68" spans="1:16" s="10" customFormat="1" ht="15.75" customHeight="1" x14ac:dyDescent="0.25">
      <c r="A68" s="11">
        <v>9.1</v>
      </c>
      <c r="B68" s="191" t="s">
        <v>317</v>
      </c>
      <c r="C68" s="9" t="s">
        <v>10</v>
      </c>
      <c r="D68" s="15" t="s">
        <v>202</v>
      </c>
      <c r="E68" s="20" t="s">
        <v>318</v>
      </c>
      <c r="F68" s="274" t="s">
        <v>319</v>
      </c>
      <c r="G68" s="203"/>
      <c r="H68" s="196"/>
      <c r="I68" s="166" t="s">
        <v>333</v>
      </c>
      <c r="J68" s="196"/>
      <c r="K68" s="31"/>
      <c r="L68" s="31"/>
      <c r="M68" s="31"/>
      <c r="N68" s="31"/>
      <c r="P68" s="4" t="s">
        <v>320</v>
      </c>
    </row>
    <row r="69" spans="1:16" s="10" customFormat="1" ht="29.25" customHeight="1" x14ac:dyDescent="0.25">
      <c r="A69" s="11">
        <v>9.1999999999999993</v>
      </c>
      <c r="B69" s="191" t="s">
        <v>321</v>
      </c>
      <c r="C69" s="9" t="s">
        <v>322</v>
      </c>
      <c r="D69" s="15" t="s">
        <v>202</v>
      </c>
      <c r="E69" s="20" t="s">
        <v>318</v>
      </c>
      <c r="F69" s="275"/>
      <c r="G69" s="203"/>
      <c r="H69" s="196"/>
      <c r="I69" s="166" t="s">
        <v>333</v>
      </c>
      <c r="J69" s="196"/>
      <c r="K69" s="31"/>
      <c r="L69" s="31"/>
      <c r="M69" s="31"/>
      <c r="N69" s="31"/>
      <c r="P69" s="4" t="s">
        <v>320</v>
      </c>
    </row>
    <row r="74" spans="1:16" x14ac:dyDescent="0.25">
      <c r="K74" s="194"/>
      <c r="L74" s="194"/>
      <c r="M74" s="194"/>
      <c r="N74" s="58">
        <f>MAX(N7:N17,N20:N27,N29:N30,N32:N33,N35:N37,N39:N40,N42:N43,N46:N56,N58:N62,N64,N66)</f>
        <v>43452</v>
      </c>
    </row>
  </sheetData>
  <mergeCells count="32">
    <mergeCell ref="F68:F69"/>
    <mergeCell ref="B44:N44"/>
    <mergeCell ref="B45:N45"/>
    <mergeCell ref="B57:N57"/>
    <mergeCell ref="B63:N63"/>
    <mergeCell ref="B65:N65"/>
    <mergeCell ref="B67:N67"/>
    <mergeCell ref="A1:N2"/>
    <mergeCell ref="J3:J4"/>
    <mergeCell ref="L3:L4"/>
    <mergeCell ref="M3:M4"/>
    <mergeCell ref="B34:N34"/>
    <mergeCell ref="A19:A22"/>
    <mergeCell ref="A3:A4"/>
    <mergeCell ref="B38:N38"/>
    <mergeCell ref="B41:N41"/>
    <mergeCell ref="K3:K4"/>
    <mergeCell ref="G3:G4"/>
    <mergeCell ref="H3:H4"/>
    <mergeCell ref="B28:N28"/>
    <mergeCell ref="B31:N31"/>
    <mergeCell ref="B19:F19"/>
    <mergeCell ref="B3:B4"/>
    <mergeCell ref="C3:C4"/>
    <mergeCell ref="D3:E3"/>
    <mergeCell ref="F3:F4"/>
    <mergeCell ref="N3:N4"/>
    <mergeCell ref="P3:P4"/>
    <mergeCell ref="B5:N5"/>
    <mergeCell ref="B6:N6"/>
    <mergeCell ref="B18:N18"/>
    <mergeCell ref="I3:I4"/>
  </mergeCells>
  <pageMargins left="0.25" right="0.25" top="0.75" bottom="0.75" header="0.3" footer="0.3"/>
  <pageSetup paperSize="17" scale="98" fitToHeight="0" orientation="landscape" r:id="rId1"/>
  <headerFooter>
    <oddHeader>&amp;LTF-04&amp;R&amp;D</oddHead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S70"/>
  <sheetViews>
    <sheetView zoomScale="50" zoomScaleNormal="50" workbookViewId="0">
      <selection activeCell="F26" sqref="F26"/>
    </sheetView>
  </sheetViews>
  <sheetFormatPr defaultColWidth="9" defaultRowHeight="15" outlineLevelCol="1" x14ac:dyDescent="0.25"/>
  <cols>
    <col min="1" max="1" width="11.5703125" style="13" bestFit="1" customWidth="1"/>
    <col min="2" max="2" width="19" style="13" customWidth="1"/>
    <col min="3" max="3" width="20.28515625" style="13" customWidth="1"/>
    <col min="4" max="4" width="45.85546875" style="13" customWidth="1" outlineLevel="1"/>
    <col min="5" max="5" width="30.28515625" style="57" customWidth="1" outlineLevel="1"/>
    <col min="6" max="6" width="43" style="13" customWidth="1" outlineLevel="1"/>
    <col min="7" max="7" width="63.28515625" style="10" customWidth="1"/>
    <col min="8" max="10" width="56.42578125" style="13" customWidth="1"/>
    <col min="11" max="11" width="14.28515625" style="13" customWidth="1"/>
    <col min="12" max="12" width="12.42578125" style="17" customWidth="1"/>
    <col min="13" max="13" width="20.7109375" style="27" bestFit="1" customWidth="1"/>
    <col min="14" max="14" width="24" style="17" customWidth="1"/>
    <col min="15" max="15" width="23" style="17" customWidth="1"/>
    <col min="16" max="16" width="17.28515625" style="3" bestFit="1" customWidth="1"/>
    <col min="17" max="16384" width="9" style="17"/>
  </cols>
  <sheetData>
    <row r="1" spans="1:19" s="1" customFormat="1" ht="17.45" customHeight="1" x14ac:dyDescent="0.25">
      <c r="A1" s="239"/>
      <c r="B1" s="240"/>
      <c r="C1" s="240"/>
      <c r="D1" s="240"/>
      <c r="E1" s="240"/>
      <c r="F1" s="240"/>
      <c r="G1" s="240"/>
      <c r="H1" s="240"/>
      <c r="I1" s="240"/>
      <c r="J1" s="240"/>
      <c r="K1" s="240"/>
      <c r="L1" s="240"/>
      <c r="M1" s="240"/>
      <c r="N1" s="240"/>
      <c r="O1" s="240"/>
      <c r="P1" s="41"/>
      <c r="Q1"/>
      <c r="R1"/>
      <c r="S1"/>
    </row>
    <row r="2" spans="1:19" s="1" customFormat="1" ht="17.45" customHeight="1" thickBot="1" x14ac:dyDescent="0.3">
      <c r="A2" s="241"/>
      <c r="B2" s="242"/>
      <c r="C2" s="242"/>
      <c r="D2" s="242"/>
      <c r="E2" s="242"/>
      <c r="F2" s="242"/>
      <c r="G2" s="242"/>
      <c r="H2" s="242"/>
      <c r="I2" s="242"/>
      <c r="J2" s="242"/>
      <c r="K2" s="242"/>
      <c r="L2" s="242"/>
      <c r="M2" s="242"/>
      <c r="N2" s="242"/>
      <c r="O2" s="242"/>
      <c r="P2" s="41"/>
      <c r="Q2"/>
      <c r="R2"/>
      <c r="S2"/>
    </row>
    <row r="3" spans="1:19" s="1" customFormat="1" ht="27" customHeight="1" x14ac:dyDescent="0.25">
      <c r="A3" s="243" t="s">
        <v>0</v>
      </c>
      <c r="B3" s="243" t="s">
        <v>177</v>
      </c>
      <c r="C3" s="243" t="s">
        <v>178</v>
      </c>
      <c r="D3" s="245"/>
      <c r="E3" s="246"/>
      <c r="F3" s="247" t="s">
        <v>180</v>
      </c>
      <c r="G3" s="237" t="s">
        <v>324</v>
      </c>
      <c r="H3" s="237" t="s">
        <v>325</v>
      </c>
      <c r="I3" s="237" t="s">
        <v>326</v>
      </c>
      <c r="J3" s="237" t="s">
        <v>327</v>
      </c>
      <c r="K3" s="237" t="s">
        <v>181</v>
      </c>
      <c r="L3" s="237" t="s">
        <v>182</v>
      </c>
      <c r="M3" s="237" t="s">
        <v>328</v>
      </c>
      <c r="N3" s="249" t="s">
        <v>329</v>
      </c>
      <c r="O3" s="249" t="s">
        <v>330</v>
      </c>
      <c r="P3" s="237" t="s">
        <v>184</v>
      </c>
      <c r="Q3"/>
      <c r="R3"/>
      <c r="S3"/>
    </row>
    <row r="4" spans="1:19" s="3" customFormat="1" ht="28.5" customHeight="1" thickBot="1" x14ac:dyDescent="0.3">
      <c r="A4" s="244"/>
      <c r="B4" s="244"/>
      <c r="C4" s="244"/>
      <c r="D4" s="181" t="s">
        <v>331</v>
      </c>
      <c r="E4" s="43" t="s">
        <v>191</v>
      </c>
      <c r="F4" s="248"/>
      <c r="G4" s="238"/>
      <c r="H4" s="238"/>
      <c r="I4" s="238"/>
      <c r="J4" s="238"/>
      <c r="K4" s="238"/>
      <c r="L4" s="238"/>
      <c r="M4" s="238"/>
      <c r="N4" s="250"/>
      <c r="O4" s="250"/>
      <c r="P4" s="238"/>
      <c r="Q4"/>
      <c r="R4"/>
      <c r="S4"/>
    </row>
    <row r="5" spans="1:19" s="4" customFormat="1" ht="40.5" customHeight="1" x14ac:dyDescent="0.25">
      <c r="A5" s="182">
        <v>1</v>
      </c>
      <c r="B5" s="232" t="s">
        <v>192</v>
      </c>
      <c r="C5" s="233"/>
      <c r="D5" s="233"/>
      <c r="E5" s="233"/>
      <c r="F5" s="233"/>
      <c r="G5" s="233"/>
      <c r="H5" s="233"/>
      <c r="I5" s="233"/>
      <c r="J5" s="233"/>
      <c r="K5" s="232"/>
      <c r="L5" s="232"/>
      <c r="M5" s="232"/>
      <c r="N5" s="232"/>
      <c r="O5" s="179"/>
      <c r="P5" s="1" t="s">
        <v>184</v>
      </c>
    </row>
    <row r="6" spans="1:19" s="4" customFormat="1" ht="21.75" customHeight="1" x14ac:dyDescent="0.25">
      <c r="A6" s="44">
        <v>1.1000000000000001</v>
      </c>
      <c r="B6" s="230" t="s">
        <v>193</v>
      </c>
      <c r="C6" s="230"/>
      <c r="D6" s="230"/>
      <c r="E6" s="230"/>
      <c r="F6" s="230"/>
      <c r="G6" s="230"/>
      <c r="H6" s="230"/>
      <c r="I6" s="230"/>
      <c r="J6" s="230"/>
      <c r="K6" s="230"/>
      <c r="L6" s="230"/>
      <c r="M6" s="230"/>
      <c r="N6" s="230"/>
      <c r="O6" s="45"/>
      <c r="P6" s="4" t="s">
        <v>194</v>
      </c>
    </row>
    <row r="7" spans="1:19" s="4" customFormat="1" ht="190.5" customHeight="1" x14ac:dyDescent="0.25">
      <c r="A7" s="199" t="s">
        <v>8</v>
      </c>
      <c r="B7" s="200" t="s">
        <v>9</v>
      </c>
      <c r="C7" s="199" t="s">
        <v>10</v>
      </c>
      <c r="D7" s="190"/>
      <c r="E7" s="46"/>
      <c r="F7" s="193"/>
      <c r="G7" s="197" t="s">
        <v>202</v>
      </c>
      <c r="H7" s="172" t="s">
        <v>332</v>
      </c>
      <c r="I7" s="166" t="s">
        <v>333</v>
      </c>
      <c r="J7" s="193" t="s">
        <v>334</v>
      </c>
      <c r="K7" s="47"/>
      <c r="L7" s="9"/>
      <c r="M7" s="48">
        <v>43373</v>
      </c>
      <c r="N7" s="48">
        <v>43495</v>
      </c>
      <c r="O7" s="9"/>
      <c r="P7" s="4" t="s">
        <v>10</v>
      </c>
    </row>
    <row r="8" spans="1:19" s="4" customFormat="1" ht="157.69999999999999" customHeight="1" x14ac:dyDescent="0.25">
      <c r="A8" s="199" t="s">
        <v>11</v>
      </c>
      <c r="B8" s="200" t="s">
        <v>12</v>
      </c>
      <c r="C8" s="199" t="s">
        <v>10</v>
      </c>
      <c r="D8" s="190"/>
      <c r="E8" s="49"/>
      <c r="F8" s="193"/>
      <c r="G8" s="197" t="s">
        <v>202</v>
      </c>
      <c r="H8" s="172" t="s">
        <v>332</v>
      </c>
      <c r="I8" s="166" t="s">
        <v>333</v>
      </c>
      <c r="J8" s="193" t="s">
        <v>335</v>
      </c>
      <c r="K8" s="47"/>
      <c r="L8" s="9"/>
      <c r="M8" s="48">
        <v>43373</v>
      </c>
      <c r="N8" s="48">
        <v>43495</v>
      </c>
      <c r="O8" s="9"/>
      <c r="P8" s="4" t="s">
        <v>10</v>
      </c>
    </row>
    <row r="9" spans="1:19" s="4" customFormat="1" ht="142.5" customHeight="1" x14ac:dyDescent="0.25">
      <c r="A9" s="199" t="s">
        <v>13</v>
      </c>
      <c r="B9" s="200" t="s">
        <v>14</v>
      </c>
      <c r="C9" s="199" t="s">
        <v>201</v>
      </c>
      <c r="D9" s="190"/>
      <c r="E9" s="46"/>
      <c r="F9" s="193"/>
      <c r="G9" s="197" t="s">
        <v>202</v>
      </c>
      <c r="H9" s="172" t="s">
        <v>332</v>
      </c>
      <c r="I9" s="166" t="s">
        <v>333</v>
      </c>
      <c r="J9" s="193" t="s">
        <v>335</v>
      </c>
      <c r="K9" s="47"/>
      <c r="L9" s="9"/>
      <c r="M9" s="48">
        <v>43495</v>
      </c>
      <c r="N9" s="48">
        <v>43495</v>
      </c>
      <c r="O9" s="174" t="s">
        <v>336</v>
      </c>
      <c r="P9" s="4" t="s">
        <v>10</v>
      </c>
    </row>
    <row r="10" spans="1:19" s="4" customFormat="1" ht="96" customHeight="1" x14ac:dyDescent="0.25">
      <c r="A10" s="199" t="s">
        <v>15</v>
      </c>
      <c r="B10" s="200" t="s">
        <v>16</v>
      </c>
      <c r="C10" s="199" t="s">
        <v>10</v>
      </c>
      <c r="D10" s="190"/>
      <c r="E10" s="46"/>
      <c r="F10" s="193"/>
      <c r="G10" s="197" t="s">
        <v>202</v>
      </c>
      <c r="H10" s="172" t="s">
        <v>332</v>
      </c>
      <c r="I10" s="175" t="s">
        <v>337</v>
      </c>
      <c r="J10" s="193" t="s">
        <v>338</v>
      </c>
      <c r="K10" s="47"/>
      <c r="L10" s="9"/>
      <c r="M10" s="48">
        <v>43495</v>
      </c>
      <c r="N10" s="48">
        <v>43495</v>
      </c>
      <c r="O10" s="174" t="s">
        <v>336</v>
      </c>
      <c r="P10" s="4" t="s">
        <v>10</v>
      </c>
    </row>
    <row r="11" spans="1:19" s="4" customFormat="1" ht="75.2" customHeight="1" x14ac:dyDescent="0.25">
      <c r="A11" s="199" t="s">
        <v>17</v>
      </c>
      <c r="B11" s="200" t="s">
        <v>18</v>
      </c>
      <c r="C11" s="199" t="s">
        <v>10</v>
      </c>
      <c r="D11" s="190"/>
      <c r="E11" s="46"/>
      <c r="F11" s="66" t="s">
        <v>339</v>
      </c>
      <c r="G11" s="197" t="s">
        <v>375</v>
      </c>
      <c r="H11" s="197" t="s">
        <v>202</v>
      </c>
      <c r="I11" s="175" t="s">
        <v>337</v>
      </c>
      <c r="J11" s="193" t="s">
        <v>340</v>
      </c>
      <c r="K11" s="47"/>
      <c r="L11" s="9"/>
      <c r="M11" s="48">
        <v>43373</v>
      </c>
      <c r="N11" s="48">
        <v>43373</v>
      </c>
      <c r="O11" s="9"/>
      <c r="P11" s="4" t="s">
        <v>10</v>
      </c>
    </row>
    <row r="12" spans="1:19" s="4" customFormat="1" ht="91.5" customHeight="1" x14ac:dyDescent="0.25">
      <c r="A12" s="199" t="s">
        <v>19</v>
      </c>
      <c r="B12" s="200" t="s">
        <v>20</v>
      </c>
      <c r="C12" s="199" t="s">
        <v>207</v>
      </c>
      <c r="D12" s="190"/>
      <c r="E12" s="46"/>
      <c r="F12" s="193"/>
      <c r="G12" s="197" t="s">
        <v>202</v>
      </c>
      <c r="H12" s="172" t="s">
        <v>332</v>
      </c>
      <c r="I12" s="175" t="s">
        <v>337</v>
      </c>
      <c r="J12" s="193" t="s">
        <v>341</v>
      </c>
      <c r="K12" s="47"/>
      <c r="L12" s="9"/>
      <c r="M12" s="48">
        <v>43495</v>
      </c>
      <c r="N12" s="48">
        <v>43495</v>
      </c>
      <c r="O12" s="174" t="s">
        <v>336</v>
      </c>
      <c r="P12" s="4" t="s">
        <v>21</v>
      </c>
    </row>
    <row r="13" spans="1:19" s="10" customFormat="1" ht="57.75" customHeight="1" x14ac:dyDescent="0.25">
      <c r="A13" s="50" t="s">
        <v>22</v>
      </c>
      <c r="B13" s="191" t="s">
        <v>23</v>
      </c>
      <c r="C13" s="9" t="s">
        <v>10</v>
      </c>
      <c r="D13" s="190"/>
      <c r="E13" s="46"/>
      <c r="F13" s="193"/>
      <c r="G13" s="197" t="s">
        <v>202</v>
      </c>
      <c r="H13" s="172" t="s">
        <v>332</v>
      </c>
      <c r="I13" s="166" t="s">
        <v>333</v>
      </c>
      <c r="J13" s="193" t="s">
        <v>335</v>
      </c>
      <c r="K13" s="47"/>
      <c r="L13" s="50"/>
      <c r="M13" s="51">
        <v>43130</v>
      </c>
      <c r="N13" s="51">
        <v>43130</v>
      </c>
      <c r="O13" s="174" t="s">
        <v>336</v>
      </c>
      <c r="P13" s="4" t="s">
        <v>10</v>
      </c>
    </row>
    <row r="14" spans="1:19" s="10" customFormat="1" ht="81.75" customHeight="1" x14ac:dyDescent="0.25">
      <c r="A14" s="190" t="s">
        <v>24</v>
      </c>
      <c r="B14" s="191" t="s">
        <v>25</v>
      </c>
      <c r="C14" s="9" t="s">
        <v>10</v>
      </c>
      <c r="D14" s="190"/>
      <c r="E14" s="46"/>
      <c r="F14" s="193"/>
      <c r="G14" s="197" t="s">
        <v>202</v>
      </c>
      <c r="H14" s="172" t="s">
        <v>332</v>
      </c>
      <c r="I14" s="166" t="s">
        <v>333</v>
      </c>
      <c r="J14" s="193" t="s">
        <v>335</v>
      </c>
      <c r="K14" s="47"/>
      <c r="L14" s="50"/>
      <c r="M14" s="51">
        <v>43495</v>
      </c>
      <c r="N14" s="51">
        <v>43495</v>
      </c>
      <c r="O14" s="174" t="s">
        <v>336</v>
      </c>
      <c r="P14" s="4" t="s">
        <v>10</v>
      </c>
    </row>
    <row r="15" spans="1:19" s="10" customFormat="1" ht="118.5" customHeight="1" x14ac:dyDescent="0.25">
      <c r="A15" s="190" t="s">
        <v>26</v>
      </c>
      <c r="B15" s="191" t="s">
        <v>27</v>
      </c>
      <c r="C15" s="9" t="s">
        <v>211</v>
      </c>
      <c r="D15" s="190"/>
      <c r="E15" s="46"/>
      <c r="F15" s="193"/>
      <c r="G15" s="197" t="s">
        <v>202</v>
      </c>
      <c r="H15" s="197" t="s">
        <v>202</v>
      </c>
      <c r="I15" s="162" t="s">
        <v>342</v>
      </c>
      <c r="J15" s="193"/>
      <c r="K15" s="47"/>
      <c r="L15" s="50"/>
      <c r="M15" s="51">
        <v>43388</v>
      </c>
      <c r="N15" s="51">
        <v>43451</v>
      </c>
      <c r="O15" s="50"/>
      <c r="P15" s="4" t="s">
        <v>28</v>
      </c>
    </row>
    <row r="16" spans="1:19" s="10" customFormat="1" ht="45" x14ac:dyDescent="0.25">
      <c r="A16" s="190" t="s">
        <v>29</v>
      </c>
      <c r="B16" s="191" t="s">
        <v>30</v>
      </c>
      <c r="C16" s="9" t="s">
        <v>10</v>
      </c>
      <c r="D16" s="190"/>
      <c r="E16" s="46"/>
      <c r="F16" s="193"/>
      <c r="G16" s="197" t="s">
        <v>202</v>
      </c>
      <c r="H16" s="197" t="s">
        <v>202</v>
      </c>
      <c r="I16" s="162" t="s">
        <v>342</v>
      </c>
      <c r="J16" s="193"/>
      <c r="K16" s="47"/>
      <c r="L16" s="50"/>
      <c r="M16" s="51">
        <v>43403</v>
      </c>
      <c r="N16" s="51">
        <v>43451</v>
      </c>
      <c r="O16" s="50"/>
      <c r="P16" s="4" t="s">
        <v>10</v>
      </c>
    </row>
    <row r="17" spans="1:16" s="10" customFormat="1" ht="173.25" customHeight="1" x14ac:dyDescent="0.25">
      <c r="A17" s="190" t="s">
        <v>31</v>
      </c>
      <c r="B17" s="191" t="s">
        <v>32</v>
      </c>
      <c r="C17" s="9" t="s">
        <v>10</v>
      </c>
      <c r="D17" s="190"/>
      <c r="E17" s="46"/>
      <c r="F17" s="193"/>
      <c r="G17" s="197" t="s">
        <v>202</v>
      </c>
      <c r="H17" s="197" t="s">
        <v>202</v>
      </c>
      <c r="I17" s="162" t="s">
        <v>342</v>
      </c>
      <c r="J17" s="193"/>
      <c r="K17" s="47"/>
      <c r="L17" s="50"/>
      <c r="M17" s="51">
        <v>43403</v>
      </c>
      <c r="N17" s="51">
        <v>43451</v>
      </c>
      <c r="O17" s="176"/>
      <c r="P17" s="4" t="s">
        <v>10</v>
      </c>
    </row>
    <row r="18" spans="1:16" s="10" customFormat="1" ht="19.5" customHeight="1" x14ac:dyDescent="0.25">
      <c r="A18" s="189">
        <v>1.2</v>
      </c>
      <c r="B18" s="230" t="s">
        <v>215</v>
      </c>
      <c r="C18" s="230"/>
      <c r="D18" s="230"/>
      <c r="E18" s="230"/>
      <c r="F18" s="230"/>
      <c r="G18" s="230"/>
      <c r="H18" s="230"/>
      <c r="I18" s="230"/>
      <c r="J18" s="230"/>
      <c r="K18" s="230"/>
      <c r="L18" s="230"/>
      <c r="M18" s="230"/>
      <c r="N18" s="230"/>
      <c r="O18" s="177"/>
      <c r="P18" s="4" t="s">
        <v>194</v>
      </c>
    </row>
    <row r="19" spans="1:16" s="10" customFormat="1" x14ac:dyDescent="0.25">
      <c r="A19" s="234" t="s">
        <v>33</v>
      </c>
      <c r="B19" s="235" t="s">
        <v>216</v>
      </c>
      <c r="C19" s="235"/>
      <c r="D19" s="235"/>
      <c r="E19" s="235"/>
      <c r="F19" s="235"/>
      <c r="G19" s="235"/>
      <c r="H19" s="235"/>
      <c r="I19" s="235"/>
      <c r="J19" s="235"/>
      <c r="K19" s="235"/>
      <c r="L19" s="235"/>
      <c r="M19" s="235"/>
      <c r="N19" s="235"/>
      <c r="O19" s="50"/>
      <c r="P19" s="4" t="s">
        <v>194</v>
      </c>
    </row>
    <row r="20" spans="1:16" s="10" customFormat="1" ht="110.25" x14ac:dyDescent="0.25">
      <c r="A20" s="234"/>
      <c r="B20" s="191" t="s">
        <v>34</v>
      </c>
      <c r="C20" s="9" t="s">
        <v>217</v>
      </c>
      <c r="D20" s="190"/>
      <c r="E20" s="40"/>
      <c r="F20" s="196"/>
      <c r="G20" s="203" t="s">
        <v>412</v>
      </c>
      <c r="H20" s="197" t="s">
        <v>202</v>
      </c>
      <c r="I20" s="160" t="s">
        <v>343</v>
      </c>
      <c r="J20" s="196"/>
      <c r="K20" s="47"/>
      <c r="L20" s="50"/>
      <c r="M20" s="51"/>
      <c r="N20" s="51" t="s">
        <v>224</v>
      </c>
      <c r="O20" s="50"/>
      <c r="P20" s="4" t="s">
        <v>28</v>
      </c>
    </row>
    <row r="21" spans="1:16" s="10" customFormat="1" ht="167.25" customHeight="1" x14ac:dyDescent="0.25">
      <c r="A21" s="234"/>
      <c r="B21" s="191" t="s">
        <v>35</v>
      </c>
      <c r="C21" s="9" t="s">
        <v>217</v>
      </c>
      <c r="D21" s="190"/>
      <c r="E21" s="40"/>
      <c r="F21" s="196"/>
      <c r="G21" s="203" t="s">
        <v>413</v>
      </c>
      <c r="H21" s="172"/>
      <c r="I21" s="162" t="s">
        <v>342</v>
      </c>
      <c r="J21" s="196" t="s">
        <v>344</v>
      </c>
      <c r="K21" s="47"/>
      <c r="L21" s="50"/>
      <c r="M21" s="51">
        <v>43388</v>
      </c>
      <c r="N21" s="51">
        <v>43441</v>
      </c>
      <c r="O21" s="50"/>
      <c r="P21" s="4" t="s">
        <v>28</v>
      </c>
    </row>
    <row r="22" spans="1:16" s="10" customFormat="1" ht="110.25" x14ac:dyDescent="0.25">
      <c r="A22" s="234"/>
      <c r="B22" s="52" t="s">
        <v>36</v>
      </c>
      <c r="C22" s="9" t="s">
        <v>217</v>
      </c>
      <c r="D22" s="190"/>
      <c r="E22" s="40"/>
      <c r="F22" s="196"/>
      <c r="G22" s="197" t="s">
        <v>414</v>
      </c>
      <c r="H22" s="197" t="s">
        <v>202</v>
      </c>
      <c r="I22" s="160" t="s">
        <v>343</v>
      </c>
      <c r="J22" s="196"/>
      <c r="K22" s="47"/>
      <c r="L22" s="50"/>
      <c r="M22" s="51"/>
      <c r="N22" s="51" t="s">
        <v>224</v>
      </c>
      <c r="O22" s="50"/>
      <c r="P22" s="4" t="s">
        <v>28</v>
      </c>
    </row>
    <row r="23" spans="1:16" s="10" customFormat="1" ht="186" customHeight="1" x14ac:dyDescent="0.25">
      <c r="A23" s="190" t="s">
        <v>37</v>
      </c>
      <c r="B23" s="191" t="s">
        <v>38</v>
      </c>
      <c r="C23" s="9" t="s">
        <v>217</v>
      </c>
      <c r="D23" s="190"/>
      <c r="E23" s="18"/>
      <c r="F23" s="193"/>
      <c r="G23" s="38" t="s">
        <v>202</v>
      </c>
      <c r="H23" s="197" t="s">
        <v>202</v>
      </c>
      <c r="I23" s="162" t="s">
        <v>342</v>
      </c>
      <c r="J23" s="193"/>
      <c r="K23" s="47"/>
      <c r="L23" s="50"/>
      <c r="M23" s="51">
        <v>43434</v>
      </c>
      <c r="N23" s="51">
        <v>43441</v>
      </c>
      <c r="O23" s="50"/>
      <c r="P23" s="4" t="s">
        <v>28</v>
      </c>
    </row>
    <row r="24" spans="1:16" s="10" customFormat="1" ht="198.75" customHeight="1" x14ac:dyDescent="0.25">
      <c r="A24" s="190" t="s">
        <v>39</v>
      </c>
      <c r="B24" s="191" t="s">
        <v>40</v>
      </c>
      <c r="C24" s="9" t="s">
        <v>228</v>
      </c>
      <c r="D24" s="190"/>
      <c r="E24" s="18"/>
      <c r="F24" s="196"/>
      <c r="G24" s="38" t="s">
        <v>202</v>
      </c>
      <c r="H24" s="172" t="s">
        <v>332</v>
      </c>
      <c r="I24" s="162" t="s">
        <v>342</v>
      </c>
      <c r="J24" s="196"/>
      <c r="K24" s="47"/>
      <c r="L24" s="50"/>
      <c r="M24" s="51">
        <v>42277</v>
      </c>
      <c r="N24" s="51">
        <v>43441</v>
      </c>
      <c r="O24" s="50"/>
      <c r="P24" s="4" t="s">
        <v>28</v>
      </c>
    </row>
    <row r="25" spans="1:16" s="10" customFormat="1" ht="178.5" customHeight="1" x14ac:dyDescent="0.25">
      <c r="A25" s="190" t="s">
        <v>41</v>
      </c>
      <c r="B25" s="191" t="s">
        <v>42</v>
      </c>
      <c r="C25" s="9" t="s">
        <v>228</v>
      </c>
      <c r="D25" s="190"/>
      <c r="E25" s="18"/>
      <c r="F25" s="193"/>
      <c r="G25" s="38" t="s">
        <v>202</v>
      </c>
      <c r="H25" s="38" t="s">
        <v>202</v>
      </c>
      <c r="I25" s="162" t="s">
        <v>342</v>
      </c>
      <c r="J25" s="193"/>
      <c r="K25" s="47"/>
      <c r="L25" s="50"/>
      <c r="M25" s="51">
        <v>43373</v>
      </c>
      <c r="N25" s="51">
        <v>43441</v>
      </c>
      <c r="O25" s="50"/>
      <c r="P25" s="4" t="s">
        <v>28</v>
      </c>
    </row>
    <row r="26" spans="1:16" s="10" customFormat="1" ht="237.75" customHeight="1" x14ac:dyDescent="0.25">
      <c r="A26" s="190" t="s">
        <v>43</v>
      </c>
      <c r="B26" s="191" t="s">
        <v>44</v>
      </c>
      <c r="C26" s="9" t="s">
        <v>228</v>
      </c>
      <c r="D26" s="190" t="s">
        <v>202</v>
      </c>
      <c r="E26" s="188" t="s">
        <v>345</v>
      </c>
      <c r="F26" s="66" t="s">
        <v>231</v>
      </c>
      <c r="G26" s="38" t="s">
        <v>383</v>
      </c>
      <c r="H26" s="197" t="s">
        <v>346</v>
      </c>
      <c r="I26" s="162" t="s">
        <v>342</v>
      </c>
      <c r="J26" s="193" t="s">
        <v>347</v>
      </c>
      <c r="K26" s="47"/>
      <c r="L26" s="50"/>
      <c r="M26" s="51">
        <v>43388</v>
      </c>
      <c r="N26" s="51">
        <v>43441</v>
      </c>
      <c r="O26" s="180" t="s">
        <v>348</v>
      </c>
      <c r="P26" s="4" t="s">
        <v>28</v>
      </c>
    </row>
    <row r="27" spans="1:16" s="10" customFormat="1" ht="170.25" customHeight="1" x14ac:dyDescent="0.25">
      <c r="A27" s="190" t="s">
        <v>45</v>
      </c>
      <c r="B27" s="191" t="s">
        <v>46</v>
      </c>
      <c r="C27" s="9" t="s">
        <v>232</v>
      </c>
      <c r="D27" s="190"/>
      <c r="E27" s="53"/>
      <c r="F27" s="193"/>
      <c r="G27" s="38" t="s">
        <v>383</v>
      </c>
      <c r="H27" s="197" t="s">
        <v>349</v>
      </c>
      <c r="I27" s="162" t="s">
        <v>342</v>
      </c>
      <c r="J27" s="193" t="s">
        <v>350</v>
      </c>
      <c r="K27" s="47"/>
      <c r="L27" s="50"/>
      <c r="M27" s="51">
        <v>43388</v>
      </c>
      <c r="N27" s="51">
        <v>43388</v>
      </c>
      <c r="O27" s="180" t="s">
        <v>348</v>
      </c>
      <c r="P27" s="4" t="s">
        <v>28</v>
      </c>
    </row>
    <row r="28" spans="1:16" s="10" customFormat="1" ht="18.75" customHeight="1" x14ac:dyDescent="0.25">
      <c r="A28" s="189">
        <v>1.3</v>
      </c>
      <c r="B28" s="230" t="s">
        <v>48</v>
      </c>
      <c r="C28" s="230"/>
      <c r="D28" s="230"/>
      <c r="E28" s="230"/>
      <c r="F28" s="230"/>
      <c r="G28" s="230"/>
      <c r="H28" s="230"/>
      <c r="I28" s="230"/>
      <c r="J28" s="230"/>
      <c r="K28" s="230"/>
      <c r="L28" s="230"/>
      <c r="M28" s="230"/>
      <c r="N28" s="230"/>
      <c r="O28" s="177"/>
      <c r="P28" s="4" t="s">
        <v>194</v>
      </c>
    </row>
    <row r="29" spans="1:16" s="10" customFormat="1" ht="148.5" customHeight="1" x14ac:dyDescent="0.25">
      <c r="A29" s="190" t="s">
        <v>47</v>
      </c>
      <c r="B29" s="191" t="s">
        <v>48</v>
      </c>
      <c r="C29" s="9" t="s">
        <v>235</v>
      </c>
      <c r="D29" s="190"/>
      <c r="E29" s="46"/>
      <c r="F29" s="193"/>
      <c r="G29" s="38" t="s">
        <v>202</v>
      </c>
      <c r="H29" s="197" t="s">
        <v>351</v>
      </c>
      <c r="I29" s="175" t="s">
        <v>337</v>
      </c>
      <c r="J29" s="193" t="s">
        <v>352</v>
      </c>
      <c r="K29" s="47"/>
      <c r="L29" s="50"/>
      <c r="M29" s="51">
        <v>43434</v>
      </c>
      <c r="N29" s="51">
        <v>43495</v>
      </c>
      <c r="O29" s="50"/>
      <c r="P29" s="4" t="s">
        <v>21</v>
      </c>
    </row>
    <row r="30" spans="1:16" s="10" customFormat="1" ht="156.75" customHeight="1" x14ac:dyDescent="0.25">
      <c r="A30" s="190" t="s">
        <v>49</v>
      </c>
      <c r="B30" s="191" t="s">
        <v>50</v>
      </c>
      <c r="C30" s="9" t="s">
        <v>237</v>
      </c>
      <c r="D30" s="190"/>
      <c r="E30" s="46"/>
      <c r="F30" s="193"/>
      <c r="G30" s="38" t="s">
        <v>202</v>
      </c>
      <c r="H30" s="197" t="s">
        <v>351</v>
      </c>
      <c r="I30" s="175" t="s">
        <v>337</v>
      </c>
      <c r="J30" s="193" t="s">
        <v>352</v>
      </c>
      <c r="K30" s="47"/>
      <c r="L30" s="50"/>
      <c r="M30" s="51">
        <v>43434</v>
      </c>
      <c r="N30" s="51">
        <v>43495</v>
      </c>
      <c r="O30" s="50"/>
      <c r="P30" s="4" t="s">
        <v>21</v>
      </c>
    </row>
    <row r="31" spans="1:16" s="10" customFormat="1" ht="21.2" customHeight="1" x14ac:dyDescent="0.25">
      <c r="A31" s="178">
        <v>2</v>
      </c>
      <c r="B31" s="231" t="s">
        <v>239</v>
      </c>
      <c r="C31" s="231"/>
      <c r="D31" s="231"/>
      <c r="E31" s="231"/>
      <c r="F31" s="231"/>
      <c r="G31" s="231"/>
      <c r="H31" s="231"/>
      <c r="I31" s="231"/>
      <c r="J31" s="231"/>
      <c r="K31" s="231"/>
      <c r="L31" s="231"/>
      <c r="M31" s="231"/>
      <c r="N31" s="231"/>
      <c r="O31" s="177"/>
      <c r="P31" s="4" t="s">
        <v>194</v>
      </c>
    </row>
    <row r="32" spans="1:16" s="10" customFormat="1" ht="267" customHeight="1" x14ac:dyDescent="0.25">
      <c r="A32" s="190">
        <v>2.1</v>
      </c>
      <c r="B32" s="191" t="s">
        <v>51</v>
      </c>
      <c r="C32" s="199" t="s">
        <v>240</v>
      </c>
      <c r="D32" s="190"/>
      <c r="E32" s="197"/>
      <c r="F32" s="196"/>
      <c r="G32" s="197" t="s">
        <v>415</v>
      </c>
      <c r="H32" s="203" t="s">
        <v>353</v>
      </c>
      <c r="I32" s="175" t="s">
        <v>337</v>
      </c>
      <c r="J32" s="193" t="s">
        <v>354</v>
      </c>
      <c r="K32" s="47"/>
      <c r="L32" s="50"/>
      <c r="M32" s="51">
        <v>43405</v>
      </c>
      <c r="N32" s="51">
        <v>43495</v>
      </c>
      <c r="O32" s="50"/>
      <c r="P32" s="4" t="s">
        <v>52</v>
      </c>
    </row>
    <row r="33" spans="1:16" s="10" customFormat="1" ht="208.5" customHeight="1" x14ac:dyDescent="0.25">
      <c r="A33" s="190">
        <v>2.2000000000000002</v>
      </c>
      <c r="B33" s="191" t="s">
        <v>53</v>
      </c>
      <c r="C33" s="199" t="s">
        <v>244</v>
      </c>
      <c r="D33" s="190"/>
      <c r="E33" s="183"/>
      <c r="F33" s="196"/>
      <c r="G33" s="172" t="s">
        <v>332</v>
      </c>
      <c r="H33" s="203" t="s">
        <v>353</v>
      </c>
      <c r="I33" s="175" t="s">
        <v>337</v>
      </c>
      <c r="J33" s="193" t="s">
        <v>355</v>
      </c>
      <c r="K33" s="47"/>
      <c r="L33" s="50"/>
      <c r="M33" s="51">
        <v>43405</v>
      </c>
      <c r="N33" s="51">
        <v>43495</v>
      </c>
      <c r="O33" s="50"/>
      <c r="P33" s="4" t="s">
        <v>54</v>
      </c>
    </row>
    <row r="34" spans="1:16" s="10" customFormat="1" ht="21.2" customHeight="1" x14ac:dyDescent="0.25">
      <c r="A34" s="178">
        <v>3</v>
      </c>
      <c r="B34" s="231" t="s">
        <v>248</v>
      </c>
      <c r="C34" s="231"/>
      <c r="D34" s="231"/>
      <c r="E34" s="231"/>
      <c r="F34" s="231"/>
      <c r="G34" s="231"/>
      <c r="H34" s="231"/>
      <c r="I34" s="231"/>
      <c r="J34" s="231"/>
      <c r="K34" s="231"/>
      <c r="L34" s="231"/>
      <c r="M34" s="231"/>
      <c r="N34" s="231"/>
      <c r="O34" s="177"/>
      <c r="P34" s="4" t="s">
        <v>194</v>
      </c>
    </row>
    <row r="35" spans="1:16" s="10" customFormat="1" ht="156" customHeight="1" x14ac:dyDescent="0.25">
      <c r="A35" s="190">
        <v>3.1</v>
      </c>
      <c r="B35" s="191" t="s">
        <v>55</v>
      </c>
      <c r="C35" s="9" t="s">
        <v>249</v>
      </c>
      <c r="D35" s="15"/>
      <c r="E35" s="46"/>
      <c r="F35" s="196"/>
      <c r="G35" s="197" t="s">
        <v>416</v>
      </c>
      <c r="H35" s="203" t="s">
        <v>353</v>
      </c>
      <c r="I35" s="166" t="s">
        <v>333</v>
      </c>
      <c r="J35" s="196" t="s">
        <v>356</v>
      </c>
      <c r="K35" s="47"/>
      <c r="L35" s="50"/>
      <c r="M35" s="51">
        <v>43403</v>
      </c>
      <c r="N35" s="51">
        <v>43441</v>
      </c>
      <c r="O35" s="50"/>
      <c r="P35" s="4" t="s">
        <v>28</v>
      </c>
    </row>
    <row r="36" spans="1:16" s="10" customFormat="1" ht="265.7" customHeight="1" x14ac:dyDescent="0.25">
      <c r="A36" s="190">
        <v>3.2</v>
      </c>
      <c r="B36" s="191" t="s">
        <v>56</v>
      </c>
      <c r="C36" s="9" t="s">
        <v>249</v>
      </c>
      <c r="D36" s="190"/>
      <c r="E36" s="54"/>
      <c r="F36" s="196"/>
      <c r="G36" s="38" t="s">
        <v>417</v>
      </c>
      <c r="H36" s="203" t="s">
        <v>353</v>
      </c>
      <c r="I36" s="162" t="s">
        <v>342</v>
      </c>
      <c r="J36" s="196" t="s">
        <v>357</v>
      </c>
      <c r="K36" s="47"/>
      <c r="L36" s="50"/>
      <c r="M36" s="51">
        <v>43424</v>
      </c>
      <c r="N36" s="51">
        <v>43441</v>
      </c>
      <c r="O36" s="50"/>
      <c r="P36" s="4" t="s">
        <v>57</v>
      </c>
    </row>
    <row r="37" spans="1:16" s="10" customFormat="1" ht="108.75" customHeight="1" x14ac:dyDescent="0.25">
      <c r="A37" s="190">
        <v>3.3</v>
      </c>
      <c r="B37" s="191" t="s">
        <v>58</v>
      </c>
      <c r="C37" s="9" t="s">
        <v>253</v>
      </c>
      <c r="D37" s="190"/>
      <c r="E37" s="46"/>
      <c r="F37" s="196"/>
      <c r="G37" s="38" t="s">
        <v>202</v>
      </c>
      <c r="H37" s="203" t="s">
        <v>202</v>
      </c>
      <c r="I37" s="162" t="s">
        <v>342</v>
      </c>
      <c r="J37" s="196"/>
      <c r="K37" s="47"/>
      <c r="L37" s="50"/>
      <c r="M37" s="51">
        <v>43373</v>
      </c>
      <c r="N37" s="51">
        <v>43451</v>
      </c>
      <c r="O37" s="50"/>
      <c r="P37" s="4" t="s">
        <v>57</v>
      </c>
    </row>
    <row r="38" spans="1:16" s="10" customFormat="1" ht="21.2" customHeight="1" x14ac:dyDescent="0.25">
      <c r="A38" s="178">
        <v>4</v>
      </c>
      <c r="B38" s="231" t="s">
        <v>255</v>
      </c>
      <c r="C38" s="231"/>
      <c r="D38" s="231"/>
      <c r="E38" s="231"/>
      <c r="F38" s="231"/>
      <c r="G38" s="231"/>
      <c r="H38" s="231"/>
      <c r="I38" s="231"/>
      <c r="J38" s="231"/>
      <c r="K38" s="231"/>
      <c r="L38" s="231"/>
      <c r="M38" s="231"/>
      <c r="N38" s="231"/>
      <c r="O38" s="177"/>
      <c r="P38" s="4" t="s">
        <v>194</v>
      </c>
    </row>
    <row r="39" spans="1:16" s="10" customFormat="1" ht="193.7" customHeight="1" x14ac:dyDescent="0.25">
      <c r="A39" s="190">
        <v>4.0999999999999996</v>
      </c>
      <c r="B39" s="191" t="s">
        <v>59</v>
      </c>
      <c r="C39" s="190" t="s">
        <v>10</v>
      </c>
      <c r="D39" s="190"/>
      <c r="E39" s="53"/>
      <c r="F39" s="23"/>
      <c r="G39" s="38" t="s">
        <v>396</v>
      </c>
      <c r="H39" s="50" t="s">
        <v>353</v>
      </c>
      <c r="I39" s="162" t="s">
        <v>342</v>
      </c>
      <c r="J39" s="193" t="s">
        <v>358</v>
      </c>
      <c r="K39" s="47"/>
      <c r="L39" s="50"/>
      <c r="M39" s="51">
        <v>43434</v>
      </c>
      <c r="N39" s="48">
        <v>43495</v>
      </c>
      <c r="O39" s="50"/>
      <c r="P39" s="4" t="s">
        <v>10</v>
      </c>
    </row>
    <row r="40" spans="1:16" s="10" customFormat="1" ht="61.5" customHeight="1" x14ac:dyDescent="0.25">
      <c r="A40" s="190">
        <v>4.2</v>
      </c>
      <c r="B40" s="191" t="s">
        <v>359</v>
      </c>
      <c r="C40" s="190" t="s">
        <v>258</v>
      </c>
      <c r="D40" s="190"/>
      <c r="E40" s="203"/>
      <c r="F40" s="196"/>
      <c r="G40" s="38" t="s">
        <v>418</v>
      </c>
      <c r="H40" s="197" t="s">
        <v>353</v>
      </c>
      <c r="I40" s="162" t="s">
        <v>342</v>
      </c>
      <c r="J40" s="196" t="s">
        <v>360</v>
      </c>
      <c r="K40" s="47"/>
      <c r="L40" s="50"/>
      <c r="M40" s="51">
        <v>43403</v>
      </c>
      <c r="N40" s="51">
        <v>43451</v>
      </c>
      <c r="O40" s="50"/>
      <c r="P40" s="4" t="s">
        <v>61</v>
      </c>
    </row>
    <row r="41" spans="1:16" s="10" customFormat="1" ht="21.2" customHeight="1" x14ac:dyDescent="0.25">
      <c r="A41" s="178">
        <v>5</v>
      </c>
      <c r="B41" s="231" t="s">
        <v>262</v>
      </c>
      <c r="C41" s="231"/>
      <c r="D41" s="231"/>
      <c r="E41" s="231"/>
      <c r="F41" s="231"/>
      <c r="G41" s="231"/>
      <c r="H41" s="231"/>
      <c r="I41" s="231"/>
      <c r="J41" s="231"/>
      <c r="K41" s="231"/>
      <c r="L41" s="231"/>
      <c r="M41" s="231"/>
      <c r="N41" s="231"/>
      <c r="O41" s="177"/>
      <c r="P41" s="4" t="s">
        <v>194</v>
      </c>
    </row>
    <row r="42" spans="1:16" s="10" customFormat="1" ht="164.25" customHeight="1" x14ac:dyDescent="0.25">
      <c r="A42" s="190">
        <v>5.0999999999999996</v>
      </c>
      <c r="B42" s="191" t="s">
        <v>62</v>
      </c>
      <c r="C42" s="9" t="s">
        <v>263</v>
      </c>
      <c r="D42" s="190"/>
      <c r="E42" s="18"/>
      <c r="F42" s="193"/>
      <c r="G42" s="38" t="s">
        <v>351</v>
      </c>
      <c r="H42" s="38" t="s">
        <v>202</v>
      </c>
      <c r="I42" s="162" t="s">
        <v>342</v>
      </c>
      <c r="J42" s="193" t="s">
        <v>361</v>
      </c>
      <c r="K42" s="47"/>
      <c r="L42" s="50"/>
      <c r="M42" s="51">
        <v>43419</v>
      </c>
      <c r="N42" s="48">
        <v>43495</v>
      </c>
      <c r="O42" s="50"/>
      <c r="P42" s="4" t="s">
        <v>63</v>
      </c>
    </row>
    <row r="43" spans="1:16" s="10" customFormat="1" ht="409.5" customHeight="1" x14ac:dyDescent="0.25">
      <c r="A43" s="190">
        <v>5.2</v>
      </c>
      <c r="B43" s="191" t="s">
        <v>64</v>
      </c>
      <c r="C43" s="9" t="s">
        <v>263</v>
      </c>
      <c r="D43" s="190"/>
      <c r="E43" s="40"/>
      <c r="F43" s="196"/>
      <c r="G43" s="197" t="s">
        <v>419</v>
      </c>
      <c r="H43" s="203" t="s">
        <v>353</v>
      </c>
      <c r="I43" s="166" t="s">
        <v>333</v>
      </c>
      <c r="J43" s="196" t="s">
        <v>362</v>
      </c>
      <c r="K43" s="47"/>
      <c r="L43" s="50"/>
      <c r="M43" s="51">
        <v>43419</v>
      </c>
      <c r="N43" s="51">
        <v>43441</v>
      </c>
      <c r="O43" s="50"/>
      <c r="P43" s="4" t="s">
        <v>63</v>
      </c>
    </row>
    <row r="44" spans="1:16" s="10" customFormat="1" ht="21.2" customHeight="1" x14ac:dyDescent="0.25">
      <c r="A44" s="192">
        <v>6</v>
      </c>
      <c r="B44" s="236" t="s">
        <v>268</v>
      </c>
      <c r="C44" s="236"/>
      <c r="D44" s="236"/>
      <c r="E44" s="236"/>
      <c r="F44" s="236"/>
      <c r="G44" s="236"/>
      <c r="H44" s="236"/>
      <c r="I44" s="236"/>
      <c r="J44" s="236"/>
      <c r="K44" s="236"/>
      <c r="L44" s="236"/>
      <c r="M44" s="236"/>
      <c r="N44" s="236"/>
      <c r="O44" s="50"/>
      <c r="P44" s="4" t="s">
        <v>194</v>
      </c>
    </row>
    <row r="45" spans="1:16" s="10" customFormat="1" ht="18.75" customHeight="1" x14ac:dyDescent="0.25">
      <c r="A45" s="189">
        <v>6.1</v>
      </c>
      <c r="B45" s="230" t="s">
        <v>269</v>
      </c>
      <c r="C45" s="230"/>
      <c r="D45" s="230"/>
      <c r="E45" s="230"/>
      <c r="F45" s="230"/>
      <c r="G45" s="230"/>
      <c r="H45" s="230"/>
      <c r="I45" s="230"/>
      <c r="J45" s="230"/>
      <c r="K45" s="230"/>
      <c r="L45" s="230"/>
      <c r="M45" s="230"/>
      <c r="N45" s="230"/>
      <c r="O45" s="50"/>
      <c r="P45" s="4" t="s">
        <v>194</v>
      </c>
    </row>
    <row r="46" spans="1:16" s="10" customFormat="1" ht="264.75" customHeight="1" x14ac:dyDescent="0.25">
      <c r="A46" s="190" t="s">
        <v>65</v>
      </c>
      <c r="B46" s="191" t="s">
        <v>66</v>
      </c>
      <c r="C46" s="9" t="s">
        <v>270</v>
      </c>
      <c r="D46" s="190"/>
      <c r="E46" s="197"/>
      <c r="F46" s="196"/>
      <c r="G46" s="197" t="s">
        <v>420</v>
      </c>
      <c r="H46" s="197" t="s">
        <v>353</v>
      </c>
      <c r="I46" s="166" t="s">
        <v>333</v>
      </c>
      <c r="J46" s="193" t="s">
        <v>363</v>
      </c>
      <c r="K46" s="47"/>
      <c r="L46" s="50"/>
      <c r="M46" s="51">
        <v>43434</v>
      </c>
      <c r="N46" s="51">
        <v>43451</v>
      </c>
      <c r="O46" s="50"/>
      <c r="P46" s="4" t="s">
        <v>67</v>
      </c>
    </row>
    <row r="47" spans="1:16" s="10" customFormat="1" ht="67.7" customHeight="1" x14ac:dyDescent="0.25">
      <c r="A47" s="190" t="s">
        <v>68</v>
      </c>
      <c r="B47" s="191" t="s">
        <v>69</v>
      </c>
      <c r="C47" s="9" t="s">
        <v>69</v>
      </c>
      <c r="D47" s="190"/>
      <c r="E47" s="184"/>
      <c r="F47" s="193"/>
      <c r="G47" s="38" t="s">
        <v>349</v>
      </c>
      <c r="H47" s="197" t="s">
        <v>202</v>
      </c>
      <c r="I47" s="166" t="s">
        <v>333</v>
      </c>
      <c r="J47" s="193" t="s">
        <v>364</v>
      </c>
      <c r="K47" s="47"/>
      <c r="L47" s="50"/>
      <c r="M47" s="30">
        <v>43511</v>
      </c>
      <c r="N47" s="30">
        <v>43511</v>
      </c>
      <c r="O47" s="180" t="s">
        <v>348</v>
      </c>
      <c r="P47" s="4" t="s">
        <v>70</v>
      </c>
    </row>
    <row r="48" spans="1:16" s="10" customFormat="1" ht="111.75" customHeight="1" x14ac:dyDescent="0.25">
      <c r="A48" s="190" t="s">
        <v>71</v>
      </c>
      <c r="B48" s="191" t="s">
        <v>72</v>
      </c>
      <c r="C48" s="9" t="s">
        <v>365</v>
      </c>
      <c r="D48" s="190"/>
      <c r="E48" s="193"/>
      <c r="F48" s="196"/>
      <c r="G48" s="38" t="s">
        <v>403</v>
      </c>
      <c r="H48" s="203" t="s">
        <v>202</v>
      </c>
      <c r="I48" s="166" t="s">
        <v>333</v>
      </c>
      <c r="J48" s="196"/>
      <c r="K48" s="47"/>
      <c r="L48" s="50"/>
      <c r="M48" s="51">
        <v>43388</v>
      </c>
      <c r="N48" s="51">
        <v>43451</v>
      </c>
      <c r="O48" s="50"/>
      <c r="P48" s="4" t="s">
        <v>73</v>
      </c>
    </row>
    <row r="49" spans="1:16" s="10" customFormat="1" ht="79.5" customHeight="1" x14ac:dyDescent="0.25">
      <c r="A49" s="190" t="s">
        <v>74</v>
      </c>
      <c r="B49" s="191" t="s">
        <v>75</v>
      </c>
      <c r="C49" s="9" t="s">
        <v>228</v>
      </c>
      <c r="D49" s="190"/>
      <c r="E49" s="193"/>
      <c r="F49" s="196"/>
      <c r="G49" s="38" t="s">
        <v>202</v>
      </c>
      <c r="H49" s="203" t="s">
        <v>202</v>
      </c>
      <c r="I49" s="164" t="s">
        <v>202</v>
      </c>
      <c r="J49" s="196"/>
      <c r="K49" s="47"/>
      <c r="L49" s="50"/>
      <c r="M49" s="51">
        <v>43342</v>
      </c>
      <c r="N49" s="51" t="s">
        <v>202</v>
      </c>
      <c r="O49" s="50"/>
      <c r="P49" s="4" t="s">
        <v>28</v>
      </c>
    </row>
    <row r="50" spans="1:16" s="10" customFormat="1" ht="63" customHeight="1" x14ac:dyDescent="0.25">
      <c r="A50" s="190" t="s">
        <v>76</v>
      </c>
      <c r="B50" s="191" t="s">
        <v>77</v>
      </c>
      <c r="C50" s="9" t="s">
        <v>228</v>
      </c>
      <c r="D50" s="190"/>
      <c r="E50" s="193"/>
      <c r="F50" s="196"/>
      <c r="G50" s="38" t="s">
        <v>202</v>
      </c>
      <c r="H50" s="203" t="s">
        <v>202</v>
      </c>
      <c r="I50" s="164" t="s">
        <v>202</v>
      </c>
      <c r="J50" s="196"/>
      <c r="K50" s="47"/>
      <c r="L50" s="50"/>
      <c r="M50" s="51">
        <v>43342</v>
      </c>
      <c r="N50" s="51" t="s">
        <v>202</v>
      </c>
      <c r="O50" s="50"/>
      <c r="P50" s="4" t="s">
        <v>28</v>
      </c>
    </row>
    <row r="51" spans="1:16" s="10" customFormat="1" ht="159.75" customHeight="1" x14ac:dyDescent="0.25">
      <c r="A51" s="190" t="s">
        <v>78</v>
      </c>
      <c r="B51" s="191" t="s">
        <v>79</v>
      </c>
      <c r="C51" s="9" t="s">
        <v>282</v>
      </c>
      <c r="D51" s="190"/>
      <c r="E51" s="40"/>
      <c r="F51" s="196"/>
      <c r="G51" s="173" t="s">
        <v>421</v>
      </c>
      <c r="H51" s="203" t="s">
        <v>202</v>
      </c>
      <c r="I51" s="160" t="s">
        <v>343</v>
      </c>
      <c r="J51" s="196"/>
      <c r="K51" s="47"/>
      <c r="L51" s="50"/>
      <c r="M51" s="51">
        <v>43358</v>
      </c>
      <c r="N51" s="51" t="s">
        <v>224</v>
      </c>
      <c r="O51" s="50"/>
      <c r="P51" s="4" t="s">
        <v>28</v>
      </c>
    </row>
    <row r="52" spans="1:16" s="10" customFormat="1" ht="78.75" x14ac:dyDescent="0.25">
      <c r="A52" s="190" t="s">
        <v>80</v>
      </c>
      <c r="B52" s="191" t="s">
        <v>81</v>
      </c>
      <c r="C52" s="9" t="s">
        <v>286</v>
      </c>
      <c r="D52" s="185"/>
      <c r="E52" s="186"/>
      <c r="F52" s="196"/>
      <c r="G52" s="38" t="s">
        <v>422</v>
      </c>
      <c r="H52" s="203" t="s">
        <v>202</v>
      </c>
      <c r="I52" s="160" t="s">
        <v>343</v>
      </c>
      <c r="J52" s="196"/>
      <c r="K52" s="47"/>
      <c r="L52" s="50"/>
      <c r="M52" s="29">
        <v>43404</v>
      </c>
      <c r="N52" s="51" t="s">
        <v>224</v>
      </c>
      <c r="O52" s="50"/>
      <c r="P52" s="4" t="s">
        <v>82</v>
      </c>
    </row>
    <row r="53" spans="1:16" s="10" customFormat="1" ht="94.5" customHeight="1" x14ac:dyDescent="0.25">
      <c r="A53" s="190" t="s">
        <v>83</v>
      </c>
      <c r="B53" s="191" t="s">
        <v>84</v>
      </c>
      <c r="C53" s="9" t="s">
        <v>84</v>
      </c>
      <c r="D53" s="185"/>
      <c r="E53" s="186"/>
      <c r="F53" s="196"/>
      <c r="G53" s="38" t="s">
        <v>423</v>
      </c>
      <c r="H53" s="203" t="s">
        <v>202</v>
      </c>
      <c r="I53" s="162" t="s">
        <v>342</v>
      </c>
      <c r="J53" s="196"/>
      <c r="K53" s="47"/>
      <c r="L53" s="50"/>
      <c r="M53" s="51">
        <v>43403</v>
      </c>
      <c r="N53" s="51">
        <v>43451</v>
      </c>
      <c r="O53" s="50"/>
      <c r="P53" s="4" t="s">
        <v>85</v>
      </c>
    </row>
    <row r="54" spans="1:16" s="10" customFormat="1" ht="66.2" customHeight="1" x14ac:dyDescent="0.25">
      <c r="A54" s="190" t="s">
        <v>86</v>
      </c>
      <c r="B54" s="191" t="s">
        <v>87</v>
      </c>
      <c r="C54" s="9" t="s">
        <v>292</v>
      </c>
      <c r="D54" s="15"/>
      <c r="E54" s="40"/>
      <c r="F54" s="196"/>
      <c r="G54" s="38" t="s">
        <v>408</v>
      </c>
      <c r="H54" s="203" t="s">
        <v>202</v>
      </c>
      <c r="I54" s="164" t="s">
        <v>202</v>
      </c>
      <c r="J54" s="196"/>
      <c r="K54" s="47"/>
      <c r="L54" s="50"/>
      <c r="M54" s="51">
        <v>43403</v>
      </c>
      <c r="N54" s="51" t="s">
        <v>202</v>
      </c>
      <c r="O54" s="50"/>
      <c r="P54" s="4" t="s">
        <v>88</v>
      </c>
    </row>
    <row r="55" spans="1:16" s="10" customFormat="1" ht="245.25" customHeight="1" x14ac:dyDescent="0.25">
      <c r="A55" s="190" t="s">
        <v>89</v>
      </c>
      <c r="B55" s="191" t="s">
        <v>90</v>
      </c>
      <c r="C55" s="9" t="s">
        <v>292</v>
      </c>
      <c r="D55" s="15"/>
      <c r="E55" s="55"/>
      <c r="F55" s="196"/>
      <c r="G55" s="38" t="s">
        <v>424</v>
      </c>
      <c r="H55" s="203" t="s">
        <v>353</v>
      </c>
      <c r="I55" s="166" t="s">
        <v>333</v>
      </c>
      <c r="J55" s="193" t="s">
        <v>366</v>
      </c>
      <c r="K55" s="47"/>
      <c r="L55" s="50"/>
      <c r="M55" s="30">
        <v>43486</v>
      </c>
      <c r="N55" s="30">
        <v>43486</v>
      </c>
      <c r="O55" s="180" t="s">
        <v>367</v>
      </c>
      <c r="P55" s="4" t="s">
        <v>128</v>
      </c>
    </row>
    <row r="56" spans="1:16" s="10" customFormat="1" ht="306.75" customHeight="1" x14ac:dyDescent="0.25">
      <c r="A56" s="190" t="s">
        <v>92</v>
      </c>
      <c r="B56" s="191" t="s">
        <v>93</v>
      </c>
      <c r="C56" s="9" t="s">
        <v>296</v>
      </c>
      <c r="D56" s="190"/>
      <c r="E56" s="40"/>
      <c r="F56" s="196"/>
      <c r="G56" s="38" t="s">
        <v>424</v>
      </c>
      <c r="H56" s="203" t="s">
        <v>368</v>
      </c>
      <c r="I56" s="162" t="s">
        <v>342</v>
      </c>
      <c r="J56" s="193" t="s">
        <v>361</v>
      </c>
      <c r="K56" s="47"/>
      <c r="L56" s="50"/>
      <c r="M56" s="51">
        <v>43402</v>
      </c>
      <c r="N56" s="30">
        <v>43486</v>
      </c>
      <c r="O56" s="50"/>
      <c r="P56" s="4" t="s">
        <v>94</v>
      </c>
    </row>
    <row r="57" spans="1:16" s="10" customFormat="1" ht="18.75" customHeight="1" x14ac:dyDescent="0.25">
      <c r="A57" s="189">
        <v>6.2</v>
      </c>
      <c r="B57" s="230" t="s">
        <v>300</v>
      </c>
      <c r="C57" s="230"/>
      <c r="D57" s="230"/>
      <c r="E57" s="230"/>
      <c r="F57" s="230"/>
      <c r="G57" s="230"/>
      <c r="H57" s="230"/>
      <c r="I57" s="230"/>
      <c r="J57" s="230"/>
      <c r="K57" s="230"/>
      <c r="L57" s="230"/>
      <c r="M57" s="230"/>
      <c r="N57" s="230"/>
      <c r="O57" s="177"/>
      <c r="P57" s="4" t="s">
        <v>194</v>
      </c>
    </row>
    <row r="58" spans="1:16" s="10" customFormat="1" ht="128.25" customHeight="1" x14ac:dyDescent="0.25">
      <c r="A58" s="190" t="s">
        <v>95</v>
      </c>
      <c r="B58" s="191" t="s">
        <v>96</v>
      </c>
      <c r="C58" s="9" t="s">
        <v>228</v>
      </c>
      <c r="D58" s="15"/>
      <c r="E58" s="40"/>
      <c r="F58" s="196"/>
      <c r="G58" s="38" t="s">
        <v>202</v>
      </c>
      <c r="H58" s="203" t="s">
        <v>202</v>
      </c>
      <c r="I58" s="164" t="s">
        <v>202</v>
      </c>
      <c r="J58" s="196"/>
      <c r="K58" s="47"/>
      <c r="L58" s="50"/>
      <c r="M58" s="51">
        <v>43342</v>
      </c>
      <c r="N58" s="164" t="s">
        <v>202</v>
      </c>
      <c r="O58" s="50"/>
      <c r="P58" s="4" t="s">
        <v>28</v>
      </c>
    </row>
    <row r="59" spans="1:16" s="10" customFormat="1" ht="93.75" customHeight="1" x14ac:dyDescent="0.25">
      <c r="A59" s="190" t="s">
        <v>97</v>
      </c>
      <c r="B59" s="191" t="s">
        <v>98</v>
      </c>
      <c r="C59" s="9" t="s">
        <v>69</v>
      </c>
      <c r="D59" s="15"/>
      <c r="E59" s="40"/>
      <c r="F59" s="196"/>
      <c r="G59" s="38" t="s">
        <v>202</v>
      </c>
      <c r="H59" s="203" t="s">
        <v>202</v>
      </c>
      <c r="I59" s="162" t="s">
        <v>342</v>
      </c>
      <c r="J59" s="196"/>
      <c r="K59" s="47"/>
      <c r="L59" s="50"/>
      <c r="M59" s="51">
        <v>43342</v>
      </c>
      <c r="N59" s="51">
        <v>43342</v>
      </c>
      <c r="O59" s="50"/>
      <c r="P59" s="4" t="s">
        <v>70</v>
      </c>
    </row>
    <row r="60" spans="1:16" s="10" customFormat="1" ht="96.75" customHeight="1" x14ac:dyDescent="0.25">
      <c r="A60" s="190" t="s">
        <v>99</v>
      </c>
      <c r="B60" s="191" t="s">
        <v>100</v>
      </c>
      <c r="C60" s="9" t="s">
        <v>69</v>
      </c>
      <c r="D60" s="15"/>
      <c r="E60" s="40"/>
      <c r="F60" s="196"/>
      <c r="G60" s="38" t="s">
        <v>202</v>
      </c>
      <c r="H60" s="203" t="s">
        <v>202</v>
      </c>
      <c r="I60" s="162" t="s">
        <v>342</v>
      </c>
      <c r="J60" s="196"/>
      <c r="K60" s="47"/>
      <c r="L60" s="50"/>
      <c r="M60" s="51">
        <v>43342</v>
      </c>
      <c r="N60" s="51">
        <v>43342</v>
      </c>
      <c r="O60" s="50"/>
      <c r="P60" s="4" t="s">
        <v>70</v>
      </c>
    </row>
    <row r="61" spans="1:16" s="10" customFormat="1" ht="69.75" customHeight="1" x14ac:dyDescent="0.25">
      <c r="A61" s="190" t="s">
        <v>101</v>
      </c>
      <c r="B61" s="191" t="s">
        <v>102</v>
      </c>
      <c r="C61" s="9" t="s">
        <v>228</v>
      </c>
      <c r="D61" s="15"/>
      <c r="E61" s="40"/>
      <c r="F61" s="196"/>
      <c r="G61" s="38" t="s">
        <v>202</v>
      </c>
      <c r="H61" s="203" t="s">
        <v>202</v>
      </c>
      <c r="I61" s="164" t="s">
        <v>202</v>
      </c>
      <c r="J61" s="196"/>
      <c r="K61" s="47"/>
      <c r="L61" s="50"/>
      <c r="M61" s="51">
        <v>43342</v>
      </c>
      <c r="N61" s="164" t="s">
        <v>202</v>
      </c>
      <c r="O61" s="50"/>
      <c r="P61" s="4" t="s">
        <v>28</v>
      </c>
    </row>
    <row r="62" spans="1:16" s="10" customFormat="1" ht="141.75" customHeight="1" x14ac:dyDescent="0.25">
      <c r="A62" s="190" t="s">
        <v>103</v>
      </c>
      <c r="B62" s="191" t="s">
        <v>104</v>
      </c>
      <c r="C62" s="9" t="s">
        <v>228</v>
      </c>
      <c r="D62" s="15"/>
      <c r="E62" s="40"/>
      <c r="F62" s="196"/>
      <c r="G62" s="38" t="s">
        <v>202</v>
      </c>
      <c r="H62" s="203" t="s">
        <v>202</v>
      </c>
      <c r="I62" s="164" t="s">
        <v>202</v>
      </c>
      <c r="J62" s="196"/>
      <c r="K62" s="47"/>
      <c r="L62" s="50"/>
      <c r="M62" s="51">
        <v>43342</v>
      </c>
      <c r="N62" s="164" t="s">
        <v>202</v>
      </c>
      <c r="O62" s="50"/>
      <c r="P62" s="4" t="s">
        <v>28</v>
      </c>
    </row>
    <row r="63" spans="1:16" s="10" customFormat="1" ht="21" x14ac:dyDescent="0.25">
      <c r="A63" s="178">
        <v>7</v>
      </c>
      <c r="B63" s="231" t="s">
        <v>309</v>
      </c>
      <c r="C63" s="231"/>
      <c r="D63" s="231"/>
      <c r="E63" s="231"/>
      <c r="F63" s="231"/>
      <c r="G63" s="231"/>
      <c r="H63" s="231"/>
      <c r="I63" s="231"/>
      <c r="J63" s="231"/>
      <c r="K63" s="231"/>
      <c r="L63" s="231"/>
      <c r="M63" s="231"/>
      <c r="N63" s="231"/>
      <c r="O63" s="177"/>
      <c r="P63" s="4" t="s">
        <v>194</v>
      </c>
    </row>
    <row r="64" spans="1:16" s="10" customFormat="1" ht="47.25" x14ac:dyDescent="0.25">
      <c r="A64" s="190"/>
      <c r="B64" s="191" t="s">
        <v>105</v>
      </c>
      <c r="C64" s="9" t="s">
        <v>94</v>
      </c>
      <c r="D64" s="190"/>
      <c r="E64" s="40"/>
      <c r="F64" s="196"/>
      <c r="G64" s="40" t="s">
        <v>425</v>
      </c>
      <c r="H64" s="203" t="s">
        <v>202</v>
      </c>
      <c r="I64" s="162" t="s">
        <v>342</v>
      </c>
      <c r="J64" s="196"/>
      <c r="K64" s="47"/>
      <c r="L64" s="50"/>
      <c r="M64" s="51">
        <v>43402</v>
      </c>
      <c r="N64" s="51">
        <v>43402</v>
      </c>
      <c r="O64" s="50"/>
      <c r="P64" s="4" t="s">
        <v>94</v>
      </c>
    </row>
    <row r="65" spans="1:16" s="10" customFormat="1" ht="21.2" customHeight="1" x14ac:dyDescent="0.25">
      <c r="A65" s="178">
        <v>8</v>
      </c>
      <c r="B65" s="231" t="s">
        <v>313</v>
      </c>
      <c r="C65" s="231"/>
      <c r="D65" s="231"/>
      <c r="E65" s="231"/>
      <c r="F65" s="231"/>
      <c r="G65" s="231"/>
      <c r="H65" s="231"/>
      <c r="I65" s="231"/>
      <c r="J65" s="231"/>
      <c r="K65" s="231"/>
      <c r="L65" s="231"/>
      <c r="M65" s="231"/>
      <c r="N65" s="231"/>
      <c r="O65" s="177"/>
      <c r="P65" s="4" t="s">
        <v>194</v>
      </c>
    </row>
    <row r="66" spans="1:16" s="10" customFormat="1" ht="69" customHeight="1" x14ac:dyDescent="0.25">
      <c r="A66" s="190"/>
      <c r="B66" s="191"/>
      <c r="C66" s="9" t="s">
        <v>10</v>
      </c>
      <c r="D66" s="15"/>
      <c r="E66" s="53"/>
      <c r="F66" s="196"/>
      <c r="G66" s="203"/>
      <c r="H66" s="196"/>
      <c r="I66" s="166" t="s">
        <v>333</v>
      </c>
      <c r="J66" s="196"/>
      <c r="K66" s="47"/>
      <c r="L66" s="50"/>
      <c r="M66" s="30">
        <v>43511</v>
      </c>
      <c r="N66" s="30">
        <v>43511</v>
      </c>
      <c r="O66" s="28" t="s">
        <v>371</v>
      </c>
      <c r="P66" s="4" t="s">
        <v>10</v>
      </c>
    </row>
    <row r="67" spans="1:16" s="10" customFormat="1" ht="21" x14ac:dyDescent="0.25">
      <c r="A67" s="178">
        <v>9</v>
      </c>
      <c r="B67" s="231" t="s">
        <v>316</v>
      </c>
      <c r="C67" s="231"/>
      <c r="D67" s="231"/>
      <c r="E67" s="231"/>
      <c r="F67" s="231"/>
      <c r="G67" s="231"/>
      <c r="H67" s="231"/>
      <c r="I67" s="231"/>
      <c r="J67" s="231"/>
      <c r="K67" s="231"/>
      <c r="L67" s="231"/>
      <c r="M67" s="231"/>
      <c r="N67" s="231"/>
      <c r="O67" s="177"/>
      <c r="P67" s="4" t="s">
        <v>194</v>
      </c>
    </row>
    <row r="68" spans="1:16" s="10" customFormat="1" ht="15.75" customHeight="1" x14ac:dyDescent="0.25">
      <c r="A68" s="190">
        <v>9.1</v>
      </c>
      <c r="B68" s="191" t="s">
        <v>317</v>
      </c>
      <c r="C68" s="9" t="s">
        <v>10</v>
      </c>
      <c r="D68" s="15" t="s">
        <v>202</v>
      </c>
      <c r="E68" s="55" t="s">
        <v>318</v>
      </c>
      <c r="F68" s="229" t="s">
        <v>372</v>
      </c>
      <c r="G68" s="203"/>
      <c r="H68" s="196"/>
      <c r="I68" s="166" t="s">
        <v>333</v>
      </c>
      <c r="J68" s="196"/>
      <c r="K68" s="47"/>
      <c r="L68" s="50"/>
      <c r="M68" s="31"/>
      <c r="N68" s="50"/>
      <c r="O68" s="50"/>
      <c r="P68" s="4" t="s">
        <v>320</v>
      </c>
    </row>
    <row r="69" spans="1:16" s="10" customFormat="1" ht="38.25" customHeight="1" x14ac:dyDescent="0.25">
      <c r="A69" s="190">
        <v>9.1999999999999993</v>
      </c>
      <c r="B69" s="191" t="s">
        <v>321</v>
      </c>
      <c r="C69" s="9" t="s">
        <v>322</v>
      </c>
      <c r="D69" s="15" t="s">
        <v>202</v>
      </c>
      <c r="E69" s="55" t="s">
        <v>318</v>
      </c>
      <c r="F69" s="229"/>
      <c r="G69" s="203"/>
      <c r="H69" s="196"/>
      <c r="I69" s="166" t="s">
        <v>333</v>
      </c>
      <c r="J69" s="196"/>
      <c r="K69" s="47"/>
      <c r="L69" s="50"/>
      <c r="M69" s="31"/>
      <c r="N69" s="50"/>
      <c r="O69" s="50"/>
      <c r="P69" s="4" t="s">
        <v>320</v>
      </c>
    </row>
    <row r="70" spans="1:16" ht="15.75" x14ac:dyDescent="0.25">
      <c r="E70" s="56"/>
      <c r="M70" s="194"/>
    </row>
  </sheetData>
  <mergeCells count="33">
    <mergeCell ref="A1:O2"/>
    <mergeCell ref="P3:P4"/>
    <mergeCell ref="F68:F69"/>
    <mergeCell ref="B45:N45"/>
    <mergeCell ref="B57:N57"/>
    <mergeCell ref="B63:N63"/>
    <mergeCell ref="B65:N65"/>
    <mergeCell ref="B67:N67"/>
    <mergeCell ref="B28:N28"/>
    <mergeCell ref="B31:N31"/>
    <mergeCell ref="B34:N34"/>
    <mergeCell ref="B38:N38"/>
    <mergeCell ref="B41:N41"/>
    <mergeCell ref="B44:N44"/>
    <mergeCell ref="A19:A22"/>
    <mergeCell ref="B19:N19"/>
    <mergeCell ref="A3:A4"/>
    <mergeCell ref="B3:B4"/>
    <mergeCell ref="C3:C4"/>
    <mergeCell ref="D3:E3"/>
    <mergeCell ref="F3:F4"/>
    <mergeCell ref="O3:O4"/>
    <mergeCell ref="M3:M4"/>
    <mergeCell ref="K3:K4"/>
    <mergeCell ref="L3:L4"/>
    <mergeCell ref="N3:N4"/>
    <mergeCell ref="B6:N6"/>
    <mergeCell ref="B18:N18"/>
    <mergeCell ref="B5:N5"/>
    <mergeCell ref="J3:J4"/>
    <mergeCell ref="I3:I4"/>
    <mergeCell ref="G3:G4"/>
    <mergeCell ref="H3:H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70"/>
  <sheetViews>
    <sheetView topLeftCell="A23" zoomScale="50" zoomScaleNormal="50" workbookViewId="0">
      <selection activeCell="D26" sqref="D26:F26"/>
    </sheetView>
  </sheetViews>
  <sheetFormatPr defaultColWidth="9" defaultRowHeight="15" outlineLevelCol="1" x14ac:dyDescent="0.25"/>
  <cols>
    <col min="1" max="1" width="11.5703125" style="13" bestFit="1" customWidth="1"/>
    <col min="2" max="2" width="19" style="13" customWidth="1"/>
    <col min="3" max="3" width="20.28515625" style="13" customWidth="1" collapsed="1"/>
    <col min="4" max="4" width="45.85546875" style="13" customWidth="1" outlineLevel="1"/>
    <col min="5" max="5" width="49.85546875" style="57" customWidth="1" outlineLevel="1"/>
    <col min="6" max="6" width="43" style="13" customWidth="1" outlineLevel="1"/>
    <col min="7" max="7" width="63.28515625" style="10" customWidth="1"/>
    <col min="8" max="10" width="56.42578125" style="13" customWidth="1"/>
    <col min="11" max="11" width="14.28515625" style="13" customWidth="1"/>
    <col min="12" max="12" width="12.42578125" style="17" customWidth="1"/>
    <col min="13" max="13" width="20.7109375" style="27" bestFit="1" customWidth="1"/>
    <col min="14" max="14" width="24" style="17" customWidth="1"/>
    <col min="15" max="15" width="23" style="17" customWidth="1"/>
    <col min="16" max="16" width="17.28515625" style="3" bestFit="1" customWidth="1"/>
    <col min="17" max="16384" width="9" style="17"/>
  </cols>
  <sheetData>
    <row r="1" spans="1:19" s="1" customFormat="1" ht="17.45" customHeight="1" x14ac:dyDescent="0.25">
      <c r="A1" s="239"/>
      <c r="B1" s="240"/>
      <c r="C1" s="240"/>
      <c r="D1" s="240"/>
      <c r="E1" s="240"/>
      <c r="F1" s="240"/>
      <c r="G1" s="240"/>
      <c r="H1" s="240"/>
      <c r="I1" s="240"/>
      <c r="J1" s="240"/>
      <c r="K1" s="240"/>
      <c r="L1" s="240"/>
      <c r="M1" s="240"/>
      <c r="N1" s="240"/>
      <c r="O1" s="240"/>
      <c r="P1" s="41"/>
      <c r="Q1"/>
      <c r="R1"/>
      <c r="S1"/>
    </row>
    <row r="2" spans="1:19" s="1" customFormat="1" ht="17.45" customHeight="1" thickBot="1" x14ac:dyDescent="0.3">
      <c r="A2" s="241"/>
      <c r="B2" s="242"/>
      <c r="C2" s="242"/>
      <c r="D2" s="242"/>
      <c r="E2" s="242"/>
      <c r="F2" s="242"/>
      <c r="G2" s="242"/>
      <c r="H2" s="242"/>
      <c r="I2" s="242"/>
      <c r="J2" s="242"/>
      <c r="K2" s="242"/>
      <c r="L2" s="242"/>
      <c r="M2" s="242"/>
      <c r="N2" s="242"/>
      <c r="O2" s="242"/>
      <c r="P2" s="41"/>
      <c r="Q2"/>
      <c r="R2"/>
      <c r="S2"/>
    </row>
    <row r="3" spans="1:19" s="1" customFormat="1" ht="27" customHeight="1" x14ac:dyDescent="0.25">
      <c r="A3" s="243" t="s">
        <v>0</v>
      </c>
      <c r="B3" s="243" t="s">
        <v>177</v>
      </c>
      <c r="C3" s="243" t="s">
        <v>178</v>
      </c>
      <c r="D3" s="245"/>
      <c r="E3" s="246"/>
      <c r="F3" s="247" t="s">
        <v>180</v>
      </c>
      <c r="G3" s="237" t="s">
        <v>324</v>
      </c>
      <c r="H3" s="237" t="s">
        <v>325</v>
      </c>
      <c r="I3" s="237" t="s">
        <v>326</v>
      </c>
      <c r="J3" s="237" t="s">
        <v>327</v>
      </c>
      <c r="K3" s="237" t="s">
        <v>181</v>
      </c>
      <c r="L3" s="237" t="s">
        <v>182</v>
      </c>
      <c r="M3" s="237" t="s">
        <v>328</v>
      </c>
      <c r="N3" s="249" t="s">
        <v>329</v>
      </c>
      <c r="O3" s="249" t="s">
        <v>330</v>
      </c>
      <c r="P3" s="237" t="s">
        <v>184</v>
      </c>
      <c r="Q3"/>
      <c r="R3"/>
      <c r="S3"/>
    </row>
    <row r="4" spans="1:19" s="3" customFormat="1" ht="28.5" customHeight="1" thickBot="1" x14ac:dyDescent="0.3">
      <c r="A4" s="244"/>
      <c r="B4" s="244"/>
      <c r="C4" s="244"/>
      <c r="D4" s="181" t="s">
        <v>331</v>
      </c>
      <c r="E4" s="187" t="s">
        <v>191</v>
      </c>
      <c r="F4" s="248"/>
      <c r="G4" s="238"/>
      <c r="H4" s="238"/>
      <c r="I4" s="238"/>
      <c r="J4" s="238"/>
      <c r="K4" s="238"/>
      <c r="L4" s="238"/>
      <c r="M4" s="238"/>
      <c r="N4" s="250"/>
      <c r="O4" s="250"/>
      <c r="P4" s="238"/>
      <c r="Q4"/>
      <c r="R4"/>
      <c r="S4"/>
    </row>
    <row r="5" spans="1:19" s="4" customFormat="1" ht="40.5" customHeight="1" x14ac:dyDescent="0.25">
      <c r="A5" s="182">
        <v>1</v>
      </c>
      <c r="B5" s="232" t="s">
        <v>192</v>
      </c>
      <c r="C5" s="233"/>
      <c r="D5" s="233"/>
      <c r="E5" s="233"/>
      <c r="F5" s="233"/>
      <c r="G5" s="233"/>
      <c r="H5" s="233"/>
      <c r="I5" s="233"/>
      <c r="J5" s="233"/>
      <c r="K5" s="232"/>
      <c r="L5" s="232"/>
      <c r="M5" s="232"/>
      <c r="N5" s="232"/>
      <c r="O5" s="179"/>
      <c r="P5" s="1" t="s">
        <v>184</v>
      </c>
    </row>
    <row r="6" spans="1:19" s="4" customFormat="1" ht="21.75" customHeight="1" x14ac:dyDescent="0.25">
      <c r="A6" s="44">
        <v>1.1000000000000001</v>
      </c>
      <c r="B6" s="230" t="s">
        <v>193</v>
      </c>
      <c r="C6" s="230"/>
      <c r="D6" s="230"/>
      <c r="E6" s="230"/>
      <c r="F6" s="230"/>
      <c r="G6" s="230"/>
      <c r="H6" s="230"/>
      <c r="I6" s="230"/>
      <c r="J6" s="230"/>
      <c r="K6" s="230"/>
      <c r="L6" s="230"/>
      <c r="M6" s="230"/>
      <c r="N6" s="230"/>
      <c r="O6" s="45"/>
      <c r="P6" s="4" t="s">
        <v>194</v>
      </c>
    </row>
    <row r="7" spans="1:19" s="4" customFormat="1" ht="190.5" customHeight="1" x14ac:dyDescent="0.25">
      <c r="A7" s="199" t="s">
        <v>8</v>
      </c>
      <c r="B7" s="200" t="s">
        <v>9</v>
      </c>
      <c r="C7" s="199" t="s">
        <v>10</v>
      </c>
      <c r="D7" s="190"/>
      <c r="E7" s="46"/>
      <c r="F7" s="193"/>
      <c r="G7" s="197"/>
      <c r="H7" s="172" t="s">
        <v>332</v>
      </c>
      <c r="I7" s="166" t="s">
        <v>333</v>
      </c>
      <c r="J7" s="193" t="s">
        <v>334</v>
      </c>
      <c r="K7" s="47"/>
      <c r="L7" s="9"/>
      <c r="M7" s="48">
        <v>43373</v>
      </c>
      <c r="N7" s="48">
        <v>43495</v>
      </c>
      <c r="O7" s="9"/>
      <c r="P7" s="4" t="s">
        <v>10</v>
      </c>
    </row>
    <row r="8" spans="1:19" s="4" customFormat="1" ht="157.69999999999999" customHeight="1" x14ac:dyDescent="0.25">
      <c r="A8" s="199" t="s">
        <v>11</v>
      </c>
      <c r="B8" s="200" t="s">
        <v>12</v>
      </c>
      <c r="C8" s="199" t="s">
        <v>10</v>
      </c>
      <c r="D8" s="190"/>
      <c r="E8" s="49"/>
      <c r="F8" s="193"/>
      <c r="G8" s="197"/>
      <c r="H8" s="172" t="s">
        <v>332</v>
      </c>
      <c r="I8" s="166" t="s">
        <v>333</v>
      </c>
      <c r="J8" s="193" t="s">
        <v>335</v>
      </c>
      <c r="K8" s="47"/>
      <c r="L8" s="9"/>
      <c r="M8" s="48">
        <v>43373</v>
      </c>
      <c r="N8" s="48">
        <v>43495</v>
      </c>
      <c r="O8" s="9"/>
      <c r="P8" s="4" t="s">
        <v>10</v>
      </c>
    </row>
    <row r="9" spans="1:19" s="4" customFormat="1" ht="142.5" customHeight="1" x14ac:dyDescent="0.25">
      <c r="A9" s="199" t="s">
        <v>13</v>
      </c>
      <c r="B9" s="200" t="s">
        <v>14</v>
      </c>
      <c r="C9" s="199" t="s">
        <v>201</v>
      </c>
      <c r="D9" s="190"/>
      <c r="E9" s="46"/>
      <c r="F9" s="193"/>
      <c r="G9" s="197"/>
      <c r="H9" s="172" t="s">
        <v>332</v>
      </c>
      <c r="I9" s="166" t="s">
        <v>333</v>
      </c>
      <c r="J9" s="193" t="s">
        <v>335</v>
      </c>
      <c r="K9" s="47"/>
      <c r="L9" s="9"/>
      <c r="M9" s="48">
        <v>43495</v>
      </c>
      <c r="N9" s="48">
        <v>43495</v>
      </c>
      <c r="O9" s="174" t="s">
        <v>336</v>
      </c>
      <c r="P9" s="4" t="s">
        <v>10</v>
      </c>
    </row>
    <row r="10" spans="1:19" s="4" customFormat="1" ht="96" customHeight="1" x14ac:dyDescent="0.25">
      <c r="A10" s="199" t="s">
        <v>15</v>
      </c>
      <c r="B10" s="200" t="s">
        <v>16</v>
      </c>
      <c r="C10" s="199" t="s">
        <v>10</v>
      </c>
      <c r="D10" s="190"/>
      <c r="E10" s="46"/>
      <c r="F10" s="193"/>
      <c r="G10" s="197"/>
      <c r="H10" s="172" t="s">
        <v>332</v>
      </c>
      <c r="I10" s="175" t="s">
        <v>337</v>
      </c>
      <c r="J10" s="193" t="s">
        <v>338</v>
      </c>
      <c r="K10" s="47"/>
      <c r="L10" s="9"/>
      <c r="M10" s="48">
        <v>43495</v>
      </c>
      <c r="N10" s="48">
        <v>43495</v>
      </c>
      <c r="O10" s="174" t="s">
        <v>336</v>
      </c>
      <c r="P10" s="4" t="s">
        <v>10</v>
      </c>
    </row>
    <row r="11" spans="1:19" s="4" customFormat="1" ht="75.2" customHeight="1" x14ac:dyDescent="0.25">
      <c r="A11" s="199" t="s">
        <v>17</v>
      </c>
      <c r="B11" s="200" t="s">
        <v>18</v>
      </c>
      <c r="C11" s="199" t="s">
        <v>10</v>
      </c>
      <c r="D11" s="190"/>
      <c r="E11" s="46"/>
      <c r="F11" s="66" t="s">
        <v>339</v>
      </c>
      <c r="G11" s="197"/>
      <c r="H11" s="197" t="s">
        <v>202</v>
      </c>
      <c r="I11" s="175" t="s">
        <v>337</v>
      </c>
      <c r="J11" s="193" t="s">
        <v>340</v>
      </c>
      <c r="K11" s="47"/>
      <c r="L11" s="9"/>
      <c r="M11" s="48">
        <v>43373</v>
      </c>
      <c r="N11" s="48">
        <v>43373</v>
      </c>
      <c r="O11" s="9"/>
      <c r="P11" s="4" t="s">
        <v>10</v>
      </c>
    </row>
    <row r="12" spans="1:19" s="4" customFormat="1" ht="91.5" customHeight="1" x14ac:dyDescent="0.25">
      <c r="A12" s="199" t="s">
        <v>19</v>
      </c>
      <c r="B12" s="200" t="s">
        <v>20</v>
      </c>
      <c r="C12" s="199" t="s">
        <v>207</v>
      </c>
      <c r="D12" s="190"/>
      <c r="E12" s="46"/>
      <c r="F12" s="193"/>
      <c r="G12" s="197"/>
      <c r="H12" s="172" t="s">
        <v>332</v>
      </c>
      <c r="I12" s="175" t="s">
        <v>337</v>
      </c>
      <c r="J12" s="193" t="s">
        <v>341</v>
      </c>
      <c r="K12" s="47"/>
      <c r="L12" s="9"/>
      <c r="M12" s="48">
        <v>43495</v>
      </c>
      <c r="N12" s="48">
        <v>43495</v>
      </c>
      <c r="O12" s="174" t="s">
        <v>336</v>
      </c>
      <c r="P12" s="4" t="s">
        <v>21</v>
      </c>
    </row>
    <row r="13" spans="1:19" s="10" customFormat="1" ht="57.75" customHeight="1" x14ac:dyDescent="0.25">
      <c r="A13" s="50" t="s">
        <v>22</v>
      </c>
      <c r="B13" s="191" t="s">
        <v>23</v>
      </c>
      <c r="C13" s="9" t="s">
        <v>10</v>
      </c>
      <c r="D13" s="190"/>
      <c r="E13" s="46"/>
      <c r="F13" s="193"/>
      <c r="G13" s="197"/>
      <c r="H13" s="172" t="s">
        <v>332</v>
      </c>
      <c r="I13" s="166" t="s">
        <v>333</v>
      </c>
      <c r="J13" s="193" t="s">
        <v>335</v>
      </c>
      <c r="K13" s="47"/>
      <c r="L13" s="50"/>
      <c r="M13" s="51">
        <v>43130</v>
      </c>
      <c r="N13" s="51">
        <v>43130</v>
      </c>
      <c r="O13" s="174" t="s">
        <v>336</v>
      </c>
      <c r="P13" s="4" t="s">
        <v>10</v>
      </c>
    </row>
    <row r="14" spans="1:19" s="10" customFormat="1" ht="81.75" customHeight="1" x14ac:dyDescent="0.25">
      <c r="A14" s="190" t="s">
        <v>24</v>
      </c>
      <c r="B14" s="191" t="s">
        <v>25</v>
      </c>
      <c r="C14" s="9" t="s">
        <v>10</v>
      </c>
      <c r="D14" s="190"/>
      <c r="E14" s="46"/>
      <c r="F14" s="193"/>
      <c r="G14" s="197"/>
      <c r="H14" s="172" t="s">
        <v>332</v>
      </c>
      <c r="I14" s="166" t="s">
        <v>333</v>
      </c>
      <c r="J14" s="193" t="s">
        <v>335</v>
      </c>
      <c r="K14" s="47"/>
      <c r="L14" s="50"/>
      <c r="M14" s="51">
        <v>43495</v>
      </c>
      <c r="N14" s="51">
        <v>43495</v>
      </c>
      <c r="O14" s="174" t="s">
        <v>336</v>
      </c>
      <c r="P14" s="4" t="s">
        <v>10</v>
      </c>
    </row>
    <row r="15" spans="1:19" s="10" customFormat="1" ht="118.5" customHeight="1" x14ac:dyDescent="0.25">
      <c r="A15" s="190" t="s">
        <v>26</v>
      </c>
      <c r="B15" s="191" t="s">
        <v>27</v>
      </c>
      <c r="C15" s="9" t="s">
        <v>211</v>
      </c>
      <c r="D15" s="190"/>
      <c r="E15" s="46"/>
      <c r="F15" s="193"/>
      <c r="G15" s="197"/>
      <c r="H15" s="197" t="s">
        <v>202</v>
      </c>
      <c r="I15" s="162" t="s">
        <v>342</v>
      </c>
      <c r="J15" s="193"/>
      <c r="K15" s="47"/>
      <c r="L15" s="50"/>
      <c r="M15" s="51">
        <v>43388</v>
      </c>
      <c r="N15" s="51">
        <v>43451</v>
      </c>
      <c r="O15" s="50"/>
      <c r="P15" s="4" t="s">
        <v>28</v>
      </c>
    </row>
    <row r="16" spans="1:19" s="10" customFormat="1" ht="45" x14ac:dyDescent="0.25">
      <c r="A16" s="190" t="s">
        <v>29</v>
      </c>
      <c r="B16" s="191" t="s">
        <v>30</v>
      </c>
      <c r="C16" s="9" t="s">
        <v>10</v>
      </c>
      <c r="D16" s="190"/>
      <c r="E16" s="46"/>
      <c r="F16" s="193"/>
      <c r="G16" s="197"/>
      <c r="H16" s="197" t="s">
        <v>202</v>
      </c>
      <c r="I16" s="162" t="s">
        <v>342</v>
      </c>
      <c r="J16" s="193"/>
      <c r="K16" s="47"/>
      <c r="L16" s="50"/>
      <c r="M16" s="51">
        <v>43403</v>
      </c>
      <c r="N16" s="51">
        <v>43451</v>
      </c>
      <c r="O16" s="50"/>
      <c r="P16" s="4" t="s">
        <v>10</v>
      </c>
    </row>
    <row r="17" spans="1:16" s="10" customFormat="1" ht="173.25" customHeight="1" x14ac:dyDescent="0.25">
      <c r="A17" s="190" t="s">
        <v>31</v>
      </c>
      <c r="B17" s="191" t="s">
        <v>32</v>
      </c>
      <c r="C17" s="9" t="s">
        <v>10</v>
      </c>
      <c r="D17" s="190"/>
      <c r="E17" s="46"/>
      <c r="F17" s="193"/>
      <c r="G17" s="197"/>
      <c r="H17" s="197" t="s">
        <v>202</v>
      </c>
      <c r="I17" s="162" t="s">
        <v>342</v>
      </c>
      <c r="J17" s="193"/>
      <c r="K17" s="47"/>
      <c r="L17" s="50"/>
      <c r="M17" s="51">
        <v>43403</v>
      </c>
      <c r="N17" s="51">
        <v>43451</v>
      </c>
      <c r="O17" s="176"/>
      <c r="P17" s="4" t="s">
        <v>10</v>
      </c>
    </row>
    <row r="18" spans="1:16" s="10" customFormat="1" ht="19.5" customHeight="1" x14ac:dyDescent="0.25">
      <c r="A18" s="189">
        <v>1.2</v>
      </c>
      <c r="B18" s="230" t="s">
        <v>215</v>
      </c>
      <c r="C18" s="230"/>
      <c r="D18" s="230"/>
      <c r="E18" s="230"/>
      <c r="F18" s="230"/>
      <c r="G18" s="230"/>
      <c r="H18" s="230"/>
      <c r="I18" s="230"/>
      <c r="J18" s="230"/>
      <c r="K18" s="230"/>
      <c r="L18" s="230"/>
      <c r="M18" s="230"/>
      <c r="N18" s="230"/>
      <c r="O18" s="177"/>
      <c r="P18" s="4" t="s">
        <v>194</v>
      </c>
    </row>
    <row r="19" spans="1:16" s="10" customFormat="1" x14ac:dyDescent="0.25">
      <c r="A19" s="234" t="s">
        <v>33</v>
      </c>
      <c r="B19" s="235" t="s">
        <v>216</v>
      </c>
      <c r="C19" s="235"/>
      <c r="D19" s="235"/>
      <c r="E19" s="235"/>
      <c r="F19" s="235"/>
      <c r="G19" s="235"/>
      <c r="H19" s="235"/>
      <c r="I19" s="235"/>
      <c r="J19" s="235"/>
      <c r="K19" s="235"/>
      <c r="L19" s="235"/>
      <c r="M19" s="235"/>
      <c r="N19" s="235"/>
      <c r="O19" s="50"/>
      <c r="P19" s="4" t="s">
        <v>194</v>
      </c>
    </row>
    <row r="20" spans="1:16" s="10" customFormat="1" ht="45" x14ac:dyDescent="0.25">
      <c r="A20" s="234"/>
      <c r="B20" s="191" t="s">
        <v>34</v>
      </c>
      <c r="C20" s="9" t="s">
        <v>217</v>
      </c>
      <c r="D20" s="190"/>
      <c r="E20" s="40"/>
      <c r="F20" s="196"/>
      <c r="G20" s="203"/>
      <c r="H20" s="197" t="s">
        <v>202</v>
      </c>
      <c r="I20" s="160" t="s">
        <v>343</v>
      </c>
      <c r="J20" s="196"/>
      <c r="K20" s="47"/>
      <c r="L20" s="50"/>
      <c r="M20" s="51"/>
      <c r="N20" s="51" t="s">
        <v>224</v>
      </c>
      <c r="O20" s="50"/>
      <c r="P20" s="4" t="s">
        <v>28</v>
      </c>
    </row>
    <row r="21" spans="1:16" s="10" customFormat="1" ht="167.25" customHeight="1" x14ac:dyDescent="0.25">
      <c r="A21" s="234"/>
      <c r="B21" s="191" t="s">
        <v>35</v>
      </c>
      <c r="C21" s="9" t="s">
        <v>217</v>
      </c>
      <c r="D21" s="190"/>
      <c r="E21" s="40"/>
      <c r="F21" s="196"/>
      <c r="G21" s="203"/>
      <c r="H21" s="172"/>
      <c r="I21" s="162" t="s">
        <v>342</v>
      </c>
      <c r="J21" s="196" t="s">
        <v>344</v>
      </c>
      <c r="K21" s="47"/>
      <c r="L21" s="50"/>
      <c r="M21" s="51">
        <v>43388</v>
      </c>
      <c r="N21" s="51">
        <v>43441</v>
      </c>
      <c r="O21" s="50"/>
      <c r="P21" s="4" t="s">
        <v>28</v>
      </c>
    </row>
    <row r="22" spans="1:16" s="10" customFormat="1" ht="45" x14ac:dyDescent="0.25">
      <c r="A22" s="234"/>
      <c r="B22" s="52" t="s">
        <v>36</v>
      </c>
      <c r="C22" s="9" t="s">
        <v>217</v>
      </c>
      <c r="D22" s="190"/>
      <c r="E22" s="40"/>
      <c r="F22" s="196"/>
      <c r="G22" s="197"/>
      <c r="H22" s="197" t="s">
        <v>202</v>
      </c>
      <c r="I22" s="160" t="s">
        <v>343</v>
      </c>
      <c r="J22" s="196"/>
      <c r="K22" s="47"/>
      <c r="L22" s="50"/>
      <c r="M22" s="51"/>
      <c r="N22" s="51" t="s">
        <v>224</v>
      </c>
      <c r="O22" s="50"/>
      <c r="P22" s="4" t="s">
        <v>28</v>
      </c>
    </row>
    <row r="23" spans="1:16" s="10" customFormat="1" ht="186" customHeight="1" x14ac:dyDescent="0.25">
      <c r="A23" s="190" t="s">
        <v>37</v>
      </c>
      <c r="B23" s="191" t="s">
        <v>38</v>
      </c>
      <c r="C23" s="9" t="s">
        <v>217</v>
      </c>
      <c r="D23" s="190"/>
      <c r="E23" s="18"/>
      <c r="F23" s="193"/>
      <c r="G23" s="38"/>
      <c r="H23" s="197" t="s">
        <v>202</v>
      </c>
      <c r="I23" s="162" t="s">
        <v>342</v>
      </c>
      <c r="J23" s="193"/>
      <c r="K23" s="47"/>
      <c r="L23" s="50"/>
      <c r="M23" s="51">
        <v>43434</v>
      </c>
      <c r="N23" s="51">
        <v>43441</v>
      </c>
      <c r="O23" s="50"/>
      <c r="P23" s="4" t="s">
        <v>28</v>
      </c>
    </row>
    <row r="24" spans="1:16" s="10" customFormat="1" ht="198.75" customHeight="1" x14ac:dyDescent="0.25">
      <c r="A24" s="190" t="s">
        <v>39</v>
      </c>
      <c r="B24" s="191" t="s">
        <v>40</v>
      </c>
      <c r="C24" s="9" t="s">
        <v>228</v>
      </c>
      <c r="D24" s="190"/>
      <c r="E24" s="18"/>
      <c r="F24" s="196"/>
      <c r="G24" s="38"/>
      <c r="H24" s="172" t="s">
        <v>332</v>
      </c>
      <c r="I24" s="162" t="s">
        <v>342</v>
      </c>
      <c r="J24" s="196"/>
      <c r="K24" s="47"/>
      <c r="L24" s="50"/>
      <c r="M24" s="51">
        <v>42277</v>
      </c>
      <c r="N24" s="51">
        <v>43441</v>
      </c>
      <c r="O24" s="50"/>
      <c r="P24" s="4" t="s">
        <v>28</v>
      </c>
    </row>
    <row r="25" spans="1:16" s="10" customFormat="1" ht="178.5" customHeight="1" x14ac:dyDescent="0.25">
      <c r="A25" s="190" t="s">
        <v>41</v>
      </c>
      <c r="B25" s="191" t="s">
        <v>42</v>
      </c>
      <c r="C25" s="9" t="s">
        <v>228</v>
      </c>
      <c r="D25" s="190"/>
      <c r="E25" s="18"/>
      <c r="F25" s="193"/>
      <c r="G25" s="38"/>
      <c r="H25" s="38" t="s">
        <v>202</v>
      </c>
      <c r="I25" s="162" t="s">
        <v>342</v>
      </c>
      <c r="J25" s="193"/>
      <c r="K25" s="47"/>
      <c r="L25" s="50"/>
      <c r="M25" s="51">
        <v>43373</v>
      </c>
      <c r="N25" s="51">
        <v>43441</v>
      </c>
      <c r="O25" s="50"/>
      <c r="P25" s="4" t="s">
        <v>28</v>
      </c>
    </row>
    <row r="26" spans="1:16" s="10" customFormat="1" ht="237.75" customHeight="1" x14ac:dyDescent="0.25">
      <c r="A26" s="190" t="s">
        <v>43</v>
      </c>
      <c r="B26" s="191" t="s">
        <v>44</v>
      </c>
      <c r="C26" s="9" t="s">
        <v>228</v>
      </c>
      <c r="D26" s="190" t="s">
        <v>202</v>
      </c>
      <c r="E26" s="188" t="s">
        <v>345</v>
      </c>
      <c r="F26" s="66" t="s">
        <v>231</v>
      </c>
      <c r="G26" s="38"/>
      <c r="H26" s="197" t="s">
        <v>346</v>
      </c>
      <c r="I26" s="162" t="s">
        <v>342</v>
      </c>
      <c r="J26" s="193" t="s">
        <v>347</v>
      </c>
      <c r="K26" s="47"/>
      <c r="L26" s="50"/>
      <c r="M26" s="51">
        <v>43388</v>
      </c>
      <c r="N26" s="51">
        <v>43441</v>
      </c>
      <c r="O26" s="180" t="s">
        <v>348</v>
      </c>
      <c r="P26" s="4" t="s">
        <v>28</v>
      </c>
    </row>
    <row r="27" spans="1:16" s="10" customFormat="1" ht="170.25" customHeight="1" x14ac:dyDescent="0.25">
      <c r="A27" s="190" t="s">
        <v>45</v>
      </c>
      <c r="B27" s="191" t="s">
        <v>46</v>
      </c>
      <c r="C27" s="9" t="s">
        <v>232</v>
      </c>
      <c r="D27" s="190"/>
      <c r="E27" s="53"/>
      <c r="F27" s="193"/>
      <c r="G27" s="38"/>
      <c r="H27" s="197" t="s">
        <v>349</v>
      </c>
      <c r="I27" s="162" t="s">
        <v>342</v>
      </c>
      <c r="J27" s="193" t="s">
        <v>350</v>
      </c>
      <c r="K27" s="47"/>
      <c r="L27" s="50"/>
      <c r="M27" s="51">
        <v>43388</v>
      </c>
      <c r="N27" s="51">
        <v>43388</v>
      </c>
      <c r="O27" s="180" t="s">
        <v>348</v>
      </c>
      <c r="P27" s="4" t="s">
        <v>28</v>
      </c>
    </row>
    <row r="28" spans="1:16" s="10" customFormat="1" ht="18.75" customHeight="1" x14ac:dyDescent="0.25">
      <c r="A28" s="189">
        <v>1.3</v>
      </c>
      <c r="B28" s="230" t="s">
        <v>48</v>
      </c>
      <c r="C28" s="230"/>
      <c r="D28" s="230"/>
      <c r="E28" s="230"/>
      <c r="F28" s="230"/>
      <c r="G28" s="230"/>
      <c r="H28" s="230"/>
      <c r="I28" s="230"/>
      <c r="J28" s="230"/>
      <c r="K28" s="230"/>
      <c r="L28" s="230"/>
      <c r="M28" s="230"/>
      <c r="N28" s="230"/>
      <c r="O28" s="177"/>
      <c r="P28" s="4" t="s">
        <v>194</v>
      </c>
    </row>
    <row r="29" spans="1:16" s="10" customFormat="1" ht="148.5" customHeight="1" x14ac:dyDescent="0.25">
      <c r="A29" s="190" t="s">
        <v>47</v>
      </c>
      <c r="B29" s="191" t="s">
        <v>48</v>
      </c>
      <c r="C29" s="9" t="s">
        <v>235</v>
      </c>
      <c r="D29" s="190"/>
      <c r="E29" s="46"/>
      <c r="F29" s="193"/>
      <c r="G29" s="38"/>
      <c r="H29" s="197" t="s">
        <v>351</v>
      </c>
      <c r="I29" s="175" t="s">
        <v>337</v>
      </c>
      <c r="J29" s="193" t="s">
        <v>352</v>
      </c>
      <c r="K29" s="47"/>
      <c r="L29" s="50"/>
      <c r="M29" s="51">
        <v>43434</v>
      </c>
      <c r="N29" s="51">
        <v>43495</v>
      </c>
      <c r="O29" s="50"/>
      <c r="P29" s="4" t="s">
        <v>21</v>
      </c>
    </row>
    <row r="30" spans="1:16" s="10" customFormat="1" ht="156.75" customHeight="1" x14ac:dyDescent="0.25">
      <c r="A30" s="190" t="s">
        <v>49</v>
      </c>
      <c r="B30" s="191" t="s">
        <v>50</v>
      </c>
      <c r="C30" s="9" t="s">
        <v>237</v>
      </c>
      <c r="D30" s="190"/>
      <c r="E30" s="46"/>
      <c r="F30" s="193"/>
      <c r="G30" s="38"/>
      <c r="H30" s="197" t="s">
        <v>351</v>
      </c>
      <c r="I30" s="175" t="s">
        <v>337</v>
      </c>
      <c r="J30" s="193" t="s">
        <v>352</v>
      </c>
      <c r="K30" s="47"/>
      <c r="L30" s="50"/>
      <c r="M30" s="51">
        <v>43434</v>
      </c>
      <c r="N30" s="51">
        <v>43495</v>
      </c>
      <c r="O30" s="50"/>
      <c r="P30" s="4" t="s">
        <v>21</v>
      </c>
    </row>
    <row r="31" spans="1:16" s="10" customFormat="1" ht="21.2" customHeight="1" x14ac:dyDescent="0.25">
      <c r="A31" s="178">
        <v>2</v>
      </c>
      <c r="B31" s="231" t="s">
        <v>239</v>
      </c>
      <c r="C31" s="231"/>
      <c r="D31" s="231"/>
      <c r="E31" s="231"/>
      <c r="F31" s="231"/>
      <c r="G31" s="231"/>
      <c r="H31" s="231"/>
      <c r="I31" s="231"/>
      <c r="J31" s="231"/>
      <c r="K31" s="231"/>
      <c r="L31" s="231"/>
      <c r="M31" s="231"/>
      <c r="N31" s="231"/>
      <c r="O31" s="177"/>
      <c r="P31" s="4" t="s">
        <v>194</v>
      </c>
    </row>
    <row r="32" spans="1:16" s="10" customFormat="1" ht="267" customHeight="1" x14ac:dyDescent="0.25">
      <c r="A32" s="190">
        <v>2.1</v>
      </c>
      <c r="B32" s="191" t="s">
        <v>51</v>
      </c>
      <c r="C32" s="199" t="s">
        <v>240</v>
      </c>
      <c r="D32" s="190"/>
      <c r="E32" s="197"/>
      <c r="F32" s="196"/>
      <c r="G32" s="197"/>
      <c r="H32" s="203" t="s">
        <v>353</v>
      </c>
      <c r="I32" s="175" t="s">
        <v>337</v>
      </c>
      <c r="J32" s="193" t="s">
        <v>354</v>
      </c>
      <c r="K32" s="47"/>
      <c r="L32" s="50"/>
      <c r="M32" s="51">
        <v>43405</v>
      </c>
      <c r="N32" s="51">
        <v>43495</v>
      </c>
      <c r="O32" s="50"/>
      <c r="P32" s="4" t="s">
        <v>52</v>
      </c>
    </row>
    <row r="33" spans="1:16" s="10" customFormat="1" ht="208.5" customHeight="1" x14ac:dyDescent="0.25">
      <c r="A33" s="190">
        <v>2.2000000000000002</v>
      </c>
      <c r="B33" s="191" t="s">
        <v>53</v>
      </c>
      <c r="C33" s="199" t="s">
        <v>244</v>
      </c>
      <c r="D33" s="190"/>
      <c r="E33" s="183"/>
      <c r="F33" s="196"/>
      <c r="G33" s="172"/>
      <c r="H33" s="203" t="s">
        <v>353</v>
      </c>
      <c r="I33" s="175" t="s">
        <v>337</v>
      </c>
      <c r="J33" s="193" t="s">
        <v>355</v>
      </c>
      <c r="K33" s="47"/>
      <c r="L33" s="50"/>
      <c r="M33" s="51">
        <v>43405</v>
      </c>
      <c r="N33" s="51">
        <v>43495</v>
      </c>
      <c r="O33" s="50"/>
      <c r="P33" s="4" t="s">
        <v>54</v>
      </c>
    </row>
    <row r="34" spans="1:16" s="10" customFormat="1" ht="21.2" customHeight="1" x14ac:dyDescent="0.25">
      <c r="A34" s="178">
        <v>3</v>
      </c>
      <c r="B34" s="231" t="s">
        <v>248</v>
      </c>
      <c r="C34" s="231"/>
      <c r="D34" s="231"/>
      <c r="E34" s="231"/>
      <c r="F34" s="231"/>
      <c r="G34" s="231"/>
      <c r="H34" s="231"/>
      <c r="I34" s="231"/>
      <c r="J34" s="231"/>
      <c r="K34" s="231"/>
      <c r="L34" s="231"/>
      <c r="M34" s="231"/>
      <c r="N34" s="231"/>
      <c r="O34" s="177"/>
      <c r="P34" s="4" t="s">
        <v>194</v>
      </c>
    </row>
    <row r="35" spans="1:16" s="10" customFormat="1" ht="156" customHeight="1" x14ac:dyDescent="0.25">
      <c r="A35" s="190">
        <v>3.1</v>
      </c>
      <c r="B35" s="191" t="s">
        <v>55</v>
      </c>
      <c r="C35" s="9" t="s">
        <v>249</v>
      </c>
      <c r="D35" s="15"/>
      <c r="E35" s="46"/>
      <c r="F35" s="196"/>
      <c r="G35" s="197"/>
      <c r="H35" s="203" t="s">
        <v>353</v>
      </c>
      <c r="I35" s="166" t="s">
        <v>333</v>
      </c>
      <c r="J35" s="196" t="s">
        <v>356</v>
      </c>
      <c r="K35" s="47"/>
      <c r="L35" s="50"/>
      <c r="M35" s="51">
        <v>43403</v>
      </c>
      <c r="N35" s="51">
        <v>43441</v>
      </c>
      <c r="O35" s="50"/>
      <c r="P35" s="4" t="s">
        <v>28</v>
      </c>
    </row>
    <row r="36" spans="1:16" s="10" customFormat="1" ht="265.7" customHeight="1" x14ac:dyDescent="0.25">
      <c r="A36" s="190">
        <v>3.2</v>
      </c>
      <c r="B36" s="191" t="s">
        <v>56</v>
      </c>
      <c r="C36" s="9" t="s">
        <v>249</v>
      </c>
      <c r="D36" s="190"/>
      <c r="E36" s="54"/>
      <c r="F36" s="196"/>
      <c r="G36" s="38"/>
      <c r="H36" s="203" t="s">
        <v>353</v>
      </c>
      <c r="I36" s="162" t="s">
        <v>342</v>
      </c>
      <c r="J36" s="196" t="s">
        <v>357</v>
      </c>
      <c r="K36" s="47"/>
      <c r="L36" s="50"/>
      <c r="M36" s="51">
        <v>43424</v>
      </c>
      <c r="N36" s="51">
        <v>43441</v>
      </c>
      <c r="O36" s="50"/>
      <c r="P36" s="4" t="s">
        <v>57</v>
      </c>
    </row>
    <row r="37" spans="1:16" s="10" customFormat="1" ht="108.75" customHeight="1" x14ac:dyDescent="0.25">
      <c r="A37" s="190">
        <v>3.3</v>
      </c>
      <c r="B37" s="191" t="s">
        <v>58</v>
      </c>
      <c r="C37" s="9" t="s">
        <v>253</v>
      </c>
      <c r="D37" s="190"/>
      <c r="E37" s="46"/>
      <c r="F37" s="196"/>
      <c r="G37" s="38"/>
      <c r="H37" s="203" t="s">
        <v>202</v>
      </c>
      <c r="I37" s="162" t="s">
        <v>342</v>
      </c>
      <c r="J37" s="196"/>
      <c r="K37" s="47"/>
      <c r="L37" s="50"/>
      <c r="M37" s="51">
        <v>43373</v>
      </c>
      <c r="N37" s="51">
        <v>43451</v>
      </c>
      <c r="O37" s="50"/>
      <c r="P37" s="4" t="s">
        <v>57</v>
      </c>
    </row>
    <row r="38" spans="1:16" s="10" customFormat="1" ht="21.2" customHeight="1" x14ac:dyDescent="0.25">
      <c r="A38" s="178">
        <v>4</v>
      </c>
      <c r="B38" s="231" t="s">
        <v>255</v>
      </c>
      <c r="C38" s="231"/>
      <c r="D38" s="231"/>
      <c r="E38" s="231"/>
      <c r="F38" s="231"/>
      <c r="G38" s="231"/>
      <c r="H38" s="231"/>
      <c r="I38" s="231"/>
      <c r="J38" s="231"/>
      <c r="K38" s="231"/>
      <c r="L38" s="231"/>
      <c r="M38" s="231"/>
      <c r="N38" s="231"/>
      <c r="O38" s="177"/>
      <c r="P38" s="4" t="s">
        <v>194</v>
      </c>
    </row>
    <row r="39" spans="1:16" s="10" customFormat="1" ht="193.7" customHeight="1" x14ac:dyDescent="0.25">
      <c r="A39" s="190">
        <v>4.0999999999999996</v>
      </c>
      <c r="B39" s="191" t="s">
        <v>59</v>
      </c>
      <c r="C39" s="190" t="s">
        <v>10</v>
      </c>
      <c r="D39" s="190"/>
      <c r="E39" s="53"/>
      <c r="F39" s="23"/>
      <c r="G39" s="38"/>
      <c r="H39" s="50" t="s">
        <v>353</v>
      </c>
      <c r="I39" s="162" t="s">
        <v>342</v>
      </c>
      <c r="J39" s="193" t="s">
        <v>358</v>
      </c>
      <c r="K39" s="47"/>
      <c r="L39" s="50"/>
      <c r="M39" s="51">
        <v>43434</v>
      </c>
      <c r="N39" s="48">
        <v>43495</v>
      </c>
      <c r="O39" s="50"/>
      <c r="P39" s="4" t="s">
        <v>10</v>
      </c>
    </row>
    <row r="40" spans="1:16" s="10" customFormat="1" ht="61.5" customHeight="1" x14ac:dyDescent="0.25">
      <c r="A40" s="190">
        <v>4.2</v>
      </c>
      <c r="B40" s="191" t="s">
        <v>359</v>
      </c>
      <c r="C40" s="190" t="s">
        <v>258</v>
      </c>
      <c r="D40" s="190"/>
      <c r="E40" s="203"/>
      <c r="F40" s="196"/>
      <c r="G40" s="38"/>
      <c r="H40" s="197" t="s">
        <v>353</v>
      </c>
      <c r="I40" s="162" t="s">
        <v>342</v>
      </c>
      <c r="J40" s="196" t="s">
        <v>360</v>
      </c>
      <c r="K40" s="47"/>
      <c r="L40" s="50"/>
      <c r="M40" s="51">
        <v>43403</v>
      </c>
      <c r="N40" s="51">
        <v>43451</v>
      </c>
      <c r="O40" s="50"/>
      <c r="P40" s="4" t="s">
        <v>61</v>
      </c>
    </row>
    <row r="41" spans="1:16" s="10" customFormat="1" ht="21.2" customHeight="1" x14ac:dyDescent="0.25">
      <c r="A41" s="178">
        <v>5</v>
      </c>
      <c r="B41" s="231" t="s">
        <v>262</v>
      </c>
      <c r="C41" s="231"/>
      <c r="D41" s="231"/>
      <c r="E41" s="231"/>
      <c r="F41" s="231"/>
      <c r="G41" s="231"/>
      <c r="H41" s="231"/>
      <c r="I41" s="231"/>
      <c r="J41" s="231"/>
      <c r="K41" s="231"/>
      <c r="L41" s="231"/>
      <c r="M41" s="231"/>
      <c r="N41" s="231"/>
      <c r="O41" s="177"/>
      <c r="P41" s="4" t="s">
        <v>194</v>
      </c>
    </row>
    <row r="42" spans="1:16" s="10" customFormat="1" ht="164.25" customHeight="1" x14ac:dyDescent="0.25">
      <c r="A42" s="190">
        <v>5.0999999999999996</v>
      </c>
      <c r="B42" s="191" t="s">
        <v>62</v>
      </c>
      <c r="C42" s="9" t="s">
        <v>263</v>
      </c>
      <c r="D42" s="190"/>
      <c r="E42" s="18"/>
      <c r="F42" s="193"/>
      <c r="G42" s="38"/>
      <c r="H42" s="38" t="s">
        <v>202</v>
      </c>
      <c r="I42" s="162" t="s">
        <v>342</v>
      </c>
      <c r="J42" s="193" t="s">
        <v>361</v>
      </c>
      <c r="K42" s="47"/>
      <c r="L42" s="50"/>
      <c r="M42" s="51">
        <v>43419</v>
      </c>
      <c r="N42" s="48">
        <v>43495</v>
      </c>
      <c r="O42" s="50"/>
      <c r="P42" s="4" t="s">
        <v>63</v>
      </c>
    </row>
    <row r="43" spans="1:16" s="10" customFormat="1" ht="409.5" customHeight="1" x14ac:dyDescent="0.25">
      <c r="A43" s="190">
        <v>5.2</v>
      </c>
      <c r="B43" s="191" t="s">
        <v>64</v>
      </c>
      <c r="C43" s="9" t="s">
        <v>263</v>
      </c>
      <c r="D43" s="190"/>
      <c r="E43" s="40"/>
      <c r="F43" s="196"/>
      <c r="G43" s="197"/>
      <c r="H43" s="203" t="s">
        <v>353</v>
      </c>
      <c r="I43" s="166" t="s">
        <v>333</v>
      </c>
      <c r="J43" s="196" t="s">
        <v>362</v>
      </c>
      <c r="K43" s="47"/>
      <c r="L43" s="50"/>
      <c r="M43" s="51">
        <v>43419</v>
      </c>
      <c r="N43" s="51">
        <v>43441</v>
      </c>
      <c r="O43" s="50"/>
      <c r="P43" s="4" t="s">
        <v>63</v>
      </c>
    </row>
    <row r="44" spans="1:16" s="10" customFormat="1" ht="21.2" customHeight="1" x14ac:dyDescent="0.25">
      <c r="A44" s="192">
        <v>6</v>
      </c>
      <c r="B44" s="236" t="s">
        <v>268</v>
      </c>
      <c r="C44" s="236"/>
      <c r="D44" s="236"/>
      <c r="E44" s="236"/>
      <c r="F44" s="236"/>
      <c r="G44" s="236"/>
      <c r="H44" s="236"/>
      <c r="I44" s="236"/>
      <c r="J44" s="236"/>
      <c r="K44" s="236"/>
      <c r="L44" s="236"/>
      <c r="M44" s="236"/>
      <c r="N44" s="236"/>
      <c r="O44" s="50"/>
      <c r="P44" s="4" t="s">
        <v>194</v>
      </c>
    </row>
    <row r="45" spans="1:16" s="10" customFormat="1" ht="18.75" customHeight="1" x14ac:dyDescent="0.25">
      <c r="A45" s="189">
        <v>6.1</v>
      </c>
      <c r="B45" s="230" t="s">
        <v>269</v>
      </c>
      <c r="C45" s="230"/>
      <c r="D45" s="230"/>
      <c r="E45" s="230"/>
      <c r="F45" s="230"/>
      <c r="G45" s="230"/>
      <c r="H45" s="230"/>
      <c r="I45" s="230"/>
      <c r="J45" s="230"/>
      <c r="K45" s="230"/>
      <c r="L45" s="230"/>
      <c r="M45" s="230"/>
      <c r="N45" s="230"/>
      <c r="O45" s="50"/>
      <c r="P45" s="4" t="s">
        <v>194</v>
      </c>
    </row>
    <row r="46" spans="1:16" s="10" customFormat="1" ht="264.75" customHeight="1" x14ac:dyDescent="0.25">
      <c r="A46" s="190" t="s">
        <v>65</v>
      </c>
      <c r="B46" s="191" t="s">
        <v>66</v>
      </c>
      <c r="C46" s="9" t="s">
        <v>270</v>
      </c>
      <c r="D46" s="190"/>
      <c r="E46" s="197"/>
      <c r="F46" s="196"/>
      <c r="G46" s="197"/>
      <c r="H46" s="197" t="s">
        <v>353</v>
      </c>
      <c r="I46" s="166" t="s">
        <v>333</v>
      </c>
      <c r="J46" s="193" t="s">
        <v>363</v>
      </c>
      <c r="K46" s="47"/>
      <c r="L46" s="50"/>
      <c r="M46" s="51">
        <v>43434</v>
      </c>
      <c r="N46" s="51">
        <v>43451</v>
      </c>
      <c r="O46" s="50"/>
      <c r="P46" s="4" t="s">
        <v>67</v>
      </c>
    </row>
    <row r="47" spans="1:16" s="10" customFormat="1" ht="67.7" customHeight="1" x14ac:dyDescent="0.25">
      <c r="A47" s="190" t="s">
        <v>68</v>
      </c>
      <c r="B47" s="191" t="s">
        <v>69</v>
      </c>
      <c r="C47" s="9" t="s">
        <v>69</v>
      </c>
      <c r="D47" s="190"/>
      <c r="E47" s="184"/>
      <c r="F47" s="193"/>
      <c r="G47" s="38"/>
      <c r="H47" s="197" t="s">
        <v>202</v>
      </c>
      <c r="I47" s="166" t="s">
        <v>333</v>
      </c>
      <c r="J47" s="193" t="s">
        <v>364</v>
      </c>
      <c r="K47" s="47"/>
      <c r="L47" s="50"/>
      <c r="M47" s="30">
        <v>43511</v>
      </c>
      <c r="N47" s="30">
        <v>43511</v>
      </c>
      <c r="O47" s="180" t="s">
        <v>348</v>
      </c>
      <c r="P47" s="4" t="s">
        <v>70</v>
      </c>
    </row>
    <row r="48" spans="1:16" s="10" customFormat="1" ht="111.75" customHeight="1" x14ac:dyDescent="0.25">
      <c r="A48" s="190" t="s">
        <v>71</v>
      </c>
      <c r="B48" s="191" t="s">
        <v>72</v>
      </c>
      <c r="C48" s="9" t="s">
        <v>365</v>
      </c>
      <c r="D48" s="190"/>
      <c r="E48" s="193"/>
      <c r="F48" s="196"/>
      <c r="G48" s="38"/>
      <c r="H48" s="203" t="s">
        <v>202</v>
      </c>
      <c r="I48" s="166" t="s">
        <v>333</v>
      </c>
      <c r="J48" s="196"/>
      <c r="K48" s="47"/>
      <c r="L48" s="50"/>
      <c r="M48" s="51">
        <v>43388</v>
      </c>
      <c r="N48" s="51">
        <v>43451</v>
      </c>
      <c r="O48" s="50"/>
      <c r="P48" s="4" t="s">
        <v>73</v>
      </c>
    </row>
    <row r="49" spans="1:16" s="10" customFormat="1" ht="79.5" customHeight="1" x14ac:dyDescent="0.25">
      <c r="A49" s="190" t="s">
        <v>74</v>
      </c>
      <c r="B49" s="191" t="s">
        <v>75</v>
      </c>
      <c r="C49" s="9" t="s">
        <v>228</v>
      </c>
      <c r="D49" s="190"/>
      <c r="E49" s="193"/>
      <c r="F49" s="196"/>
      <c r="G49" s="38"/>
      <c r="H49" s="203" t="s">
        <v>202</v>
      </c>
      <c r="I49" s="164" t="s">
        <v>202</v>
      </c>
      <c r="J49" s="196"/>
      <c r="K49" s="47"/>
      <c r="L49" s="50"/>
      <c r="M49" s="51">
        <v>43342</v>
      </c>
      <c r="N49" s="51" t="s">
        <v>202</v>
      </c>
      <c r="O49" s="50"/>
      <c r="P49" s="4" t="s">
        <v>28</v>
      </c>
    </row>
    <row r="50" spans="1:16" s="10" customFormat="1" ht="63" customHeight="1" x14ac:dyDescent="0.25">
      <c r="A50" s="190" t="s">
        <v>76</v>
      </c>
      <c r="B50" s="191" t="s">
        <v>77</v>
      </c>
      <c r="C50" s="9" t="s">
        <v>228</v>
      </c>
      <c r="D50" s="190"/>
      <c r="E50" s="193"/>
      <c r="F50" s="196"/>
      <c r="G50" s="38"/>
      <c r="H50" s="203" t="s">
        <v>202</v>
      </c>
      <c r="I50" s="164" t="s">
        <v>202</v>
      </c>
      <c r="J50" s="196"/>
      <c r="K50" s="47"/>
      <c r="L50" s="50"/>
      <c r="M50" s="51">
        <v>43342</v>
      </c>
      <c r="N50" s="51" t="s">
        <v>202</v>
      </c>
      <c r="O50" s="50"/>
      <c r="P50" s="4" t="s">
        <v>28</v>
      </c>
    </row>
    <row r="51" spans="1:16" s="10" customFormat="1" ht="159.75" customHeight="1" x14ac:dyDescent="0.25">
      <c r="A51" s="190" t="s">
        <v>78</v>
      </c>
      <c r="B51" s="191" t="s">
        <v>79</v>
      </c>
      <c r="C51" s="9" t="s">
        <v>282</v>
      </c>
      <c r="D51" s="190"/>
      <c r="E51" s="40"/>
      <c r="F51" s="196"/>
      <c r="G51" s="173"/>
      <c r="H51" s="203" t="s">
        <v>202</v>
      </c>
      <c r="I51" s="160" t="s">
        <v>343</v>
      </c>
      <c r="J51" s="196"/>
      <c r="K51" s="47"/>
      <c r="L51" s="50"/>
      <c r="M51" s="51">
        <v>43358</v>
      </c>
      <c r="N51" s="51" t="s">
        <v>224</v>
      </c>
      <c r="O51" s="50"/>
      <c r="P51" s="4" t="s">
        <v>28</v>
      </c>
    </row>
    <row r="52" spans="1:16" s="10" customFormat="1" ht="45" x14ac:dyDescent="0.25">
      <c r="A52" s="190" t="s">
        <v>80</v>
      </c>
      <c r="B52" s="191" t="s">
        <v>81</v>
      </c>
      <c r="C52" s="9" t="s">
        <v>286</v>
      </c>
      <c r="D52" s="185"/>
      <c r="E52" s="186"/>
      <c r="F52" s="196"/>
      <c r="G52" s="38"/>
      <c r="H52" s="203" t="s">
        <v>202</v>
      </c>
      <c r="I52" s="160" t="s">
        <v>343</v>
      </c>
      <c r="J52" s="196"/>
      <c r="K52" s="47"/>
      <c r="L52" s="50"/>
      <c r="M52" s="29">
        <v>43404</v>
      </c>
      <c r="N52" s="51" t="s">
        <v>224</v>
      </c>
      <c r="O52" s="50"/>
      <c r="P52" s="4" t="s">
        <v>82</v>
      </c>
    </row>
    <row r="53" spans="1:16" s="10" customFormat="1" ht="94.5" customHeight="1" x14ac:dyDescent="0.25">
      <c r="A53" s="190" t="s">
        <v>83</v>
      </c>
      <c r="B53" s="191" t="s">
        <v>84</v>
      </c>
      <c r="C53" s="9" t="s">
        <v>84</v>
      </c>
      <c r="D53" s="185"/>
      <c r="E53" s="186"/>
      <c r="F53" s="196"/>
      <c r="G53" s="38"/>
      <c r="H53" s="203" t="s">
        <v>202</v>
      </c>
      <c r="I53" s="162" t="s">
        <v>342</v>
      </c>
      <c r="J53" s="196"/>
      <c r="K53" s="47"/>
      <c r="L53" s="50"/>
      <c r="M53" s="51">
        <v>43403</v>
      </c>
      <c r="N53" s="51">
        <v>43451</v>
      </c>
      <c r="O53" s="50"/>
      <c r="P53" s="4" t="s">
        <v>85</v>
      </c>
    </row>
    <row r="54" spans="1:16" s="10" customFormat="1" ht="66.2" customHeight="1" x14ac:dyDescent="0.25">
      <c r="A54" s="190" t="s">
        <v>86</v>
      </c>
      <c r="B54" s="191" t="s">
        <v>87</v>
      </c>
      <c r="C54" s="9" t="s">
        <v>292</v>
      </c>
      <c r="D54" s="15"/>
      <c r="E54" s="40"/>
      <c r="F54" s="196"/>
      <c r="G54" s="38"/>
      <c r="H54" s="203" t="s">
        <v>202</v>
      </c>
      <c r="I54" s="164" t="s">
        <v>202</v>
      </c>
      <c r="J54" s="196"/>
      <c r="K54" s="47"/>
      <c r="L54" s="50"/>
      <c r="M54" s="51">
        <v>43403</v>
      </c>
      <c r="N54" s="51" t="s">
        <v>202</v>
      </c>
      <c r="O54" s="50"/>
      <c r="P54" s="4" t="s">
        <v>88</v>
      </c>
    </row>
    <row r="55" spans="1:16" s="10" customFormat="1" ht="245.25" customHeight="1" x14ac:dyDescent="0.25">
      <c r="A55" s="190" t="s">
        <v>89</v>
      </c>
      <c r="B55" s="191" t="s">
        <v>90</v>
      </c>
      <c r="C55" s="9" t="s">
        <v>292</v>
      </c>
      <c r="D55" s="15"/>
      <c r="E55" s="55"/>
      <c r="F55" s="196"/>
      <c r="G55" s="38"/>
      <c r="H55" s="203" t="s">
        <v>353</v>
      </c>
      <c r="I55" s="166" t="s">
        <v>333</v>
      </c>
      <c r="J55" s="193" t="s">
        <v>366</v>
      </c>
      <c r="K55" s="47"/>
      <c r="L55" s="50"/>
      <c r="M55" s="30">
        <v>43486</v>
      </c>
      <c r="N55" s="30">
        <v>43486</v>
      </c>
      <c r="O55" s="180" t="s">
        <v>367</v>
      </c>
      <c r="P55" s="4" t="s">
        <v>128</v>
      </c>
    </row>
    <row r="56" spans="1:16" s="10" customFormat="1" ht="306.75" customHeight="1" x14ac:dyDescent="0.25">
      <c r="A56" s="190" t="s">
        <v>92</v>
      </c>
      <c r="B56" s="191" t="s">
        <v>93</v>
      </c>
      <c r="C56" s="9" t="s">
        <v>296</v>
      </c>
      <c r="D56" s="190"/>
      <c r="E56" s="40"/>
      <c r="F56" s="196"/>
      <c r="G56" s="38"/>
      <c r="H56" s="203" t="s">
        <v>368</v>
      </c>
      <c r="I56" s="162" t="s">
        <v>342</v>
      </c>
      <c r="J56" s="193" t="s">
        <v>361</v>
      </c>
      <c r="K56" s="47"/>
      <c r="L56" s="50"/>
      <c r="M56" s="51">
        <v>43402</v>
      </c>
      <c r="N56" s="30">
        <v>43486</v>
      </c>
      <c r="O56" s="50"/>
      <c r="P56" s="4" t="s">
        <v>94</v>
      </c>
    </row>
    <row r="57" spans="1:16" s="10" customFormat="1" ht="18.75" customHeight="1" x14ac:dyDescent="0.25">
      <c r="A57" s="189">
        <v>6.2</v>
      </c>
      <c r="B57" s="230" t="s">
        <v>300</v>
      </c>
      <c r="C57" s="230"/>
      <c r="D57" s="230"/>
      <c r="E57" s="230"/>
      <c r="F57" s="230"/>
      <c r="G57" s="230"/>
      <c r="H57" s="230"/>
      <c r="I57" s="230"/>
      <c r="J57" s="230"/>
      <c r="K57" s="230"/>
      <c r="L57" s="230"/>
      <c r="M57" s="230"/>
      <c r="N57" s="230"/>
      <c r="O57" s="177"/>
      <c r="P57" s="4" t="s">
        <v>194</v>
      </c>
    </row>
    <row r="58" spans="1:16" s="10" customFormat="1" ht="128.25" customHeight="1" x14ac:dyDescent="0.25">
      <c r="A58" s="190" t="s">
        <v>95</v>
      </c>
      <c r="B58" s="191" t="s">
        <v>96</v>
      </c>
      <c r="C58" s="9" t="s">
        <v>228</v>
      </c>
      <c r="D58" s="15"/>
      <c r="E58" s="40"/>
      <c r="F58" s="196"/>
      <c r="G58" s="38"/>
      <c r="H58" s="203" t="s">
        <v>202</v>
      </c>
      <c r="I58" s="164" t="s">
        <v>202</v>
      </c>
      <c r="J58" s="196"/>
      <c r="K58" s="47"/>
      <c r="L58" s="50"/>
      <c r="M58" s="51">
        <v>43342</v>
      </c>
      <c r="N58" s="164" t="s">
        <v>202</v>
      </c>
      <c r="O58" s="50"/>
      <c r="P58" s="4" t="s">
        <v>28</v>
      </c>
    </row>
    <row r="59" spans="1:16" s="10" customFormat="1" ht="93.75" customHeight="1" x14ac:dyDescent="0.25">
      <c r="A59" s="190" t="s">
        <v>97</v>
      </c>
      <c r="B59" s="191" t="s">
        <v>98</v>
      </c>
      <c r="C59" s="9" t="s">
        <v>69</v>
      </c>
      <c r="D59" s="15"/>
      <c r="E59" s="40"/>
      <c r="F59" s="196"/>
      <c r="G59" s="38"/>
      <c r="H59" s="203" t="s">
        <v>202</v>
      </c>
      <c r="I59" s="162" t="s">
        <v>342</v>
      </c>
      <c r="J59" s="196"/>
      <c r="K59" s="47"/>
      <c r="L59" s="50"/>
      <c r="M59" s="51">
        <v>43342</v>
      </c>
      <c r="N59" s="51">
        <v>43342</v>
      </c>
      <c r="O59" s="50"/>
      <c r="P59" s="4" t="s">
        <v>70</v>
      </c>
    </row>
    <row r="60" spans="1:16" s="10" customFormat="1" ht="96.75" customHeight="1" x14ac:dyDescent="0.25">
      <c r="A60" s="190" t="s">
        <v>99</v>
      </c>
      <c r="B60" s="191" t="s">
        <v>100</v>
      </c>
      <c r="C60" s="9" t="s">
        <v>69</v>
      </c>
      <c r="D60" s="15"/>
      <c r="E60" s="40"/>
      <c r="F60" s="196"/>
      <c r="G60" s="38"/>
      <c r="H60" s="203" t="s">
        <v>202</v>
      </c>
      <c r="I60" s="162" t="s">
        <v>342</v>
      </c>
      <c r="J60" s="196"/>
      <c r="K60" s="47"/>
      <c r="L60" s="50"/>
      <c r="M60" s="51">
        <v>43342</v>
      </c>
      <c r="N60" s="51">
        <v>43342</v>
      </c>
      <c r="O60" s="50"/>
      <c r="P60" s="4" t="s">
        <v>70</v>
      </c>
    </row>
    <row r="61" spans="1:16" s="10" customFormat="1" ht="69.75" customHeight="1" x14ac:dyDescent="0.25">
      <c r="A61" s="190" t="s">
        <v>101</v>
      </c>
      <c r="B61" s="191" t="s">
        <v>102</v>
      </c>
      <c r="C61" s="9" t="s">
        <v>228</v>
      </c>
      <c r="D61" s="15"/>
      <c r="E61" s="40"/>
      <c r="F61" s="196"/>
      <c r="G61" s="38"/>
      <c r="H61" s="203" t="s">
        <v>202</v>
      </c>
      <c r="I61" s="164" t="s">
        <v>202</v>
      </c>
      <c r="J61" s="196"/>
      <c r="K61" s="47"/>
      <c r="L61" s="50"/>
      <c r="M61" s="51">
        <v>43342</v>
      </c>
      <c r="N61" s="164" t="s">
        <v>202</v>
      </c>
      <c r="O61" s="50"/>
      <c r="P61" s="4" t="s">
        <v>28</v>
      </c>
    </row>
    <row r="62" spans="1:16" s="10" customFormat="1" ht="141.75" customHeight="1" x14ac:dyDescent="0.25">
      <c r="A62" s="190" t="s">
        <v>103</v>
      </c>
      <c r="B62" s="191" t="s">
        <v>104</v>
      </c>
      <c r="C62" s="9" t="s">
        <v>228</v>
      </c>
      <c r="D62" s="15"/>
      <c r="E62" s="40"/>
      <c r="F62" s="196"/>
      <c r="G62" s="38"/>
      <c r="H62" s="203" t="s">
        <v>202</v>
      </c>
      <c r="I62" s="164" t="s">
        <v>202</v>
      </c>
      <c r="J62" s="196"/>
      <c r="K62" s="47"/>
      <c r="L62" s="50"/>
      <c r="M62" s="51">
        <v>43342</v>
      </c>
      <c r="N62" s="164" t="s">
        <v>202</v>
      </c>
      <c r="O62" s="50"/>
      <c r="P62" s="4" t="s">
        <v>28</v>
      </c>
    </row>
    <row r="63" spans="1:16" s="10" customFormat="1" ht="21" x14ac:dyDescent="0.25">
      <c r="A63" s="178">
        <v>7</v>
      </c>
      <c r="B63" s="231" t="s">
        <v>309</v>
      </c>
      <c r="C63" s="231"/>
      <c r="D63" s="231"/>
      <c r="E63" s="231"/>
      <c r="F63" s="231"/>
      <c r="G63" s="231"/>
      <c r="H63" s="231"/>
      <c r="I63" s="231"/>
      <c r="J63" s="231"/>
      <c r="K63" s="231"/>
      <c r="L63" s="231"/>
      <c r="M63" s="231"/>
      <c r="N63" s="231"/>
      <c r="O63" s="177"/>
      <c r="P63" s="4" t="s">
        <v>194</v>
      </c>
    </row>
    <row r="64" spans="1:16" s="10" customFormat="1" ht="30" x14ac:dyDescent="0.25">
      <c r="A64" s="190"/>
      <c r="B64" s="191" t="s">
        <v>105</v>
      </c>
      <c r="C64" s="9" t="s">
        <v>94</v>
      </c>
      <c r="D64" s="190"/>
      <c r="E64" s="40"/>
      <c r="F64" s="196"/>
      <c r="G64" s="40"/>
      <c r="H64" s="203" t="s">
        <v>202</v>
      </c>
      <c r="I64" s="162" t="s">
        <v>342</v>
      </c>
      <c r="J64" s="196"/>
      <c r="K64" s="47"/>
      <c r="L64" s="50"/>
      <c r="M64" s="51">
        <v>43402</v>
      </c>
      <c r="N64" s="51">
        <v>43402</v>
      </c>
      <c r="O64" s="50"/>
      <c r="P64" s="4" t="s">
        <v>94</v>
      </c>
    </row>
    <row r="65" spans="1:16" s="10" customFormat="1" ht="21.2" customHeight="1" x14ac:dyDescent="0.25">
      <c r="A65" s="178">
        <v>8</v>
      </c>
      <c r="B65" s="231" t="s">
        <v>313</v>
      </c>
      <c r="C65" s="231"/>
      <c r="D65" s="231"/>
      <c r="E65" s="231"/>
      <c r="F65" s="231"/>
      <c r="G65" s="231"/>
      <c r="H65" s="231"/>
      <c r="I65" s="231"/>
      <c r="J65" s="231"/>
      <c r="K65" s="231"/>
      <c r="L65" s="231"/>
      <c r="M65" s="231"/>
      <c r="N65" s="231"/>
      <c r="O65" s="177"/>
      <c r="P65" s="4" t="s">
        <v>194</v>
      </c>
    </row>
    <row r="66" spans="1:16" s="10" customFormat="1" ht="69" customHeight="1" x14ac:dyDescent="0.25">
      <c r="A66" s="190"/>
      <c r="B66" s="191"/>
      <c r="C66" s="9" t="s">
        <v>10</v>
      </c>
      <c r="D66" s="15"/>
      <c r="E66" s="53"/>
      <c r="F66" s="196"/>
      <c r="G66" s="203"/>
      <c r="H66" s="196"/>
      <c r="I66" s="166" t="s">
        <v>333</v>
      </c>
      <c r="J66" s="196"/>
      <c r="K66" s="47"/>
      <c r="L66" s="50"/>
      <c r="M66" s="30">
        <v>43511</v>
      </c>
      <c r="N66" s="30">
        <v>43511</v>
      </c>
      <c r="O66" s="28" t="s">
        <v>371</v>
      </c>
      <c r="P66" s="4" t="s">
        <v>10</v>
      </c>
    </row>
    <row r="67" spans="1:16" s="10" customFormat="1" ht="21" x14ac:dyDescent="0.25">
      <c r="A67" s="178">
        <v>9</v>
      </c>
      <c r="B67" s="231" t="s">
        <v>316</v>
      </c>
      <c r="C67" s="231"/>
      <c r="D67" s="231"/>
      <c r="E67" s="231"/>
      <c r="F67" s="231"/>
      <c r="G67" s="231"/>
      <c r="H67" s="231"/>
      <c r="I67" s="231"/>
      <c r="J67" s="231"/>
      <c r="K67" s="231"/>
      <c r="L67" s="231"/>
      <c r="M67" s="231"/>
      <c r="N67" s="231"/>
      <c r="O67" s="177"/>
      <c r="P67" s="4" t="s">
        <v>194</v>
      </c>
    </row>
    <row r="68" spans="1:16" s="10" customFormat="1" ht="15.75" customHeight="1" x14ac:dyDescent="0.25">
      <c r="A68" s="190">
        <v>9.1</v>
      </c>
      <c r="B68" s="191" t="s">
        <v>317</v>
      </c>
      <c r="C68" s="9" t="s">
        <v>10</v>
      </c>
      <c r="D68" s="15" t="s">
        <v>202</v>
      </c>
      <c r="E68" s="55" t="s">
        <v>318</v>
      </c>
      <c r="F68" s="229" t="s">
        <v>372</v>
      </c>
      <c r="G68" s="203"/>
      <c r="H68" s="196"/>
      <c r="I68" s="166" t="s">
        <v>333</v>
      </c>
      <c r="J68" s="196"/>
      <c r="K68" s="47"/>
      <c r="L68" s="50"/>
      <c r="M68" s="31"/>
      <c r="N68" s="50"/>
      <c r="O68" s="50"/>
      <c r="P68" s="4" t="s">
        <v>320</v>
      </c>
    </row>
    <row r="69" spans="1:16" s="10" customFormat="1" ht="38.25" customHeight="1" x14ac:dyDescent="0.25">
      <c r="A69" s="190">
        <v>9.1999999999999993</v>
      </c>
      <c r="B69" s="191" t="s">
        <v>321</v>
      </c>
      <c r="C69" s="9" t="s">
        <v>322</v>
      </c>
      <c r="D69" s="15" t="s">
        <v>202</v>
      </c>
      <c r="E69" s="55" t="s">
        <v>318</v>
      </c>
      <c r="F69" s="229"/>
      <c r="G69" s="203"/>
      <c r="H69" s="196"/>
      <c r="I69" s="166" t="s">
        <v>333</v>
      </c>
      <c r="J69" s="196"/>
      <c r="K69" s="47"/>
      <c r="L69" s="50"/>
      <c r="M69" s="31"/>
      <c r="N69" s="50"/>
      <c r="O69" s="50"/>
      <c r="P69" s="4" t="s">
        <v>320</v>
      </c>
    </row>
    <row r="70" spans="1:16" ht="15.75" x14ac:dyDescent="0.25">
      <c r="E70" s="56"/>
      <c r="M70" s="194"/>
    </row>
  </sheetData>
  <mergeCells count="33">
    <mergeCell ref="P3:P4"/>
    <mergeCell ref="A1:O2"/>
    <mergeCell ref="A3:A4"/>
    <mergeCell ref="B3:B4"/>
    <mergeCell ref="C3:C4"/>
    <mergeCell ref="D3:E3"/>
    <mergeCell ref="F3:F4"/>
    <mergeCell ref="G3:G4"/>
    <mergeCell ref="H3:H4"/>
    <mergeCell ref="I3:I4"/>
    <mergeCell ref="J3:J4"/>
    <mergeCell ref="K3:K4"/>
    <mergeCell ref="L3:L4"/>
    <mergeCell ref="M3:M4"/>
    <mergeCell ref="N3:N4"/>
    <mergeCell ref="O3:O4"/>
    <mergeCell ref="B45:N45"/>
    <mergeCell ref="B5:N5"/>
    <mergeCell ref="B6:N6"/>
    <mergeCell ref="B18:N18"/>
    <mergeCell ref="A19:A22"/>
    <mergeCell ref="B19:N19"/>
    <mergeCell ref="B28:N28"/>
    <mergeCell ref="B31:N31"/>
    <mergeCell ref="B34:N34"/>
    <mergeCell ref="B38:N38"/>
    <mergeCell ref="B41:N41"/>
    <mergeCell ref="B44:N44"/>
    <mergeCell ref="B57:N57"/>
    <mergeCell ref="B63:N63"/>
    <mergeCell ref="B65:N65"/>
    <mergeCell ref="B67:N67"/>
    <mergeCell ref="F68:F6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zoomScaleNormal="100" workbookViewId="0">
      <selection activeCell="C29" sqref="C29"/>
    </sheetView>
  </sheetViews>
  <sheetFormatPr defaultRowHeight="15" x14ac:dyDescent="0.25"/>
  <cols>
    <col min="1" max="1" width="36.5703125" style="205" customWidth="1"/>
    <col min="2" max="2" width="51.140625" style="205" customWidth="1"/>
    <col min="3" max="3" width="42.85546875" style="205" customWidth="1"/>
    <col min="4" max="4" width="17.85546875" style="205" bestFit="1" customWidth="1"/>
    <col min="5" max="5" width="15" style="205" bestFit="1" customWidth="1"/>
    <col min="6" max="6" width="32.140625" style="205" bestFit="1" customWidth="1"/>
    <col min="7" max="7" width="13.5703125" style="205" customWidth="1"/>
    <col min="8" max="8" width="20.140625" style="205" customWidth="1"/>
    <col min="9" max="16384" width="9.140625" style="205"/>
  </cols>
  <sheetData>
    <row r="1" spans="1:2" x14ac:dyDescent="0.25">
      <c r="A1" s="288" t="s">
        <v>466</v>
      </c>
      <c r="B1" s="288"/>
    </row>
    <row r="2" spans="1:2" x14ac:dyDescent="0.25">
      <c r="A2" s="282" t="s">
        <v>465</v>
      </c>
      <c r="B2" s="282"/>
    </row>
    <row r="3" spans="1:2" ht="21" customHeight="1" x14ac:dyDescent="0.25">
      <c r="A3" s="283" t="s">
        <v>428</v>
      </c>
      <c r="B3" s="283" t="s">
        <v>458</v>
      </c>
    </row>
    <row r="4" spans="1:2" x14ac:dyDescent="0.25">
      <c r="A4" s="284" t="s">
        <v>460</v>
      </c>
      <c r="B4" s="284"/>
    </row>
    <row r="5" spans="1:2" ht="30" x14ac:dyDescent="0.25">
      <c r="A5" s="285" t="s">
        <v>461</v>
      </c>
      <c r="B5" s="286" t="s">
        <v>459</v>
      </c>
    </row>
    <row r="6" spans="1:2" ht="17.25" x14ac:dyDescent="0.25">
      <c r="A6" s="285" t="s">
        <v>462</v>
      </c>
      <c r="B6" s="286" t="s">
        <v>467</v>
      </c>
    </row>
    <row r="7" spans="1:2" ht="17.25" x14ac:dyDescent="0.25">
      <c r="A7" s="285" t="s">
        <v>463</v>
      </c>
      <c r="B7" s="286" t="s">
        <v>468</v>
      </c>
    </row>
    <row r="8" spans="1:2" ht="17.25" x14ac:dyDescent="0.25">
      <c r="A8" s="285" t="s">
        <v>464</v>
      </c>
      <c r="B8" s="286" t="s">
        <v>469</v>
      </c>
    </row>
    <row r="9" spans="1:2" x14ac:dyDescent="0.25">
      <c r="A9" s="287" t="s">
        <v>470</v>
      </c>
    </row>
  </sheetData>
  <mergeCells count="3">
    <mergeCell ref="A2:B2"/>
    <mergeCell ref="A4:B4"/>
    <mergeCell ref="A1:B1"/>
  </mergeCell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zoomScaleNormal="100" workbookViewId="0">
      <selection activeCell="B12" sqref="B12"/>
    </sheetView>
  </sheetViews>
  <sheetFormatPr defaultRowHeight="15" x14ac:dyDescent="0.25"/>
  <cols>
    <col min="1" max="1" width="8.28515625" style="205" bestFit="1" customWidth="1"/>
    <col min="2" max="2" width="49.42578125" style="205" customWidth="1"/>
    <col min="3" max="3" width="43.7109375" style="205" bestFit="1" customWidth="1"/>
    <col min="4" max="4" width="39" style="205" bestFit="1" customWidth="1"/>
    <col min="5" max="16384" width="9.140625" style="205"/>
  </cols>
  <sheetData>
    <row r="1" spans="1:4" x14ac:dyDescent="0.25">
      <c r="A1" s="204" t="s">
        <v>432</v>
      </c>
      <c r="B1" s="204" t="s">
        <v>430</v>
      </c>
      <c r="C1" s="204" t="s">
        <v>437</v>
      </c>
      <c r="D1" s="204" t="s">
        <v>433</v>
      </c>
    </row>
    <row r="2" spans="1:4" x14ac:dyDescent="0.25">
      <c r="A2" s="206">
        <v>2.1</v>
      </c>
      <c r="B2" s="207" t="s">
        <v>426</v>
      </c>
      <c r="C2" s="208"/>
      <c r="D2" s="209"/>
    </row>
    <row r="3" spans="1:4" ht="45" x14ac:dyDescent="0.25">
      <c r="A3" s="277"/>
      <c r="B3" s="278" t="s">
        <v>447</v>
      </c>
      <c r="C3" s="278" t="s">
        <v>448</v>
      </c>
      <c r="D3" s="277"/>
    </row>
    <row r="4" spans="1:4" x14ac:dyDescent="0.25">
      <c r="A4" s="279">
        <v>2.2000000000000002</v>
      </c>
      <c r="B4" s="280" t="s">
        <v>439</v>
      </c>
      <c r="C4" s="277"/>
      <c r="D4" s="277"/>
    </row>
    <row r="5" spans="1:4" ht="30" x14ac:dyDescent="0.25">
      <c r="A5" s="277"/>
      <c r="B5" s="278" t="s">
        <v>438</v>
      </c>
      <c r="C5" s="278" t="s">
        <v>448</v>
      </c>
      <c r="D5" s="277"/>
    </row>
    <row r="6" spans="1:4" x14ac:dyDescent="0.25">
      <c r="A6" s="279">
        <v>2.2999999999999998</v>
      </c>
      <c r="B6" s="280" t="s">
        <v>427</v>
      </c>
      <c r="C6" s="277"/>
      <c r="D6" s="277"/>
    </row>
    <row r="7" spans="1:4" ht="60" x14ac:dyDescent="0.25">
      <c r="A7" s="277"/>
      <c r="B7" s="278" t="s">
        <v>440</v>
      </c>
      <c r="C7" s="278" t="s">
        <v>449</v>
      </c>
      <c r="D7" s="277"/>
    </row>
    <row r="8" spans="1:4" x14ac:dyDescent="0.25">
      <c r="A8" s="279">
        <v>2.4</v>
      </c>
      <c r="B8" s="280" t="s">
        <v>441</v>
      </c>
      <c r="C8" s="277"/>
      <c r="D8" s="277"/>
    </row>
    <row r="9" spans="1:4" ht="45" x14ac:dyDescent="0.25">
      <c r="A9" s="277"/>
      <c r="B9" s="278" t="s">
        <v>442</v>
      </c>
      <c r="C9" s="278" t="s">
        <v>450</v>
      </c>
      <c r="D9" s="277"/>
    </row>
    <row r="10" spans="1:4" ht="45" x14ac:dyDescent="0.25">
      <c r="A10" s="279">
        <v>2.5</v>
      </c>
      <c r="B10" s="281" t="s">
        <v>456</v>
      </c>
      <c r="C10" s="278" t="s">
        <v>451</v>
      </c>
      <c r="D10" s="277"/>
    </row>
    <row r="11" spans="1:4" ht="105" x14ac:dyDescent="0.25">
      <c r="A11" s="277"/>
      <c r="B11" s="278" t="s">
        <v>452</v>
      </c>
      <c r="C11" s="278" t="s">
        <v>453</v>
      </c>
      <c r="D11" s="277"/>
    </row>
    <row r="12" spans="1:4" ht="28.5" customHeight="1" x14ac:dyDescent="0.25">
      <c r="A12" s="279" t="s">
        <v>445</v>
      </c>
      <c r="B12" s="280" t="s">
        <v>443</v>
      </c>
      <c r="C12" s="277"/>
      <c r="D12" s="277"/>
    </row>
    <row r="13" spans="1:4" ht="30" x14ac:dyDescent="0.25">
      <c r="A13" s="277"/>
      <c r="B13" s="278" t="s">
        <v>444</v>
      </c>
      <c r="C13" s="277"/>
      <c r="D13" s="277"/>
    </row>
    <row r="14" spans="1:4" x14ac:dyDescent="0.25">
      <c r="A14" s="279" t="s">
        <v>446</v>
      </c>
      <c r="B14" s="281" t="s">
        <v>457</v>
      </c>
      <c r="C14" s="277"/>
      <c r="D14" s="277"/>
    </row>
    <row r="15" spans="1:4" ht="90" x14ac:dyDescent="0.25">
      <c r="A15" s="277"/>
      <c r="B15" s="278" t="s">
        <v>454</v>
      </c>
      <c r="C15" s="278" t="s">
        <v>455</v>
      </c>
      <c r="D15" s="277"/>
    </row>
    <row r="17" spans="8:8" x14ac:dyDescent="0.25">
      <c r="H17" s="205" t="s">
        <v>429</v>
      </c>
    </row>
    <row r="19" spans="8:8" ht="48.75" customHeight="1" x14ac:dyDescent="0.25"/>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85" zoomScaleNormal="85" workbookViewId="0">
      <selection activeCell="C35" sqref="C35"/>
    </sheetView>
  </sheetViews>
  <sheetFormatPr defaultColWidth="8.85546875" defaultRowHeight="15" x14ac:dyDescent="0.25"/>
  <cols>
    <col min="1" max="1" width="8.85546875" style="17"/>
    <col min="2" max="2" width="66" style="17" customWidth="1"/>
    <col min="3" max="3" width="103.85546875" style="17" customWidth="1"/>
    <col min="4" max="16384" width="8.85546875" style="17"/>
  </cols>
  <sheetData>
    <row r="1" spans="1:3" ht="30" x14ac:dyDescent="0.25">
      <c r="A1" s="217" t="s">
        <v>434</v>
      </c>
      <c r="B1" s="217" t="s">
        <v>430</v>
      </c>
      <c r="C1" s="217" t="s">
        <v>431</v>
      </c>
    </row>
    <row r="2" spans="1:3" x14ac:dyDescent="0.25">
      <c r="A2" s="210"/>
      <c r="B2" s="211" t="s">
        <v>82</v>
      </c>
      <c r="C2" s="212"/>
    </row>
    <row r="3" spans="1:3" x14ac:dyDescent="0.25">
      <c r="A3" s="212"/>
      <c r="B3" s="213"/>
      <c r="C3" s="212"/>
    </row>
    <row r="4" spans="1:3" x14ac:dyDescent="0.25">
      <c r="A4" s="212"/>
      <c r="B4" s="214"/>
      <c r="C4" s="215"/>
    </row>
    <row r="5" spans="1:3" x14ac:dyDescent="0.25">
      <c r="A5" s="212"/>
      <c r="B5" s="214"/>
      <c r="C5" s="212"/>
    </row>
    <row r="6" spans="1:3" x14ac:dyDescent="0.25">
      <c r="A6" s="212"/>
      <c r="B6" s="212"/>
      <c r="C6" s="212"/>
    </row>
    <row r="7" spans="1:3" x14ac:dyDescent="0.25">
      <c r="A7" s="210">
        <v>8</v>
      </c>
      <c r="B7" s="211" t="s">
        <v>435</v>
      </c>
      <c r="C7" s="212"/>
    </row>
    <row r="8" spans="1:3" x14ac:dyDescent="0.25">
      <c r="A8" s="212"/>
      <c r="B8" s="214"/>
      <c r="C8" s="212"/>
    </row>
    <row r="9" spans="1:3" x14ac:dyDescent="0.25">
      <c r="A9" s="212"/>
      <c r="B9" s="214"/>
      <c r="C9" s="216"/>
    </row>
    <row r="10" spans="1:3" x14ac:dyDescent="0.25">
      <c r="A10" s="212"/>
      <c r="B10" s="214"/>
      <c r="C10" s="216"/>
    </row>
    <row r="11" spans="1:3" x14ac:dyDescent="0.25">
      <c r="A11" s="212"/>
      <c r="B11" s="214"/>
      <c r="C11" s="216"/>
    </row>
    <row r="12" spans="1:3" x14ac:dyDescent="0.25">
      <c r="A12" s="212"/>
      <c r="B12" s="214"/>
      <c r="C12" s="216"/>
    </row>
    <row r="13" spans="1:3" x14ac:dyDescent="0.25">
      <c r="A13" s="212"/>
      <c r="B13" s="214"/>
      <c r="C13" s="216"/>
    </row>
    <row r="14" spans="1:3" x14ac:dyDescent="0.25">
      <c r="A14" s="212"/>
      <c r="B14" s="214"/>
      <c r="C14" s="216"/>
    </row>
    <row r="15" spans="1:3" x14ac:dyDescent="0.25">
      <c r="A15" s="212"/>
      <c r="B15" s="214"/>
      <c r="C15" s="216"/>
    </row>
    <row r="16" spans="1:3" x14ac:dyDescent="0.25">
      <c r="A16" s="212"/>
      <c r="B16" s="214"/>
      <c r="C16" s="216"/>
    </row>
    <row r="17" spans="1:3" x14ac:dyDescent="0.25">
      <c r="A17" s="212"/>
      <c r="B17" s="214"/>
      <c r="C17" s="216"/>
    </row>
    <row r="18" spans="1:3" x14ac:dyDescent="0.25">
      <c r="A18" s="212"/>
      <c r="B18" s="213"/>
      <c r="C18" s="216"/>
    </row>
    <row r="21" spans="1:3" ht="44.25" customHeight="1" x14ac:dyDescent="0.25">
      <c r="A21" s="276" t="s">
        <v>436</v>
      </c>
      <c r="B21" s="276"/>
    </row>
  </sheetData>
  <mergeCells count="1">
    <mergeCell ref="A21:B21"/>
  </mergeCells>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4707FEB4307B42B26E30B3440E2AE5" ma:contentTypeVersion="11" ma:contentTypeDescription="Create a new document." ma:contentTypeScope="" ma:versionID="25cc8c798437d4039ff57b3a227fb37f">
  <xsd:schema xmlns:xsd="http://www.w3.org/2001/XMLSchema" xmlns:xs="http://www.w3.org/2001/XMLSchema" xmlns:p="http://schemas.microsoft.com/office/2006/metadata/properties" xmlns:ns2="85720a0f-948a-44de-97fb-6c790e8047de" xmlns:ns3="536de35b-9dec-4002-a0f3-edcea31cb04b" targetNamespace="http://schemas.microsoft.com/office/2006/metadata/properties" ma:root="true" ma:fieldsID="0863ea17292cfa915090bc4a7abbe93f" ns2:_="" ns3:_="">
    <xsd:import namespace="85720a0f-948a-44de-97fb-6c790e8047de"/>
    <xsd:import namespace="536de35b-9dec-4002-a0f3-edcea31cb0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720a0f-948a-44de-97fb-6c790e8047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6de35b-9dec-4002-a0f3-edcea31cb04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B23BD7-0F13-4C91-B35D-D495C26A5FE7}">
  <ds:schemaRefs>
    <ds:schemaRef ds:uri="http://schemas.microsoft.com/sharepoint/v3/contenttype/forms"/>
  </ds:schemaRefs>
</ds:datastoreItem>
</file>

<file path=customXml/itemProps2.xml><?xml version="1.0" encoding="utf-8"?>
<ds:datastoreItem xmlns:ds="http://schemas.openxmlformats.org/officeDocument/2006/customXml" ds:itemID="{7BFDB121-2869-46A1-BF5B-0BD5695F8634}">
  <ds:schemaRefs>
    <ds:schemaRef ds:uri="http://purl.org/dc/terms/"/>
    <ds:schemaRef ds:uri="85720a0f-948a-44de-97fb-6c790e8047de"/>
    <ds:schemaRef ds:uri="http://www.w3.org/XML/1998/namespace"/>
    <ds:schemaRef ds:uri="http://schemas.microsoft.com/office/2006/documentManagement/types"/>
    <ds:schemaRef ds:uri="http://purl.org/dc/elements/1.1/"/>
    <ds:schemaRef ds:uri="http://purl.org/dc/dcmitype/"/>
    <ds:schemaRef ds:uri="http://schemas.openxmlformats.org/package/2006/metadata/core-properties"/>
    <ds:schemaRef ds:uri="536de35b-9dec-4002-a0f3-edcea31cb04b"/>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F2DBC982-D0FB-419C-A085-6355BDD5A3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720a0f-948a-44de-97fb-6c790e8047de"/>
    <ds:schemaRef ds:uri="536de35b-9dec-4002-a0f3-edcea31cb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 2018</vt:lpstr>
      <vt:lpstr>2018 SUMRY</vt:lpstr>
      <vt:lpstr>LT Clips</vt:lpstr>
      <vt:lpstr>EL5ML</vt:lpstr>
      <vt:lpstr>ER320-420</vt:lpstr>
      <vt:lpstr>MCA</vt:lpstr>
      <vt:lpstr>Product model-Specification</vt:lpstr>
      <vt:lpstr>Requirements and Test methods</vt:lpstr>
      <vt:lpstr>Packaging and identification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2021-02-11T12:32:06Z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0x010100D44707FEB4307B42B26E30B3440E2AE5</vt:lpwstr>
  </property>
  <property fmtid="{D5CDD505-2E9C-101B-9397-08002B2CF9AE}" pid="3" name="AuthorIds_UIVersion_2048">
    <vt:lpwstr>2132</vt:lpwstr>
  </property>
  <property fmtid="{D5CDD505-2E9C-101B-9397-08002B2CF9AE}" pid="4" name="MSIP_Label_4b5591f2-6b23-403d-aa5f-b6d577f5e572_Enabled">
    <vt:lpwstr>true</vt:lpwstr>
  </property>
  <property fmtid="{D5CDD505-2E9C-101B-9397-08002B2CF9AE}" pid="5" name="MSIP_Label_4b5591f2-6b23-403d-aa5f-b6d577f5e572_SetDate">
    <vt:lpwstr>2020-05-22T09:05:06Z</vt:lpwstr>
  </property>
  <property fmtid="{D5CDD505-2E9C-101B-9397-08002B2CF9AE}" pid="6" name="MSIP_Label_4b5591f2-6b23-403d-aa5f-b6d577f5e572_Method">
    <vt:lpwstr>Standard</vt:lpwstr>
  </property>
  <property fmtid="{D5CDD505-2E9C-101B-9397-08002B2CF9AE}" pid="7" name="MSIP_Label_4b5591f2-6b23-403d-aa5f-b6d577f5e572_Name">
    <vt:lpwstr>4b5591f2-6b23-403d-aa5f-b6d577f5e572</vt:lpwstr>
  </property>
  <property fmtid="{D5CDD505-2E9C-101B-9397-08002B2CF9AE}" pid="8" name="MSIP_Label_4b5591f2-6b23-403d-aa5f-b6d577f5e572_SiteId">
    <vt:lpwstr>311b3378-8e8a-4b5e-a33f-e80a3d8ba60a</vt:lpwstr>
  </property>
  <property fmtid="{D5CDD505-2E9C-101B-9397-08002B2CF9AE}" pid="9" name="MSIP_Label_4b5591f2-6b23-403d-aa5f-b6d577f5e572_ActionId">
    <vt:lpwstr>1c7a4e71-75f1-441e-88b8-0000b80b338f</vt:lpwstr>
  </property>
  <property fmtid="{D5CDD505-2E9C-101B-9397-08002B2CF9AE}" pid="10" name="MSIP_Label_4b5591f2-6b23-403d-aa5f-b6d577f5e572_ContentBits">
    <vt:lpwstr>0</vt:lpwstr>
  </property>
</Properties>
</file>