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End Effector" sheetId="1" r:id="rId4"/>
    <sheet state="visible" name="BOM Arm Linkage" sheetId="2" r:id="rId5"/>
  </sheets>
  <definedNames>
    <definedName hidden="1" localSheetId="1" name="_xlnm._FilterDatabase">'BOM Arm Linkage'!$A$11:$Z$31</definedName>
  </definedNames>
  <calcPr/>
  <extLst>
    <ext uri="GoogleSheetsCustomDataVersion2">
      <go:sheetsCustomData xmlns:go="http://customooxmlschemas.google.com/" r:id="rId6" roundtripDataChecksum="O0Rx1M0UCI+YK05/hkjVwfw4mCuKfKicVcm/scKAn+Q="/>
    </ext>
  </extLst>
</workbook>
</file>

<file path=xl/sharedStrings.xml><?xml version="1.0" encoding="utf-8"?>
<sst xmlns="http://schemas.openxmlformats.org/spreadsheetml/2006/main" count="495" uniqueCount="150">
  <si>
    <t/>
  </si>
  <si>
    <t>MAE151</t>
  </si>
  <si>
    <t>Bill of Materials Template (modified from propelplm.com)</t>
  </si>
  <si>
    <t>PRODUCT NAME</t>
  </si>
  <si>
    <t>Anteater Dynamics - 7 DoF Robotic Arm</t>
  </si>
  <si>
    <t>DESCRIPTION</t>
  </si>
  <si>
    <t>End Effector</t>
  </si>
  <si>
    <t>TEAM NUMBER</t>
  </si>
  <si>
    <t>Team 13</t>
  </si>
  <si>
    <t>TEAM MEMBER NAMES</t>
  </si>
  <si>
    <t>Lucas Cardona, Ishan Malik, Rogel Aguilar, Diego Avila, Noah Castillo, Tomas Mejia</t>
  </si>
  <si>
    <t>PART COUNT</t>
  </si>
  <si>
    <t>TOTAL COST</t>
  </si>
  <si>
    <t>Level</t>
  </si>
  <si>
    <t>Item Number</t>
  </si>
  <si>
    <t>Description</t>
  </si>
  <si>
    <t>Category</t>
  </si>
  <si>
    <t>Revision</t>
  </si>
  <si>
    <t>Quantity</t>
  </si>
  <si>
    <t>Lifecycle Phase</t>
  </si>
  <si>
    <t>Notes</t>
  </si>
  <si>
    <t>Source (shop/distributor)</t>
  </si>
  <si>
    <t>Distributor Part Num</t>
  </si>
  <si>
    <t>Cost (ea.)</t>
  </si>
  <si>
    <t>Cost (tot,)</t>
  </si>
  <si>
    <t>Link (distributor, g-drive drawing/file, etc)</t>
  </si>
  <si>
    <t>MTS</t>
  </si>
  <si>
    <t>B</t>
  </si>
  <si>
    <t>Development</t>
  </si>
  <si>
    <t>Full Assembly</t>
  </si>
  <si>
    <t>Custom</t>
  </si>
  <si>
    <t>-</t>
  </si>
  <si>
    <t>DYNAMIXEL XL430-W250-T Servo</t>
  </si>
  <si>
    <t>OTS</t>
  </si>
  <si>
    <t>Production</t>
  </si>
  <si>
    <t>Sponsor's actuator for closing the jaws.</t>
  </si>
  <si>
    <t>ROBOTIS</t>
  </si>
  <si>
    <t>902-0135-000</t>
  </si>
  <si>
    <t>https://www.robotis.us/dynamixel-xl430-w250-t/</t>
  </si>
  <si>
    <t>1kg Strain Guage Load Cell</t>
  </si>
  <si>
    <t>Sense force applied to objects.</t>
  </si>
  <si>
    <t>Amazon</t>
  </si>
  <si>
    <t>YZC-133</t>
  </si>
  <si>
    <t>https://a.co/d/7NPBnNQ</t>
  </si>
  <si>
    <t>Amplification Board for Load Cells</t>
  </si>
  <si>
    <t>Included as set with Load Cell</t>
  </si>
  <si>
    <t>HX711</t>
  </si>
  <si>
    <t>Rail Bracket (Right)</t>
  </si>
  <si>
    <t>905-0023-000</t>
  </si>
  <si>
    <t>https://www.thingiverse.com/thing:3069574/files</t>
  </si>
  <si>
    <t>Rail Bracket (Left)</t>
  </si>
  <si>
    <t>30010-30016 are sold together as part of a set;</t>
  </si>
  <si>
    <t>https://www.robotis.us/openmanipulator-x-frame-set-rm-x52/</t>
  </si>
  <si>
    <t>Rail Block</t>
  </si>
  <si>
    <t>OpenManipulator-X Frame Set</t>
  </si>
  <si>
    <t>Crank Arm</t>
  </si>
  <si>
    <t>The files for these part are also avalable online.</t>
  </si>
  <si>
    <t>Link Rod</t>
  </si>
  <si>
    <t>Price is based on the mass of the part in respect to the Cost of Filament (1kg for $22)</t>
  </si>
  <si>
    <t>Flange Bushing</t>
  </si>
  <si>
    <t>Rubber Pad</t>
  </si>
  <si>
    <t>Load Cell Holder Block</t>
  </si>
  <si>
    <t>Designed for use with YZC-133 type load cells (1kg, 2kg, 5kg, etc.)</t>
  </si>
  <si>
    <t>Load Cell Fingertip</t>
  </si>
  <si>
    <t>Will slip over the end of the load cell for attaching the rubber pad.</t>
  </si>
  <si>
    <t>M2X4 SOCKET HEAD SCREW</t>
  </si>
  <si>
    <t>Attach rails to servo (side)</t>
  </si>
  <si>
    <t>McMaster Carr</t>
  </si>
  <si>
    <r>
      <rPr>
        <rFont val="Arial"/>
        <color rgb="FF000000"/>
        <sz val="12.0"/>
      </rPr>
      <t>91292A004</t>
    </r>
  </si>
  <si>
    <t>https://www.mcmaster.com/91292A004</t>
  </si>
  <si>
    <t>M2.5X4 SOCKET HEAD SCREW</t>
  </si>
  <si>
    <t>Attach crank arm to servo</t>
  </si>
  <si>
    <r>
      <rPr>
        <rFont val="Arial"/>
        <color rgb="FF000000"/>
        <sz val="12.0"/>
      </rPr>
      <t>91292A015</t>
    </r>
  </si>
  <si>
    <t>https://www.mcmaster.com/91292A015</t>
  </si>
  <si>
    <t>M2.5X8 SOCKET HEAD SCREW</t>
  </si>
  <si>
    <t>Attach load cell holder to rail block</t>
  </si>
  <si>
    <r>
      <rPr>
        <rFont val="Arial"/>
        <color rgb="FF000000"/>
        <sz val="12.0"/>
      </rPr>
      <t>91292A01</t>
    </r>
    <r>
      <rPr>
        <rFont val="Arial"/>
        <color rgb="FF000000"/>
        <sz val="12.0"/>
      </rPr>
      <t>2</t>
    </r>
  </si>
  <si>
    <t>https://www.mcmaster.com/91292A012</t>
  </si>
  <si>
    <t>M2.5X12 SOCKET HEAD SCREW</t>
  </si>
  <si>
    <t>Attach rails to servo (front)</t>
  </si>
  <si>
    <r>
      <rPr>
        <rFont val="Arial"/>
        <color rgb="FF000000"/>
        <sz val="12.0"/>
      </rPr>
      <t>91292A01</t>
    </r>
    <r>
      <rPr>
        <rFont val="Arial"/>
        <color rgb="FF000000"/>
        <sz val="12.0"/>
      </rPr>
      <t>6</t>
    </r>
  </si>
  <si>
    <t>https://www.mcmaster.com/91292A016</t>
  </si>
  <si>
    <t>M3X10 SOCKET HEAD SCREW</t>
  </si>
  <si>
    <t xml:space="preserve">Attach crank arm and link rods </t>
  </si>
  <si>
    <r>
      <rPr>
        <rFont val="Arial"/>
        <color rgb="FF000000"/>
        <sz val="12.0"/>
      </rPr>
      <t>91292A11</t>
    </r>
    <r>
      <rPr>
        <rFont val="Arial"/>
        <color rgb="FF000000"/>
        <sz val="12.0"/>
      </rPr>
      <t>3</t>
    </r>
  </si>
  <si>
    <t>https://www.mcmaster.com/91292A113</t>
  </si>
  <si>
    <t>M4X12 SOCKET HEAD SCREW</t>
  </si>
  <si>
    <t>Specifically for Load Cell</t>
  </si>
  <si>
    <r>
      <rPr>
        <rFont val="Arial"/>
        <color rgb="FF000000"/>
        <sz val="12.0"/>
      </rPr>
      <t>91292A11</t>
    </r>
    <r>
      <rPr>
        <rFont val="Arial"/>
        <color rgb="FF000000"/>
        <sz val="12.0"/>
      </rPr>
      <t>7</t>
    </r>
  </si>
  <si>
    <t>https://www.mcmaster.com/91292A117</t>
  </si>
  <si>
    <t>M5X12 SOCKET HEAD SCREW</t>
  </si>
  <si>
    <r>
      <rPr>
        <rFont val="Arial"/>
        <color rgb="FF000000"/>
        <sz val="12.0"/>
      </rPr>
      <t>91292A12</t>
    </r>
    <r>
      <rPr>
        <rFont val="Arial"/>
        <color rgb="FF000000"/>
        <sz val="12.0"/>
      </rPr>
      <t>5</t>
    </r>
  </si>
  <si>
    <t>https://www.mcmaster.com/91292A125</t>
  </si>
  <si>
    <t>M2.5 HEX NUT</t>
  </si>
  <si>
    <r>
      <rPr>
        <rFont val="Arial"/>
        <color rgb="FF000000"/>
        <sz val="12.0"/>
      </rPr>
      <t>90710A02</t>
    </r>
    <r>
      <rPr>
        <rFont val="Arial"/>
        <color rgb="FF000000"/>
        <sz val="12.0"/>
      </rPr>
      <t>5</t>
    </r>
  </si>
  <si>
    <t>https://www.mcmaster.com/90710A025/</t>
  </si>
  <si>
    <t>M3 HEX NUT</t>
  </si>
  <si>
    <r>
      <rPr>
        <rFont val="Arial"/>
        <color rgb="FF000000"/>
        <sz val="12.0"/>
      </rPr>
      <t>90710A03</t>
    </r>
    <r>
      <rPr>
        <rFont val="Arial"/>
        <color rgb="FF000000"/>
        <sz val="12.0"/>
      </rPr>
      <t>0</t>
    </r>
  </si>
  <si>
    <t>https://www.mcmaster.com/90710A030/</t>
  </si>
  <si>
    <t>Custom End Effector Test/Display Frame</t>
  </si>
  <si>
    <t>A</t>
  </si>
  <si>
    <t>Will be used to test the end effector feedback system on its own. Also for demonstration use at the winter design review.</t>
  </si>
  <si>
    <t>Arm Linkage</t>
  </si>
  <si>
    <t>ARM LINKAGE</t>
  </si>
  <si>
    <t>E</t>
  </si>
  <si>
    <t>DYNAMIXEL XC430-T240BB-T</t>
  </si>
  <si>
    <t>Servo</t>
  </si>
  <si>
    <t>902-0191-000</t>
  </si>
  <si>
    <t>https://www.robotis.us/dynamixel-xc430-t240bb-t/</t>
  </si>
  <si>
    <t>DYNAMIXEL XL430-W250-T</t>
  </si>
  <si>
    <t>DYNAMIXEL XM430-W350-T</t>
  </si>
  <si>
    <t>902-0124-000</t>
  </si>
  <si>
    <t>https://www.robotis.us/dynamixel-xm430-w350-t/</t>
  </si>
  <si>
    <t>OPENRB-150</t>
  </si>
  <si>
    <t>Controller</t>
  </si>
  <si>
    <t>902-0183-000</t>
  </si>
  <si>
    <t>https://www.robotis.us/openrb-150/</t>
  </si>
  <si>
    <t>12V 10A POWER SUPPLY AC/DC CONVERTER</t>
  </si>
  <si>
    <t>Power Supply</t>
  </si>
  <si>
    <t>B087LY94T6</t>
  </si>
  <si>
    <t>https://www.amazon.com/Facmogu-Converter-100V-240V-Transformer-5-5x2-5mm/dp/B087LY94T6/ref=pd_ci_mcx_mh_mcx_views_0_title?pd_rd_w=E4WlV&amp;content-id=amzn1.sym.bb21fc54-1dd8-448e-92bb-2ddce187f4ac%3Aamzn1.symc.40e6a10e-cbc4-4fa5-81e3-4435ff64d03b&amp;pf_rd_p=bb21fc54-1dd8-448e-92bb-2ddce187f4ac&amp;pf_rd_r=YR7PN0CEAC1G4VGE9DVC&amp;pd_rd_wg=xWe8k&amp;pd_rd_r=a04edc3f-a682-4a1c-b360-8e762e1ff758&amp;pd_rd_i=B087LY94T6&amp;th=1</t>
  </si>
  <si>
    <t>LINKAGE ARM</t>
  </si>
  <si>
    <t>C</t>
  </si>
  <si>
    <t>Custom Linkage Arm</t>
  </si>
  <si>
    <t>Link1_Hollow_Rectangular.pdf</t>
  </si>
  <si>
    <t>M2.5X10 PAN HEAD PHILLIPS SCREW</t>
  </si>
  <si>
    <t>Fastener</t>
  </si>
  <si>
    <t>92000A106</t>
  </si>
  <si>
    <t xml:space="preserve">90591A270
</t>
  </si>
  <si>
    <t>FR12-S102K FRAME</t>
  </si>
  <si>
    <t>Frame</t>
  </si>
  <si>
    <t>903-0242-000</t>
  </si>
  <si>
    <t>https://www.robotis.us/fr12-s102k-set/</t>
  </si>
  <si>
    <t>FR12-H101K FRAME</t>
  </si>
  <si>
    <t>903-0239-000</t>
  </si>
  <si>
    <t>https://www.robotis.us/fr12-h101k-set/</t>
  </si>
  <si>
    <t>FR12-S101K FRAME</t>
  </si>
  <si>
    <t>903-0241-000</t>
  </si>
  <si>
    <t>https://www.robotis.us/fr12-s101k-set/</t>
  </si>
  <si>
    <t>UNTHREADED SPACER, 4.5MM OD, 2.7MM ID, 3.5MM LENGTH</t>
  </si>
  <si>
    <t>Spacers, do not need to be purchased, part of the FR-XXXX frame sets</t>
  </si>
  <si>
    <t>M2.5X14 PHILLIPS FLAT HEAD SCREW</t>
  </si>
  <si>
    <t>Screws, do not need to be purchased, part of the FR-XXXX frame sets</t>
  </si>
  <si>
    <t>BASE</t>
  </si>
  <si>
    <t>Custom assembly base</t>
  </si>
  <si>
    <t>Base_RevA.pdf</t>
  </si>
  <si>
    <t>BASE ELECTRONICS COVER</t>
  </si>
  <si>
    <t>Custom cover for controller housing</t>
  </si>
  <si>
    <t>base_elec_cover.pdf</t>
  </si>
  <si>
    <t>Final Cost for 151B will likely be similar to the sum of the costs for the end effector and linkage, 
all that should be added material wise is more covers/shrouds to make the assmbly look nicer. 
Since these parts are to be printed the additional cost additon is minimal. 
Estimated final BOM is around $950 for 151B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</si>
</sst>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22">
    <font>
      <sz val="12.0"/>
      <color theme="1"/>
      <name val="Calibri"/>
      <scheme val="minor"/>
    </font>
    <font>
      <sz val="12.0"/>
      <color theme="1"/>
      <name val="Calibri"/>
    </font>
    <font>
      <sz val="28.0"/>
      <color theme="0"/>
      <name val="Calibri"/>
    </font>
    <font>
      <sz val="12.0"/>
      <color theme="0"/>
      <name val="Calibri"/>
    </font>
    <font/>
    <font>
      <sz val="12.0"/>
      <color rgb="FF003865"/>
      <name val="Arial"/>
    </font>
    <font>
      <b/>
      <sz val="8.0"/>
      <color rgb="FF003865"/>
      <name val="Arial"/>
    </font>
    <font>
      <b/>
      <sz val="11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b/>
      <sz val="12.0"/>
      <color theme="0"/>
      <name val="Arial"/>
    </font>
    <font>
      <i/>
      <sz val="12.0"/>
      <color theme="1"/>
      <name val="Arial"/>
    </font>
    <font>
      <u/>
      <sz val="12.0"/>
      <color theme="1"/>
      <name val="Arial"/>
    </font>
    <font>
      <u/>
      <sz val="12.0"/>
      <color rgb="FF000000"/>
      <name val="Arial"/>
    </font>
    <font>
      <color theme="1"/>
      <name val="Arial"/>
    </font>
    <font>
      <u/>
      <sz val="12.0"/>
      <color rgb="FF000000"/>
      <name val="Arial"/>
    </font>
    <font>
      <u/>
      <sz val="12.0"/>
      <color theme="10"/>
      <name val="Calibri"/>
    </font>
    <font>
      <sz val="12.0"/>
      <color rgb="FF000000"/>
      <name val="Arial"/>
    </font>
    <font>
      <color theme="1"/>
      <name val="Calibri"/>
      <scheme val="minor"/>
    </font>
    <font>
      <sz val="9.0"/>
      <color theme="1"/>
      <name val="Arial"/>
    </font>
    <font>
      <sz val="9.0"/>
      <color rgb="FF333333"/>
      <name val="Arial"/>
    </font>
    <font>
      <u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3865"/>
        <bgColor rgb="FF003865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000000"/>
      </left>
    </border>
    <border>
      <left/>
      <right/>
      <top/>
    </border>
    <border>
      <left/>
      <right/>
      <bottom/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quotePrefix="1" borderId="2" fillId="0" fontId="1" numFmtId="0" xfId="0" applyBorder="1" applyFont="1"/>
    <xf borderId="3" fillId="2" fontId="2" numFmtId="0" xfId="0" applyAlignment="1" applyBorder="1" applyFont="1">
      <alignment horizontal="center" vertical="top"/>
    </xf>
    <xf borderId="1" fillId="2" fontId="3" numFmtId="0" xfId="0" applyBorder="1" applyFont="1"/>
    <xf borderId="4" fillId="0" fontId="4" numFmtId="0" xfId="0" applyBorder="1" applyFont="1"/>
    <xf borderId="1" fillId="3" fontId="5" numFmtId="0" xfId="0" applyBorder="1" applyFill="1" applyFont="1"/>
    <xf borderId="1" fillId="3" fontId="6" numFmtId="0" xfId="0" applyAlignment="1" applyBorder="1" applyFont="1">
      <alignment horizontal="right" vertical="center"/>
    </xf>
    <xf borderId="5" fillId="0" fontId="7" numFmtId="0" xfId="0" applyAlignment="1" applyBorder="1" applyFont="1">
      <alignment horizontal="left" shrinkToFit="0" vertical="center" wrapText="1"/>
    </xf>
    <xf borderId="1" fillId="3" fontId="8" numFmtId="0" xfId="0" applyBorder="1" applyFont="1"/>
    <xf borderId="6" fillId="0" fontId="9" numFmtId="0" xfId="0" applyAlignment="1" applyBorder="1" applyFont="1">
      <alignment horizontal="left" vertical="center"/>
    </xf>
    <xf borderId="6" fillId="0" fontId="9" numFmtId="0" xfId="0" applyAlignment="1" applyBorder="1" applyFont="1">
      <alignment horizontal="left" readingOrder="0" vertical="center"/>
    </xf>
    <xf borderId="7" fillId="4" fontId="9" numFmtId="0" xfId="0" applyAlignment="1" applyBorder="1" applyFill="1" applyFont="1">
      <alignment horizontal="left" vertical="center"/>
    </xf>
    <xf borderId="7" fillId="4" fontId="9" numFmtId="164" xfId="0" applyAlignment="1" applyBorder="1" applyFont="1" applyNumberFormat="1">
      <alignment horizontal="left" vertical="center"/>
    </xf>
    <xf borderId="1" fillId="2" fontId="10" numFmtId="0" xfId="0" applyBorder="1" applyFon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11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  <xf borderId="0" fillId="0" fontId="12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7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readingOrder="0" shrinkToFit="0" wrapText="0"/>
    </xf>
    <xf borderId="2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18" numFmtId="0" xfId="0" applyFont="1"/>
    <xf borderId="0" fillId="0" fontId="1" numFmtId="0" xfId="0" applyAlignment="1" applyFont="1">
      <alignment horizontal="center"/>
    </xf>
    <xf borderId="0" fillId="0" fontId="19" numFmtId="0" xfId="0" applyAlignment="1" applyFont="1">
      <alignment horizontal="left" readingOrder="0" shrinkToFit="0" vertical="bottom" wrapText="0"/>
    </xf>
    <xf borderId="0" fillId="0" fontId="1" numFmtId="165" xfId="0" applyFont="1" applyNumberFormat="1"/>
    <xf borderId="0" fillId="5" fontId="20" numFmtId="0" xfId="0" applyFill="1" applyFont="1"/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cmaster.com/90710A025/" TargetMode="External"/><Relationship Id="rId11" Type="http://schemas.openxmlformats.org/officeDocument/2006/relationships/hyperlink" Target="https://www.mcmaster.com/91292A016" TargetMode="External"/><Relationship Id="rId22" Type="http://schemas.openxmlformats.org/officeDocument/2006/relationships/hyperlink" Target="https://www.mcmaster.com/90710A030/" TargetMode="External"/><Relationship Id="rId10" Type="http://schemas.openxmlformats.org/officeDocument/2006/relationships/hyperlink" Target="https://www.mcmaster.com/91292A012" TargetMode="External"/><Relationship Id="rId21" Type="http://schemas.openxmlformats.org/officeDocument/2006/relationships/hyperlink" Target="https://www.mcmaster.com/90710A030/" TargetMode="External"/><Relationship Id="rId13" Type="http://schemas.openxmlformats.org/officeDocument/2006/relationships/hyperlink" Target="https://www.mcmaster.com/91292A113" TargetMode="External"/><Relationship Id="rId12" Type="http://schemas.openxmlformats.org/officeDocument/2006/relationships/hyperlink" Target="https://www.mcmaster.com/91292A016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robotis.us/dynamixel-xl430-w250-t/" TargetMode="External"/><Relationship Id="rId2" Type="http://schemas.openxmlformats.org/officeDocument/2006/relationships/hyperlink" Target="https://a.co/d/7NPBnNQ" TargetMode="External"/><Relationship Id="rId3" Type="http://schemas.openxmlformats.org/officeDocument/2006/relationships/hyperlink" Target="https://www.thingiverse.com/thing:3069574/files" TargetMode="External"/><Relationship Id="rId4" Type="http://schemas.openxmlformats.org/officeDocument/2006/relationships/hyperlink" Target="https://www.robotis.us/openmanipulator-x-frame-set-rm-x52/" TargetMode="External"/><Relationship Id="rId9" Type="http://schemas.openxmlformats.org/officeDocument/2006/relationships/hyperlink" Target="https://www.mcmaster.com/91292A012" TargetMode="External"/><Relationship Id="rId15" Type="http://schemas.openxmlformats.org/officeDocument/2006/relationships/hyperlink" Target="https://www.mcmaster.com/91292A117" TargetMode="External"/><Relationship Id="rId14" Type="http://schemas.openxmlformats.org/officeDocument/2006/relationships/hyperlink" Target="https://www.mcmaster.com/91292A113" TargetMode="External"/><Relationship Id="rId17" Type="http://schemas.openxmlformats.org/officeDocument/2006/relationships/hyperlink" Target="https://www.mcmaster.com/91292A125" TargetMode="External"/><Relationship Id="rId16" Type="http://schemas.openxmlformats.org/officeDocument/2006/relationships/hyperlink" Target="https://www.mcmaster.com/91292A117" TargetMode="External"/><Relationship Id="rId5" Type="http://schemas.openxmlformats.org/officeDocument/2006/relationships/hyperlink" Target="https://www.mcmaster.com/91292A004" TargetMode="External"/><Relationship Id="rId19" Type="http://schemas.openxmlformats.org/officeDocument/2006/relationships/hyperlink" Target="https://www.mcmaster.com/90710A025/" TargetMode="External"/><Relationship Id="rId6" Type="http://schemas.openxmlformats.org/officeDocument/2006/relationships/hyperlink" Target="https://www.mcmaster.com/91292A004" TargetMode="External"/><Relationship Id="rId18" Type="http://schemas.openxmlformats.org/officeDocument/2006/relationships/hyperlink" Target="https://www.mcmaster.com/91292A125" TargetMode="External"/><Relationship Id="rId7" Type="http://schemas.openxmlformats.org/officeDocument/2006/relationships/hyperlink" Target="https://www.mcmaster.com/91292A015" TargetMode="External"/><Relationship Id="rId8" Type="http://schemas.openxmlformats.org/officeDocument/2006/relationships/hyperlink" Target="https://www.mcmaster.com/91292A015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W9JnM-JUvL-7k_TNJ0XvhfvEVISGEXsg/view?usp=drive_link" TargetMode="External"/><Relationship Id="rId10" Type="http://schemas.openxmlformats.org/officeDocument/2006/relationships/hyperlink" Target="https://drive.google.com/file/d/1u3h8CGsBgt1NFlsBquG7nXNey9JUDkt4/view?usp=sharing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www.robotis.us/dynamixel-xc430-t240bb-t/" TargetMode="External"/><Relationship Id="rId2" Type="http://schemas.openxmlformats.org/officeDocument/2006/relationships/hyperlink" Target="https://www.robotis.us/dynamixel-xc430-t240bb-t/" TargetMode="External"/><Relationship Id="rId3" Type="http://schemas.openxmlformats.org/officeDocument/2006/relationships/hyperlink" Target="https://www.robotis.us/dynamixel-xm430-w350-t/" TargetMode="External"/><Relationship Id="rId4" Type="http://schemas.openxmlformats.org/officeDocument/2006/relationships/hyperlink" Target="https://www.robotis.us/openrb-150/" TargetMode="External"/><Relationship Id="rId9" Type="http://schemas.openxmlformats.org/officeDocument/2006/relationships/hyperlink" Target="https://www.robotis.us/fr12-s101k-set/" TargetMode="External"/><Relationship Id="rId5" Type="http://schemas.openxmlformats.org/officeDocument/2006/relationships/hyperlink" Target="https://www.amazon.com/Facmogu-Converter-100V-240V-Transformer-5-5x2-5mm/dp/B087LY94T6/ref=pd_ci_mcx_mh_mcx_views_0_title?pd_rd_w=E4WlV&amp;content-id=amzn1.sym.bb21fc54-1dd8-448e-92bb-2ddce187f4ac%3Aamzn1.symc.40e6a10e-cbc4-4fa5-81e3-4435ff64d03b&amp;pf_rd_p=bb21fc54-1dd8-448e-92bb-2ddce187f4ac&amp;pf_rd_r=YR7PN0CEAC1G4VGE9DVC&amp;pd_rd_wg=xWe8k&amp;pd_rd_r=a04edc3f-a682-4a1c-b360-8e762e1ff758&amp;pd_rd_i=B087LY94T6&amp;th=1" TargetMode="External"/><Relationship Id="rId6" Type="http://schemas.openxmlformats.org/officeDocument/2006/relationships/hyperlink" Target="https://drive.google.com/file/d/1aikQkTRYUB1qpMmrwg260bYk8hs2bVl_/view?usp=drive_link" TargetMode="External"/><Relationship Id="rId7" Type="http://schemas.openxmlformats.org/officeDocument/2006/relationships/hyperlink" Target="https://www.robotis.us/fr12-s102k-set/" TargetMode="External"/><Relationship Id="rId8" Type="http://schemas.openxmlformats.org/officeDocument/2006/relationships/hyperlink" Target="https://www.robotis.us/fr12-h101k-s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44"/>
    <col customWidth="1" min="2" max="2" width="16.56"/>
    <col customWidth="1" min="3" max="3" width="68.89"/>
    <col customWidth="1" min="4" max="4" width="11.56"/>
    <col customWidth="1" min="5" max="5" width="10.44"/>
    <col customWidth="1" min="6" max="6" width="9.22"/>
    <col customWidth="1" min="7" max="7" width="16.89"/>
    <col customWidth="1" min="8" max="8" width="38.67"/>
    <col customWidth="1" min="9" max="9" width="27.89"/>
    <col customWidth="1" min="10" max="10" width="22.11"/>
    <col customWidth="1" min="11" max="12" width="11.0"/>
    <col customWidth="1" min="13" max="13" width="51.44"/>
    <col customWidth="1" min="14" max="14" width="18.67"/>
    <col customWidth="1" min="15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>
      <c r="A2" s="1"/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2" t="s">
        <v>0</v>
      </c>
    </row>
    <row r="3">
      <c r="A3" s="1"/>
      <c r="B3" s="5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2" t="s">
        <v>0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 t="s">
        <v>0</v>
      </c>
    </row>
    <row r="5">
      <c r="A5" s="6"/>
      <c r="B5" s="7" t="s">
        <v>3</v>
      </c>
      <c r="C5" s="8" t="s">
        <v>4</v>
      </c>
      <c r="D5" s="9"/>
      <c r="E5" s="9"/>
      <c r="F5" s="9"/>
      <c r="G5" s="9"/>
      <c r="H5" s="9"/>
      <c r="I5" s="9"/>
      <c r="J5" s="9"/>
      <c r="K5" s="9"/>
      <c r="L5" s="9"/>
      <c r="M5" s="9"/>
      <c r="N5" s="2" t="s">
        <v>0</v>
      </c>
    </row>
    <row r="6">
      <c r="A6" s="6"/>
      <c r="B6" s="7" t="s">
        <v>5</v>
      </c>
      <c r="C6" s="10" t="s">
        <v>6</v>
      </c>
      <c r="D6" s="9"/>
      <c r="E6" s="9"/>
      <c r="F6" s="9"/>
      <c r="G6" s="9"/>
      <c r="H6" s="9"/>
      <c r="I6" s="9"/>
      <c r="J6" s="9"/>
      <c r="K6" s="9"/>
      <c r="L6" s="9"/>
      <c r="M6" s="9"/>
      <c r="N6" s="2" t="s">
        <v>0</v>
      </c>
    </row>
    <row r="7">
      <c r="A7" s="6"/>
      <c r="B7" s="7" t="s">
        <v>7</v>
      </c>
      <c r="C7" s="11" t="s">
        <v>8</v>
      </c>
      <c r="D7" s="9"/>
      <c r="E7" s="9"/>
      <c r="F7" s="9"/>
      <c r="G7" s="9"/>
      <c r="H7" s="9"/>
      <c r="I7" s="9"/>
      <c r="J7" s="9"/>
      <c r="K7" s="9"/>
      <c r="L7" s="9"/>
      <c r="M7" s="9"/>
      <c r="N7" s="2" t="s">
        <v>0</v>
      </c>
    </row>
    <row r="8">
      <c r="A8" s="6"/>
      <c r="B8" s="7" t="s">
        <v>9</v>
      </c>
      <c r="C8" s="11" t="s">
        <v>10</v>
      </c>
      <c r="D8" s="9"/>
      <c r="E8" s="9"/>
      <c r="F8" s="9"/>
      <c r="G8" s="9"/>
      <c r="H8" s="9"/>
      <c r="I8" s="9"/>
      <c r="J8" s="9"/>
      <c r="K8" s="9"/>
      <c r="L8" s="9"/>
      <c r="M8" s="9"/>
      <c r="N8" s="2" t="s">
        <v>0</v>
      </c>
    </row>
    <row r="9">
      <c r="A9" s="6"/>
      <c r="B9" s="7" t="s">
        <v>11</v>
      </c>
      <c r="C9" s="12">
        <f> SUM(F12:F1000)</f>
        <v>68</v>
      </c>
      <c r="D9" s="9"/>
      <c r="E9" s="9"/>
      <c r="F9" s="9"/>
      <c r="G9" s="9"/>
      <c r="H9" s="9"/>
      <c r="I9" s="9"/>
      <c r="J9" s="9"/>
      <c r="K9" s="9"/>
      <c r="L9" s="9"/>
      <c r="M9" s="9"/>
      <c r="N9" s="2" t="s">
        <v>0</v>
      </c>
    </row>
    <row r="10">
      <c r="A10" s="6"/>
      <c r="B10" s="7" t="s">
        <v>12</v>
      </c>
      <c r="C10" s="13">
        <f>SUM(L12:L1000)</f>
        <v>72.9388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2" t="s">
        <v>0</v>
      </c>
    </row>
    <row r="11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4" t="s">
        <v>21</v>
      </c>
      <c r="J11" s="14" t="s">
        <v>22</v>
      </c>
      <c r="K11" s="14" t="s">
        <v>23</v>
      </c>
      <c r="L11" s="14" t="s">
        <v>24</v>
      </c>
      <c r="M11" s="14" t="s">
        <v>25</v>
      </c>
      <c r="N11" s="2" t="s">
        <v>0</v>
      </c>
    </row>
    <row r="12">
      <c r="A12" s="15">
        <v>1.0</v>
      </c>
      <c r="B12" s="16">
        <v>10002.0</v>
      </c>
      <c r="C12" s="16" t="s">
        <v>6</v>
      </c>
      <c r="D12" s="16" t="s">
        <v>26</v>
      </c>
      <c r="E12" s="16" t="s">
        <v>27</v>
      </c>
      <c r="F12" s="17">
        <v>1.0</v>
      </c>
      <c r="G12" s="16" t="s">
        <v>28</v>
      </c>
      <c r="H12" s="16" t="s">
        <v>29</v>
      </c>
      <c r="I12" s="18" t="s">
        <v>30</v>
      </c>
      <c r="J12" s="16" t="s">
        <v>31</v>
      </c>
      <c r="K12" s="19">
        <v>0.0</v>
      </c>
      <c r="L12" s="20">
        <f t="shared" ref="L12:L33" si="1">F12*K12</f>
        <v>0</v>
      </c>
      <c r="M12" s="16"/>
      <c r="N12" s="2" t="s">
        <v>0</v>
      </c>
    </row>
    <row r="13">
      <c r="A13" s="15">
        <v>2.0</v>
      </c>
      <c r="B13" s="16">
        <v>20002.0</v>
      </c>
      <c r="C13" s="21" t="s">
        <v>32</v>
      </c>
      <c r="D13" s="21" t="s">
        <v>33</v>
      </c>
      <c r="E13" s="21"/>
      <c r="F13" s="17">
        <v>1.0</v>
      </c>
      <c r="G13" s="16" t="s">
        <v>34</v>
      </c>
      <c r="H13" s="21" t="s">
        <v>35</v>
      </c>
      <c r="I13" s="21" t="s">
        <v>36</v>
      </c>
      <c r="J13" s="16" t="s">
        <v>37</v>
      </c>
      <c r="K13" s="19">
        <v>49.9</v>
      </c>
      <c r="L13" s="20">
        <f t="shared" si="1"/>
        <v>49.9</v>
      </c>
      <c r="M13" s="22" t="s">
        <v>38</v>
      </c>
      <c r="N13" s="2" t="s">
        <v>0</v>
      </c>
    </row>
    <row r="14">
      <c r="A14" s="15">
        <v>2.0</v>
      </c>
      <c r="B14" s="23">
        <v>20006.0</v>
      </c>
      <c r="C14" s="21" t="s">
        <v>39</v>
      </c>
      <c r="D14" s="21" t="s">
        <v>33</v>
      </c>
      <c r="E14" s="21"/>
      <c r="F14" s="17">
        <v>2.0</v>
      </c>
      <c r="G14" s="16" t="s">
        <v>34</v>
      </c>
      <c r="H14" s="21" t="s">
        <v>40</v>
      </c>
      <c r="I14" s="21" t="s">
        <v>41</v>
      </c>
      <c r="J14" s="21" t="s">
        <v>42</v>
      </c>
      <c r="K14" s="19">
        <v>6.0</v>
      </c>
      <c r="L14" s="20">
        <f t="shared" si="1"/>
        <v>12</v>
      </c>
      <c r="M14" s="24" t="s">
        <v>43</v>
      </c>
      <c r="N14" s="2" t="s">
        <v>0</v>
      </c>
    </row>
    <row r="15">
      <c r="A15" s="15">
        <v>2.0</v>
      </c>
      <c r="B15" s="23">
        <v>20007.0</v>
      </c>
      <c r="C15" s="21" t="s">
        <v>44</v>
      </c>
      <c r="D15" s="21" t="s">
        <v>33</v>
      </c>
      <c r="E15" s="21"/>
      <c r="F15" s="17">
        <v>2.0</v>
      </c>
      <c r="G15" s="16" t="s">
        <v>34</v>
      </c>
      <c r="H15" s="21" t="s">
        <v>45</v>
      </c>
      <c r="I15" s="21" t="s">
        <v>41</v>
      </c>
      <c r="J15" s="21" t="s">
        <v>46</v>
      </c>
      <c r="K15" s="20">
        <v>0.0</v>
      </c>
      <c r="L15" s="20">
        <f t="shared" si="1"/>
        <v>0</v>
      </c>
      <c r="M15" s="21"/>
      <c r="N15" s="2" t="s">
        <v>0</v>
      </c>
    </row>
    <row r="16">
      <c r="A16" s="15">
        <v>3.0</v>
      </c>
      <c r="B16" s="23">
        <v>30010.0</v>
      </c>
      <c r="C16" s="21" t="s">
        <v>47</v>
      </c>
      <c r="D16" s="16" t="s">
        <v>33</v>
      </c>
      <c r="E16" s="21"/>
      <c r="F16" s="15">
        <v>1.0</v>
      </c>
      <c r="G16" s="16" t="s">
        <v>34</v>
      </c>
      <c r="H16" s="25" t="s">
        <v>31</v>
      </c>
      <c r="I16" s="21" t="s">
        <v>36</v>
      </c>
      <c r="J16" s="16" t="s">
        <v>48</v>
      </c>
      <c r="K16" s="19">
        <v>0.42</v>
      </c>
      <c r="L16" s="20">
        <f t="shared" si="1"/>
        <v>0.42</v>
      </c>
      <c r="M16" s="26" t="s">
        <v>49</v>
      </c>
      <c r="N16" s="2" t="s">
        <v>0</v>
      </c>
    </row>
    <row r="17">
      <c r="A17" s="15">
        <v>3.0</v>
      </c>
      <c r="B17" s="23">
        <v>30011.0</v>
      </c>
      <c r="C17" s="21" t="s">
        <v>50</v>
      </c>
      <c r="D17" s="16" t="s">
        <v>33</v>
      </c>
      <c r="E17" s="21"/>
      <c r="F17" s="15">
        <v>1.0</v>
      </c>
      <c r="G17" s="16" t="s">
        <v>34</v>
      </c>
      <c r="H17" s="16" t="s">
        <v>51</v>
      </c>
      <c r="I17" s="21" t="s">
        <v>36</v>
      </c>
      <c r="J17" s="16" t="s">
        <v>48</v>
      </c>
      <c r="K17" s="19">
        <v>0.42</v>
      </c>
      <c r="L17" s="20">
        <f t="shared" si="1"/>
        <v>0.42</v>
      </c>
      <c r="M17" s="22" t="s">
        <v>52</v>
      </c>
      <c r="N17" s="2" t="s">
        <v>0</v>
      </c>
    </row>
    <row r="18">
      <c r="A18" s="15">
        <v>3.0</v>
      </c>
      <c r="B18" s="23">
        <v>30012.0</v>
      </c>
      <c r="C18" s="21" t="s">
        <v>53</v>
      </c>
      <c r="D18" s="16" t="s">
        <v>33</v>
      </c>
      <c r="E18" s="21"/>
      <c r="F18" s="15">
        <v>2.0</v>
      </c>
      <c r="G18" s="16" t="s">
        <v>34</v>
      </c>
      <c r="H18" s="16" t="s">
        <v>54</v>
      </c>
      <c r="I18" s="21" t="s">
        <v>36</v>
      </c>
      <c r="J18" s="16" t="s">
        <v>48</v>
      </c>
      <c r="K18" s="19">
        <v>0.26</v>
      </c>
      <c r="L18" s="20">
        <f t="shared" si="1"/>
        <v>0.52</v>
      </c>
      <c r="M18" s="27"/>
      <c r="N18" s="2" t="s">
        <v>0</v>
      </c>
    </row>
    <row r="19">
      <c r="A19" s="15">
        <v>3.0</v>
      </c>
      <c r="B19" s="23">
        <v>30013.0</v>
      </c>
      <c r="C19" s="21" t="s">
        <v>55</v>
      </c>
      <c r="D19" s="16" t="s">
        <v>33</v>
      </c>
      <c r="E19" s="21"/>
      <c r="F19" s="15">
        <v>1.0</v>
      </c>
      <c r="G19" s="16" t="s">
        <v>34</v>
      </c>
      <c r="H19" s="16" t="s">
        <v>56</v>
      </c>
      <c r="I19" s="21" t="s">
        <v>36</v>
      </c>
      <c r="J19" s="16" t="s">
        <v>48</v>
      </c>
      <c r="K19" s="19">
        <v>0.07</v>
      </c>
      <c r="L19" s="20">
        <f t="shared" si="1"/>
        <v>0.07</v>
      </c>
      <c r="M19" s="21"/>
      <c r="N19" s="2" t="s">
        <v>0</v>
      </c>
    </row>
    <row r="20">
      <c r="A20" s="15">
        <v>3.0</v>
      </c>
      <c r="B20" s="23">
        <v>30014.0</v>
      </c>
      <c r="C20" s="21" t="s">
        <v>57</v>
      </c>
      <c r="D20" s="16" t="s">
        <v>33</v>
      </c>
      <c r="E20" s="21"/>
      <c r="F20" s="15">
        <v>2.0</v>
      </c>
      <c r="G20" s="16" t="s">
        <v>34</v>
      </c>
      <c r="H20" s="16" t="s">
        <v>58</v>
      </c>
      <c r="I20" s="21" t="s">
        <v>36</v>
      </c>
      <c r="J20" s="16" t="s">
        <v>48</v>
      </c>
      <c r="K20" s="19">
        <v>0.04</v>
      </c>
      <c r="L20" s="20">
        <f t="shared" si="1"/>
        <v>0.08</v>
      </c>
      <c r="M20" s="21"/>
      <c r="N20" s="2" t="s">
        <v>0</v>
      </c>
    </row>
    <row r="21" ht="15.75" customHeight="1">
      <c r="A21" s="15">
        <v>3.0</v>
      </c>
      <c r="B21" s="23">
        <v>30015.0</v>
      </c>
      <c r="C21" s="21" t="s">
        <v>59</v>
      </c>
      <c r="D21" s="16" t="s">
        <v>33</v>
      </c>
      <c r="E21" s="21"/>
      <c r="F21" s="15">
        <v>4.0</v>
      </c>
      <c r="G21" s="16" t="s">
        <v>34</v>
      </c>
      <c r="H21" s="16" t="s">
        <v>31</v>
      </c>
      <c r="I21" s="21" t="s">
        <v>36</v>
      </c>
      <c r="J21" s="16" t="s">
        <v>48</v>
      </c>
      <c r="K21" s="19">
        <v>0.02</v>
      </c>
      <c r="L21" s="20">
        <f t="shared" si="1"/>
        <v>0.08</v>
      </c>
      <c r="M21" s="21"/>
      <c r="N21" s="2" t="s">
        <v>0</v>
      </c>
    </row>
    <row r="22" ht="15.75" customHeight="1">
      <c r="A22" s="15">
        <v>3.0</v>
      </c>
      <c r="B22" s="23">
        <v>30016.0</v>
      </c>
      <c r="C22" s="21" t="s">
        <v>60</v>
      </c>
      <c r="D22" s="16" t="s">
        <v>33</v>
      </c>
      <c r="E22" s="21"/>
      <c r="F22" s="15">
        <v>2.0</v>
      </c>
      <c r="G22" s="16" t="s">
        <v>34</v>
      </c>
      <c r="H22" s="16" t="s">
        <v>31</v>
      </c>
      <c r="I22" s="21" t="s">
        <v>36</v>
      </c>
      <c r="J22" s="16" t="s">
        <v>48</v>
      </c>
      <c r="K22" s="19">
        <v>1.69</v>
      </c>
      <c r="L22" s="20">
        <f t="shared" si="1"/>
        <v>3.38</v>
      </c>
      <c r="M22" s="21"/>
      <c r="N22" s="2" t="s">
        <v>0</v>
      </c>
    </row>
    <row r="23" ht="15.75" customHeight="1">
      <c r="A23" s="15">
        <v>3.0</v>
      </c>
      <c r="B23" s="16">
        <v>30017.0</v>
      </c>
      <c r="C23" s="16" t="s">
        <v>61</v>
      </c>
      <c r="D23" s="16" t="s">
        <v>26</v>
      </c>
      <c r="E23" s="16" t="s">
        <v>27</v>
      </c>
      <c r="F23" s="15">
        <v>2.0</v>
      </c>
      <c r="G23" s="16" t="s">
        <v>28</v>
      </c>
      <c r="H23" s="16" t="s">
        <v>62</v>
      </c>
      <c r="I23" s="18" t="s">
        <v>30</v>
      </c>
      <c r="J23" s="16" t="s">
        <v>31</v>
      </c>
      <c r="K23" s="19">
        <v>0.39</v>
      </c>
      <c r="L23" s="20">
        <f t="shared" si="1"/>
        <v>0.78</v>
      </c>
      <c r="M23" s="21"/>
      <c r="N23" s="2" t="s">
        <v>0</v>
      </c>
    </row>
    <row r="24" ht="15.75" customHeight="1">
      <c r="A24" s="15">
        <v>3.0</v>
      </c>
      <c r="B24" s="16">
        <v>30018.0</v>
      </c>
      <c r="C24" s="21" t="s">
        <v>63</v>
      </c>
      <c r="D24" s="16" t="s">
        <v>26</v>
      </c>
      <c r="E24" s="16" t="s">
        <v>27</v>
      </c>
      <c r="F24" s="15">
        <v>2.0</v>
      </c>
      <c r="G24" s="16" t="s">
        <v>28</v>
      </c>
      <c r="H24" s="16" t="s">
        <v>64</v>
      </c>
      <c r="I24" s="18" t="s">
        <v>30</v>
      </c>
      <c r="J24" s="28" t="s">
        <v>31</v>
      </c>
      <c r="K24" s="19">
        <v>0.17</v>
      </c>
      <c r="L24" s="20">
        <f t="shared" si="1"/>
        <v>0.34</v>
      </c>
      <c r="M24" s="21"/>
      <c r="N24" s="2" t="s">
        <v>0</v>
      </c>
    </row>
    <row r="25" ht="15.75" customHeight="1">
      <c r="A25" s="15">
        <v>3.0</v>
      </c>
      <c r="B25" s="16">
        <v>30009.0</v>
      </c>
      <c r="C25" s="16" t="s">
        <v>65</v>
      </c>
      <c r="D25" s="16" t="s">
        <v>33</v>
      </c>
      <c r="E25" s="21"/>
      <c r="F25" s="15">
        <v>4.0</v>
      </c>
      <c r="G25" s="16" t="s">
        <v>34</v>
      </c>
      <c r="H25" s="16" t="s">
        <v>66</v>
      </c>
      <c r="I25" s="16" t="s">
        <v>67</v>
      </c>
      <c r="J25" s="29" t="s">
        <v>68</v>
      </c>
      <c r="K25" s="20">
        <f>15.76/100</f>
        <v>0.1576</v>
      </c>
      <c r="L25" s="20">
        <f t="shared" si="1"/>
        <v>0.6304</v>
      </c>
      <c r="M25" s="22" t="s">
        <v>69</v>
      </c>
      <c r="N25" s="2" t="s">
        <v>0</v>
      </c>
    </row>
    <row r="26" ht="15.75" customHeight="1">
      <c r="A26" s="15">
        <v>3.0</v>
      </c>
      <c r="B26" s="23">
        <v>30002.0</v>
      </c>
      <c r="C26" s="16" t="s">
        <v>70</v>
      </c>
      <c r="D26" s="16" t="s">
        <v>33</v>
      </c>
      <c r="E26" s="21"/>
      <c r="F26" s="15">
        <v>4.0</v>
      </c>
      <c r="G26" s="16" t="s">
        <v>34</v>
      </c>
      <c r="H26" s="16" t="s">
        <v>71</v>
      </c>
      <c r="I26" s="16" t="s">
        <v>67</v>
      </c>
      <c r="J26" s="29" t="s">
        <v>72</v>
      </c>
      <c r="K26" s="20">
        <f>7.43/25</f>
        <v>0.2972</v>
      </c>
      <c r="L26" s="20">
        <f t="shared" si="1"/>
        <v>1.1888</v>
      </c>
      <c r="M26" s="22" t="s">
        <v>73</v>
      </c>
      <c r="N26" s="2" t="s">
        <v>0</v>
      </c>
    </row>
    <row r="27" ht="15.75" customHeight="1">
      <c r="A27" s="15">
        <v>3.0</v>
      </c>
      <c r="B27" s="23">
        <v>30022.0</v>
      </c>
      <c r="C27" s="16" t="s">
        <v>74</v>
      </c>
      <c r="D27" s="16" t="s">
        <v>33</v>
      </c>
      <c r="E27" s="21"/>
      <c r="F27" s="15">
        <v>8.0</v>
      </c>
      <c r="G27" s="16" t="s">
        <v>34</v>
      </c>
      <c r="H27" s="16" t="s">
        <v>75</v>
      </c>
      <c r="I27" s="16" t="s">
        <v>67</v>
      </c>
      <c r="J27" s="29" t="s">
        <v>76</v>
      </c>
      <c r="K27" s="19">
        <f t="shared" ref="K27:K28" si="2">6.54/100</f>
        <v>0.0654</v>
      </c>
      <c r="L27" s="20">
        <f t="shared" si="1"/>
        <v>0.5232</v>
      </c>
      <c r="M27" s="22" t="s">
        <v>77</v>
      </c>
      <c r="N27" s="2" t="s">
        <v>0</v>
      </c>
    </row>
    <row r="28" ht="15.75" customHeight="1">
      <c r="A28" s="15">
        <v>3.0</v>
      </c>
      <c r="B28" s="23">
        <v>30023.0</v>
      </c>
      <c r="C28" s="16" t="s">
        <v>78</v>
      </c>
      <c r="D28" s="16" t="s">
        <v>33</v>
      </c>
      <c r="E28" s="21"/>
      <c r="F28" s="15">
        <v>4.0</v>
      </c>
      <c r="G28" s="16" t="s">
        <v>34</v>
      </c>
      <c r="H28" s="16" t="s">
        <v>79</v>
      </c>
      <c r="I28" s="16" t="s">
        <v>67</v>
      </c>
      <c r="J28" s="29" t="s">
        <v>80</v>
      </c>
      <c r="K28" s="20">
        <f t="shared" si="2"/>
        <v>0.0654</v>
      </c>
      <c r="L28" s="20">
        <f t="shared" si="1"/>
        <v>0.2616</v>
      </c>
      <c r="M28" s="22" t="s">
        <v>81</v>
      </c>
      <c r="N28" s="2" t="s">
        <v>0</v>
      </c>
    </row>
    <row r="29" ht="15.75" customHeight="1">
      <c r="A29" s="15">
        <v>3.0</v>
      </c>
      <c r="B29" s="23">
        <v>30024.0</v>
      </c>
      <c r="C29" s="16" t="s">
        <v>82</v>
      </c>
      <c r="D29" s="16" t="s">
        <v>33</v>
      </c>
      <c r="E29" s="21"/>
      <c r="F29" s="15">
        <v>4.0</v>
      </c>
      <c r="G29" s="16" t="s">
        <v>34</v>
      </c>
      <c r="H29" s="16" t="s">
        <v>83</v>
      </c>
      <c r="I29" s="16" t="s">
        <v>67</v>
      </c>
      <c r="J29" s="29" t="s">
        <v>84</v>
      </c>
      <c r="K29" s="20">
        <f>6/100</f>
        <v>0.06</v>
      </c>
      <c r="L29" s="20">
        <f t="shared" si="1"/>
        <v>0.24</v>
      </c>
      <c r="M29" s="22" t="s">
        <v>85</v>
      </c>
      <c r="N29" s="2" t="s">
        <v>0</v>
      </c>
    </row>
    <row r="30" ht="15.75" customHeight="1">
      <c r="A30" s="15">
        <v>3.0</v>
      </c>
      <c r="B30" s="23">
        <v>30025.0</v>
      </c>
      <c r="C30" s="25" t="s">
        <v>86</v>
      </c>
      <c r="D30" s="16" t="s">
        <v>33</v>
      </c>
      <c r="E30" s="21"/>
      <c r="F30" s="15">
        <v>4.0</v>
      </c>
      <c r="G30" s="16" t="s">
        <v>34</v>
      </c>
      <c r="H30" s="16" t="s">
        <v>87</v>
      </c>
      <c r="I30" s="16" t="s">
        <v>67</v>
      </c>
      <c r="J30" s="29" t="s">
        <v>88</v>
      </c>
      <c r="K30" s="20">
        <f>8.72/100</f>
        <v>0.0872</v>
      </c>
      <c r="L30" s="20">
        <f t="shared" si="1"/>
        <v>0.3488</v>
      </c>
      <c r="M30" s="22" t="s">
        <v>89</v>
      </c>
      <c r="N30" s="2" t="s">
        <v>0</v>
      </c>
    </row>
    <row r="31" ht="15.75" customHeight="1">
      <c r="A31" s="15">
        <v>3.0</v>
      </c>
      <c r="B31" s="23">
        <v>30026.0</v>
      </c>
      <c r="C31" s="16" t="s">
        <v>90</v>
      </c>
      <c r="D31" s="16" t="s">
        <v>33</v>
      </c>
      <c r="E31" s="21"/>
      <c r="F31" s="15">
        <v>4.0</v>
      </c>
      <c r="G31" s="16" t="s">
        <v>34</v>
      </c>
      <c r="H31" s="16" t="s">
        <v>87</v>
      </c>
      <c r="I31" s="16" t="s">
        <v>67</v>
      </c>
      <c r="J31" s="29" t="s">
        <v>91</v>
      </c>
      <c r="K31" s="19">
        <f>12.62/100</f>
        <v>0.1262</v>
      </c>
      <c r="L31" s="20">
        <f t="shared" si="1"/>
        <v>0.5048</v>
      </c>
      <c r="M31" s="22" t="s">
        <v>92</v>
      </c>
      <c r="N31" s="2" t="s">
        <v>0</v>
      </c>
    </row>
    <row r="32" ht="15.75" customHeight="1">
      <c r="A32" s="15">
        <v>3.0</v>
      </c>
      <c r="B32" s="23">
        <v>30003.0</v>
      </c>
      <c r="C32" s="16" t="s">
        <v>93</v>
      </c>
      <c r="D32" s="16" t="s">
        <v>33</v>
      </c>
      <c r="E32" s="21"/>
      <c r="F32" s="15">
        <v>8.0</v>
      </c>
      <c r="G32" s="16" t="s">
        <v>34</v>
      </c>
      <c r="H32" s="16" t="s">
        <v>75</v>
      </c>
      <c r="I32" s="16" t="s">
        <v>67</v>
      </c>
      <c r="J32" s="30" t="s">
        <v>94</v>
      </c>
      <c r="K32" s="20">
        <f>5/50</f>
        <v>0.1</v>
      </c>
      <c r="L32" s="20">
        <f t="shared" si="1"/>
        <v>0.8</v>
      </c>
      <c r="M32" s="22" t="s">
        <v>95</v>
      </c>
      <c r="N32" s="2" t="s">
        <v>0</v>
      </c>
    </row>
    <row r="33" ht="15.75" customHeight="1">
      <c r="A33" s="15">
        <v>3.0</v>
      </c>
      <c r="B33" s="23">
        <v>30027.0</v>
      </c>
      <c r="C33" s="16" t="s">
        <v>96</v>
      </c>
      <c r="D33" s="16" t="s">
        <v>33</v>
      </c>
      <c r="E33" s="16"/>
      <c r="F33" s="15">
        <v>4.0</v>
      </c>
      <c r="G33" s="16" t="s">
        <v>34</v>
      </c>
      <c r="H33" s="16" t="s">
        <v>83</v>
      </c>
      <c r="I33" s="16" t="s">
        <v>67</v>
      </c>
      <c r="J33" s="30" t="s">
        <v>97</v>
      </c>
      <c r="K33" s="20">
        <f>11.28/100</f>
        <v>0.1128</v>
      </c>
      <c r="L33" s="20">
        <f t="shared" si="1"/>
        <v>0.4512</v>
      </c>
      <c r="M33" s="22" t="s">
        <v>98</v>
      </c>
      <c r="N33" s="2" t="s">
        <v>0</v>
      </c>
    </row>
    <row r="34" ht="15.75" customHeight="1">
      <c r="A34" s="15">
        <v>3.0</v>
      </c>
      <c r="B34" s="16">
        <v>30019.0</v>
      </c>
      <c r="C34" s="25" t="s">
        <v>99</v>
      </c>
      <c r="D34" s="16" t="s">
        <v>26</v>
      </c>
      <c r="E34" s="16" t="s">
        <v>100</v>
      </c>
      <c r="F34" s="15">
        <v>1.0</v>
      </c>
      <c r="G34" s="16" t="s">
        <v>28</v>
      </c>
      <c r="H34" s="16" t="s">
        <v>101</v>
      </c>
      <c r="I34" s="18" t="s">
        <v>30</v>
      </c>
      <c r="J34" s="28" t="s">
        <v>31</v>
      </c>
      <c r="K34" s="19">
        <v>0.0</v>
      </c>
      <c r="L34" s="19">
        <v>0.0</v>
      </c>
      <c r="M34" s="21"/>
      <c r="N34" s="31"/>
    </row>
    <row r="35" ht="15.75" customHeight="1">
      <c r="A35" s="32"/>
      <c r="D35" s="33"/>
      <c r="F35" s="34"/>
      <c r="G35" s="33"/>
      <c r="J35" s="35"/>
      <c r="K35" s="36"/>
      <c r="L35" s="36"/>
      <c r="N35" s="31"/>
    </row>
    <row r="36" ht="15.75" customHeight="1">
      <c r="A36" s="34"/>
      <c r="D36" s="33"/>
      <c r="F36" s="34"/>
      <c r="G36" s="33"/>
      <c r="J36" s="37"/>
      <c r="K36" s="36"/>
      <c r="L36" s="36"/>
      <c r="N36" s="31"/>
    </row>
    <row r="37" ht="15.75" customHeight="1">
      <c r="A37" s="34"/>
      <c r="D37" s="33"/>
      <c r="F37" s="34"/>
      <c r="G37" s="33"/>
      <c r="K37" s="36"/>
      <c r="L37" s="36"/>
      <c r="N37" s="31"/>
    </row>
    <row r="38" ht="15.75" customHeight="1">
      <c r="A38" s="34"/>
      <c r="D38" s="33"/>
      <c r="F38" s="34"/>
      <c r="G38" s="33"/>
      <c r="K38" s="36"/>
      <c r="L38" s="36"/>
      <c r="N38" s="31"/>
    </row>
    <row r="39" ht="15.75" customHeight="1">
      <c r="A39" s="34"/>
      <c r="D39" s="33"/>
      <c r="F39" s="34"/>
      <c r="G39" s="33"/>
      <c r="K39" s="36"/>
      <c r="L39" s="36"/>
      <c r="N39" s="31"/>
    </row>
    <row r="40" ht="15.75" customHeight="1">
      <c r="A40" s="34"/>
      <c r="D40" s="33"/>
      <c r="F40" s="34"/>
      <c r="G40" s="33"/>
      <c r="K40" s="36"/>
      <c r="L40" s="36"/>
      <c r="N40" s="31"/>
    </row>
    <row r="41" ht="15.75" customHeight="1">
      <c r="A41" s="34"/>
      <c r="D41" s="33"/>
      <c r="F41" s="34"/>
      <c r="G41" s="33"/>
      <c r="K41" s="36"/>
      <c r="L41" s="36"/>
      <c r="N41" s="31"/>
    </row>
    <row r="42" ht="15.75" customHeight="1">
      <c r="A42" s="34"/>
      <c r="D42" s="33"/>
      <c r="F42" s="34"/>
      <c r="G42" s="33"/>
      <c r="K42" s="36"/>
      <c r="L42" s="36"/>
      <c r="N42" s="31"/>
    </row>
    <row r="43" ht="15.75" customHeight="1">
      <c r="A43" s="34"/>
      <c r="D43" s="33"/>
      <c r="F43" s="34"/>
      <c r="G43" s="33"/>
      <c r="K43" s="36"/>
      <c r="L43" s="36"/>
      <c r="N43" s="31"/>
    </row>
    <row r="44" ht="15.75" customHeight="1">
      <c r="A44" s="34"/>
      <c r="D44" s="33"/>
      <c r="F44" s="34"/>
      <c r="G44" s="33"/>
      <c r="K44" s="36"/>
      <c r="L44" s="36"/>
      <c r="N44" s="31"/>
    </row>
    <row r="45" ht="15.75" customHeight="1">
      <c r="A45" s="34"/>
      <c r="D45" s="33"/>
      <c r="F45" s="34"/>
      <c r="G45" s="33"/>
      <c r="K45" s="36"/>
      <c r="L45" s="36"/>
      <c r="N45" s="31"/>
    </row>
    <row r="46" ht="15.75" customHeight="1">
      <c r="A46" s="34"/>
      <c r="D46" s="33"/>
      <c r="F46" s="34"/>
      <c r="G46" s="33"/>
      <c r="K46" s="36"/>
      <c r="L46" s="36"/>
      <c r="N46" s="31"/>
    </row>
    <row r="47" ht="15.75" customHeight="1">
      <c r="A47" s="34"/>
      <c r="D47" s="33"/>
      <c r="F47" s="34"/>
      <c r="G47" s="33"/>
      <c r="K47" s="36"/>
      <c r="L47" s="36"/>
      <c r="N47" s="31"/>
    </row>
    <row r="48" ht="15.75" customHeight="1">
      <c r="A48" s="34"/>
      <c r="D48" s="33"/>
      <c r="F48" s="34"/>
      <c r="G48" s="33"/>
      <c r="K48" s="36"/>
      <c r="L48" s="36"/>
      <c r="N48" s="31"/>
    </row>
    <row r="49" ht="15.75" customHeight="1">
      <c r="A49" s="34"/>
      <c r="D49" s="33"/>
      <c r="F49" s="34"/>
      <c r="G49" s="33"/>
      <c r="K49" s="36"/>
      <c r="L49" s="36"/>
      <c r="N49" s="31"/>
    </row>
    <row r="50" ht="15.75" customHeight="1">
      <c r="A50" s="34"/>
      <c r="D50" s="33"/>
      <c r="F50" s="34"/>
      <c r="G50" s="33"/>
      <c r="K50" s="36"/>
      <c r="L50" s="36"/>
      <c r="N50" s="31"/>
    </row>
    <row r="51" ht="15.75" customHeight="1">
      <c r="A51" s="34"/>
      <c r="D51" s="33"/>
      <c r="F51" s="34"/>
      <c r="G51" s="33"/>
      <c r="K51" s="36"/>
      <c r="L51" s="36"/>
      <c r="N51" s="31"/>
    </row>
    <row r="52" ht="15.75" customHeight="1">
      <c r="A52" s="34"/>
      <c r="D52" s="33"/>
      <c r="F52" s="34"/>
      <c r="G52" s="33"/>
      <c r="K52" s="36"/>
      <c r="L52" s="36"/>
      <c r="N52" s="31"/>
    </row>
    <row r="53" ht="15.75" customHeight="1">
      <c r="A53" s="34"/>
      <c r="D53" s="33"/>
      <c r="F53" s="34"/>
      <c r="G53" s="33"/>
      <c r="K53" s="36"/>
      <c r="L53" s="36"/>
      <c r="N53" s="31"/>
    </row>
    <row r="54" ht="15.75" customHeight="1">
      <c r="A54" s="34"/>
      <c r="D54" s="33"/>
      <c r="F54" s="34"/>
      <c r="G54" s="33"/>
      <c r="K54" s="36"/>
      <c r="L54" s="36"/>
      <c r="N54" s="31"/>
    </row>
    <row r="55" ht="15.75" customHeight="1">
      <c r="A55" s="34"/>
      <c r="D55" s="33"/>
      <c r="F55" s="34"/>
      <c r="G55" s="33"/>
      <c r="K55" s="36"/>
      <c r="L55" s="36"/>
      <c r="N55" s="31"/>
    </row>
    <row r="56" ht="15.75" customHeight="1">
      <c r="A56" s="34"/>
      <c r="D56" s="33"/>
      <c r="F56" s="34"/>
      <c r="G56" s="33"/>
      <c r="K56" s="36"/>
      <c r="L56" s="36"/>
      <c r="N56" s="31"/>
    </row>
    <row r="57" ht="15.75" customHeight="1">
      <c r="A57" s="34"/>
      <c r="D57" s="33"/>
      <c r="F57" s="34"/>
      <c r="G57" s="33"/>
      <c r="K57" s="36"/>
      <c r="L57" s="36"/>
      <c r="N57" s="31"/>
    </row>
    <row r="58" ht="15.75" customHeight="1">
      <c r="A58" s="34"/>
      <c r="D58" s="33"/>
      <c r="F58" s="34"/>
      <c r="G58" s="33"/>
      <c r="K58" s="36"/>
      <c r="L58" s="36"/>
      <c r="N58" s="31"/>
    </row>
    <row r="59" ht="15.75" customHeight="1">
      <c r="A59" s="34"/>
      <c r="D59" s="33"/>
      <c r="F59" s="34"/>
      <c r="G59" s="33"/>
      <c r="K59" s="36"/>
      <c r="L59" s="36"/>
      <c r="N59" s="31"/>
    </row>
    <row r="60" ht="15.75" customHeight="1">
      <c r="A60" s="34"/>
      <c r="D60" s="33"/>
      <c r="F60" s="34"/>
      <c r="G60" s="33"/>
      <c r="K60" s="36"/>
      <c r="L60" s="36"/>
      <c r="N60" s="31"/>
    </row>
    <row r="61" ht="15.75" customHeight="1">
      <c r="A61" s="34"/>
      <c r="D61" s="33"/>
      <c r="F61" s="34"/>
      <c r="G61" s="33"/>
      <c r="K61" s="36"/>
      <c r="L61" s="36"/>
      <c r="N61" s="31"/>
    </row>
    <row r="62" ht="15.75" customHeight="1">
      <c r="A62" s="34"/>
      <c r="D62" s="33"/>
      <c r="F62" s="34"/>
      <c r="G62" s="33"/>
      <c r="K62" s="36"/>
      <c r="L62" s="36"/>
      <c r="N62" s="31"/>
    </row>
    <row r="63" ht="15.75" customHeight="1">
      <c r="A63" s="34"/>
      <c r="D63" s="33"/>
      <c r="F63" s="34"/>
      <c r="G63" s="33"/>
      <c r="K63" s="36"/>
      <c r="L63" s="36"/>
      <c r="N63" s="31"/>
    </row>
    <row r="64" ht="15.75" customHeight="1">
      <c r="A64" s="34"/>
      <c r="D64" s="33"/>
      <c r="F64" s="34"/>
      <c r="G64" s="33"/>
      <c r="K64" s="36"/>
      <c r="L64" s="36"/>
      <c r="N64" s="31"/>
    </row>
    <row r="65" ht="15.75" customHeight="1">
      <c r="A65" s="34"/>
      <c r="D65" s="33"/>
      <c r="F65" s="34"/>
      <c r="G65" s="33"/>
      <c r="K65" s="36"/>
      <c r="L65" s="36"/>
      <c r="N65" s="31"/>
    </row>
    <row r="66" ht="15.75" customHeight="1">
      <c r="A66" s="34"/>
      <c r="D66" s="33"/>
      <c r="F66" s="34"/>
      <c r="G66" s="33"/>
      <c r="K66" s="36"/>
      <c r="L66" s="36"/>
      <c r="N66" s="31"/>
    </row>
    <row r="67" ht="15.75" customHeight="1">
      <c r="A67" s="34"/>
      <c r="D67" s="33"/>
      <c r="F67" s="34"/>
      <c r="G67" s="33"/>
      <c r="K67" s="36"/>
      <c r="L67" s="36"/>
      <c r="N67" s="31"/>
    </row>
    <row r="68" ht="15.75" customHeight="1">
      <c r="A68" s="34"/>
      <c r="D68" s="33"/>
      <c r="F68" s="34"/>
      <c r="G68" s="33"/>
      <c r="K68" s="36"/>
      <c r="L68" s="36"/>
      <c r="N68" s="31"/>
    </row>
    <row r="69" ht="15.75" customHeight="1">
      <c r="A69" s="34"/>
      <c r="D69" s="33"/>
      <c r="F69" s="34"/>
      <c r="G69" s="33"/>
      <c r="K69" s="36"/>
      <c r="L69" s="36"/>
      <c r="N69" s="31"/>
    </row>
    <row r="70" ht="15.75" customHeight="1">
      <c r="A70" s="34"/>
      <c r="D70" s="33"/>
      <c r="F70" s="34"/>
      <c r="G70" s="33"/>
      <c r="K70" s="36"/>
      <c r="L70" s="36"/>
      <c r="N70" s="31"/>
    </row>
    <row r="71" ht="15.75" customHeight="1">
      <c r="A71" s="34"/>
      <c r="D71" s="33"/>
      <c r="F71" s="34"/>
      <c r="G71" s="33"/>
      <c r="K71" s="36"/>
      <c r="L71" s="36"/>
      <c r="N71" s="31"/>
    </row>
    <row r="72" ht="15.75" customHeight="1">
      <c r="A72" s="34"/>
      <c r="D72" s="33"/>
      <c r="F72" s="34"/>
      <c r="G72" s="33"/>
      <c r="K72" s="36"/>
      <c r="L72" s="36"/>
      <c r="N72" s="31"/>
    </row>
    <row r="73" ht="15.75" customHeight="1">
      <c r="A73" s="34"/>
      <c r="D73" s="33"/>
      <c r="F73" s="34"/>
      <c r="G73" s="33"/>
      <c r="K73" s="36"/>
      <c r="L73" s="36"/>
      <c r="N73" s="31"/>
    </row>
    <row r="74" ht="15.75" customHeight="1">
      <c r="A74" s="34"/>
      <c r="D74" s="33"/>
      <c r="F74" s="34"/>
      <c r="G74" s="33"/>
      <c r="K74" s="36"/>
      <c r="L74" s="36"/>
      <c r="N74" s="31"/>
    </row>
    <row r="75" ht="15.75" customHeight="1">
      <c r="A75" s="34"/>
      <c r="D75" s="33"/>
      <c r="F75" s="34"/>
      <c r="G75" s="33"/>
      <c r="K75" s="36"/>
      <c r="L75" s="36"/>
      <c r="N75" s="31"/>
    </row>
    <row r="76" ht="15.75" customHeight="1">
      <c r="A76" s="34"/>
      <c r="D76" s="33"/>
      <c r="F76" s="34"/>
      <c r="G76" s="33"/>
      <c r="K76" s="36"/>
      <c r="L76" s="36"/>
      <c r="N76" s="31"/>
    </row>
    <row r="77" ht="15.75" customHeight="1">
      <c r="A77" s="34"/>
      <c r="D77" s="33"/>
      <c r="F77" s="34"/>
      <c r="G77" s="33"/>
      <c r="K77" s="36"/>
      <c r="L77" s="36"/>
      <c r="N77" s="31"/>
    </row>
    <row r="78" ht="15.75" customHeight="1">
      <c r="A78" s="34"/>
      <c r="D78" s="33"/>
      <c r="F78" s="34"/>
      <c r="G78" s="33"/>
      <c r="K78" s="36"/>
      <c r="L78" s="36"/>
      <c r="N78" s="31"/>
    </row>
    <row r="79" ht="15.75" customHeight="1">
      <c r="A79" s="34"/>
      <c r="D79" s="33"/>
      <c r="F79" s="34"/>
      <c r="G79" s="33"/>
      <c r="K79" s="36"/>
      <c r="L79" s="36"/>
      <c r="N79" s="31"/>
    </row>
    <row r="80" ht="15.75" customHeight="1">
      <c r="A80" s="34"/>
      <c r="D80" s="33"/>
      <c r="F80" s="34"/>
      <c r="G80" s="33"/>
      <c r="K80" s="36"/>
      <c r="L80" s="36"/>
      <c r="N80" s="31"/>
    </row>
    <row r="81" ht="15.75" customHeight="1">
      <c r="A81" s="34"/>
      <c r="D81" s="33"/>
      <c r="F81" s="34"/>
      <c r="G81" s="33"/>
      <c r="K81" s="36"/>
      <c r="L81" s="36"/>
      <c r="N81" s="31"/>
    </row>
    <row r="82" ht="15.75" customHeight="1">
      <c r="A82" s="34"/>
      <c r="D82" s="33"/>
      <c r="F82" s="34"/>
      <c r="G82" s="33"/>
      <c r="K82" s="36"/>
      <c r="L82" s="36"/>
      <c r="N82" s="31"/>
    </row>
    <row r="83" ht="15.75" customHeight="1">
      <c r="A83" s="34"/>
      <c r="D83" s="33"/>
      <c r="F83" s="34"/>
      <c r="G83" s="33"/>
      <c r="K83" s="36"/>
      <c r="L83" s="36"/>
      <c r="N83" s="31"/>
    </row>
    <row r="84" ht="15.75" customHeight="1">
      <c r="A84" s="34"/>
      <c r="D84" s="33"/>
      <c r="F84" s="34"/>
      <c r="G84" s="33"/>
      <c r="K84" s="36"/>
      <c r="L84" s="36"/>
      <c r="N84" s="31"/>
    </row>
    <row r="85" ht="15.75" customHeight="1">
      <c r="A85" s="34"/>
      <c r="D85" s="33"/>
      <c r="F85" s="34"/>
      <c r="G85" s="33"/>
      <c r="K85" s="36"/>
      <c r="L85" s="36"/>
      <c r="N85" s="31"/>
    </row>
    <row r="86" ht="15.75" customHeight="1">
      <c r="A86" s="34"/>
      <c r="D86" s="33"/>
      <c r="F86" s="34"/>
      <c r="G86" s="33"/>
      <c r="K86" s="36"/>
      <c r="L86" s="36"/>
      <c r="N86" s="31"/>
    </row>
    <row r="87" ht="15.75" customHeight="1">
      <c r="A87" s="34"/>
      <c r="D87" s="33"/>
      <c r="F87" s="34"/>
      <c r="G87" s="33"/>
      <c r="K87" s="36"/>
      <c r="L87" s="36"/>
      <c r="N87" s="31"/>
    </row>
    <row r="88" ht="15.75" customHeight="1">
      <c r="A88" s="34"/>
      <c r="D88" s="33"/>
      <c r="F88" s="34"/>
      <c r="G88" s="33"/>
      <c r="K88" s="36"/>
      <c r="L88" s="36"/>
      <c r="N88" s="31"/>
    </row>
    <row r="89" ht="15.75" customHeight="1">
      <c r="A89" s="34"/>
      <c r="D89" s="33"/>
      <c r="F89" s="34"/>
      <c r="G89" s="33"/>
      <c r="K89" s="36"/>
      <c r="L89" s="36"/>
      <c r="N89" s="31"/>
    </row>
    <row r="90" ht="15.75" customHeight="1">
      <c r="A90" s="34"/>
      <c r="D90" s="33"/>
      <c r="F90" s="34"/>
      <c r="G90" s="33"/>
      <c r="K90" s="36"/>
      <c r="L90" s="36"/>
      <c r="N90" s="31"/>
    </row>
    <row r="91" ht="15.75" customHeight="1">
      <c r="A91" s="34"/>
      <c r="D91" s="33"/>
      <c r="F91" s="34"/>
      <c r="G91" s="33"/>
      <c r="K91" s="36"/>
      <c r="L91" s="36"/>
      <c r="N91" s="31"/>
    </row>
    <row r="92" ht="15.75" customHeight="1">
      <c r="A92" s="34"/>
      <c r="D92" s="33"/>
      <c r="F92" s="34"/>
      <c r="G92" s="33"/>
      <c r="K92" s="36"/>
      <c r="L92" s="36"/>
      <c r="N92" s="31"/>
    </row>
    <row r="93" ht="15.75" customHeight="1">
      <c r="A93" s="34"/>
      <c r="D93" s="33"/>
      <c r="F93" s="34"/>
      <c r="G93" s="33"/>
      <c r="K93" s="36"/>
      <c r="L93" s="36"/>
      <c r="N93" s="31"/>
    </row>
    <row r="94" ht="15.75" customHeight="1">
      <c r="A94" s="34"/>
      <c r="D94" s="33"/>
      <c r="F94" s="34"/>
      <c r="G94" s="33"/>
      <c r="K94" s="36"/>
      <c r="L94" s="36"/>
      <c r="N94" s="31"/>
    </row>
    <row r="95" ht="15.75" customHeight="1">
      <c r="A95" s="34"/>
      <c r="D95" s="33"/>
      <c r="F95" s="34"/>
      <c r="G95" s="33"/>
      <c r="K95" s="36"/>
      <c r="L95" s="36"/>
      <c r="N95" s="31"/>
    </row>
    <row r="96" ht="15.75" customHeight="1">
      <c r="A96" s="34"/>
      <c r="D96" s="33"/>
      <c r="F96" s="34"/>
      <c r="G96" s="33"/>
      <c r="K96" s="36"/>
      <c r="L96" s="36"/>
      <c r="N96" s="31"/>
    </row>
    <row r="97" ht="15.75" customHeight="1">
      <c r="A97" s="34"/>
      <c r="D97" s="33"/>
      <c r="F97" s="34"/>
      <c r="G97" s="33"/>
      <c r="K97" s="36"/>
      <c r="L97" s="36"/>
      <c r="N97" s="31"/>
    </row>
    <row r="98" ht="15.75" customHeight="1">
      <c r="A98" s="34"/>
      <c r="D98" s="33"/>
      <c r="F98" s="34"/>
      <c r="G98" s="33"/>
      <c r="K98" s="36"/>
      <c r="L98" s="36"/>
      <c r="N98" s="31"/>
    </row>
    <row r="99" ht="15.75" customHeight="1">
      <c r="A99" s="34"/>
      <c r="D99" s="33"/>
      <c r="F99" s="34"/>
      <c r="G99" s="33"/>
      <c r="K99" s="36"/>
      <c r="L99" s="36"/>
      <c r="N99" s="31"/>
    </row>
    <row r="100" ht="15.75" customHeight="1">
      <c r="A100" s="34"/>
      <c r="D100" s="33"/>
      <c r="F100" s="34"/>
      <c r="G100" s="33"/>
      <c r="K100" s="36"/>
      <c r="L100" s="36"/>
      <c r="N100" s="31"/>
    </row>
    <row r="101" ht="15.75" customHeight="1">
      <c r="A101" s="34"/>
      <c r="D101" s="33"/>
      <c r="F101" s="34"/>
      <c r="G101" s="33"/>
      <c r="K101" s="36"/>
      <c r="L101" s="36"/>
      <c r="N101" s="31"/>
    </row>
    <row r="102" ht="15.75" customHeight="1">
      <c r="A102" s="34"/>
      <c r="D102" s="33"/>
      <c r="F102" s="34"/>
      <c r="G102" s="33"/>
      <c r="K102" s="36"/>
      <c r="L102" s="36"/>
      <c r="N102" s="31"/>
    </row>
    <row r="103" ht="15.75" customHeight="1">
      <c r="A103" s="34"/>
      <c r="D103" s="33"/>
      <c r="F103" s="34"/>
      <c r="G103" s="33"/>
      <c r="K103" s="36"/>
      <c r="L103" s="36"/>
      <c r="N103" s="31"/>
    </row>
    <row r="104" ht="15.75" customHeight="1">
      <c r="A104" s="34"/>
      <c r="D104" s="33"/>
      <c r="F104" s="34"/>
      <c r="G104" s="33"/>
      <c r="K104" s="36"/>
      <c r="L104" s="36"/>
      <c r="N104" s="31"/>
    </row>
    <row r="105" ht="15.75" customHeight="1">
      <c r="A105" s="34"/>
      <c r="D105" s="33"/>
      <c r="F105" s="34"/>
      <c r="G105" s="33"/>
      <c r="K105" s="36"/>
      <c r="L105" s="36"/>
      <c r="N105" s="31"/>
    </row>
    <row r="106" ht="15.75" customHeight="1">
      <c r="A106" s="34"/>
      <c r="D106" s="33"/>
      <c r="F106" s="34"/>
      <c r="G106" s="33"/>
      <c r="K106" s="36"/>
      <c r="L106" s="36"/>
      <c r="N106" s="31"/>
    </row>
    <row r="107" ht="15.75" customHeight="1">
      <c r="A107" s="34"/>
      <c r="D107" s="33"/>
      <c r="F107" s="34"/>
      <c r="G107" s="33"/>
      <c r="K107" s="36"/>
      <c r="L107" s="36"/>
      <c r="N107" s="31"/>
    </row>
    <row r="108" ht="15.75" customHeight="1">
      <c r="A108" s="34"/>
      <c r="D108" s="33"/>
      <c r="F108" s="34"/>
      <c r="G108" s="33"/>
      <c r="K108" s="36"/>
      <c r="L108" s="36"/>
      <c r="N108" s="31"/>
    </row>
    <row r="109" ht="15.75" customHeight="1">
      <c r="A109" s="34"/>
      <c r="D109" s="33"/>
      <c r="F109" s="34"/>
      <c r="G109" s="33"/>
      <c r="K109" s="36"/>
      <c r="L109" s="36"/>
      <c r="N109" s="31"/>
    </row>
    <row r="110" ht="15.75" customHeight="1">
      <c r="A110" s="34"/>
      <c r="D110" s="33"/>
      <c r="F110" s="34"/>
      <c r="G110" s="33"/>
      <c r="K110" s="36"/>
      <c r="L110" s="36"/>
      <c r="N110" s="31"/>
    </row>
    <row r="111" ht="15.75" customHeight="1">
      <c r="A111" s="34"/>
      <c r="D111" s="33"/>
      <c r="F111" s="34"/>
      <c r="G111" s="33"/>
      <c r="K111" s="36"/>
      <c r="L111" s="36"/>
      <c r="N111" s="31"/>
    </row>
    <row r="112" ht="15.75" customHeight="1">
      <c r="A112" s="34"/>
      <c r="D112" s="33"/>
      <c r="F112" s="34"/>
      <c r="G112" s="33"/>
      <c r="K112" s="36"/>
      <c r="L112" s="36"/>
      <c r="N112" s="31"/>
    </row>
    <row r="113" ht="15.75" customHeight="1">
      <c r="A113" s="34"/>
      <c r="D113" s="33"/>
      <c r="F113" s="34"/>
      <c r="G113" s="33"/>
      <c r="K113" s="36"/>
      <c r="L113" s="36"/>
      <c r="N113" s="31"/>
    </row>
    <row r="114" ht="15.75" customHeight="1">
      <c r="A114" s="34"/>
      <c r="D114" s="33"/>
      <c r="F114" s="34"/>
      <c r="G114" s="33"/>
      <c r="K114" s="36"/>
      <c r="L114" s="36"/>
      <c r="N114" s="31"/>
    </row>
    <row r="115" ht="15.75" customHeight="1">
      <c r="A115" s="34"/>
      <c r="D115" s="33"/>
      <c r="F115" s="34"/>
      <c r="G115" s="33"/>
      <c r="K115" s="36"/>
      <c r="L115" s="36"/>
      <c r="N115" s="31"/>
    </row>
    <row r="116" ht="15.75" customHeight="1">
      <c r="D116" s="33"/>
      <c r="F116" s="34"/>
      <c r="G116" s="33"/>
      <c r="K116" s="36"/>
      <c r="L116" s="36"/>
      <c r="N116" s="31"/>
    </row>
    <row r="117" ht="15.75" customHeight="1">
      <c r="D117" s="33"/>
      <c r="F117" s="34"/>
      <c r="G117" s="33"/>
      <c r="K117" s="36"/>
      <c r="L117" s="36"/>
      <c r="N117" s="31"/>
    </row>
    <row r="118" ht="15.75" customHeight="1">
      <c r="D118" s="33"/>
      <c r="F118" s="34"/>
      <c r="G118" s="33"/>
      <c r="K118" s="36"/>
      <c r="L118" s="36"/>
      <c r="N118" s="31"/>
    </row>
    <row r="119" ht="15.75" customHeight="1">
      <c r="D119" s="33"/>
      <c r="F119" s="34"/>
      <c r="G119" s="33"/>
      <c r="K119" s="36"/>
      <c r="L119" s="36"/>
      <c r="N119" s="31"/>
    </row>
    <row r="120" ht="15.75" customHeight="1">
      <c r="D120" s="33"/>
      <c r="F120" s="34"/>
      <c r="G120" s="33"/>
      <c r="K120" s="36"/>
      <c r="L120" s="36"/>
      <c r="N120" s="31"/>
    </row>
    <row r="121" ht="15.75" customHeight="1">
      <c r="K121" s="36"/>
      <c r="L121" s="36"/>
      <c r="N121" s="31"/>
    </row>
    <row r="122" ht="15.75" customHeight="1">
      <c r="K122" s="36"/>
      <c r="L122" s="36"/>
      <c r="N122" s="31"/>
    </row>
    <row r="123" ht="15.75" customHeight="1">
      <c r="K123" s="36"/>
      <c r="L123" s="36"/>
      <c r="N123" s="31"/>
    </row>
    <row r="124" ht="15.75" customHeight="1">
      <c r="K124" s="36"/>
      <c r="L124" s="36"/>
      <c r="N124" s="31"/>
    </row>
    <row r="125" ht="15.75" customHeight="1">
      <c r="K125" s="36"/>
      <c r="L125" s="36"/>
      <c r="N125" s="31"/>
    </row>
    <row r="126" ht="15.75" customHeight="1">
      <c r="K126" s="36"/>
      <c r="L126" s="36"/>
      <c r="N126" s="31"/>
    </row>
    <row r="127" ht="15.75" customHeight="1">
      <c r="K127" s="36"/>
      <c r="L127" s="36"/>
      <c r="N127" s="31"/>
    </row>
    <row r="128" ht="15.75" customHeight="1">
      <c r="K128" s="36"/>
      <c r="L128" s="36"/>
      <c r="N128" s="31"/>
    </row>
    <row r="129" ht="15.75" customHeight="1">
      <c r="K129" s="36"/>
      <c r="L129" s="36"/>
      <c r="N129" s="31"/>
    </row>
    <row r="130" ht="15.75" customHeight="1">
      <c r="K130" s="36"/>
      <c r="L130" s="36"/>
      <c r="N130" s="31"/>
    </row>
    <row r="131" ht="15.75" customHeight="1">
      <c r="K131" s="36"/>
      <c r="L131" s="36"/>
    </row>
    <row r="132" ht="15.75" customHeight="1">
      <c r="K132" s="36"/>
      <c r="L132" s="36"/>
    </row>
    <row r="133" ht="15.75" customHeight="1">
      <c r="K133" s="36"/>
      <c r="L133" s="36"/>
    </row>
    <row r="134" ht="15.75" customHeight="1">
      <c r="K134" s="36"/>
      <c r="L134" s="36"/>
    </row>
    <row r="135" ht="15.75" customHeight="1">
      <c r="K135" s="36"/>
      <c r="L135" s="36"/>
    </row>
    <row r="136" ht="15.75" customHeight="1">
      <c r="K136" s="36"/>
      <c r="L136" s="36"/>
    </row>
    <row r="137" ht="15.75" customHeight="1">
      <c r="K137" s="36"/>
      <c r="L137" s="36"/>
    </row>
    <row r="138" ht="15.75" customHeight="1">
      <c r="K138" s="36"/>
      <c r="L138" s="36"/>
    </row>
    <row r="139" ht="15.75" customHeight="1">
      <c r="K139" s="36"/>
      <c r="L139" s="36"/>
    </row>
    <row r="140" ht="15.75" customHeight="1">
      <c r="K140" s="36"/>
      <c r="L140" s="36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B3"/>
  </mergeCells>
  <dataValidations>
    <dataValidation type="list" allowBlank="1" showInputMessage="1" showErrorMessage="1" prompt="Choose your category - Select Off-The-Shelf, Made-To-Spec, or Instruction" sqref="D12:D120">
      <formula1>"OTS,MTS,Instruction"</formula1>
    </dataValidation>
    <dataValidation type="list" allowBlank="1" showInputMessage="1" showErrorMessage="1" prompt="Click and enter a value from the list of items" sqref="G12:G120">
      <formula1>"Initial,Development,Production,n/a"</formula1>
    </dataValidation>
  </dataValidations>
  <hyperlinks>
    <hyperlink r:id="rId1" ref="M13"/>
    <hyperlink r:id="rId2" ref="M14"/>
    <hyperlink r:id="rId3" ref="M16"/>
    <hyperlink r:id="rId4" ref="M17"/>
    <hyperlink r:id="rId5" ref="J25"/>
    <hyperlink r:id="rId6" ref="M25"/>
    <hyperlink r:id="rId7" ref="J26"/>
    <hyperlink r:id="rId8" ref="M26"/>
    <hyperlink r:id="rId9" ref="J27"/>
    <hyperlink r:id="rId10" ref="M27"/>
    <hyperlink r:id="rId11" ref="J28"/>
    <hyperlink r:id="rId12" ref="M28"/>
    <hyperlink r:id="rId13" ref="J29"/>
    <hyperlink r:id="rId14" ref="M29"/>
    <hyperlink r:id="rId15" ref="J30"/>
    <hyperlink r:id="rId16" ref="M30"/>
    <hyperlink r:id="rId17" ref="J31"/>
    <hyperlink r:id="rId18" ref="M31"/>
    <hyperlink r:id="rId19" ref="J32"/>
    <hyperlink r:id="rId20" ref="M32"/>
    <hyperlink r:id="rId21" ref="J33"/>
    <hyperlink r:id="rId22" ref="M33"/>
  </hyperlinks>
  <printOptions/>
  <pageMargins bottom="0.75" footer="0.0" header="0.0" left="0.7" right="0.7" top="0.75"/>
  <pageSetup orientation="portrait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44"/>
    <col customWidth="1" min="2" max="2" width="16.56"/>
    <col customWidth="1" min="3" max="3" width="75.44"/>
    <col customWidth="1" min="4" max="4" width="11.56"/>
    <col customWidth="1" min="5" max="5" width="10.44"/>
    <col customWidth="1" min="6" max="6" width="9.22"/>
    <col customWidth="1" min="7" max="7" width="16.89"/>
    <col customWidth="1" min="8" max="8" width="57.0"/>
    <col customWidth="1" min="9" max="9" width="27.89"/>
    <col customWidth="1" min="10" max="10" width="22.11"/>
    <col customWidth="1" min="11" max="12" width="11.0"/>
    <col customWidth="1" min="13" max="13" width="375.11"/>
    <col customWidth="1" min="14" max="14" width="18.67"/>
    <col customWidth="1" min="15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>
      <c r="A2" s="1"/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2" t="s">
        <v>0</v>
      </c>
    </row>
    <row r="3">
      <c r="A3" s="1"/>
      <c r="B3" s="5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2" t="s">
        <v>0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 t="s">
        <v>0</v>
      </c>
    </row>
    <row r="5">
      <c r="A5" s="6"/>
      <c r="B5" s="7" t="s">
        <v>3</v>
      </c>
      <c r="C5" s="8" t="s">
        <v>4</v>
      </c>
      <c r="D5" s="9"/>
      <c r="E5" s="9"/>
      <c r="F5" s="9"/>
      <c r="G5" s="9"/>
      <c r="H5" s="9"/>
      <c r="I5" s="9"/>
      <c r="J5" s="9"/>
      <c r="K5" s="9"/>
      <c r="L5" s="9"/>
      <c r="M5" s="9"/>
      <c r="N5" s="2" t="s">
        <v>0</v>
      </c>
    </row>
    <row r="6">
      <c r="A6" s="6"/>
      <c r="B6" s="7" t="s">
        <v>5</v>
      </c>
      <c r="C6" s="11" t="s">
        <v>102</v>
      </c>
      <c r="D6" s="9"/>
      <c r="E6" s="9"/>
      <c r="F6" s="9"/>
      <c r="G6" s="9"/>
      <c r="H6" s="9"/>
      <c r="I6" s="9"/>
      <c r="J6" s="9"/>
      <c r="K6" s="9"/>
      <c r="L6" s="9"/>
      <c r="M6" s="9"/>
      <c r="N6" s="2" t="s">
        <v>0</v>
      </c>
    </row>
    <row r="7">
      <c r="A7" s="6"/>
      <c r="B7" s="7" t="s">
        <v>7</v>
      </c>
      <c r="C7" s="11" t="s">
        <v>8</v>
      </c>
      <c r="D7" s="9"/>
      <c r="E7" s="9"/>
      <c r="F7" s="9"/>
      <c r="G7" s="9"/>
      <c r="H7" s="9"/>
      <c r="I7" s="9"/>
      <c r="J7" s="9"/>
      <c r="K7" s="9"/>
      <c r="L7" s="9"/>
      <c r="M7" s="9"/>
      <c r="N7" s="2" t="s">
        <v>0</v>
      </c>
    </row>
    <row r="8">
      <c r="A8" s="6"/>
      <c r="B8" s="7" t="s">
        <v>9</v>
      </c>
      <c r="C8" s="11" t="s">
        <v>10</v>
      </c>
      <c r="D8" s="9"/>
      <c r="E8" s="9"/>
      <c r="F8" s="9"/>
      <c r="G8" s="9"/>
      <c r="H8" s="9"/>
      <c r="I8" s="9"/>
      <c r="J8" s="9"/>
      <c r="K8" s="9"/>
      <c r="L8" s="9"/>
      <c r="M8" s="9"/>
      <c r="N8" s="2" t="s">
        <v>0</v>
      </c>
    </row>
    <row r="9">
      <c r="A9" s="6"/>
      <c r="B9" s="7" t="s">
        <v>11</v>
      </c>
      <c r="C9" s="12">
        <f>SUM(F12:F1000)</f>
        <v>116</v>
      </c>
      <c r="D9" s="9"/>
      <c r="E9" s="9"/>
      <c r="F9" s="9"/>
      <c r="G9" s="9"/>
      <c r="H9" s="9"/>
      <c r="I9" s="9"/>
      <c r="J9" s="9"/>
      <c r="K9" s="9"/>
      <c r="L9" s="9"/>
      <c r="M9" s="9"/>
      <c r="N9" s="2" t="s">
        <v>0</v>
      </c>
    </row>
    <row r="10">
      <c r="A10" s="6"/>
      <c r="B10" s="7" t="s">
        <v>12</v>
      </c>
      <c r="C10" s="13">
        <f>SUM(L12:L1000)</f>
        <v>801.39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2" t="s">
        <v>0</v>
      </c>
    </row>
    <row r="11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4" t="s">
        <v>21</v>
      </c>
      <c r="J11" s="14" t="s">
        <v>22</v>
      </c>
      <c r="K11" s="14" t="s">
        <v>23</v>
      </c>
      <c r="L11" s="14" t="s">
        <v>24</v>
      </c>
      <c r="M11" s="14" t="s">
        <v>25</v>
      </c>
      <c r="N11" s="2" t="s">
        <v>0</v>
      </c>
    </row>
    <row r="12">
      <c r="A12" s="15">
        <v>1.0</v>
      </c>
      <c r="B12" s="16">
        <v>10001.0</v>
      </c>
      <c r="C12" s="16" t="s">
        <v>103</v>
      </c>
      <c r="D12" s="21"/>
      <c r="E12" s="16" t="s">
        <v>104</v>
      </c>
      <c r="F12" s="15">
        <v>1.0</v>
      </c>
      <c r="G12" s="16" t="s">
        <v>28</v>
      </c>
      <c r="H12" s="16" t="s">
        <v>29</v>
      </c>
      <c r="I12" s="21"/>
      <c r="J12" s="21"/>
      <c r="K12" s="19">
        <v>0.0</v>
      </c>
      <c r="L12" s="20">
        <f t="shared" ref="L12:L31" si="1">F12*K12</f>
        <v>0</v>
      </c>
      <c r="M12" s="21"/>
      <c r="N12" s="2" t="s">
        <v>0</v>
      </c>
    </row>
    <row r="13">
      <c r="A13" s="15">
        <v>2.0</v>
      </c>
      <c r="B13" s="16">
        <v>20001.0</v>
      </c>
      <c r="C13" s="16" t="s">
        <v>105</v>
      </c>
      <c r="D13" s="16" t="s">
        <v>33</v>
      </c>
      <c r="E13" s="16" t="s">
        <v>31</v>
      </c>
      <c r="F13" s="15">
        <v>2.0</v>
      </c>
      <c r="G13" s="16" t="s">
        <v>34</v>
      </c>
      <c r="H13" s="16" t="s">
        <v>106</v>
      </c>
      <c r="I13" s="16" t="s">
        <v>36</v>
      </c>
      <c r="J13" s="16" t="s">
        <v>107</v>
      </c>
      <c r="K13" s="19">
        <v>119.9</v>
      </c>
      <c r="L13" s="20">
        <f t="shared" si="1"/>
        <v>239.8</v>
      </c>
      <c r="M13" s="38" t="s">
        <v>108</v>
      </c>
      <c r="N13" s="2" t="s">
        <v>0</v>
      </c>
    </row>
    <row r="14">
      <c r="A14" s="15">
        <v>2.0</v>
      </c>
      <c r="B14" s="16">
        <v>20002.0</v>
      </c>
      <c r="C14" s="16" t="s">
        <v>109</v>
      </c>
      <c r="D14" s="16" t="s">
        <v>33</v>
      </c>
      <c r="E14" s="16" t="s">
        <v>31</v>
      </c>
      <c r="F14" s="15">
        <v>1.0</v>
      </c>
      <c r="G14" s="16" t="s">
        <v>34</v>
      </c>
      <c r="H14" s="16" t="s">
        <v>106</v>
      </c>
      <c r="I14" s="16" t="s">
        <v>36</v>
      </c>
      <c r="J14" s="16" t="s">
        <v>37</v>
      </c>
      <c r="K14" s="19">
        <v>49.9</v>
      </c>
      <c r="L14" s="20">
        <f t="shared" si="1"/>
        <v>49.9</v>
      </c>
      <c r="M14" s="38" t="s">
        <v>38</v>
      </c>
      <c r="N14" s="2" t="s">
        <v>0</v>
      </c>
    </row>
    <row r="15">
      <c r="A15" s="15">
        <v>2.0</v>
      </c>
      <c r="B15" s="16">
        <v>20003.0</v>
      </c>
      <c r="C15" s="16" t="s">
        <v>110</v>
      </c>
      <c r="D15" s="16" t="s">
        <v>33</v>
      </c>
      <c r="E15" s="16" t="s">
        <v>31</v>
      </c>
      <c r="F15" s="15">
        <v>1.0</v>
      </c>
      <c r="G15" s="16" t="s">
        <v>34</v>
      </c>
      <c r="H15" s="16" t="s">
        <v>106</v>
      </c>
      <c r="I15" s="16" t="s">
        <v>36</v>
      </c>
      <c r="J15" s="16" t="s">
        <v>111</v>
      </c>
      <c r="K15" s="19">
        <v>269.9</v>
      </c>
      <c r="L15" s="20">
        <f t="shared" si="1"/>
        <v>269.9</v>
      </c>
      <c r="M15" s="38" t="s">
        <v>112</v>
      </c>
      <c r="N15" s="2" t="s">
        <v>0</v>
      </c>
    </row>
    <row r="16">
      <c r="A16" s="15">
        <v>2.0</v>
      </c>
      <c r="B16" s="16">
        <v>20004.0</v>
      </c>
      <c r="C16" s="16" t="s">
        <v>113</v>
      </c>
      <c r="D16" s="16" t="s">
        <v>33</v>
      </c>
      <c r="E16" s="16" t="s">
        <v>31</v>
      </c>
      <c r="F16" s="15">
        <v>1.0</v>
      </c>
      <c r="G16" s="16" t="s">
        <v>34</v>
      </c>
      <c r="H16" s="16" t="s">
        <v>114</v>
      </c>
      <c r="I16" s="16" t="s">
        <v>36</v>
      </c>
      <c r="J16" s="16" t="s">
        <v>115</v>
      </c>
      <c r="K16" s="19">
        <v>24.9</v>
      </c>
      <c r="L16" s="20">
        <f t="shared" si="1"/>
        <v>24.9</v>
      </c>
      <c r="M16" s="38" t="s">
        <v>116</v>
      </c>
      <c r="N16" s="2" t="s">
        <v>0</v>
      </c>
    </row>
    <row r="17">
      <c r="A17" s="15">
        <v>2.0</v>
      </c>
      <c r="B17" s="16">
        <v>20005.0</v>
      </c>
      <c r="C17" s="16" t="s">
        <v>117</v>
      </c>
      <c r="D17" s="16" t="s">
        <v>33</v>
      </c>
      <c r="E17" s="16" t="s">
        <v>31</v>
      </c>
      <c r="F17" s="15">
        <v>1.0</v>
      </c>
      <c r="G17" s="16" t="s">
        <v>34</v>
      </c>
      <c r="H17" s="16" t="s">
        <v>118</v>
      </c>
      <c r="I17" s="16" t="s">
        <v>41</v>
      </c>
      <c r="J17" s="16" t="s">
        <v>119</v>
      </c>
      <c r="K17" s="19">
        <v>17.99</v>
      </c>
      <c r="L17" s="20">
        <f t="shared" si="1"/>
        <v>17.99</v>
      </c>
      <c r="M17" s="38" t="s">
        <v>120</v>
      </c>
      <c r="N17" s="2" t="s">
        <v>0</v>
      </c>
    </row>
    <row r="18">
      <c r="A18" s="15">
        <v>3.0</v>
      </c>
      <c r="B18" s="16">
        <v>30001.0</v>
      </c>
      <c r="C18" s="16" t="s">
        <v>121</v>
      </c>
      <c r="D18" s="16" t="s">
        <v>26</v>
      </c>
      <c r="E18" s="16" t="s">
        <v>122</v>
      </c>
      <c r="F18" s="15">
        <v>3.0</v>
      </c>
      <c r="G18" s="16" t="s">
        <v>28</v>
      </c>
      <c r="H18" s="16" t="s">
        <v>123</v>
      </c>
      <c r="I18" s="16" t="s">
        <v>30</v>
      </c>
      <c r="J18" s="16" t="s">
        <v>31</v>
      </c>
      <c r="K18" s="19">
        <v>0.91</v>
      </c>
      <c r="L18" s="20">
        <f t="shared" si="1"/>
        <v>2.73</v>
      </c>
      <c r="M18" s="22" t="s">
        <v>124</v>
      </c>
      <c r="N18" s="2" t="s">
        <v>0</v>
      </c>
    </row>
    <row r="19">
      <c r="A19" s="15">
        <v>3.0</v>
      </c>
      <c r="B19" s="16">
        <v>30002.0</v>
      </c>
      <c r="C19" s="16" t="s">
        <v>125</v>
      </c>
      <c r="D19" s="16" t="s">
        <v>33</v>
      </c>
      <c r="E19" s="16" t="s">
        <v>31</v>
      </c>
      <c r="F19" s="15">
        <v>24.0</v>
      </c>
      <c r="G19" s="16" t="s">
        <v>34</v>
      </c>
      <c r="H19" s="16" t="s">
        <v>126</v>
      </c>
      <c r="I19" s="16" t="s">
        <v>67</v>
      </c>
      <c r="J19" s="16" t="s">
        <v>127</v>
      </c>
      <c r="K19" s="20">
        <v>0.0</v>
      </c>
      <c r="L19" s="20">
        <f t="shared" si="1"/>
        <v>0</v>
      </c>
      <c r="M19" s="21"/>
      <c r="N19" s="2" t="s">
        <v>0</v>
      </c>
    </row>
    <row r="20">
      <c r="A20" s="15">
        <v>3.0</v>
      </c>
      <c r="B20" s="16">
        <v>30003.0</v>
      </c>
      <c r="C20" s="16" t="s">
        <v>93</v>
      </c>
      <c r="D20" s="16" t="s">
        <v>33</v>
      </c>
      <c r="E20" s="16" t="s">
        <v>31</v>
      </c>
      <c r="F20" s="15">
        <v>24.0</v>
      </c>
      <c r="G20" s="16" t="s">
        <v>34</v>
      </c>
      <c r="H20" s="16" t="s">
        <v>126</v>
      </c>
      <c r="I20" s="16" t="s">
        <v>67</v>
      </c>
      <c r="J20" s="16" t="s">
        <v>128</v>
      </c>
      <c r="K20" s="20">
        <v>0.0</v>
      </c>
      <c r="L20" s="20">
        <f t="shared" si="1"/>
        <v>0</v>
      </c>
      <c r="M20" s="21"/>
      <c r="N20" s="2" t="s">
        <v>0</v>
      </c>
    </row>
    <row r="21" ht="15.75" customHeight="1">
      <c r="A21" s="15">
        <v>3.0</v>
      </c>
      <c r="B21" s="16">
        <v>30004.0</v>
      </c>
      <c r="C21" s="16" t="s">
        <v>129</v>
      </c>
      <c r="D21" s="16" t="s">
        <v>33</v>
      </c>
      <c r="E21" s="16" t="s">
        <v>31</v>
      </c>
      <c r="F21" s="15">
        <v>2.0</v>
      </c>
      <c r="G21" s="16" t="s">
        <v>34</v>
      </c>
      <c r="H21" s="16" t="s">
        <v>130</v>
      </c>
      <c r="I21" s="16" t="s">
        <v>36</v>
      </c>
      <c r="J21" s="16" t="s">
        <v>131</v>
      </c>
      <c r="K21" s="19">
        <v>19.0</v>
      </c>
      <c r="L21" s="20">
        <f t="shared" si="1"/>
        <v>38</v>
      </c>
      <c r="M21" s="38" t="s">
        <v>132</v>
      </c>
      <c r="N21" s="2" t="s">
        <v>0</v>
      </c>
    </row>
    <row r="22" ht="15.75" customHeight="1">
      <c r="A22" s="15">
        <v>3.0</v>
      </c>
      <c r="B22" s="16">
        <v>30005.0</v>
      </c>
      <c r="C22" s="16" t="s">
        <v>133</v>
      </c>
      <c r="D22" s="16" t="s">
        <v>33</v>
      </c>
      <c r="E22" s="16" t="s">
        <v>31</v>
      </c>
      <c r="F22" s="15">
        <v>3.0</v>
      </c>
      <c r="G22" s="16" t="s">
        <v>34</v>
      </c>
      <c r="H22" s="16" t="s">
        <v>130</v>
      </c>
      <c r="I22" s="16" t="s">
        <v>36</v>
      </c>
      <c r="J22" s="16" t="s">
        <v>134</v>
      </c>
      <c r="K22" s="19">
        <v>40.6</v>
      </c>
      <c r="L22" s="20">
        <f t="shared" si="1"/>
        <v>121.8</v>
      </c>
      <c r="M22" s="38" t="s">
        <v>135</v>
      </c>
      <c r="N22" s="2" t="s">
        <v>0</v>
      </c>
    </row>
    <row r="23" ht="15.75" customHeight="1">
      <c r="A23" s="15">
        <v>3.0</v>
      </c>
      <c r="B23" s="16">
        <v>30006.0</v>
      </c>
      <c r="C23" s="16" t="s">
        <v>136</v>
      </c>
      <c r="D23" s="16" t="s">
        <v>33</v>
      </c>
      <c r="E23" s="16" t="s">
        <v>31</v>
      </c>
      <c r="F23" s="15">
        <v>1.0</v>
      </c>
      <c r="G23" s="16" t="s">
        <v>34</v>
      </c>
      <c r="H23" s="16" t="s">
        <v>130</v>
      </c>
      <c r="I23" s="16" t="s">
        <v>36</v>
      </c>
      <c r="J23" s="16" t="s">
        <v>137</v>
      </c>
      <c r="K23" s="19">
        <v>28.6</v>
      </c>
      <c r="L23" s="20">
        <f t="shared" si="1"/>
        <v>28.6</v>
      </c>
      <c r="M23" s="38" t="s">
        <v>138</v>
      </c>
      <c r="N23" s="2" t="s">
        <v>0</v>
      </c>
    </row>
    <row r="24" ht="15.75" customHeight="1">
      <c r="A24" s="15">
        <v>3.0</v>
      </c>
      <c r="B24" s="16">
        <v>30007.0</v>
      </c>
      <c r="C24" s="16" t="s">
        <v>139</v>
      </c>
      <c r="D24" s="16" t="s">
        <v>33</v>
      </c>
      <c r="E24" s="16"/>
      <c r="F24" s="15">
        <v>12.0</v>
      </c>
      <c r="G24" s="16" t="s">
        <v>34</v>
      </c>
      <c r="H24" s="16" t="s">
        <v>140</v>
      </c>
      <c r="I24" s="16" t="s">
        <v>36</v>
      </c>
      <c r="J24" s="16" t="s">
        <v>31</v>
      </c>
      <c r="K24" s="20">
        <v>0.0</v>
      </c>
      <c r="L24" s="20">
        <f t="shared" si="1"/>
        <v>0</v>
      </c>
      <c r="M24" s="21"/>
      <c r="N24" s="2" t="s">
        <v>0</v>
      </c>
    </row>
    <row r="25" ht="15.75" customHeight="1">
      <c r="A25" s="15">
        <v>3.0</v>
      </c>
      <c r="B25" s="16">
        <v>30008.0</v>
      </c>
      <c r="C25" s="16" t="s">
        <v>141</v>
      </c>
      <c r="D25" s="16" t="s">
        <v>33</v>
      </c>
      <c r="E25" s="16" t="s">
        <v>31</v>
      </c>
      <c r="F25" s="15">
        <v>16.0</v>
      </c>
      <c r="G25" s="16" t="s">
        <v>34</v>
      </c>
      <c r="H25" s="16" t="s">
        <v>142</v>
      </c>
      <c r="I25" s="16" t="s">
        <v>36</v>
      </c>
      <c r="J25" s="16" t="s">
        <v>31</v>
      </c>
      <c r="K25" s="20">
        <v>0.0</v>
      </c>
      <c r="L25" s="20">
        <f t="shared" si="1"/>
        <v>0</v>
      </c>
      <c r="M25" s="21"/>
      <c r="N25" s="2" t="s">
        <v>0</v>
      </c>
    </row>
    <row r="26" ht="15.75" customHeight="1">
      <c r="A26" s="15">
        <v>3.0</v>
      </c>
      <c r="B26" s="16">
        <v>30009.0</v>
      </c>
      <c r="C26" s="16" t="s">
        <v>65</v>
      </c>
      <c r="D26" s="16" t="s">
        <v>33</v>
      </c>
      <c r="E26" s="16" t="s">
        <v>31</v>
      </c>
      <c r="F26" s="15">
        <v>22.0</v>
      </c>
      <c r="G26" s="16" t="s">
        <v>34</v>
      </c>
      <c r="H26" s="16" t="s">
        <v>142</v>
      </c>
      <c r="I26" s="16" t="s">
        <v>36</v>
      </c>
      <c r="J26" s="16" t="s">
        <v>31</v>
      </c>
      <c r="K26" s="20">
        <v>0.0</v>
      </c>
      <c r="L26" s="20">
        <f t="shared" si="1"/>
        <v>0</v>
      </c>
      <c r="M26" s="21"/>
      <c r="N26" s="2" t="s">
        <v>0</v>
      </c>
    </row>
    <row r="27" ht="15.75" customHeight="1">
      <c r="A27" s="15">
        <v>3.0</v>
      </c>
      <c r="B27" s="16">
        <v>30020.0</v>
      </c>
      <c r="C27" s="16" t="s">
        <v>143</v>
      </c>
      <c r="D27" s="16" t="s">
        <v>26</v>
      </c>
      <c r="E27" s="16" t="s">
        <v>100</v>
      </c>
      <c r="F27" s="15">
        <v>1.0</v>
      </c>
      <c r="G27" s="16" t="s">
        <v>28</v>
      </c>
      <c r="H27" s="16" t="s">
        <v>144</v>
      </c>
      <c r="I27" s="16" t="s">
        <v>30</v>
      </c>
      <c r="J27" s="16" t="s">
        <v>31</v>
      </c>
      <c r="K27" s="19">
        <v>7.3</v>
      </c>
      <c r="L27" s="20">
        <f t="shared" si="1"/>
        <v>7.3</v>
      </c>
      <c r="M27" s="22" t="s">
        <v>145</v>
      </c>
      <c r="N27" s="2" t="s">
        <v>0</v>
      </c>
    </row>
    <row r="28" ht="15.75" customHeight="1">
      <c r="A28" s="15">
        <v>3.0</v>
      </c>
      <c r="B28" s="16">
        <v>30021.0</v>
      </c>
      <c r="C28" s="16" t="s">
        <v>146</v>
      </c>
      <c r="D28" s="16" t="s">
        <v>26</v>
      </c>
      <c r="E28" s="16" t="s">
        <v>100</v>
      </c>
      <c r="F28" s="15">
        <v>1.0</v>
      </c>
      <c r="G28" s="16" t="s">
        <v>28</v>
      </c>
      <c r="H28" s="16" t="s">
        <v>147</v>
      </c>
      <c r="I28" s="16" t="s">
        <v>30</v>
      </c>
      <c r="J28" s="16" t="s">
        <v>31</v>
      </c>
      <c r="K28" s="19">
        <v>0.47</v>
      </c>
      <c r="L28" s="20">
        <f t="shared" si="1"/>
        <v>0.47</v>
      </c>
      <c r="M28" s="22" t="s">
        <v>148</v>
      </c>
      <c r="N28" s="2" t="s">
        <v>0</v>
      </c>
    </row>
    <row r="29" ht="15.75" customHeight="1">
      <c r="A29" s="17"/>
      <c r="B29" s="16"/>
      <c r="C29" s="25"/>
      <c r="D29" s="16"/>
      <c r="E29" s="21"/>
      <c r="F29" s="15"/>
      <c r="G29" s="16"/>
      <c r="H29" s="16"/>
      <c r="I29" s="16"/>
      <c r="J29" s="21"/>
      <c r="K29" s="20">
        <v>0.0</v>
      </c>
      <c r="L29" s="20">
        <f t="shared" si="1"/>
        <v>0</v>
      </c>
      <c r="M29" s="21"/>
      <c r="N29" s="2" t="s">
        <v>0</v>
      </c>
    </row>
    <row r="30" ht="15.75" customHeight="1">
      <c r="A30" s="17"/>
      <c r="B30" s="16"/>
      <c r="C30" s="21"/>
      <c r="D30" s="16"/>
      <c r="E30" s="21"/>
      <c r="F30" s="17"/>
      <c r="G30" s="16"/>
      <c r="H30" s="21"/>
      <c r="I30" s="16"/>
      <c r="J30" s="21"/>
      <c r="K30" s="20">
        <v>0.0</v>
      </c>
      <c r="L30" s="20">
        <f t="shared" si="1"/>
        <v>0</v>
      </c>
      <c r="M30" s="21"/>
      <c r="N30" s="2" t="s">
        <v>0</v>
      </c>
    </row>
    <row r="31" ht="15.75" customHeight="1">
      <c r="A31" s="17"/>
      <c r="B31" s="16"/>
      <c r="C31" s="21"/>
      <c r="D31" s="16"/>
      <c r="E31" s="21"/>
      <c r="F31" s="15"/>
      <c r="G31" s="16"/>
      <c r="H31" s="21"/>
      <c r="I31" s="16"/>
      <c r="J31" s="21"/>
      <c r="K31" s="20">
        <v>0.0</v>
      </c>
      <c r="L31" s="20">
        <f t="shared" si="1"/>
        <v>0</v>
      </c>
      <c r="M31" s="21"/>
      <c r="N31" s="2" t="s">
        <v>0</v>
      </c>
    </row>
    <row r="32" ht="15.75" customHeight="1">
      <c r="A32" s="17"/>
      <c r="B32" s="16"/>
      <c r="C32" s="25" t="s">
        <v>149</v>
      </c>
      <c r="D32" s="16"/>
      <c r="E32" s="16"/>
      <c r="F32" s="15"/>
      <c r="G32" s="16"/>
      <c r="H32" s="16"/>
      <c r="I32" s="18"/>
      <c r="J32" s="21"/>
      <c r="K32" s="20"/>
      <c r="L32" s="20"/>
      <c r="M32" s="21"/>
      <c r="N32" s="2" t="s">
        <v>0</v>
      </c>
    </row>
    <row r="33" ht="15.75" customHeight="1">
      <c r="A33" s="17"/>
      <c r="B33" s="16"/>
      <c r="D33" s="21"/>
      <c r="E33" s="21"/>
      <c r="F33" s="17"/>
      <c r="G33" s="21"/>
      <c r="H33" s="21"/>
      <c r="I33" s="21"/>
      <c r="J33" s="21"/>
      <c r="K33" s="20"/>
      <c r="L33" s="20"/>
      <c r="M33" s="21"/>
      <c r="N33" s="2" t="s">
        <v>0</v>
      </c>
    </row>
    <row r="34" ht="15.75" customHeight="1">
      <c r="A34" s="34"/>
      <c r="D34" s="33"/>
      <c r="F34" s="34"/>
      <c r="G34" s="33"/>
      <c r="K34" s="36"/>
      <c r="L34" s="36"/>
      <c r="N34" s="2" t="s">
        <v>0</v>
      </c>
    </row>
    <row r="35" ht="15.75" customHeight="1">
      <c r="A35" s="34"/>
      <c r="D35" s="33"/>
      <c r="F35" s="34"/>
      <c r="G35" s="33"/>
      <c r="K35" s="36"/>
      <c r="L35" s="36"/>
      <c r="N35" s="2" t="s">
        <v>0</v>
      </c>
    </row>
    <row r="36" ht="15.75" customHeight="1">
      <c r="A36" s="34"/>
      <c r="D36" s="33"/>
      <c r="F36" s="34"/>
      <c r="G36" s="33"/>
      <c r="K36" s="36"/>
      <c r="L36" s="36"/>
      <c r="N36" s="2" t="s">
        <v>0</v>
      </c>
    </row>
    <row r="37" ht="15.75" customHeight="1">
      <c r="A37" s="34"/>
      <c r="D37" s="33"/>
      <c r="F37" s="34"/>
      <c r="G37" s="33"/>
      <c r="K37" s="36"/>
      <c r="L37" s="36"/>
      <c r="N37" s="2" t="s">
        <v>0</v>
      </c>
    </row>
    <row r="38" ht="15.75" customHeight="1">
      <c r="A38" s="34"/>
      <c r="D38" s="33"/>
      <c r="F38" s="34"/>
      <c r="G38" s="33"/>
      <c r="K38" s="36"/>
      <c r="L38" s="36"/>
      <c r="N38" s="2" t="s">
        <v>0</v>
      </c>
    </row>
    <row r="39" ht="15.75" customHeight="1">
      <c r="A39" s="34"/>
      <c r="D39" s="33"/>
      <c r="F39" s="34"/>
      <c r="G39" s="33"/>
      <c r="K39" s="36"/>
      <c r="L39" s="36"/>
      <c r="N39" s="2" t="s">
        <v>0</v>
      </c>
    </row>
    <row r="40" ht="15.75" customHeight="1">
      <c r="A40" s="34"/>
      <c r="D40" s="33"/>
      <c r="F40" s="34"/>
      <c r="G40" s="33"/>
      <c r="K40" s="36"/>
      <c r="L40" s="36"/>
      <c r="N40" s="2" t="s">
        <v>0</v>
      </c>
    </row>
    <row r="41" ht="15.75" customHeight="1">
      <c r="A41" s="34"/>
      <c r="D41" s="33"/>
      <c r="F41" s="34"/>
      <c r="G41" s="33"/>
      <c r="K41" s="36"/>
      <c r="L41" s="36"/>
      <c r="N41" s="2" t="s">
        <v>0</v>
      </c>
    </row>
    <row r="42" ht="15.75" customHeight="1">
      <c r="A42" s="34"/>
      <c r="D42" s="33"/>
      <c r="F42" s="34"/>
      <c r="G42" s="33"/>
      <c r="K42" s="36"/>
      <c r="L42" s="36"/>
      <c r="N42" s="2" t="s">
        <v>0</v>
      </c>
    </row>
    <row r="43" ht="15.75" customHeight="1">
      <c r="A43" s="34"/>
      <c r="D43" s="33"/>
      <c r="F43" s="34"/>
      <c r="G43" s="33"/>
      <c r="K43" s="36"/>
      <c r="L43" s="36"/>
      <c r="N43" s="2" t="s">
        <v>0</v>
      </c>
    </row>
    <row r="44" ht="15.75" customHeight="1">
      <c r="A44" s="34"/>
      <c r="D44" s="33"/>
      <c r="F44" s="34"/>
      <c r="G44" s="33"/>
      <c r="K44" s="36"/>
      <c r="L44" s="36"/>
      <c r="N44" s="2" t="s">
        <v>0</v>
      </c>
    </row>
    <row r="45" ht="15.75" customHeight="1">
      <c r="A45" s="34"/>
      <c r="D45" s="33"/>
      <c r="F45" s="34"/>
      <c r="G45" s="33"/>
      <c r="K45" s="36"/>
      <c r="L45" s="36"/>
      <c r="N45" s="2" t="s">
        <v>0</v>
      </c>
    </row>
    <row r="46" ht="15.75" customHeight="1">
      <c r="A46" s="34"/>
      <c r="D46" s="33"/>
      <c r="F46" s="34"/>
      <c r="G46" s="33"/>
      <c r="K46" s="36"/>
      <c r="L46" s="36"/>
      <c r="N46" s="2" t="s">
        <v>0</v>
      </c>
    </row>
    <row r="47" ht="15.75" customHeight="1">
      <c r="A47" s="34"/>
      <c r="D47" s="33"/>
      <c r="F47" s="34"/>
      <c r="G47" s="33"/>
      <c r="K47" s="36"/>
      <c r="L47" s="36"/>
      <c r="N47" s="2" t="s">
        <v>0</v>
      </c>
    </row>
    <row r="48" ht="15.75" customHeight="1">
      <c r="A48" s="34"/>
      <c r="D48" s="33"/>
      <c r="F48" s="34"/>
      <c r="G48" s="33"/>
      <c r="K48" s="36"/>
      <c r="L48" s="36"/>
      <c r="N48" s="2" t="s">
        <v>0</v>
      </c>
    </row>
    <row r="49" ht="15.75" customHeight="1">
      <c r="A49" s="34"/>
      <c r="D49" s="33"/>
      <c r="F49" s="34"/>
      <c r="G49" s="33"/>
      <c r="K49" s="36"/>
      <c r="L49" s="36"/>
      <c r="N49" s="2" t="s">
        <v>0</v>
      </c>
    </row>
    <row r="50" ht="15.75" customHeight="1">
      <c r="A50" s="34"/>
      <c r="D50" s="33"/>
      <c r="F50" s="34"/>
      <c r="G50" s="33"/>
      <c r="K50" s="36"/>
      <c r="L50" s="36"/>
      <c r="N50" s="2" t="s">
        <v>0</v>
      </c>
    </row>
    <row r="51" ht="15.75" customHeight="1">
      <c r="A51" s="34"/>
      <c r="D51" s="33"/>
      <c r="F51" s="34"/>
      <c r="G51" s="33"/>
      <c r="K51" s="36"/>
      <c r="L51" s="36"/>
      <c r="N51" s="2" t="s">
        <v>0</v>
      </c>
    </row>
    <row r="52" ht="15.75" customHeight="1">
      <c r="A52" s="34"/>
      <c r="D52" s="33"/>
      <c r="F52" s="34"/>
      <c r="G52" s="33"/>
      <c r="K52" s="36"/>
      <c r="L52" s="36"/>
      <c r="N52" s="2" t="s">
        <v>0</v>
      </c>
    </row>
    <row r="53" ht="15.75" customHeight="1">
      <c r="A53" s="34"/>
      <c r="D53" s="33"/>
      <c r="F53" s="34"/>
      <c r="G53" s="33"/>
      <c r="K53" s="36"/>
      <c r="L53" s="36"/>
      <c r="N53" s="2" t="s">
        <v>0</v>
      </c>
    </row>
    <row r="54" ht="15.75" customHeight="1">
      <c r="A54" s="34"/>
      <c r="D54" s="33"/>
      <c r="F54" s="34"/>
      <c r="G54" s="33"/>
      <c r="K54" s="36"/>
      <c r="L54" s="36"/>
      <c r="N54" s="2" t="s">
        <v>0</v>
      </c>
    </row>
    <row r="55" ht="15.75" customHeight="1">
      <c r="A55" s="34"/>
      <c r="D55" s="33"/>
      <c r="F55" s="34"/>
      <c r="G55" s="33"/>
      <c r="K55" s="36"/>
      <c r="L55" s="36"/>
      <c r="N55" s="2" t="s">
        <v>0</v>
      </c>
    </row>
    <row r="56" ht="15.75" customHeight="1">
      <c r="A56" s="34"/>
      <c r="D56" s="33"/>
      <c r="F56" s="34"/>
      <c r="G56" s="33"/>
      <c r="K56" s="36"/>
      <c r="L56" s="36"/>
      <c r="N56" s="2" t="s">
        <v>0</v>
      </c>
    </row>
    <row r="57" ht="15.75" customHeight="1">
      <c r="A57" s="34"/>
      <c r="D57" s="33"/>
      <c r="F57" s="34"/>
      <c r="G57" s="33"/>
      <c r="K57" s="36"/>
      <c r="L57" s="36"/>
      <c r="N57" s="2" t="s">
        <v>0</v>
      </c>
    </row>
    <row r="58" ht="15.75" customHeight="1">
      <c r="A58" s="34"/>
      <c r="D58" s="33"/>
      <c r="F58" s="34"/>
      <c r="G58" s="33"/>
      <c r="K58" s="36"/>
      <c r="L58" s="36"/>
      <c r="N58" s="2" t="s">
        <v>0</v>
      </c>
    </row>
    <row r="59" ht="15.75" customHeight="1">
      <c r="A59" s="34"/>
      <c r="D59" s="33"/>
      <c r="F59" s="34"/>
      <c r="G59" s="33"/>
      <c r="K59" s="36"/>
      <c r="L59" s="36"/>
      <c r="N59" s="2" t="s">
        <v>0</v>
      </c>
    </row>
    <row r="60" ht="15.75" customHeight="1">
      <c r="A60" s="34"/>
      <c r="D60" s="33"/>
      <c r="F60" s="34"/>
      <c r="G60" s="33"/>
      <c r="K60" s="36"/>
      <c r="L60" s="36"/>
      <c r="N60" s="2" t="s">
        <v>0</v>
      </c>
    </row>
    <row r="61" ht="15.75" customHeight="1">
      <c r="A61" s="34"/>
      <c r="D61" s="33"/>
      <c r="F61" s="34"/>
      <c r="G61" s="33"/>
      <c r="K61" s="36"/>
      <c r="L61" s="36"/>
      <c r="N61" s="2" t="s">
        <v>0</v>
      </c>
    </row>
    <row r="62" ht="15.75" customHeight="1">
      <c r="A62" s="34"/>
      <c r="D62" s="33"/>
      <c r="F62" s="34"/>
      <c r="G62" s="33"/>
      <c r="K62" s="36"/>
      <c r="L62" s="36"/>
      <c r="N62" s="2" t="s">
        <v>0</v>
      </c>
    </row>
    <row r="63" ht="15.75" customHeight="1">
      <c r="A63" s="34"/>
      <c r="D63" s="33"/>
      <c r="F63" s="34"/>
      <c r="G63" s="33"/>
      <c r="K63" s="36"/>
      <c r="L63" s="36"/>
      <c r="N63" s="2" t="s">
        <v>0</v>
      </c>
    </row>
    <row r="64" ht="15.75" customHeight="1">
      <c r="A64" s="34"/>
      <c r="D64" s="33"/>
      <c r="F64" s="34"/>
      <c r="G64" s="33"/>
      <c r="K64" s="36"/>
      <c r="L64" s="36"/>
      <c r="N64" s="2" t="s">
        <v>0</v>
      </c>
    </row>
    <row r="65" ht="15.75" customHeight="1">
      <c r="A65" s="34"/>
      <c r="D65" s="33"/>
      <c r="F65" s="34"/>
      <c r="G65" s="33"/>
      <c r="K65" s="36"/>
      <c r="L65" s="36"/>
      <c r="N65" s="2" t="s">
        <v>0</v>
      </c>
    </row>
    <row r="66" ht="15.75" customHeight="1">
      <c r="A66" s="34"/>
      <c r="D66" s="33"/>
      <c r="F66" s="34"/>
      <c r="G66" s="33"/>
      <c r="K66" s="36"/>
      <c r="L66" s="36"/>
      <c r="N66" s="2" t="s">
        <v>0</v>
      </c>
    </row>
    <row r="67" ht="15.75" customHeight="1">
      <c r="A67" s="34"/>
      <c r="D67" s="33"/>
      <c r="F67" s="34"/>
      <c r="G67" s="33"/>
      <c r="K67" s="36"/>
      <c r="L67" s="36"/>
      <c r="N67" s="2" t="s">
        <v>0</v>
      </c>
    </row>
    <row r="68" ht="15.75" customHeight="1">
      <c r="A68" s="34"/>
      <c r="D68" s="33"/>
      <c r="F68" s="34"/>
      <c r="G68" s="33"/>
      <c r="K68" s="36"/>
      <c r="L68" s="36"/>
      <c r="N68" s="2" t="s">
        <v>0</v>
      </c>
    </row>
    <row r="69" ht="15.75" customHeight="1">
      <c r="A69" s="34"/>
      <c r="D69" s="33"/>
      <c r="F69" s="34"/>
      <c r="G69" s="33"/>
      <c r="K69" s="36"/>
      <c r="L69" s="36"/>
      <c r="N69" s="2" t="s">
        <v>0</v>
      </c>
    </row>
    <row r="70" ht="15.75" customHeight="1">
      <c r="A70" s="34"/>
      <c r="D70" s="33"/>
      <c r="F70" s="34"/>
      <c r="G70" s="33"/>
      <c r="K70" s="36"/>
      <c r="L70" s="36"/>
      <c r="N70" s="2" t="s">
        <v>0</v>
      </c>
    </row>
    <row r="71" ht="15.75" customHeight="1">
      <c r="A71" s="34"/>
      <c r="D71" s="33"/>
      <c r="F71" s="34"/>
      <c r="G71" s="33"/>
      <c r="K71" s="36"/>
      <c r="L71" s="36"/>
      <c r="N71" s="2" t="s">
        <v>0</v>
      </c>
    </row>
    <row r="72" ht="15.75" customHeight="1">
      <c r="A72" s="34"/>
      <c r="D72" s="33"/>
      <c r="F72" s="34"/>
      <c r="G72" s="33"/>
      <c r="K72" s="36"/>
      <c r="L72" s="36"/>
      <c r="N72" s="2" t="s">
        <v>0</v>
      </c>
    </row>
    <row r="73" ht="15.75" customHeight="1">
      <c r="A73" s="34"/>
      <c r="D73" s="33"/>
      <c r="F73" s="34"/>
      <c r="G73" s="33"/>
      <c r="K73" s="36"/>
      <c r="L73" s="36"/>
      <c r="N73" s="2" t="s">
        <v>0</v>
      </c>
    </row>
    <row r="74" ht="15.75" customHeight="1">
      <c r="A74" s="34"/>
      <c r="D74" s="33"/>
      <c r="F74" s="34"/>
      <c r="G74" s="33"/>
      <c r="K74" s="36"/>
      <c r="L74" s="36"/>
      <c r="N74" s="2" t="s">
        <v>0</v>
      </c>
    </row>
    <row r="75" ht="15.75" customHeight="1">
      <c r="A75" s="34"/>
      <c r="D75" s="33"/>
      <c r="F75" s="34"/>
      <c r="G75" s="33"/>
      <c r="K75" s="36"/>
      <c r="L75" s="36"/>
      <c r="N75" s="2" t="s">
        <v>0</v>
      </c>
    </row>
    <row r="76" ht="15.75" customHeight="1">
      <c r="A76" s="34"/>
      <c r="D76" s="33"/>
      <c r="F76" s="34"/>
      <c r="G76" s="33"/>
      <c r="K76" s="36"/>
      <c r="L76" s="36"/>
      <c r="N76" s="2" t="s">
        <v>0</v>
      </c>
    </row>
    <row r="77" ht="15.75" customHeight="1">
      <c r="A77" s="34"/>
      <c r="D77" s="33"/>
      <c r="F77" s="34"/>
      <c r="G77" s="33"/>
      <c r="K77" s="36"/>
      <c r="L77" s="36"/>
      <c r="N77" s="2" t="s">
        <v>0</v>
      </c>
    </row>
    <row r="78" ht="15.75" customHeight="1">
      <c r="A78" s="34"/>
      <c r="D78" s="33"/>
      <c r="F78" s="34"/>
      <c r="G78" s="33"/>
      <c r="K78" s="36"/>
      <c r="L78" s="36"/>
      <c r="N78" s="2" t="s">
        <v>0</v>
      </c>
    </row>
    <row r="79" ht="15.75" customHeight="1">
      <c r="A79" s="34"/>
      <c r="D79" s="33"/>
      <c r="F79" s="34"/>
      <c r="G79" s="33"/>
      <c r="K79" s="36"/>
      <c r="L79" s="36"/>
      <c r="N79" s="2" t="s">
        <v>0</v>
      </c>
    </row>
    <row r="80" ht="15.75" customHeight="1">
      <c r="A80" s="34"/>
      <c r="D80" s="33"/>
      <c r="F80" s="34"/>
      <c r="G80" s="33"/>
      <c r="K80" s="36"/>
      <c r="L80" s="36"/>
      <c r="N80" s="2" t="s">
        <v>0</v>
      </c>
    </row>
    <row r="81" ht="15.75" customHeight="1">
      <c r="A81" s="34"/>
      <c r="D81" s="33"/>
      <c r="F81" s="34"/>
      <c r="G81" s="33"/>
      <c r="K81" s="36"/>
      <c r="L81" s="36"/>
      <c r="N81" s="2" t="s">
        <v>0</v>
      </c>
    </row>
    <row r="82" ht="15.75" customHeight="1">
      <c r="A82" s="34"/>
      <c r="D82" s="33"/>
      <c r="F82" s="34"/>
      <c r="G82" s="33"/>
      <c r="K82" s="36"/>
      <c r="L82" s="36"/>
      <c r="N82" s="2" t="s">
        <v>0</v>
      </c>
    </row>
    <row r="83" ht="15.75" customHeight="1">
      <c r="A83" s="34"/>
      <c r="D83" s="33"/>
      <c r="F83" s="34"/>
      <c r="G83" s="33"/>
      <c r="K83" s="36"/>
      <c r="L83" s="36"/>
      <c r="N83" s="2" t="s">
        <v>0</v>
      </c>
    </row>
    <row r="84" ht="15.75" customHeight="1">
      <c r="A84" s="34"/>
      <c r="D84" s="33"/>
      <c r="F84" s="34"/>
      <c r="G84" s="33"/>
      <c r="K84" s="36"/>
      <c r="L84" s="36"/>
      <c r="N84" s="2" t="s">
        <v>0</v>
      </c>
    </row>
    <row r="85" ht="15.75" customHeight="1">
      <c r="A85" s="34"/>
      <c r="D85" s="33"/>
      <c r="F85" s="34"/>
      <c r="G85" s="33"/>
      <c r="K85" s="36"/>
      <c r="L85" s="36"/>
      <c r="N85" s="2" t="s">
        <v>0</v>
      </c>
    </row>
    <row r="86" ht="15.75" customHeight="1">
      <c r="A86" s="34"/>
      <c r="D86" s="33"/>
      <c r="F86" s="34"/>
      <c r="G86" s="33"/>
      <c r="K86" s="36"/>
      <c r="L86" s="36"/>
      <c r="N86" s="2" t="s">
        <v>0</v>
      </c>
    </row>
    <row r="87" ht="15.75" customHeight="1">
      <c r="A87" s="34"/>
      <c r="D87" s="33"/>
      <c r="F87" s="34"/>
      <c r="G87" s="33"/>
      <c r="K87" s="36"/>
      <c r="L87" s="36"/>
      <c r="N87" s="2" t="s">
        <v>0</v>
      </c>
    </row>
    <row r="88" ht="15.75" customHeight="1">
      <c r="A88" s="34"/>
      <c r="D88" s="33"/>
      <c r="F88" s="34"/>
      <c r="G88" s="33"/>
      <c r="K88" s="36"/>
      <c r="L88" s="36"/>
      <c r="N88" s="2" t="s">
        <v>0</v>
      </c>
    </row>
    <row r="89" ht="15.75" customHeight="1">
      <c r="A89" s="34"/>
      <c r="D89" s="33"/>
      <c r="F89" s="34"/>
      <c r="G89" s="33"/>
      <c r="K89" s="36"/>
      <c r="L89" s="36"/>
      <c r="N89" s="2" t="s">
        <v>0</v>
      </c>
    </row>
    <row r="90" ht="15.75" customHeight="1">
      <c r="A90" s="34"/>
      <c r="D90" s="33"/>
      <c r="F90" s="34"/>
      <c r="G90" s="33"/>
      <c r="K90" s="36"/>
      <c r="L90" s="36"/>
      <c r="N90" s="2" t="s">
        <v>0</v>
      </c>
    </row>
    <row r="91" ht="15.75" customHeight="1">
      <c r="A91" s="34"/>
      <c r="D91" s="33"/>
      <c r="F91" s="34"/>
      <c r="G91" s="33"/>
      <c r="K91" s="36"/>
      <c r="L91" s="36"/>
      <c r="N91" s="2" t="s">
        <v>0</v>
      </c>
    </row>
    <row r="92" ht="15.75" customHeight="1">
      <c r="A92" s="34"/>
      <c r="D92" s="33"/>
      <c r="F92" s="34"/>
      <c r="G92" s="33"/>
      <c r="K92" s="36"/>
      <c r="L92" s="36"/>
      <c r="N92" s="2" t="s">
        <v>0</v>
      </c>
    </row>
    <row r="93" ht="15.75" customHeight="1">
      <c r="A93" s="34"/>
      <c r="D93" s="33"/>
      <c r="F93" s="34"/>
      <c r="G93" s="33"/>
      <c r="K93" s="36"/>
      <c r="L93" s="36"/>
      <c r="N93" s="2" t="s">
        <v>0</v>
      </c>
    </row>
    <row r="94" ht="15.75" customHeight="1">
      <c r="A94" s="34"/>
      <c r="D94" s="33"/>
      <c r="F94" s="34"/>
      <c r="G94" s="33"/>
      <c r="K94" s="36"/>
      <c r="L94" s="36"/>
      <c r="N94" s="2" t="s">
        <v>0</v>
      </c>
    </row>
    <row r="95" ht="15.75" customHeight="1">
      <c r="A95" s="34"/>
      <c r="D95" s="33"/>
      <c r="F95" s="34"/>
      <c r="G95" s="33"/>
      <c r="K95" s="36"/>
      <c r="L95" s="36"/>
      <c r="N95" s="2" t="s">
        <v>0</v>
      </c>
    </row>
    <row r="96" ht="15.75" customHeight="1">
      <c r="A96" s="34"/>
      <c r="D96" s="33"/>
      <c r="F96" s="34"/>
      <c r="G96" s="33"/>
      <c r="K96" s="36"/>
      <c r="L96" s="36"/>
      <c r="N96" s="2" t="s">
        <v>0</v>
      </c>
    </row>
    <row r="97" ht="15.75" customHeight="1">
      <c r="A97" s="34"/>
      <c r="D97" s="33"/>
      <c r="F97" s="34"/>
      <c r="G97" s="33"/>
      <c r="K97" s="36"/>
      <c r="L97" s="36"/>
      <c r="N97" s="2" t="s">
        <v>0</v>
      </c>
    </row>
    <row r="98" ht="15.75" customHeight="1">
      <c r="A98" s="34"/>
      <c r="D98" s="33"/>
      <c r="F98" s="34"/>
      <c r="G98" s="33"/>
      <c r="K98" s="36"/>
      <c r="L98" s="36"/>
      <c r="N98" s="2" t="s">
        <v>0</v>
      </c>
    </row>
    <row r="99" ht="15.75" customHeight="1">
      <c r="A99" s="34"/>
      <c r="D99" s="33"/>
      <c r="F99" s="34"/>
      <c r="G99" s="33"/>
      <c r="K99" s="36"/>
      <c r="L99" s="36"/>
      <c r="N99" s="2" t="s">
        <v>0</v>
      </c>
    </row>
    <row r="100" ht="15.75" customHeight="1">
      <c r="A100" s="34"/>
      <c r="D100" s="33"/>
      <c r="F100" s="34"/>
      <c r="G100" s="33"/>
      <c r="K100" s="36"/>
      <c r="L100" s="36"/>
      <c r="N100" s="2" t="s">
        <v>0</v>
      </c>
    </row>
    <row r="101" ht="15.75" customHeight="1">
      <c r="A101" s="34"/>
      <c r="D101" s="33"/>
      <c r="F101" s="34"/>
      <c r="G101" s="33"/>
      <c r="K101" s="36"/>
      <c r="L101" s="36"/>
      <c r="N101" s="2" t="s">
        <v>0</v>
      </c>
    </row>
    <row r="102" ht="15.75" customHeight="1">
      <c r="A102" s="34"/>
      <c r="D102" s="33"/>
      <c r="F102" s="34"/>
      <c r="G102" s="33"/>
      <c r="K102" s="36"/>
      <c r="L102" s="36"/>
      <c r="N102" s="2" t="s">
        <v>0</v>
      </c>
    </row>
    <row r="103" ht="15.75" customHeight="1">
      <c r="A103" s="34"/>
      <c r="D103" s="33"/>
      <c r="F103" s="34"/>
      <c r="G103" s="33"/>
      <c r="K103" s="36"/>
      <c r="L103" s="36"/>
      <c r="N103" s="2" t="s">
        <v>0</v>
      </c>
    </row>
    <row r="104" ht="15.75" customHeight="1">
      <c r="A104" s="34"/>
      <c r="D104" s="33"/>
      <c r="F104" s="34"/>
      <c r="G104" s="33"/>
      <c r="K104" s="36"/>
      <c r="L104" s="36"/>
      <c r="N104" s="2" t="s">
        <v>0</v>
      </c>
    </row>
    <row r="105" ht="15.75" customHeight="1">
      <c r="A105" s="34"/>
      <c r="D105" s="33"/>
      <c r="F105" s="34"/>
      <c r="G105" s="33"/>
      <c r="K105" s="36"/>
      <c r="L105" s="36"/>
      <c r="N105" s="2" t="s">
        <v>0</v>
      </c>
    </row>
    <row r="106" ht="15.75" customHeight="1">
      <c r="A106" s="34"/>
      <c r="D106" s="33"/>
      <c r="F106" s="34"/>
      <c r="G106" s="33"/>
      <c r="K106" s="36"/>
      <c r="L106" s="36"/>
      <c r="N106" s="2" t="s">
        <v>0</v>
      </c>
    </row>
    <row r="107" ht="15.75" customHeight="1">
      <c r="A107" s="34"/>
      <c r="D107" s="33"/>
      <c r="F107" s="34"/>
      <c r="G107" s="33"/>
      <c r="K107" s="36"/>
      <c r="L107" s="36"/>
      <c r="N107" s="2" t="s">
        <v>0</v>
      </c>
    </row>
    <row r="108" ht="15.75" customHeight="1">
      <c r="A108" s="34"/>
      <c r="D108" s="33"/>
      <c r="F108" s="34"/>
      <c r="G108" s="33"/>
      <c r="K108" s="36"/>
      <c r="L108" s="36"/>
      <c r="N108" s="2" t="s">
        <v>0</v>
      </c>
    </row>
    <row r="109" ht="15.75" customHeight="1">
      <c r="A109" s="34"/>
      <c r="D109" s="33"/>
      <c r="F109" s="34"/>
      <c r="G109" s="33"/>
      <c r="K109" s="36"/>
      <c r="L109" s="36"/>
      <c r="N109" s="2" t="s">
        <v>0</v>
      </c>
    </row>
    <row r="110" ht="15.75" customHeight="1">
      <c r="A110" s="34"/>
      <c r="D110" s="33"/>
      <c r="F110" s="34"/>
      <c r="G110" s="33"/>
      <c r="K110" s="36"/>
      <c r="L110" s="36"/>
      <c r="N110" s="2" t="s">
        <v>0</v>
      </c>
    </row>
    <row r="111" ht="15.75" customHeight="1">
      <c r="A111" s="34"/>
      <c r="D111" s="33"/>
      <c r="F111" s="34"/>
      <c r="G111" s="33"/>
      <c r="K111" s="36"/>
      <c r="L111" s="36"/>
      <c r="N111" s="2" t="s">
        <v>0</v>
      </c>
    </row>
    <row r="112" ht="15.75" customHeight="1">
      <c r="A112" s="34"/>
      <c r="D112" s="33"/>
      <c r="F112" s="34"/>
      <c r="G112" s="33"/>
      <c r="K112" s="36"/>
      <c r="L112" s="36"/>
      <c r="N112" s="2" t="s">
        <v>0</v>
      </c>
    </row>
    <row r="113" ht="15.75" customHeight="1">
      <c r="A113" s="34"/>
      <c r="D113" s="33"/>
      <c r="F113" s="34"/>
      <c r="G113" s="33"/>
      <c r="K113" s="36"/>
      <c r="L113" s="36"/>
      <c r="N113" s="2" t="s">
        <v>0</v>
      </c>
    </row>
    <row r="114" ht="15.75" customHeight="1">
      <c r="A114" s="34"/>
      <c r="D114" s="33"/>
      <c r="F114" s="34"/>
      <c r="G114" s="33"/>
      <c r="K114" s="36"/>
      <c r="L114" s="36"/>
      <c r="N114" s="2" t="s">
        <v>0</v>
      </c>
    </row>
    <row r="115" ht="15.75" customHeight="1">
      <c r="A115" s="34"/>
      <c r="D115" s="33"/>
      <c r="F115" s="34"/>
      <c r="G115" s="33"/>
      <c r="K115" s="36"/>
      <c r="L115" s="36"/>
      <c r="N115" s="2" t="s">
        <v>0</v>
      </c>
    </row>
    <row r="116" ht="15.75" customHeight="1">
      <c r="D116" s="33"/>
      <c r="F116" s="34"/>
      <c r="G116" s="33"/>
      <c r="K116" s="36"/>
      <c r="L116" s="36"/>
      <c r="N116" s="2" t="s">
        <v>0</v>
      </c>
    </row>
    <row r="117" ht="15.75" customHeight="1">
      <c r="D117" s="33"/>
      <c r="F117" s="34"/>
      <c r="G117" s="33"/>
      <c r="K117" s="36"/>
      <c r="L117" s="36"/>
      <c r="N117" s="2" t="s">
        <v>0</v>
      </c>
    </row>
    <row r="118" ht="15.75" customHeight="1">
      <c r="D118" s="33"/>
      <c r="F118" s="34"/>
      <c r="G118" s="33"/>
      <c r="K118" s="36"/>
      <c r="L118" s="36"/>
      <c r="N118" s="2" t="s">
        <v>0</v>
      </c>
    </row>
    <row r="119" ht="15.75" customHeight="1">
      <c r="D119" s="33"/>
      <c r="F119" s="34"/>
      <c r="G119" s="33"/>
      <c r="K119" s="36"/>
      <c r="L119" s="36"/>
      <c r="N119" s="2" t="s">
        <v>0</v>
      </c>
    </row>
    <row r="120" ht="15.75" customHeight="1">
      <c r="D120" s="33"/>
      <c r="F120" s="34"/>
      <c r="G120" s="33"/>
      <c r="K120" s="36"/>
      <c r="L120" s="36"/>
      <c r="N120" s="2" t="s">
        <v>0</v>
      </c>
    </row>
    <row r="121" ht="15.75" customHeight="1">
      <c r="K121" s="36"/>
      <c r="L121" s="36"/>
      <c r="N121" s="2" t="s">
        <v>0</v>
      </c>
    </row>
    <row r="122" ht="15.75" customHeight="1">
      <c r="K122" s="36"/>
      <c r="L122" s="36"/>
      <c r="N122" s="2" t="s">
        <v>0</v>
      </c>
    </row>
    <row r="123" ht="15.75" customHeight="1">
      <c r="K123" s="36"/>
      <c r="L123" s="36"/>
      <c r="N123" s="2" t="s">
        <v>0</v>
      </c>
    </row>
    <row r="124" ht="15.75" customHeight="1">
      <c r="K124" s="36"/>
      <c r="L124" s="36"/>
      <c r="N124" s="2" t="s">
        <v>0</v>
      </c>
    </row>
    <row r="125" ht="15.75" customHeight="1">
      <c r="K125" s="36"/>
      <c r="L125" s="36"/>
      <c r="N125" s="2" t="s">
        <v>0</v>
      </c>
    </row>
    <row r="126" ht="15.75" customHeight="1">
      <c r="K126" s="36"/>
      <c r="L126" s="36"/>
      <c r="N126" s="2" t="s">
        <v>0</v>
      </c>
    </row>
    <row r="127" ht="15.75" customHeight="1">
      <c r="K127" s="36"/>
      <c r="L127" s="36"/>
      <c r="N127" s="2" t="s">
        <v>0</v>
      </c>
    </row>
    <row r="128" ht="15.75" customHeight="1">
      <c r="K128" s="36"/>
      <c r="L128" s="36"/>
      <c r="N128" s="2" t="s">
        <v>0</v>
      </c>
    </row>
    <row r="129" ht="15.75" customHeight="1">
      <c r="K129" s="36"/>
      <c r="L129" s="36"/>
      <c r="N129" s="2" t="s">
        <v>0</v>
      </c>
    </row>
    <row r="130" ht="15.75" customHeight="1">
      <c r="K130" s="36"/>
      <c r="L130" s="36"/>
      <c r="N130" s="2" t="s">
        <v>0</v>
      </c>
    </row>
    <row r="131" ht="15.75" customHeight="1">
      <c r="K131" s="36"/>
      <c r="L131" s="36"/>
    </row>
    <row r="132" ht="15.75" customHeight="1">
      <c r="K132" s="36"/>
      <c r="L132" s="36"/>
    </row>
    <row r="133" ht="15.75" customHeight="1">
      <c r="K133" s="36"/>
      <c r="L133" s="36"/>
    </row>
    <row r="134" ht="15.75" customHeight="1">
      <c r="K134" s="36"/>
      <c r="L134" s="36"/>
    </row>
    <row r="135" ht="15.75" customHeight="1">
      <c r="K135" s="36"/>
      <c r="L135" s="36"/>
    </row>
    <row r="136" ht="15.75" customHeight="1">
      <c r="K136" s="36"/>
      <c r="L136" s="36"/>
    </row>
    <row r="137" ht="15.75" customHeight="1">
      <c r="K137" s="36"/>
      <c r="L137" s="36"/>
    </row>
    <row r="138" ht="15.75" customHeight="1">
      <c r="K138" s="36"/>
      <c r="L138" s="36"/>
    </row>
    <row r="139" ht="15.75" customHeight="1">
      <c r="K139" s="36"/>
      <c r="L139" s="36"/>
    </row>
    <row r="140" ht="15.75" customHeight="1">
      <c r="K140" s="36"/>
      <c r="L140" s="36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1:$Z$31">
    <sortState ref="A11:Z31">
      <sortCondition ref="A11:A31"/>
    </sortState>
  </autoFilter>
  <mergeCells count="1">
    <mergeCell ref="B2:B3"/>
  </mergeCells>
  <dataValidations>
    <dataValidation type="list" allowBlank="1" showInputMessage="1" showErrorMessage="1" prompt="Choose your category - Select Off-The-Shelf, Made-To-Spec, or Instruction" sqref="D12:D120">
      <formula1>"OTS,MTS,Instruction"</formula1>
    </dataValidation>
    <dataValidation type="list" allowBlank="1" showInputMessage="1" showErrorMessage="1" prompt="Click and enter a value from the list of items" sqref="G12:G120">
      <formula1>"Initial,Development,Production,n/a"</formula1>
    </dataValidation>
  </dataValidations>
  <hyperlinks>
    <hyperlink r:id="rId1" ref="M13"/>
    <hyperlink r:id="rId2" ref="M14"/>
    <hyperlink r:id="rId3" ref="M15"/>
    <hyperlink r:id="rId4" ref="M16"/>
    <hyperlink r:id="rId5" ref="M17"/>
    <hyperlink r:id="rId6" ref="M18"/>
    <hyperlink r:id="rId7" ref="M21"/>
    <hyperlink r:id="rId8" ref="M22"/>
    <hyperlink r:id="rId9" ref="M23"/>
    <hyperlink r:id="rId10" ref="M27"/>
    <hyperlink r:id="rId11" ref="M28"/>
  </hyperlinks>
  <printOptions/>
  <pageMargins bottom="0.75" footer="0.0" header="0.0" left="0.7" right="0.7" top="0.75"/>
  <pageSetup orientation="portrait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2019-10-28T22:06:20Z</dcterms:created>
  <dc:creator>walterm</dc:creator>
</cp:coreProperties>
</file>