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683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H25" i="1" l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G26" i="1" l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C29" i="1" s="1"/>
  <c r="I26" i="1"/>
  <c r="H26" i="1"/>
  <c r="G26" i="1"/>
  <c r="F26" i="1"/>
  <c r="E26" i="1"/>
  <c r="D26" i="1"/>
  <c r="C26" i="1"/>
</calcChain>
</file>

<file path=xl/sharedStrings.xml><?xml version="1.0" encoding="utf-8"?>
<sst xmlns="http://schemas.openxmlformats.org/spreadsheetml/2006/main" count="93" uniqueCount="35">
  <si>
    <t>Date</t>
  </si>
  <si>
    <t>hr</t>
  </si>
  <si>
    <t>NULL</t>
  </si>
  <si>
    <t>51100</t>
  </si>
  <si>
    <t>52100</t>
  </si>
  <si>
    <t>53100</t>
  </si>
  <si>
    <t>54100</t>
  </si>
  <si>
    <t>55100</t>
  </si>
  <si>
    <t>56100</t>
  </si>
  <si>
    <t>57100</t>
  </si>
  <si>
    <t>58100</t>
  </si>
  <si>
    <t>59100</t>
  </si>
  <si>
    <t>60100</t>
  </si>
  <si>
    <t>61100</t>
  </si>
  <si>
    <t>62100</t>
  </si>
  <si>
    <t>63100</t>
  </si>
  <si>
    <t>64100</t>
  </si>
  <si>
    <t>65100</t>
  </si>
  <si>
    <t>66100</t>
  </si>
  <si>
    <t>157100</t>
  </si>
  <si>
    <t>158100</t>
  </si>
  <si>
    <t>159100</t>
  </si>
  <si>
    <t>160100</t>
  </si>
  <si>
    <t>161100</t>
  </si>
  <si>
    <t>162100</t>
  </si>
  <si>
    <t>163100</t>
  </si>
  <si>
    <t>164100</t>
  </si>
  <si>
    <t>165100</t>
  </si>
  <si>
    <t>166100</t>
  </si>
  <si>
    <t>167100</t>
  </si>
  <si>
    <t>168100</t>
  </si>
  <si>
    <t>169100</t>
  </si>
  <si>
    <t>170100</t>
  </si>
  <si>
    <t>171100</t>
  </si>
  <si>
    <t>171101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</si>
</sst>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36">
    <dxf>
      <font>
        <b/>
      </font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m/d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H26" totalsRowCount="1" totalsRowDxfId="35">
  <autoFilter ref="A1:AH25"/>
  <tableColumns count="34">
    <tableColumn id="1" name="Date" dataDxfId="34" totalsRowDxfId="33"/>
    <tableColumn id="2" name="hr" totalsRowDxfId="32"/>
    <tableColumn id="3" name="51100" totalsRowFunction="custom" totalsRowDxfId="31">
      <totalsRowFormula>SUM(Table1[51100])</totalsRowFormula>
    </tableColumn>
    <tableColumn id="4" name="52100" totalsRowFunction="sum" totalsRowDxfId="30"/>
    <tableColumn id="5" name="53100" totalsRowFunction="sum" totalsRowDxfId="29"/>
    <tableColumn id="6" name="54100" totalsRowFunction="sum" totalsRowDxfId="28"/>
    <tableColumn id="7" name="55100" totalsRowFunction="sum" totalsRowDxfId="27"/>
    <tableColumn id="8" name="56100" totalsRowFunction="sum" totalsRowDxfId="26"/>
    <tableColumn id="9" name="57100" totalsRowFunction="sum" totalsRowDxfId="25"/>
    <tableColumn id="10" name="58100" totalsRowFunction="sum" totalsRowDxfId="24"/>
    <tableColumn id="11" name="59100" totalsRowFunction="sum" totalsRowDxfId="23"/>
    <tableColumn id="12" name="60100" totalsRowFunction="sum" totalsRowDxfId="22"/>
    <tableColumn id="13" name="61100" totalsRowFunction="sum" totalsRowDxfId="21"/>
    <tableColumn id="14" name="62100" totalsRowFunction="sum" totalsRowDxfId="20"/>
    <tableColumn id="15" name="63100" totalsRowFunction="sum" totalsRowDxfId="19"/>
    <tableColumn id="16" name="64100" totalsRowFunction="sum" totalsRowDxfId="18"/>
    <tableColumn id="17" name="65100" totalsRowFunction="sum" totalsRowDxfId="17"/>
    <tableColumn id="18" name="66100" totalsRowFunction="sum" totalsRowDxfId="16"/>
    <tableColumn id="19" name="157100" totalsRowFunction="sum" totalsRowDxfId="15"/>
    <tableColumn id="20" name="158100" totalsRowFunction="sum" totalsRowDxfId="14"/>
    <tableColumn id="21" name="159100" totalsRowFunction="sum" totalsRowDxfId="13"/>
    <tableColumn id="22" name="160100" totalsRowFunction="sum" totalsRowDxfId="12"/>
    <tableColumn id="23" name="161100" totalsRowFunction="sum" totalsRowDxfId="11"/>
    <tableColumn id="24" name="162100" totalsRowFunction="sum" totalsRowDxfId="10"/>
    <tableColumn id="25" name="163100" totalsRowFunction="sum" totalsRowDxfId="9"/>
    <tableColumn id="26" name="164100" totalsRowFunction="sum" totalsRowDxfId="8"/>
    <tableColumn id="27" name="165100" totalsRowFunction="sum" totalsRowDxfId="7"/>
    <tableColumn id="28" name="166100" totalsRowFunction="sum" totalsRowDxfId="6"/>
    <tableColumn id="29" name="167100" totalsRowFunction="sum" totalsRowDxfId="5"/>
    <tableColumn id="30" name="168100" totalsRowFunction="sum" totalsRowDxfId="4"/>
    <tableColumn id="31" name="169100" totalsRowFunction="sum" totalsRowDxfId="3"/>
    <tableColumn id="32" name="170100" totalsRowFunction="sum" totalsRowDxfId="2"/>
    <tableColumn id="33" name="171100" totalsRowFunction="sum" totalsRowDxfId="1"/>
    <tableColumn id="34" name="171101" dataDxfId="0">
      <calculatedColumnFormula>SUM(Table1[[#This Row],[51100]:[171100]])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topLeftCell="I1" workbookViewId="0">
      <selection activeCell="AJ25" sqref="AJ25"/>
    </sheetView>
  </sheetViews>
  <sheetFormatPr defaultRowHeight="15" x14ac:dyDescent="0.25"/>
  <cols>
    <col min="3" max="3" width="10.140625" bestFit="1" customWidth="1"/>
  </cols>
  <sheetData>
    <row r="1" spans="1:3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25">
      <c r="A2" s="1">
        <v>41703</v>
      </c>
      <c r="B2">
        <v>0</v>
      </c>
      <c r="C2">
        <v>9081</v>
      </c>
      <c r="D2">
        <v>598</v>
      </c>
      <c r="E2">
        <v>3865</v>
      </c>
      <c r="F2">
        <v>1497</v>
      </c>
      <c r="G2">
        <v>14171</v>
      </c>
      <c r="H2">
        <v>1653</v>
      </c>
      <c r="I2">
        <v>2806</v>
      </c>
      <c r="J2">
        <v>22710</v>
      </c>
      <c r="K2">
        <v>2629</v>
      </c>
      <c r="L2">
        <v>998</v>
      </c>
      <c r="M2">
        <v>4588</v>
      </c>
      <c r="N2">
        <v>1648</v>
      </c>
      <c r="O2">
        <v>35030</v>
      </c>
      <c r="P2">
        <v>10614</v>
      </c>
      <c r="Q2">
        <v>1982</v>
      </c>
      <c r="R2">
        <v>4703</v>
      </c>
      <c r="S2">
        <v>3609</v>
      </c>
      <c r="T2">
        <v>8020</v>
      </c>
      <c r="U2">
        <v>12555</v>
      </c>
      <c r="V2">
        <v>6214</v>
      </c>
      <c r="W2">
        <v>6149</v>
      </c>
      <c r="X2">
        <v>21053</v>
      </c>
      <c r="Y2">
        <v>7731</v>
      </c>
      <c r="Z2">
        <v>2445</v>
      </c>
      <c r="AA2">
        <v>2743</v>
      </c>
      <c r="AB2">
        <v>2498</v>
      </c>
      <c r="AC2">
        <v>1065</v>
      </c>
      <c r="AD2">
        <v>5397</v>
      </c>
      <c r="AE2">
        <v>3058</v>
      </c>
      <c r="AF2">
        <v>13030</v>
      </c>
      <c r="AG2">
        <v>4730</v>
      </c>
      <c r="AH2" s="4">
        <f>SUM(Table1[[#This Row],[51100]:[171100]])</f>
        <v>218870</v>
      </c>
    </row>
    <row r="3" spans="1:34" x14ac:dyDescent="0.25">
      <c r="A3" s="1">
        <v>41703</v>
      </c>
      <c r="B3">
        <v>1</v>
      </c>
      <c r="C3" t="s">
        <v>2</v>
      </c>
      <c r="D3">
        <v>415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>
        <v>283977</v>
      </c>
      <c r="K3" t="s">
        <v>2</v>
      </c>
      <c r="L3">
        <v>81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>
        <v>53</v>
      </c>
      <c r="S3">
        <v>713</v>
      </c>
      <c r="T3">
        <v>33</v>
      </c>
      <c r="U3">
        <v>16</v>
      </c>
      <c r="V3" t="s">
        <v>2</v>
      </c>
      <c r="W3">
        <v>3</v>
      </c>
      <c r="X3">
        <v>218</v>
      </c>
      <c r="Y3">
        <v>244</v>
      </c>
      <c r="Z3">
        <v>4</v>
      </c>
      <c r="AA3">
        <v>128</v>
      </c>
      <c r="AB3" t="s">
        <v>2</v>
      </c>
      <c r="AC3">
        <v>2896</v>
      </c>
      <c r="AD3">
        <v>19</v>
      </c>
      <c r="AE3">
        <v>65</v>
      </c>
      <c r="AF3">
        <v>284</v>
      </c>
      <c r="AG3">
        <v>3</v>
      </c>
      <c r="AH3" s="4">
        <f>SUM(Table1[[#This Row],[51100]:[171100]])</f>
        <v>289152</v>
      </c>
    </row>
    <row r="4" spans="1:34" x14ac:dyDescent="0.25">
      <c r="A4" s="1">
        <v>41703</v>
      </c>
      <c r="B4">
        <v>2</v>
      </c>
      <c r="C4">
        <v>119</v>
      </c>
      <c r="D4">
        <v>301172</v>
      </c>
      <c r="E4">
        <v>1017</v>
      </c>
      <c r="F4">
        <v>369</v>
      </c>
      <c r="G4">
        <v>5126</v>
      </c>
      <c r="H4" t="s">
        <v>2</v>
      </c>
      <c r="I4">
        <v>873</v>
      </c>
      <c r="J4">
        <v>416</v>
      </c>
      <c r="K4">
        <v>68824</v>
      </c>
      <c r="L4">
        <v>169</v>
      </c>
      <c r="M4">
        <v>158</v>
      </c>
      <c r="N4">
        <v>524</v>
      </c>
      <c r="O4" t="s">
        <v>2</v>
      </c>
      <c r="P4">
        <v>60</v>
      </c>
      <c r="Q4">
        <v>4000</v>
      </c>
      <c r="R4">
        <v>104</v>
      </c>
      <c r="S4">
        <v>38</v>
      </c>
      <c r="T4" t="s">
        <v>2</v>
      </c>
      <c r="U4">
        <v>253</v>
      </c>
      <c r="V4">
        <v>85</v>
      </c>
      <c r="W4">
        <v>1407</v>
      </c>
      <c r="X4" t="s">
        <v>2</v>
      </c>
      <c r="Y4">
        <v>22</v>
      </c>
      <c r="Z4">
        <v>89</v>
      </c>
      <c r="AA4" t="s">
        <v>2</v>
      </c>
      <c r="AB4">
        <v>201</v>
      </c>
      <c r="AC4">
        <v>57</v>
      </c>
      <c r="AD4" t="s">
        <v>2</v>
      </c>
      <c r="AE4">
        <v>349</v>
      </c>
      <c r="AF4">
        <v>222</v>
      </c>
      <c r="AG4">
        <v>214955</v>
      </c>
      <c r="AH4" s="4">
        <f>SUM(Table1[[#This Row],[51100]:[171100]])</f>
        <v>600609</v>
      </c>
    </row>
    <row r="5" spans="1:34" x14ac:dyDescent="0.25">
      <c r="A5" s="1">
        <v>41703</v>
      </c>
      <c r="B5">
        <v>3</v>
      </c>
      <c r="C5" s="2">
        <v>304048</v>
      </c>
      <c r="D5">
        <v>1786</v>
      </c>
      <c r="E5">
        <v>2152</v>
      </c>
      <c r="F5">
        <v>9730</v>
      </c>
      <c r="G5">
        <v>3020</v>
      </c>
      <c r="H5">
        <v>597</v>
      </c>
      <c r="I5">
        <v>11044</v>
      </c>
      <c r="J5">
        <v>44461</v>
      </c>
      <c r="K5">
        <v>2193</v>
      </c>
      <c r="L5">
        <v>14914</v>
      </c>
      <c r="M5">
        <v>2155</v>
      </c>
      <c r="N5">
        <v>1144</v>
      </c>
      <c r="O5">
        <v>11915</v>
      </c>
      <c r="P5">
        <v>1287</v>
      </c>
      <c r="Q5">
        <v>1367</v>
      </c>
      <c r="R5">
        <v>28375</v>
      </c>
      <c r="S5">
        <v>19013</v>
      </c>
      <c r="T5">
        <v>9903</v>
      </c>
      <c r="U5">
        <v>34366</v>
      </c>
      <c r="V5">
        <v>9860</v>
      </c>
      <c r="W5">
        <v>4995</v>
      </c>
      <c r="X5">
        <v>13044</v>
      </c>
      <c r="Y5">
        <v>15391</v>
      </c>
      <c r="Z5">
        <v>2912</v>
      </c>
      <c r="AA5">
        <v>7285</v>
      </c>
      <c r="AB5">
        <v>7987</v>
      </c>
      <c r="AC5">
        <v>3243</v>
      </c>
      <c r="AD5">
        <v>5807</v>
      </c>
      <c r="AE5">
        <v>103173</v>
      </c>
      <c r="AF5">
        <v>1996</v>
      </c>
      <c r="AG5">
        <v>9364</v>
      </c>
      <c r="AH5" s="4">
        <f>SUM(Table1[[#This Row],[51100]:[171100]])</f>
        <v>688527</v>
      </c>
    </row>
    <row r="6" spans="1:34" x14ac:dyDescent="0.25">
      <c r="A6" s="1">
        <v>41703</v>
      </c>
      <c r="B6">
        <v>4</v>
      </c>
      <c r="C6">
        <v>4583</v>
      </c>
      <c r="D6">
        <v>275</v>
      </c>
      <c r="E6">
        <v>51</v>
      </c>
      <c r="F6">
        <v>52</v>
      </c>
      <c r="G6">
        <v>88</v>
      </c>
      <c r="H6">
        <v>171</v>
      </c>
      <c r="I6">
        <v>46</v>
      </c>
      <c r="J6">
        <v>14825</v>
      </c>
      <c r="K6" t="s">
        <v>2</v>
      </c>
      <c r="L6">
        <v>474</v>
      </c>
      <c r="M6">
        <v>20</v>
      </c>
      <c r="N6">
        <v>6</v>
      </c>
      <c r="O6">
        <v>714</v>
      </c>
      <c r="P6">
        <v>143</v>
      </c>
      <c r="Q6">
        <v>61</v>
      </c>
      <c r="R6">
        <v>6</v>
      </c>
      <c r="S6">
        <v>346</v>
      </c>
      <c r="T6">
        <v>14</v>
      </c>
      <c r="U6">
        <v>119</v>
      </c>
      <c r="V6">
        <v>188</v>
      </c>
      <c r="W6">
        <v>778</v>
      </c>
      <c r="X6">
        <v>9199</v>
      </c>
      <c r="Y6">
        <v>81</v>
      </c>
      <c r="Z6">
        <v>3969</v>
      </c>
      <c r="AA6">
        <v>17</v>
      </c>
      <c r="AB6">
        <v>456</v>
      </c>
      <c r="AC6">
        <v>1812</v>
      </c>
      <c r="AD6">
        <v>167</v>
      </c>
      <c r="AE6">
        <v>36</v>
      </c>
      <c r="AF6">
        <v>90</v>
      </c>
      <c r="AG6">
        <v>209</v>
      </c>
      <c r="AH6" s="4">
        <f>SUM(Table1[[#This Row],[51100]:[171100]])</f>
        <v>38996</v>
      </c>
    </row>
    <row r="7" spans="1:34" x14ac:dyDescent="0.25">
      <c r="A7" s="1">
        <v>41703</v>
      </c>
      <c r="B7">
        <v>5</v>
      </c>
      <c r="C7">
        <v>569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>
        <v>51</v>
      </c>
      <c r="K7" t="s">
        <v>2</v>
      </c>
      <c r="L7" t="s">
        <v>2</v>
      </c>
      <c r="M7" t="s">
        <v>2</v>
      </c>
      <c r="N7" t="s">
        <v>2</v>
      </c>
      <c r="O7">
        <v>15</v>
      </c>
      <c r="P7" t="s">
        <v>2</v>
      </c>
      <c r="Q7" t="s">
        <v>2</v>
      </c>
      <c r="R7" t="s">
        <v>2</v>
      </c>
      <c r="S7" t="s">
        <v>2</v>
      </c>
      <c r="T7">
        <v>291</v>
      </c>
      <c r="U7" t="s">
        <v>2</v>
      </c>
      <c r="V7">
        <v>202</v>
      </c>
      <c r="W7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s="4">
        <f>SUM(Table1[[#This Row],[51100]:[171100]])</f>
        <v>1130</v>
      </c>
    </row>
    <row r="8" spans="1:34" x14ac:dyDescent="0.25">
      <c r="A8" s="1">
        <v>41703</v>
      </c>
      <c r="B8">
        <v>6</v>
      </c>
      <c r="C8">
        <v>249</v>
      </c>
      <c r="D8">
        <v>10186</v>
      </c>
      <c r="E8">
        <v>326</v>
      </c>
      <c r="F8">
        <v>43</v>
      </c>
      <c r="G8">
        <v>651</v>
      </c>
      <c r="H8">
        <v>872</v>
      </c>
      <c r="I8">
        <v>621</v>
      </c>
      <c r="J8">
        <v>68</v>
      </c>
      <c r="K8" t="s">
        <v>2</v>
      </c>
      <c r="L8" t="s">
        <v>2</v>
      </c>
      <c r="M8" t="s">
        <v>2</v>
      </c>
      <c r="N8" t="s">
        <v>2</v>
      </c>
      <c r="O8">
        <v>12</v>
      </c>
      <c r="P8">
        <v>1360</v>
      </c>
      <c r="Q8" t="s">
        <v>2</v>
      </c>
      <c r="R8" t="s">
        <v>2</v>
      </c>
      <c r="S8">
        <v>183</v>
      </c>
      <c r="T8" t="s">
        <v>2</v>
      </c>
      <c r="U8" t="s">
        <v>2</v>
      </c>
      <c r="V8">
        <v>787</v>
      </c>
      <c r="W8">
        <v>106</v>
      </c>
      <c r="X8" t="s">
        <v>2</v>
      </c>
      <c r="Y8" t="s">
        <v>2</v>
      </c>
      <c r="Z8">
        <v>5603</v>
      </c>
      <c r="AA8" t="s">
        <v>2</v>
      </c>
      <c r="AB8">
        <v>149</v>
      </c>
      <c r="AC8">
        <v>843</v>
      </c>
      <c r="AD8">
        <v>165</v>
      </c>
      <c r="AE8">
        <v>7354</v>
      </c>
      <c r="AF8" t="s">
        <v>2</v>
      </c>
      <c r="AG8">
        <v>90</v>
      </c>
      <c r="AH8" s="4">
        <f>SUM(Table1[[#This Row],[51100]:[171100]])</f>
        <v>29668</v>
      </c>
    </row>
    <row r="9" spans="1:34" x14ac:dyDescent="0.25">
      <c r="A9" s="1">
        <v>41703</v>
      </c>
      <c r="B9">
        <v>7</v>
      </c>
      <c r="C9">
        <v>3856</v>
      </c>
      <c r="D9">
        <v>19466</v>
      </c>
      <c r="E9">
        <v>2143</v>
      </c>
      <c r="F9">
        <v>3106</v>
      </c>
      <c r="G9">
        <v>64665</v>
      </c>
      <c r="H9">
        <v>2619</v>
      </c>
      <c r="I9">
        <v>6220</v>
      </c>
      <c r="J9">
        <v>2964</v>
      </c>
      <c r="K9">
        <v>3945</v>
      </c>
      <c r="L9">
        <v>1451</v>
      </c>
      <c r="M9">
        <v>3466</v>
      </c>
      <c r="N9">
        <v>12338</v>
      </c>
      <c r="O9">
        <v>7812</v>
      </c>
      <c r="P9">
        <v>1851</v>
      </c>
      <c r="Q9">
        <v>5926</v>
      </c>
      <c r="R9">
        <v>20723</v>
      </c>
      <c r="S9">
        <v>4780</v>
      </c>
      <c r="T9">
        <v>46125</v>
      </c>
      <c r="U9">
        <v>7023</v>
      </c>
      <c r="V9">
        <v>9271</v>
      </c>
      <c r="W9">
        <v>7663</v>
      </c>
      <c r="X9">
        <v>6179</v>
      </c>
      <c r="Y9">
        <v>13318</v>
      </c>
      <c r="Z9">
        <v>24331</v>
      </c>
      <c r="AA9">
        <v>8804</v>
      </c>
      <c r="AB9">
        <v>3858</v>
      </c>
      <c r="AC9">
        <v>62587</v>
      </c>
      <c r="AD9">
        <v>152174</v>
      </c>
      <c r="AE9">
        <v>24323</v>
      </c>
      <c r="AF9">
        <v>31478</v>
      </c>
      <c r="AG9">
        <v>43519</v>
      </c>
      <c r="AH9" s="4">
        <f>SUM(Table1[[#This Row],[51100]:[171100]])</f>
        <v>607984</v>
      </c>
    </row>
    <row r="10" spans="1:34" x14ac:dyDescent="0.25">
      <c r="A10" s="1">
        <v>41703</v>
      </c>
      <c r="B10">
        <v>8</v>
      </c>
      <c r="C10">
        <v>6506</v>
      </c>
      <c r="D10">
        <v>6357</v>
      </c>
      <c r="E10">
        <v>112123</v>
      </c>
      <c r="F10">
        <v>8356</v>
      </c>
      <c r="G10">
        <v>306049</v>
      </c>
      <c r="H10">
        <v>2418</v>
      </c>
      <c r="I10">
        <v>3551</v>
      </c>
      <c r="J10">
        <v>2316</v>
      </c>
      <c r="K10">
        <v>15106</v>
      </c>
      <c r="L10">
        <v>6647</v>
      </c>
      <c r="M10">
        <v>38427</v>
      </c>
      <c r="N10">
        <v>9160</v>
      </c>
      <c r="O10">
        <v>2521</v>
      </c>
      <c r="P10">
        <v>4168</v>
      </c>
      <c r="Q10">
        <v>26181</v>
      </c>
      <c r="R10">
        <v>1759</v>
      </c>
      <c r="S10">
        <v>8375</v>
      </c>
      <c r="T10">
        <v>7438</v>
      </c>
      <c r="U10">
        <v>13306</v>
      </c>
      <c r="V10">
        <v>42083</v>
      </c>
      <c r="W10">
        <v>19601</v>
      </c>
      <c r="X10">
        <v>17159</v>
      </c>
      <c r="Y10">
        <v>10565</v>
      </c>
      <c r="Z10">
        <v>31135</v>
      </c>
      <c r="AA10">
        <v>343618</v>
      </c>
      <c r="AB10">
        <v>24051</v>
      </c>
      <c r="AC10">
        <v>57005</v>
      </c>
      <c r="AD10">
        <v>13958</v>
      </c>
      <c r="AE10">
        <v>10246</v>
      </c>
      <c r="AF10">
        <v>19058</v>
      </c>
      <c r="AG10">
        <v>9459</v>
      </c>
      <c r="AH10" s="4">
        <f>SUM(Table1[[#This Row],[51100]:[171100]])</f>
        <v>1178702</v>
      </c>
    </row>
    <row r="11" spans="1:34" x14ac:dyDescent="0.25">
      <c r="A11" s="1">
        <v>41703</v>
      </c>
      <c r="B11">
        <v>9</v>
      </c>
      <c r="C11" s="2">
        <v>113886</v>
      </c>
      <c r="D11" s="2">
        <v>315787</v>
      </c>
      <c r="E11">
        <v>2418</v>
      </c>
      <c r="F11">
        <v>302059</v>
      </c>
      <c r="G11">
        <v>1578</v>
      </c>
      <c r="H11">
        <v>28671</v>
      </c>
      <c r="I11">
        <v>2016</v>
      </c>
      <c r="J11">
        <v>164</v>
      </c>
      <c r="K11">
        <v>4287</v>
      </c>
      <c r="L11">
        <v>36260</v>
      </c>
      <c r="M11">
        <v>97566</v>
      </c>
      <c r="N11">
        <v>1489</v>
      </c>
      <c r="O11">
        <v>3163</v>
      </c>
      <c r="P11">
        <v>697</v>
      </c>
      <c r="Q11">
        <v>1582</v>
      </c>
      <c r="R11">
        <v>44</v>
      </c>
      <c r="S11">
        <v>15493</v>
      </c>
      <c r="T11">
        <v>40920</v>
      </c>
      <c r="U11">
        <v>1197</v>
      </c>
      <c r="V11">
        <v>22197</v>
      </c>
      <c r="W11">
        <v>4059</v>
      </c>
      <c r="X11">
        <v>204</v>
      </c>
      <c r="Y11">
        <v>12844</v>
      </c>
      <c r="Z11">
        <v>1200</v>
      </c>
      <c r="AA11">
        <v>5791</v>
      </c>
      <c r="AB11" t="s">
        <v>2</v>
      </c>
      <c r="AC11">
        <v>303</v>
      </c>
      <c r="AD11">
        <v>25347</v>
      </c>
      <c r="AE11">
        <v>117909</v>
      </c>
      <c r="AF11">
        <v>122</v>
      </c>
      <c r="AG11">
        <v>538</v>
      </c>
      <c r="AH11" s="4">
        <f>SUM(Table1[[#This Row],[51100]:[171100]])</f>
        <v>1159791</v>
      </c>
    </row>
    <row r="12" spans="1:34" x14ac:dyDescent="0.25">
      <c r="A12" s="1">
        <v>41703</v>
      </c>
      <c r="B12">
        <v>10</v>
      </c>
      <c r="C12">
        <v>1130</v>
      </c>
      <c r="D12">
        <v>23104</v>
      </c>
      <c r="E12">
        <v>45473</v>
      </c>
      <c r="F12">
        <v>2039</v>
      </c>
      <c r="G12">
        <v>4402</v>
      </c>
      <c r="H12">
        <v>1578</v>
      </c>
      <c r="I12">
        <v>1799</v>
      </c>
      <c r="J12">
        <v>1581</v>
      </c>
      <c r="K12">
        <v>5650</v>
      </c>
      <c r="L12">
        <v>211926</v>
      </c>
      <c r="M12">
        <v>43104</v>
      </c>
      <c r="N12">
        <v>2547</v>
      </c>
      <c r="O12">
        <v>4924</v>
      </c>
      <c r="P12">
        <v>577</v>
      </c>
      <c r="Q12">
        <v>4911</v>
      </c>
      <c r="R12">
        <v>1876</v>
      </c>
      <c r="S12">
        <v>1972</v>
      </c>
      <c r="T12">
        <v>4334</v>
      </c>
      <c r="U12">
        <v>4055</v>
      </c>
      <c r="V12">
        <v>22692</v>
      </c>
      <c r="W12">
        <v>8810</v>
      </c>
      <c r="X12">
        <v>2506</v>
      </c>
      <c r="Y12">
        <v>2549</v>
      </c>
      <c r="Z12">
        <v>4186</v>
      </c>
      <c r="AA12">
        <v>3954</v>
      </c>
      <c r="AB12">
        <v>1318</v>
      </c>
      <c r="AC12">
        <v>45455</v>
      </c>
      <c r="AD12">
        <v>12945</v>
      </c>
      <c r="AE12">
        <v>10682</v>
      </c>
      <c r="AF12">
        <v>302738</v>
      </c>
      <c r="AG12">
        <v>8782</v>
      </c>
      <c r="AH12" s="4">
        <f>SUM(Table1[[#This Row],[51100]:[171100]])</f>
        <v>793599</v>
      </c>
    </row>
    <row r="13" spans="1:34" x14ac:dyDescent="0.25">
      <c r="A13" s="1">
        <v>41703</v>
      </c>
      <c r="B13">
        <v>11</v>
      </c>
      <c r="C13">
        <v>3350</v>
      </c>
      <c r="D13">
        <v>2846</v>
      </c>
      <c r="E13">
        <v>3867</v>
      </c>
      <c r="F13">
        <v>48119</v>
      </c>
      <c r="G13">
        <v>3423</v>
      </c>
      <c r="H13">
        <v>6049</v>
      </c>
      <c r="I13">
        <v>2177</v>
      </c>
      <c r="J13">
        <v>303238</v>
      </c>
      <c r="K13">
        <v>4775</v>
      </c>
      <c r="L13">
        <v>10396</v>
      </c>
      <c r="M13">
        <v>4822</v>
      </c>
      <c r="N13">
        <v>8306</v>
      </c>
      <c r="O13">
        <v>4801</v>
      </c>
      <c r="P13">
        <v>2373</v>
      </c>
      <c r="Q13">
        <v>2314</v>
      </c>
      <c r="R13">
        <v>2618</v>
      </c>
      <c r="S13">
        <v>208882</v>
      </c>
      <c r="T13">
        <v>69239</v>
      </c>
      <c r="U13">
        <v>17830</v>
      </c>
      <c r="V13">
        <v>13436</v>
      </c>
      <c r="W13">
        <v>12775</v>
      </c>
      <c r="X13">
        <v>49804</v>
      </c>
      <c r="Y13">
        <v>11796</v>
      </c>
      <c r="Z13">
        <v>60971</v>
      </c>
      <c r="AA13">
        <v>20797</v>
      </c>
      <c r="AB13">
        <v>10997</v>
      </c>
      <c r="AC13">
        <v>12299</v>
      </c>
      <c r="AD13">
        <v>13958</v>
      </c>
      <c r="AE13">
        <v>23507</v>
      </c>
      <c r="AF13">
        <v>10287</v>
      </c>
      <c r="AG13">
        <v>11944</v>
      </c>
      <c r="AH13" s="4">
        <f>SUM(Table1[[#This Row],[51100]:[171100]])</f>
        <v>961996</v>
      </c>
    </row>
    <row r="14" spans="1:34" x14ac:dyDescent="0.25">
      <c r="A14" s="1">
        <v>41703</v>
      </c>
      <c r="B14">
        <v>12</v>
      </c>
      <c r="C14" s="2">
        <v>292072</v>
      </c>
      <c r="D14">
        <v>1465</v>
      </c>
      <c r="E14">
        <v>6163</v>
      </c>
      <c r="F14">
        <v>8437</v>
      </c>
      <c r="G14">
        <v>301021</v>
      </c>
      <c r="H14">
        <v>34801</v>
      </c>
      <c r="I14">
        <v>2643</v>
      </c>
      <c r="J14">
        <v>404</v>
      </c>
      <c r="K14">
        <v>2722</v>
      </c>
      <c r="L14">
        <v>612</v>
      </c>
      <c r="M14">
        <v>1007</v>
      </c>
      <c r="N14">
        <v>4478</v>
      </c>
      <c r="O14">
        <v>322</v>
      </c>
      <c r="P14">
        <v>4613</v>
      </c>
      <c r="Q14">
        <v>3004</v>
      </c>
      <c r="R14">
        <v>1839</v>
      </c>
      <c r="S14">
        <v>2123</v>
      </c>
      <c r="T14">
        <v>401</v>
      </c>
      <c r="U14">
        <v>6028</v>
      </c>
      <c r="V14">
        <v>1000</v>
      </c>
      <c r="W14">
        <v>375</v>
      </c>
      <c r="X14">
        <v>30344</v>
      </c>
      <c r="Y14">
        <v>3260</v>
      </c>
      <c r="Z14">
        <v>3445</v>
      </c>
      <c r="AA14">
        <v>1687</v>
      </c>
      <c r="AB14">
        <v>2377</v>
      </c>
      <c r="AC14">
        <v>2958</v>
      </c>
      <c r="AD14">
        <v>8507</v>
      </c>
      <c r="AE14">
        <v>3605</v>
      </c>
      <c r="AF14">
        <v>17255</v>
      </c>
      <c r="AG14">
        <v>7096</v>
      </c>
      <c r="AH14" s="4">
        <f>SUM(Table1[[#This Row],[51100]:[171100]])</f>
        <v>756064</v>
      </c>
    </row>
    <row r="15" spans="1:34" x14ac:dyDescent="0.25">
      <c r="A15" s="1">
        <v>41703</v>
      </c>
      <c r="B15">
        <v>13</v>
      </c>
      <c r="C15">
        <v>10484</v>
      </c>
      <c r="D15">
        <v>9063</v>
      </c>
      <c r="E15">
        <v>300414</v>
      </c>
      <c r="F15">
        <v>5501</v>
      </c>
      <c r="G15">
        <v>115188</v>
      </c>
      <c r="H15">
        <v>5287</v>
      </c>
      <c r="I15">
        <v>18594</v>
      </c>
      <c r="J15">
        <v>5296</v>
      </c>
      <c r="K15">
        <v>10320</v>
      </c>
      <c r="L15">
        <v>5507</v>
      </c>
      <c r="M15">
        <v>6163</v>
      </c>
      <c r="N15">
        <v>6115</v>
      </c>
      <c r="O15">
        <v>5735</v>
      </c>
      <c r="P15">
        <v>20033</v>
      </c>
      <c r="Q15">
        <v>6649</v>
      </c>
      <c r="R15">
        <v>10027</v>
      </c>
      <c r="S15">
        <v>26287</v>
      </c>
      <c r="T15">
        <v>17979</v>
      </c>
      <c r="U15">
        <v>21339</v>
      </c>
      <c r="V15">
        <v>14197</v>
      </c>
      <c r="W15">
        <v>13390</v>
      </c>
      <c r="X15">
        <v>23253</v>
      </c>
      <c r="Y15">
        <v>6824</v>
      </c>
      <c r="Z15">
        <v>39168</v>
      </c>
      <c r="AA15">
        <v>10254</v>
      </c>
      <c r="AB15">
        <v>13247</v>
      </c>
      <c r="AC15">
        <v>13012</v>
      </c>
      <c r="AD15">
        <v>75141</v>
      </c>
      <c r="AE15">
        <v>18206</v>
      </c>
      <c r="AF15">
        <v>27685</v>
      </c>
      <c r="AG15">
        <v>100920</v>
      </c>
      <c r="AH15" s="4">
        <f>SUM(Table1[[#This Row],[51100]:[171100]])</f>
        <v>961278</v>
      </c>
    </row>
    <row r="16" spans="1:34" x14ac:dyDescent="0.25">
      <c r="A16" s="1">
        <v>41703</v>
      </c>
      <c r="B16">
        <v>14</v>
      </c>
      <c r="C16">
        <v>6968</v>
      </c>
      <c r="D16" s="2">
        <v>410682</v>
      </c>
      <c r="E16">
        <v>23600</v>
      </c>
      <c r="F16">
        <v>14517</v>
      </c>
      <c r="G16">
        <v>12235</v>
      </c>
      <c r="H16">
        <v>48855</v>
      </c>
      <c r="I16">
        <v>15335</v>
      </c>
      <c r="J16">
        <v>7969</v>
      </c>
      <c r="K16">
        <v>85326</v>
      </c>
      <c r="L16">
        <v>12584</v>
      </c>
      <c r="M16">
        <v>26358</v>
      </c>
      <c r="N16">
        <v>30159</v>
      </c>
      <c r="O16">
        <v>48341</v>
      </c>
      <c r="P16">
        <v>15708</v>
      </c>
      <c r="Q16">
        <v>12599</v>
      </c>
      <c r="R16">
        <v>58541</v>
      </c>
      <c r="S16">
        <v>126280</v>
      </c>
      <c r="T16">
        <v>46350</v>
      </c>
      <c r="U16">
        <v>39867</v>
      </c>
      <c r="V16">
        <v>20903</v>
      </c>
      <c r="W16">
        <v>14977</v>
      </c>
      <c r="X16">
        <v>25152</v>
      </c>
      <c r="Y16">
        <v>22836</v>
      </c>
      <c r="Z16">
        <v>30730</v>
      </c>
      <c r="AA16">
        <v>19422</v>
      </c>
      <c r="AB16">
        <v>20545</v>
      </c>
      <c r="AC16">
        <v>26990</v>
      </c>
      <c r="AD16">
        <v>22702</v>
      </c>
      <c r="AE16">
        <v>21204</v>
      </c>
      <c r="AF16">
        <v>29204</v>
      </c>
      <c r="AG16">
        <v>17596</v>
      </c>
      <c r="AH16" s="4">
        <f>SUM(Table1[[#This Row],[51100]:[171100]])</f>
        <v>1314535</v>
      </c>
    </row>
    <row r="17" spans="1:34" x14ac:dyDescent="0.25">
      <c r="A17" s="1">
        <v>41703</v>
      </c>
      <c r="B17">
        <v>15</v>
      </c>
      <c r="C17">
        <v>6355</v>
      </c>
      <c r="D17">
        <v>5540</v>
      </c>
      <c r="E17">
        <v>7849</v>
      </c>
      <c r="F17">
        <v>22903</v>
      </c>
      <c r="G17">
        <v>3226</v>
      </c>
      <c r="H17">
        <v>6263</v>
      </c>
      <c r="I17">
        <v>5328</v>
      </c>
      <c r="J17">
        <v>174788</v>
      </c>
      <c r="K17">
        <v>2881</v>
      </c>
      <c r="L17">
        <v>6655</v>
      </c>
      <c r="M17">
        <v>37644</v>
      </c>
      <c r="N17">
        <v>976</v>
      </c>
      <c r="O17">
        <v>1375</v>
      </c>
      <c r="P17">
        <v>2145</v>
      </c>
      <c r="Q17">
        <v>6280</v>
      </c>
      <c r="R17">
        <v>301692</v>
      </c>
      <c r="S17">
        <v>4157</v>
      </c>
      <c r="T17">
        <v>21157</v>
      </c>
      <c r="U17">
        <v>1891</v>
      </c>
      <c r="V17">
        <v>5202</v>
      </c>
      <c r="W17">
        <v>1217</v>
      </c>
      <c r="X17">
        <v>2976</v>
      </c>
      <c r="Y17">
        <v>4799</v>
      </c>
      <c r="Z17">
        <v>2852</v>
      </c>
      <c r="AA17">
        <v>3210</v>
      </c>
      <c r="AB17">
        <v>21245</v>
      </c>
      <c r="AC17">
        <v>92982</v>
      </c>
      <c r="AD17">
        <v>28738</v>
      </c>
      <c r="AE17">
        <v>24307</v>
      </c>
      <c r="AF17">
        <v>5904</v>
      </c>
      <c r="AG17">
        <v>3703</v>
      </c>
      <c r="AH17" s="4">
        <f>SUM(Table1[[#This Row],[51100]:[171100]])</f>
        <v>816240</v>
      </c>
    </row>
    <row r="18" spans="1:34" x14ac:dyDescent="0.25">
      <c r="A18" s="1">
        <v>41703</v>
      </c>
      <c r="B18">
        <v>16</v>
      </c>
      <c r="C18">
        <v>2149</v>
      </c>
      <c r="D18">
        <v>7473</v>
      </c>
      <c r="E18">
        <v>6716</v>
      </c>
      <c r="F18">
        <v>3694</v>
      </c>
      <c r="G18">
        <v>13256</v>
      </c>
      <c r="H18">
        <v>10230</v>
      </c>
      <c r="I18">
        <v>7048</v>
      </c>
      <c r="J18">
        <v>3158</v>
      </c>
      <c r="K18">
        <v>21204</v>
      </c>
      <c r="L18">
        <v>16542</v>
      </c>
      <c r="M18">
        <v>9096</v>
      </c>
      <c r="N18">
        <v>5181</v>
      </c>
      <c r="O18">
        <v>1119</v>
      </c>
      <c r="P18">
        <v>7014</v>
      </c>
      <c r="Q18">
        <v>10621</v>
      </c>
      <c r="R18">
        <v>3058</v>
      </c>
      <c r="S18">
        <v>12889</v>
      </c>
      <c r="T18">
        <v>32979</v>
      </c>
      <c r="U18">
        <v>8085</v>
      </c>
      <c r="V18">
        <v>9597</v>
      </c>
      <c r="W18">
        <v>13235</v>
      </c>
      <c r="X18">
        <v>12841</v>
      </c>
      <c r="Y18">
        <v>9501</v>
      </c>
      <c r="Z18">
        <v>27830</v>
      </c>
      <c r="AA18">
        <v>11068</v>
      </c>
      <c r="AB18">
        <v>16878</v>
      </c>
      <c r="AC18">
        <v>12354</v>
      </c>
      <c r="AD18">
        <v>23475</v>
      </c>
      <c r="AE18">
        <v>23131</v>
      </c>
      <c r="AF18">
        <v>10489</v>
      </c>
      <c r="AG18">
        <v>6577</v>
      </c>
      <c r="AH18" s="4">
        <f>SUM(Table1[[#This Row],[51100]:[171100]])</f>
        <v>358488</v>
      </c>
    </row>
    <row r="19" spans="1:34" x14ac:dyDescent="0.25">
      <c r="A19" s="1">
        <v>41703</v>
      </c>
      <c r="B19">
        <v>17</v>
      </c>
      <c r="C19">
        <v>57915</v>
      </c>
      <c r="D19">
        <v>15926</v>
      </c>
      <c r="E19">
        <v>9929</v>
      </c>
      <c r="F19">
        <v>10005</v>
      </c>
      <c r="G19">
        <v>5509</v>
      </c>
      <c r="H19">
        <v>15078</v>
      </c>
      <c r="I19">
        <v>5914</v>
      </c>
      <c r="J19">
        <v>5231</v>
      </c>
      <c r="K19">
        <v>26417</v>
      </c>
      <c r="L19">
        <v>8195</v>
      </c>
      <c r="M19">
        <v>8100</v>
      </c>
      <c r="N19">
        <v>9495</v>
      </c>
      <c r="O19">
        <v>319240</v>
      </c>
      <c r="P19">
        <v>10740</v>
      </c>
      <c r="Q19">
        <v>11731</v>
      </c>
      <c r="R19">
        <v>14855</v>
      </c>
      <c r="S19">
        <v>69110</v>
      </c>
      <c r="T19">
        <v>23536</v>
      </c>
      <c r="U19">
        <v>26748</v>
      </c>
      <c r="V19">
        <v>6039</v>
      </c>
      <c r="W19">
        <v>23218</v>
      </c>
      <c r="X19">
        <v>30346</v>
      </c>
      <c r="Y19">
        <v>27184</v>
      </c>
      <c r="Z19">
        <v>11001</v>
      </c>
      <c r="AA19">
        <v>27471</v>
      </c>
      <c r="AB19">
        <v>17620</v>
      </c>
      <c r="AC19">
        <v>11588</v>
      </c>
      <c r="AD19">
        <v>11333</v>
      </c>
      <c r="AE19">
        <v>36534</v>
      </c>
      <c r="AF19">
        <v>17421</v>
      </c>
      <c r="AG19">
        <v>16595</v>
      </c>
      <c r="AH19" s="4">
        <f>SUM(Table1[[#This Row],[51100]:[171100]])</f>
        <v>890024</v>
      </c>
    </row>
    <row r="20" spans="1:34" x14ac:dyDescent="0.25">
      <c r="A20" s="1">
        <v>41703</v>
      </c>
      <c r="B20">
        <v>18</v>
      </c>
      <c r="C20">
        <v>1579</v>
      </c>
      <c r="D20">
        <v>4191</v>
      </c>
      <c r="E20">
        <v>17262</v>
      </c>
      <c r="F20">
        <v>4254</v>
      </c>
      <c r="G20">
        <v>3422</v>
      </c>
      <c r="H20">
        <v>5788</v>
      </c>
      <c r="I20">
        <v>1045</v>
      </c>
      <c r="J20">
        <v>1145</v>
      </c>
      <c r="K20">
        <v>3897</v>
      </c>
      <c r="L20">
        <v>10025</v>
      </c>
      <c r="M20">
        <v>592</v>
      </c>
      <c r="N20">
        <v>2329</v>
      </c>
      <c r="O20">
        <v>7102</v>
      </c>
      <c r="P20">
        <v>682</v>
      </c>
      <c r="Q20">
        <v>2256</v>
      </c>
      <c r="R20">
        <v>7951</v>
      </c>
      <c r="S20">
        <v>1886</v>
      </c>
      <c r="T20">
        <v>3435</v>
      </c>
      <c r="U20">
        <v>1233</v>
      </c>
      <c r="V20">
        <v>219079</v>
      </c>
      <c r="W20">
        <v>2857</v>
      </c>
      <c r="X20">
        <v>18062</v>
      </c>
      <c r="Y20">
        <v>10482</v>
      </c>
      <c r="Z20">
        <v>44220</v>
      </c>
      <c r="AA20">
        <v>16300</v>
      </c>
      <c r="AB20">
        <v>1864</v>
      </c>
      <c r="AC20">
        <v>25728</v>
      </c>
      <c r="AD20">
        <v>8097</v>
      </c>
      <c r="AE20">
        <v>22210</v>
      </c>
      <c r="AF20">
        <v>11324</v>
      </c>
      <c r="AG20">
        <v>2697</v>
      </c>
      <c r="AH20" s="4">
        <f>SUM(Table1[[#This Row],[51100]:[171100]])</f>
        <v>462994</v>
      </c>
    </row>
    <row r="21" spans="1:34" x14ac:dyDescent="0.25">
      <c r="A21" s="1">
        <v>41703</v>
      </c>
      <c r="B21">
        <v>19</v>
      </c>
      <c r="C21">
        <v>9997</v>
      </c>
      <c r="D21">
        <v>6029</v>
      </c>
      <c r="E21">
        <v>2396</v>
      </c>
      <c r="F21">
        <v>3174</v>
      </c>
      <c r="G21">
        <v>5942</v>
      </c>
      <c r="H21">
        <v>3679</v>
      </c>
      <c r="I21">
        <v>15494</v>
      </c>
      <c r="J21">
        <v>3839</v>
      </c>
      <c r="K21">
        <v>10777</v>
      </c>
      <c r="L21">
        <v>4934</v>
      </c>
      <c r="M21">
        <v>15838</v>
      </c>
      <c r="N21">
        <v>11355</v>
      </c>
      <c r="O21">
        <v>8931</v>
      </c>
      <c r="P21">
        <v>4446</v>
      </c>
      <c r="Q21">
        <v>9529</v>
      </c>
      <c r="R21">
        <v>7795</v>
      </c>
      <c r="S21">
        <v>125506</v>
      </c>
      <c r="T21">
        <v>9697</v>
      </c>
      <c r="U21">
        <v>8641</v>
      </c>
      <c r="V21">
        <v>12362</v>
      </c>
      <c r="W21">
        <v>21733</v>
      </c>
      <c r="X21">
        <v>14490</v>
      </c>
      <c r="Y21">
        <v>70011</v>
      </c>
      <c r="Z21">
        <v>13292</v>
      </c>
      <c r="AA21">
        <v>13096</v>
      </c>
      <c r="AB21">
        <v>15645</v>
      </c>
      <c r="AC21">
        <v>23688</v>
      </c>
      <c r="AD21">
        <v>13659</v>
      </c>
      <c r="AE21">
        <v>47142</v>
      </c>
      <c r="AF21">
        <v>30821</v>
      </c>
      <c r="AG21">
        <v>3932</v>
      </c>
      <c r="AH21" s="4">
        <f>SUM(Table1[[#This Row],[51100]:[171100]])</f>
        <v>547870</v>
      </c>
    </row>
    <row r="22" spans="1:34" x14ac:dyDescent="0.25">
      <c r="A22" s="1">
        <v>41703</v>
      </c>
      <c r="B22">
        <v>20</v>
      </c>
      <c r="C22">
        <v>23164</v>
      </c>
      <c r="D22">
        <v>13532</v>
      </c>
      <c r="E22">
        <v>11267</v>
      </c>
      <c r="F22">
        <v>13592</v>
      </c>
      <c r="G22">
        <v>7708</v>
      </c>
      <c r="H22">
        <v>14850</v>
      </c>
      <c r="I22">
        <v>7862</v>
      </c>
      <c r="J22">
        <v>148587</v>
      </c>
      <c r="K22">
        <v>9576</v>
      </c>
      <c r="L22">
        <v>8447</v>
      </c>
      <c r="M22">
        <v>7738</v>
      </c>
      <c r="N22">
        <v>26685</v>
      </c>
      <c r="O22">
        <v>6411</v>
      </c>
      <c r="P22">
        <v>4801</v>
      </c>
      <c r="Q22">
        <v>16368</v>
      </c>
      <c r="R22">
        <v>5540</v>
      </c>
      <c r="S22">
        <v>9853</v>
      </c>
      <c r="T22">
        <v>53777</v>
      </c>
      <c r="U22">
        <v>8438</v>
      </c>
      <c r="V22">
        <v>22312</v>
      </c>
      <c r="W22">
        <v>18056</v>
      </c>
      <c r="X22">
        <v>29229</v>
      </c>
      <c r="Y22">
        <v>36897</v>
      </c>
      <c r="Z22">
        <v>39321</v>
      </c>
      <c r="AA22">
        <v>17975</v>
      </c>
      <c r="AB22">
        <v>15925</v>
      </c>
      <c r="AC22">
        <v>186698</v>
      </c>
      <c r="AD22">
        <v>11886</v>
      </c>
      <c r="AE22">
        <v>24701</v>
      </c>
      <c r="AF22">
        <v>11550</v>
      </c>
      <c r="AG22">
        <v>16244</v>
      </c>
      <c r="AH22" s="4">
        <f>SUM(Table1[[#This Row],[51100]:[171100]])</f>
        <v>828990</v>
      </c>
    </row>
    <row r="23" spans="1:34" x14ac:dyDescent="0.25">
      <c r="A23" s="1">
        <v>41703</v>
      </c>
      <c r="B23">
        <v>21</v>
      </c>
      <c r="C23">
        <v>1982</v>
      </c>
      <c r="D23">
        <v>11847</v>
      </c>
      <c r="E23">
        <v>10803</v>
      </c>
      <c r="F23">
        <v>3446</v>
      </c>
      <c r="G23">
        <v>1253</v>
      </c>
      <c r="H23">
        <v>18025</v>
      </c>
      <c r="I23">
        <v>13737</v>
      </c>
      <c r="J23">
        <v>2308</v>
      </c>
      <c r="K23">
        <v>2901</v>
      </c>
      <c r="L23">
        <v>1281</v>
      </c>
      <c r="M23">
        <v>18591</v>
      </c>
      <c r="N23">
        <v>1084</v>
      </c>
      <c r="O23">
        <v>7635</v>
      </c>
      <c r="P23">
        <v>107161</v>
      </c>
      <c r="Q23">
        <v>3728</v>
      </c>
      <c r="R23">
        <v>894</v>
      </c>
      <c r="S23">
        <v>4469</v>
      </c>
      <c r="T23">
        <v>1787</v>
      </c>
      <c r="U23">
        <v>3061</v>
      </c>
      <c r="V23">
        <v>4868</v>
      </c>
      <c r="W23">
        <v>709</v>
      </c>
      <c r="X23">
        <v>5653</v>
      </c>
      <c r="Y23">
        <v>58440</v>
      </c>
      <c r="Z23">
        <v>2178</v>
      </c>
      <c r="AA23">
        <v>3395</v>
      </c>
      <c r="AB23">
        <v>5847</v>
      </c>
      <c r="AC23">
        <v>2578</v>
      </c>
      <c r="AD23">
        <v>5802</v>
      </c>
      <c r="AE23">
        <v>1347</v>
      </c>
      <c r="AF23">
        <v>6095</v>
      </c>
      <c r="AG23">
        <v>471</v>
      </c>
      <c r="AH23" s="4">
        <f>SUM(Table1[[#This Row],[51100]:[171100]])</f>
        <v>313376</v>
      </c>
    </row>
    <row r="24" spans="1:34" x14ac:dyDescent="0.25">
      <c r="A24" s="1">
        <v>41703</v>
      </c>
      <c r="B24">
        <v>22</v>
      </c>
      <c r="C24">
        <v>8888</v>
      </c>
      <c r="D24">
        <v>4000</v>
      </c>
      <c r="E24">
        <v>2029</v>
      </c>
      <c r="F24">
        <v>10331</v>
      </c>
      <c r="G24">
        <v>51548</v>
      </c>
      <c r="H24">
        <v>4436</v>
      </c>
      <c r="I24">
        <v>3009</v>
      </c>
      <c r="J24">
        <v>3394</v>
      </c>
      <c r="K24">
        <v>3554</v>
      </c>
      <c r="L24">
        <v>4220</v>
      </c>
      <c r="M24">
        <v>1418</v>
      </c>
      <c r="N24">
        <v>7784</v>
      </c>
      <c r="O24">
        <v>3638</v>
      </c>
      <c r="P24">
        <v>3616</v>
      </c>
      <c r="Q24">
        <v>3672</v>
      </c>
      <c r="R24">
        <v>4742</v>
      </c>
      <c r="S24">
        <v>15575</v>
      </c>
      <c r="T24">
        <v>5038</v>
      </c>
      <c r="U24">
        <v>6013</v>
      </c>
      <c r="V24">
        <v>5045</v>
      </c>
      <c r="W24">
        <v>5174</v>
      </c>
      <c r="X24">
        <v>7746</v>
      </c>
      <c r="Y24">
        <v>21249</v>
      </c>
      <c r="Z24">
        <v>8345</v>
      </c>
      <c r="AA24">
        <v>6871</v>
      </c>
      <c r="AB24">
        <v>26625</v>
      </c>
      <c r="AC24">
        <v>26105</v>
      </c>
      <c r="AD24">
        <v>16193</v>
      </c>
      <c r="AE24">
        <v>4484</v>
      </c>
      <c r="AF24">
        <v>2965</v>
      </c>
      <c r="AG24">
        <v>4392</v>
      </c>
      <c r="AH24" s="4">
        <f>SUM(Table1[[#This Row],[51100]:[171100]])</f>
        <v>282099</v>
      </c>
    </row>
    <row r="25" spans="1:34" x14ac:dyDescent="0.25">
      <c r="A25" s="1">
        <v>41703</v>
      </c>
      <c r="B25">
        <v>23</v>
      </c>
      <c r="C25">
        <v>37163</v>
      </c>
      <c r="D25">
        <v>2749</v>
      </c>
      <c r="E25">
        <v>37609</v>
      </c>
      <c r="F25">
        <v>7066</v>
      </c>
      <c r="G25">
        <v>4944</v>
      </c>
      <c r="H25">
        <v>1798</v>
      </c>
      <c r="I25">
        <v>2085</v>
      </c>
      <c r="J25">
        <v>2842</v>
      </c>
      <c r="K25">
        <v>6239</v>
      </c>
      <c r="L25">
        <v>10022</v>
      </c>
      <c r="M25">
        <v>4273</v>
      </c>
      <c r="N25">
        <v>834</v>
      </c>
      <c r="O25">
        <v>1484</v>
      </c>
      <c r="P25">
        <v>3820</v>
      </c>
      <c r="Q25">
        <v>6775</v>
      </c>
      <c r="R25">
        <v>2804</v>
      </c>
      <c r="S25">
        <v>8578</v>
      </c>
      <c r="T25">
        <v>10210</v>
      </c>
      <c r="U25">
        <v>4279</v>
      </c>
      <c r="V25">
        <v>9186</v>
      </c>
      <c r="W25">
        <v>4184</v>
      </c>
      <c r="X25">
        <v>12568</v>
      </c>
      <c r="Y25">
        <v>7069</v>
      </c>
      <c r="Z25">
        <v>9245</v>
      </c>
      <c r="AA25">
        <v>6316</v>
      </c>
      <c r="AB25">
        <v>3181</v>
      </c>
      <c r="AC25">
        <v>3130</v>
      </c>
      <c r="AD25">
        <v>20588</v>
      </c>
      <c r="AE25">
        <v>4121</v>
      </c>
      <c r="AF25">
        <v>22392</v>
      </c>
      <c r="AG25">
        <v>5520</v>
      </c>
      <c r="AH25" s="4">
        <f>SUM(Table1[[#This Row],[51100]:[171100]])</f>
        <v>263074</v>
      </c>
    </row>
    <row r="26" spans="1:34" s="3" customFormat="1" x14ac:dyDescent="0.25">
      <c r="C26" s="3">
        <f>SUM(Table1[51100])</f>
        <v>906093</v>
      </c>
      <c r="D26" s="3">
        <f>SUBTOTAL(109,Table1[52100])</f>
        <v>1174489</v>
      </c>
      <c r="E26" s="3">
        <f>SUBTOTAL(109,Table1[53100])</f>
        <v>609472</v>
      </c>
      <c r="F26" s="3">
        <f>SUBTOTAL(109,Table1[54100])</f>
        <v>482290</v>
      </c>
      <c r="G26" s="3">
        <f>SUBTOTAL(109,Table1[55100])</f>
        <v>928425</v>
      </c>
      <c r="H26" s="3">
        <f>SUBTOTAL(109,Table1[56100])</f>
        <v>213718</v>
      </c>
      <c r="I26" s="3">
        <f>SUBTOTAL(109,Table1[57100])</f>
        <v>129247</v>
      </c>
      <c r="J26" s="3">
        <f>SUBTOTAL(109,Table1[58100])</f>
        <v>1035732</v>
      </c>
      <c r="K26" s="3">
        <f>SUBTOTAL(109,Table1[59100])</f>
        <v>293223</v>
      </c>
      <c r="L26" s="3">
        <f>SUBTOTAL(109,Table1[60100])</f>
        <v>372340</v>
      </c>
      <c r="M26" s="3">
        <f>SUBTOTAL(109,Table1[61100])</f>
        <v>331124</v>
      </c>
      <c r="N26" s="3">
        <f>SUBTOTAL(109,Table1[62100])</f>
        <v>143637</v>
      </c>
      <c r="O26" s="3">
        <f>SUBTOTAL(109,Table1[63100])</f>
        <v>482240</v>
      </c>
      <c r="P26" s="3">
        <f>SUBTOTAL(109,Table1[64100])</f>
        <v>207909</v>
      </c>
      <c r="Q26" s="3">
        <f>SUBTOTAL(109,Table1[65100])</f>
        <v>141536</v>
      </c>
      <c r="R26" s="3">
        <f>SUBTOTAL(109,Table1[66100])</f>
        <v>479999</v>
      </c>
      <c r="S26" s="3">
        <f>SUBTOTAL(109,Table1[157100])</f>
        <v>670117</v>
      </c>
      <c r="T26" s="3">
        <f>SUBTOTAL(109,Table1[158100])</f>
        <v>412663</v>
      </c>
      <c r="U26" s="3">
        <f>SUBTOTAL(109,Table1[159100])</f>
        <v>226343</v>
      </c>
      <c r="V26" s="3">
        <f>SUBTOTAL(109,Table1[160100])</f>
        <v>456805</v>
      </c>
      <c r="W26" s="3">
        <f>SUBTOTAL(109,Table1[161100])</f>
        <v>185473</v>
      </c>
      <c r="X26" s="3">
        <f>SUBTOTAL(109,Table1[162100])</f>
        <v>332026</v>
      </c>
      <c r="Y26" s="3">
        <f>SUBTOTAL(109,Table1[163100])</f>
        <v>353093</v>
      </c>
      <c r="Z26" s="3">
        <f>SUBTOTAL(109,Table1[164100])</f>
        <v>368472</v>
      </c>
      <c r="AA26" s="3">
        <f>SUBTOTAL(109,Table1[165100])</f>
        <v>530202</v>
      </c>
      <c r="AB26" s="3">
        <f>SUBTOTAL(109,Table1[166100])</f>
        <v>212514</v>
      </c>
      <c r="AC26" s="3">
        <f>SUBTOTAL(109,Table1[167100])</f>
        <v>615376</v>
      </c>
      <c r="AD26" s="3">
        <f>SUBTOTAL(109,Table1[168100])</f>
        <v>476058</v>
      </c>
      <c r="AE26" s="3">
        <f>SUBTOTAL(109,Table1[169100])</f>
        <v>531694</v>
      </c>
      <c r="AF26" s="3">
        <f>SUBTOTAL(109,Table1[170100])</f>
        <v>572410</v>
      </c>
      <c r="AG26" s="3">
        <f>SUBTOTAL(109,Table1[171100])</f>
        <v>489336</v>
      </c>
      <c r="AH26"/>
    </row>
    <row r="29" spans="1:34" x14ac:dyDescent="0.25">
      <c r="C29" s="3">
        <f>SUM(Table1[[#Totals],[51100]:[171100]])</f>
        <v>14364056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2014-03-05T23:10:44Z</dcterms:created>
  <dcterms:modified xsi:type="dcterms:W3CDTF">2014-03-06T02:35:10Z</dcterms:modified>
</cp:coreProperties>
</file>