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F14" i="1" l="1"/>
  <c r="F13" i="1"/>
  <c r="D13" i="1"/>
  <c r="D14" i="1"/>
  <c r="D18" i="1" l="1"/>
  <c r="F18" i="1"/>
  <c r="F17" i="1"/>
  <c r="D17" i="1"/>
  <c r="F12" i="1"/>
  <c r="D12" i="1"/>
</calcChain>
</file>

<file path=xl/sharedStrings.xml><?xml version="1.0" encoding="utf-8"?>
<sst xmlns="http://schemas.openxmlformats.org/spreadsheetml/2006/main" count="37" uniqueCount="32">
  <si>
    <t>Current setup and data</t>
  </si>
  <si>
    <t>ELS</t>
  </si>
  <si>
    <t>MIA</t>
  </si>
  <si>
    <t>Index</t>
  </si>
  <si>
    <t>Total Doc</t>
  </si>
  <si>
    <t>24.21 Billion</t>
  </si>
  <si>
    <t>2.43 Billion</t>
  </si>
  <si>
    <t>Size</t>
  </si>
  <si>
    <t>287 TB</t>
  </si>
  <si>
    <t>38 TB</t>
  </si>
  <si>
    <t>Search Node</t>
  </si>
  <si>
    <t>Indexing-merge Node</t>
  </si>
  <si>
    <t>Reindexing-Remerge-Retention Node</t>
  </si>
  <si>
    <t>Isiloin</t>
  </si>
  <si>
    <t>3Par server - storage</t>
  </si>
  <si>
    <t xml:space="preserve">~$1,000/TB </t>
  </si>
  <si>
    <t>~$5,000/TB</t>
  </si>
  <si>
    <t xml:space="preserve">MS license </t>
  </si>
  <si>
    <t xml:space="preserve">VM license </t>
  </si>
  <si>
    <t xml:space="preserve">Search Hardware </t>
  </si>
  <si>
    <t>HW/SW</t>
  </si>
  <si>
    <t>$ per unit</t>
  </si>
  <si>
    <t>ELS Cost Estimation</t>
  </si>
  <si>
    <t>MIA Cost Estimation</t>
  </si>
  <si>
    <t xml:space="preserve">$2,500/agent </t>
  </si>
  <si>
    <t>NA</t>
  </si>
  <si>
    <t>Total</t>
  </si>
  <si>
    <t xml:space="preserve">Hardware Cost
Search Chassis (16 blade housing) = $14K
Search Blade = $11.5K
Search VM Hardware Cost = ~ $2,500 [((14,000/16)+11,500)/5 agents per host]
</t>
  </si>
  <si>
    <t>112-160GB</t>
  </si>
  <si>
    <t>Index server cost</t>
  </si>
  <si>
    <t>2000/VM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</si>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</sst>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2"/>
      <color theme="3" tint="-0.249977111117893"/>
      <name val="Calibri"/>
      <family val="2"/>
      <scheme val="minor"/>
    </font>
    <font>
      <sz val="12"/>
      <color theme="3" tint="-0.249977111117893"/>
      <name val="Calibri"/>
      <family val="2"/>
      <scheme val="minor"/>
    </font>
    <font>
      <b/>
      <sz val="12"/>
      <color theme="3" tint="-0.249977111117893"/>
      <name val="Calibri"/>
      <scheme val="minor"/>
    </font>
    <font>
      <sz val="12"/>
      <color theme="3" tint="-0.249977111117893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FFC000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E699"/>
        <bgColor indexed="64"/>
      </patternFill>
    </fill>
  </fills>
  <borders count="4">
    <border>
      <left/>
      <right/>
      <top/>
      <bottom/>
      <diagonal/>
    </border>
    <border>
      <left/>
      <right style="medium">
        <color rgb="FFFFFFFF"/>
      </right>
      <top/>
      <bottom style="medium">
        <color rgb="FFFFFFFF"/>
      </bottom>
      <diagonal/>
    </border>
    <border>
      <left/>
      <right/>
      <top/>
      <bottom style="medium">
        <color rgb="FFFFFFFF"/>
      </bottom>
      <diagonal/>
    </border>
    <border>
      <left/>
      <right style="medium">
        <color rgb="FFFFFFFF"/>
      </right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23">
    <xf numFmtId="0" fontId="0" fillId="0" borderId="0" xfId="0"/>
    <xf numFmtId="0" fontId="3" fillId="5" borderId="1" xfId="0" applyFont="1" applyFill="1" applyBorder="1" applyAlignment="1">
      <alignment horizontal="left" vertical="top" wrapText="1"/>
    </xf>
    <xf numFmtId="0" fontId="3" fillId="5" borderId="2" xfId="0" applyFont="1" applyFill="1" applyBorder="1" applyAlignment="1">
      <alignment horizontal="left" vertical="top" wrapText="1"/>
    </xf>
    <xf numFmtId="0" fontId="3" fillId="5" borderId="0" xfId="0" applyFont="1" applyFill="1" applyBorder="1" applyAlignment="1">
      <alignment horizontal="left" vertical="top" wrapText="1"/>
    </xf>
    <xf numFmtId="0" fontId="3" fillId="4" borderId="1" xfId="0" applyFont="1" applyFill="1" applyBorder="1" applyAlignment="1">
      <alignment horizontal="left" vertical="top" wrapText="1"/>
    </xf>
    <xf numFmtId="0" fontId="3" fillId="4" borderId="2" xfId="0" applyFont="1" applyFill="1" applyBorder="1" applyAlignment="1">
      <alignment horizontal="left" vertical="top" wrapText="1"/>
    </xf>
    <xf numFmtId="0" fontId="3" fillId="5" borderId="3" xfId="0" applyFont="1" applyFill="1" applyBorder="1" applyAlignment="1">
      <alignment horizontal="left" vertical="top" wrapText="1"/>
    </xf>
    <xf numFmtId="0" fontId="4" fillId="3" borderId="1" xfId="0" applyFont="1" applyFill="1" applyBorder="1" applyAlignment="1">
      <alignment horizontal="left" vertical="top" wrapText="1"/>
    </xf>
    <xf numFmtId="0" fontId="4" fillId="3" borderId="2" xfId="0" applyFont="1" applyFill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5" fillId="0" borderId="0" xfId="0" applyFont="1" applyAlignment="1">
      <alignment horizontal="left" vertical="top"/>
    </xf>
    <xf numFmtId="0" fontId="6" fillId="0" borderId="0" xfId="0" applyFont="1" applyAlignment="1">
      <alignment horizontal="center" vertical="top"/>
    </xf>
    <xf numFmtId="164" fontId="6" fillId="0" borderId="0" xfId="0" applyNumberFormat="1" applyFont="1" applyAlignment="1">
      <alignment horizontal="center" vertical="top"/>
    </xf>
    <xf numFmtId="0" fontId="2" fillId="2" borderId="0" xfId="1" applyAlignment="1">
      <alignment horizontal="left" vertical="top"/>
    </xf>
    <xf numFmtId="0" fontId="2" fillId="2" borderId="0" xfId="1" applyAlignment="1">
      <alignment horizontal="center" vertical="top"/>
    </xf>
    <xf numFmtId="164" fontId="2" fillId="2" borderId="0" xfId="1" applyNumberFormat="1" applyAlignment="1">
      <alignment horizontal="center" vertical="top"/>
    </xf>
    <xf numFmtId="0" fontId="0" fillId="0" borderId="0" xfId="0" applyAlignment="1">
      <alignment horizontal="center" vertical="top" wrapText="1"/>
    </xf>
    <xf numFmtId="0" fontId="0" fillId="0" borderId="0" xfId="0" applyAlignment="1">
      <alignment horizontal="center" vertical="top"/>
    </xf>
    <xf numFmtId="0" fontId="7" fillId="0" borderId="0" xfId="0" applyFont="1" applyAlignment="1">
      <alignment horizontal="left" vertical="top"/>
    </xf>
    <xf numFmtId="0" fontId="8" fillId="0" borderId="0" xfId="0" applyFont="1" applyAlignment="1">
      <alignment horizontal="center" vertical="top"/>
    </xf>
    <xf numFmtId="164" fontId="8" fillId="0" borderId="0" xfId="0" applyNumberFormat="1" applyFont="1" applyAlignment="1">
      <alignment horizontal="center" vertical="top"/>
    </xf>
  </cellXfs>
  <cellStyles count="2">
    <cellStyle name="Accent1" xfId="1" builtinId="29"/>
    <cellStyle name="Normal" xfId="0" builtinId="0"/>
  </cellStyles>
  <dxfs count="15">
    <dxf>
      <font>
        <strike val="0"/>
        <outline val="0"/>
        <shadow val="0"/>
        <u val="none"/>
        <vertAlign val="baseline"/>
        <sz val="12"/>
        <color theme="3" tint="-0.249977111117893"/>
        <name val="Calibri"/>
        <scheme val="minor"/>
      </font>
      <numFmt numFmtId="164" formatCode="&quot;$&quot;#,##0"/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3" tint="-0.249977111117893"/>
        <name val="Calibri"/>
        <scheme val="minor"/>
      </font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3" tint="-0.249977111117893"/>
        <name val="Calibri"/>
        <scheme val="minor"/>
      </font>
      <numFmt numFmtId="164" formatCode="&quot;$&quot;#,##0"/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3" tint="-0.249977111117893"/>
        <name val="Calibri"/>
        <scheme val="minor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3" tint="-0.249977111117893"/>
        <name val="Calibri"/>
        <scheme val="minor"/>
      </font>
      <alignment horizontal="center" vertical="top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3" tint="-0.249977111117893"/>
        <name val="Calibri"/>
        <scheme val="minor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3" tint="-0.249977111117893"/>
        <name val="Calibri"/>
        <scheme val="minor"/>
      </font>
    </dxf>
    <dxf>
      <alignment horizontal="center" vertical="bottom" textRotation="0" wrapText="0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border outline="0">
        <right style="medium">
          <color rgb="FFFFFFFF"/>
        </right>
        <bottom style="medium">
          <color rgb="FFFFFFFF"/>
        </bottom>
      </border>
    </dxf>
    <dxf>
      <alignment horizontal="left" vertical="top" textRotation="0" wrapText="1" indent="0" justifyLastLine="0" shrinkToFit="0" readingOrder="0"/>
    </dxf>
    <dxf>
      <border outline="0">
        <bottom style="medium">
          <color rgb="FFFFFFF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indexed="64"/>
          <bgColor rgb="FFFFC000"/>
        </patternFill>
      </fill>
      <alignment horizontal="left" vertical="top" textRotation="0" wrapText="1" indent="0" justifyLastLine="0" shrinkToFit="0" readingOrder="0"/>
      <border diagonalUp="0" diagonalDown="0" outline="0">
        <left style="medium">
          <color rgb="FFFFFFFF"/>
        </left>
        <right style="medium">
          <color rgb="FFFFFFFF"/>
        </right>
        <top/>
        <bottom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C7" totalsRowShown="0" headerRowDxfId="14" dataDxfId="12" headerRowBorderDxfId="13" tableBorderDxfId="11">
  <autoFilter ref="A1:C7"/>
  <tableColumns count="3">
    <tableColumn id="1" name="Current setup and data" dataDxfId="10"/>
    <tableColumn id="2" name="ELS" dataDxfId="9"/>
    <tableColumn id="3" name="MIA" dataDxfId="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1:F18" totalsRowShown="0" headerRowDxfId="7" dataDxfId="6">
  <autoFilter ref="A11:F18"/>
  <tableColumns count="6">
    <tableColumn id="1" name="HW/SW" dataDxfId="5"/>
    <tableColumn id="2" name="$ per unit" dataDxfId="4"/>
    <tableColumn id="3" name="ELS" dataDxfId="3"/>
    <tableColumn id="4" name="ELS Cost Estimation" dataDxfId="2"/>
    <tableColumn id="5" name="MIA" dataDxfId="1"/>
    <tableColumn id="6" name="MIA Cost Estimation" dataDxfId="0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tabSelected="1" zoomScale="140" zoomScaleNormal="140" workbookViewId="0">
      <selection activeCell="F15" sqref="F15"/>
    </sheetView>
  </sheetViews>
  <sheetFormatPr defaultRowHeight="15" x14ac:dyDescent="0.25"/>
  <cols>
    <col min="1" max="1" width="23.28515625" customWidth="1"/>
    <col min="2" max="2" width="17.5703125" bestFit="1" customWidth="1"/>
    <col min="3" max="3" width="18.140625" customWidth="1"/>
    <col min="4" max="4" width="22.85546875" bestFit="1" customWidth="1"/>
    <col min="5" max="5" width="19.85546875" bestFit="1" customWidth="1"/>
    <col min="6" max="6" width="21.5703125" bestFit="1" customWidth="1"/>
  </cols>
  <sheetData>
    <row r="1" spans="1:8" ht="15.75" thickBot="1" x14ac:dyDescent="0.3">
      <c r="A1" s="7" t="s">
        <v>0</v>
      </c>
      <c r="B1" s="7" t="s">
        <v>1</v>
      </c>
      <c r="C1" s="8" t="s">
        <v>2</v>
      </c>
    </row>
    <row r="2" spans="1:8" ht="15.75" thickBot="1" x14ac:dyDescent="0.3">
      <c r="A2" s="4" t="s">
        <v>3</v>
      </c>
      <c r="B2" s="4">
        <v>127392</v>
      </c>
      <c r="C2" s="5">
        <v>11691</v>
      </c>
    </row>
    <row r="3" spans="1:8" ht="15.75" thickBot="1" x14ac:dyDescent="0.3">
      <c r="A3" s="1" t="s">
        <v>4</v>
      </c>
      <c r="B3" s="1" t="s">
        <v>5</v>
      </c>
      <c r="C3" s="2" t="s">
        <v>6</v>
      </c>
    </row>
    <row r="4" spans="1:8" ht="15.75" thickBot="1" x14ac:dyDescent="0.3">
      <c r="A4" s="4" t="s">
        <v>7</v>
      </c>
      <c r="B4" s="4" t="s">
        <v>8</v>
      </c>
      <c r="C4" s="5" t="s">
        <v>9</v>
      </c>
    </row>
    <row r="5" spans="1:8" ht="15.75" thickBot="1" x14ac:dyDescent="0.3">
      <c r="A5" s="1" t="s">
        <v>10</v>
      </c>
      <c r="B5" s="1">
        <v>137</v>
      </c>
      <c r="C5" s="2">
        <v>109</v>
      </c>
    </row>
    <row r="6" spans="1:8" ht="15.75" thickBot="1" x14ac:dyDescent="0.3">
      <c r="A6" s="4" t="s">
        <v>11</v>
      </c>
      <c r="B6" s="4">
        <v>83</v>
      </c>
      <c r="C6" s="5">
        <v>10</v>
      </c>
    </row>
    <row r="7" spans="1:8" ht="30" x14ac:dyDescent="0.25">
      <c r="A7" s="6" t="s">
        <v>12</v>
      </c>
      <c r="B7" s="6">
        <v>29</v>
      </c>
      <c r="C7" s="3">
        <v>1</v>
      </c>
    </row>
    <row r="11" spans="1:8" x14ac:dyDescent="0.25">
      <c r="A11" s="11" t="s">
        <v>20</v>
      </c>
      <c r="B11" s="10" t="s">
        <v>21</v>
      </c>
      <c r="C11" s="10" t="s">
        <v>1</v>
      </c>
      <c r="D11" s="10" t="s">
        <v>22</v>
      </c>
      <c r="E11" s="10" t="s">
        <v>2</v>
      </c>
      <c r="F11" s="10" t="s">
        <v>23</v>
      </c>
    </row>
    <row r="12" spans="1:8" ht="15.75" x14ac:dyDescent="0.25">
      <c r="A12" s="12" t="s">
        <v>13</v>
      </c>
      <c r="B12" s="13" t="s">
        <v>15</v>
      </c>
      <c r="C12" s="13" t="s">
        <v>8</v>
      </c>
      <c r="D12" s="14">
        <f>(287*1000)</f>
        <v>287000</v>
      </c>
      <c r="E12" s="13" t="s">
        <v>9</v>
      </c>
      <c r="F12" s="14">
        <f>(38*1000)</f>
        <v>38000</v>
      </c>
      <c r="G12" s="9"/>
      <c r="H12" s="9"/>
    </row>
    <row r="13" spans="1:8" ht="15.75" x14ac:dyDescent="0.25">
      <c r="A13" s="12" t="s">
        <v>14</v>
      </c>
      <c r="B13" s="13" t="s">
        <v>16</v>
      </c>
      <c r="C13" s="13" t="s">
        <v>28</v>
      </c>
      <c r="D13" s="14">
        <f>((112*160/1024)*5000)</f>
        <v>87500</v>
      </c>
      <c r="E13" s="13">
        <v>11</v>
      </c>
      <c r="F13" s="14">
        <f>((11*160/1024)*5000)</f>
        <v>8593.75</v>
      </c>
      <c r="G13" s="9"/>
      <c r="H13" s="9"/>
    </row>
    <row r="14" spans="1:8" ht="15.75" x14ac:dyDescent="0.25">
      <c r="A14" s="20" t="s">
        <v>29</v>
      </c>
      <c r="B14" s="21" t="s">
        <v>30</v>
      </c>
      <c r="C14" s="21">
        <v>112</v>
      </c>
      <c r="D14" s="22">
        <f>(112*2000)</f>
        <v>224000</v>
      </c>
      <c r="E14" s="21">
        <v>11</v>
      </c>
      <c r="F14" s="22">
        <f>(2000*11)</f>
        <v>22000</v>
      </c>
      <c r="G14" s="9"/>
      <c r="H14" s="9"/>
    </row>
    <row r="15" spans="1:8" ht="15.75" x14ac:dyDescent="0.25">
      <c r="A15" s="12" t="s">
        <v>17</v>
      </c>
      <c r="B15" s="13" t="s">
        <v>25</v>
      </c>
      <c r="C15" s="13"/>
      <c r="D15" s="14">
        <v>0</v>
      </c>
      <c r="E15" s="13"/>
      <c r="F15" s="14" t="s">
        <v>31</v>
      </c>
      <c r="G15" s="9"/>
      <c r="H15" s="9"/>
    </row>
    <row r="16" spans="1:8" ht="15.75" x14ac:dyDescent="0.25">
      <c r="A16" s="12" t="s">
        <v>18</v>
      </c>
      <c r="B16" s="13" t="s">
        <v>25</v>
      </c>
      <c r="C16" s="13"/>
      <c r="D16" s="14">
        <v>0</v>
      </c>
      <c r="E16" s="13"/>
      <c r="F16" s="14">
        <v>0</v>
      </c>
      <c r="G16" s="9"/>
      <c r="H16" s="9"/>
    </row>
    <row r="17" spans="1:8" ht="15.75" x14ac:dyDescent="0.25">
      <c r="A17" s="12" t="s">
        <v>19</v>
      </c>
      <c r="B17" s="13" t="s">
        <v>24</v>
      </c>
      <c r="C17" s="13">
        <v>137</v>
      </c>
      <c r="D17" s="14">
        <f>(2500*137)</f>
        <v>342500</v>
      </c>
      <c r="E17" s="13">
        <v>109</v>
      </c>
      <c r="F17" s="14">
        <f>(2500*109)</f>
        <v>272500</v>
      </c>
      <c r="G17" s="9"/>
      <c r="H17" s="9"/>
    </row>
    <row r="18" spans="1:8" x14ac:dyDescent="0.25">
      <c r="A18" s="15" t="s">
        <v>26</v>
      </c>
      <c r="B18" s="16"/>
      <c r="C18" s="16"/>
      <c r="D18" s="17">
        <f>SUM(D12:D17)</f>
        <v>941000</v>
      </c>
      <c r="E18" s="16"/>
      <c r="F18" s="17">
        <f>SUM(F12:F17)</f>
        <v>341093.75</v>
      </c>
      <c r="G18" s="9"/>
      <c r="H18" s="9"/>
    </row>
    <row r="19" spans="1:8" ht="15.75" x14ac:dyDescent="0.25">
      <c r="A19" s="12"/>
      <c r="B19" s="13"/>
      <c r="C19" s="13"/>
      <c r="D19" s="14"/>
      <c r="E19" s="13"/>
      <c r="F19" s="14"/>
      <c r="G19" s="9"/>
      <c r="H19" s="9"/>
    </row>
    <row r="20" spans="1:8" x14ac:dyDescent="0.25">
      <c r="A20" s="9"/>
      <c r="B20" s="9"/>
      <c r="C20" s="9"/>
      <c r="D20" s="9"/>
      <c r="E20" s="9"/>
      <c r="F20" s="9"/>
      <c r="G20" s="9"/>
      <c r="H20" s="9"/>
    </row>
    <row r="21" spans="1:8" x14ac:dyDescent="0.25">
      <c r="A21" s="9"/>
      <c r="B21" s="9"/>
      <c r="C21" s="9"/>
      <c r="D21" s="9"/>
      <c r="E21" s="9"/>
      <c r="F21" s="9"/>
      <c r="G21" s="9"/>
      <c r="H21" s="9"/>
    </row>
    <row r="22" spans="1:8" x14ac:dyDescent="0.25">
      <c r="A22" s="9"/>
      <c r="B22" s="9"/>
      <c r="C22" s="9"/>
      <c r="D22" s="9"/>
      <c r="E22" s="9"/>
      <c r="F22" s="9"/>
      <c r="G22" s="9"/>
      <c r="H22" s="9"/>
    </row>
    <row r="23" spans="1:8" x14ac:dyDescent="0.25">
      <c r="A23" s="18" t="s">
        <v>27</v>
      </c>
      <c r="B23" s="19"/>
      <c r="C23" s="19"/>
      <c r="D23" s="19"/>
      <c r="E23" s="19"/>
      <c r="F23" s="19"/>
      <c r="G23" s="9"/>
      <c r="H23" s="9"/>
    </row>
    <row r="24" spans="1:8" x14ac:dyDescent="0.25">
      <c r="A24" s="19"/>
      <c r="B24" s="19"/>
      <c r="C24" s="19"/>
      <c r="D24" s="19"/>
      <c r="E24" s="19"/>
      <c r="F24" s="19"/>
      <c r="G24" s="9"/>
      <c r="H24" s="9"/>
    </row>
    <row r="25" spans="1:8" x14ac:dyDescent="0.25">
      <c r="A25" s="19"/>
      <c r="B25" s="19"/>
      <c r="C25" s="19"/>
      <c r="D25" s="19"/>
      <c r="E25" s="19"/>
      <c r="F25" s="19"/>
      <c r="G25" s="9"/>
      <c r="H25" s="9"/>
    </row>
    <row r="26" spans="1:8" x14ac:dyDescent="0.25">
      <c r="A26" s="19"/>
      <c r="B26" s="19"/>
      <c r="C26" s="19"/>
      <c r="D26" s="19"/>
      <c r="E26" s="19"/>
      <c r="F26" s="19"/>
      <c r="G26" s="9"/>
      <c r="H26" s="9"/>
    </row>
    <row r="27" spans="1:8" x14ac:dyDescent="0.25">
      <c r="A27" s="19"/>
      <c r="B27" s="19"/>
      <c r="C27" s="19"/>
      <c r="D27" s="19"/>
      <c r="E27" s="19"/>
      <c r="F27" s="19"/>
      <c r="G27" s="9"/>
      <c r="H27" s="9"/>
    </row>
    <row r="28" spans="1:8" x14ac:dyDescent="0.25">
      <c r="A28" s="19"/>
      <c r="B28" s="19"/>
      <c r="C28" s="19"/>
      <c r="D28" s="19"/>
      <c r="E28" s="19"/>
      <c r="F28" s="19"/>
    </row>
  </sheetData>
  <mergeCells count="1">
    <mergeCell ref="A23:F28"/>
  </mergeCells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2014-11-04T22:28:16Z</dcterms:modified>
</cp:coreProperties>
</file>