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JENG\Desktop\Ishan_B4_P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048576" i="1" s="1"/>
  <c r="P2" i="1"/>
  <c r="O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K2" i="1" s="1"/>
  <c r="H3" i="1"/>
  <c r="H8" i="1"/>
  <c r="H10" i="1"/>
  <c r="H11" i="1"/>
  <c r="H16" i="1"/>
  <c r="H2" i="1"/>
  <c r="G3" i="1"/>
  <c r="G4" i="1"/>
  <c r="G8" i="1"/>
  <c r="G9" i="1"/>
  <c r="G11" i="1"/>
  <c r="G12" i="1"/>
  <c r="G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G2" i="1" s="1"/>
  <c r="E3" i="1"/>
  <c r="E4" i="1"/>
  <c r="H4" i="1" s="1"/>
  <c r="E5" i="1"/>
  <c r="G5" i="1" s="1"/>
  <c r="E6" i="1"/>
  <c r="G6" i="1" s="1"/>
  <c r="E7" i="1"/>
  <c r="G7" i="1" s="1"/>
  <c r="E8" i="1"/>
  <c r="E9" i="1"/>
  <c r="H9" i="1" s="1"/>
  <c r="E10" i="1"/>
  <c r="G10" i="1" s="1"/>
  <c r="E11" i="1"/>
  <c r="E12" i="1"/>
  <c r="H12" i="1" s="1"/>
  <c r="E13" i="1"/>
  <c r="G13" i="1" s="1"/>
  <c r="E14" i="1"/>
  <c r="G14" i="1" s="1"/>
  <c r="E15" i="1"/>
  <c r="G15" i="1" s="1"/>
  <c r="E16" i="1"/>
  <c r="E2" i="1"/>
  <c r="H15" i="1" l="1"/>
  <c r="H7" i="1"/>
  <c r="H14" i="1"/>
  <c r="H6" i="1"/>
  <c r="H13" i="1"/>
  <c r="H5" i="1"/>
</calcChain>
</file>

<file path=xl/sharedStrings.xml><?xml version="1.0" encoding="utf-8"?>
<sst xmlns="http://schemas.openxmlformats.org/spreadsheetml/2006/main" count="18" uniqueCount="18">
  <si>
    <t>X</t>
  </si>
  <si>
    <t>Y</t>
  </si>
  <si>
    <t>mean X(X')</t>
  </si>
  <si>
    <t>mean Y(Y')</t>
  </si>
  <si>
    <t>X-X'</t>
  </si>
  <si>
    <t>Y-Y'</t>
  </si>
  <si>
    <t>(X-X')(Y-Y')</t>
  </si>
  <si>
    <t>(X-X')^2</t>
  </si>
  <si>
    <t>m</t>
  </si>
  <si>
    <t>c</t>
  </si>
  <si>
    <t>y_pred</t>
  </si>
  <si>
    <t>MSE</t>
  </si>
  <si>
    <t>Avg = 22.29808</t>
  </si>
  <si>
    <t>Avg = 3.74</t>
  </si>
  <si>
    <t>MAE = y_pred - y</t>
  </si>
  <si>
    <t>SSres</t>
  </si>
  <si>
    <t>SStotal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</si>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</sst>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abSelected="1" zoomScale="115" zoomScaleNormal="115" workbookViewId="0">
      <selection activeCell="A20" sqref="A20"/>
    </sheetView>
  </sheetViews>
  <sheetFormatPr defaultRowHeight="15" x14ac:dyDescent="0.25"/>
  <cols>
    <col min="1" max="2" width="9.140625" style="1"/>
    <col min="3" max="3" width="12.42578125" style="1" customWidth="1"/>
    <col min="4" max="4" width="13.5703125" style="1" customWidth="1"/>
    <col min="5" max="6" width="9.140625" style="1"/>
    <col min="7" max="7" width="11.42578125" style="1" customWidth="1"/>
    <col min="8" max="11" width="9.140625" style="1"/>
    <col min="12" max="12" width="17.5703125" style="1" customWidth="1"/>
    <col min="13" max="13" width="18.7109375" style="1" customWidth="1"/>
    <col min="14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11</v>
      </c>
      <c r="N1" s="1" t="s">
        <v>15</v>
      </c>
      <c r="O1" s="1" t="s">
        <v>16</v>
      </c>
      <c r="P1" s="1" t="s">
        <v>17</v>
      </c>
    </row>
    <row r="2" spans="1:16" x14ac:dyDescent="0.25">
      <c r="A2" s="1">
        <v>15</v>
      </c>
      <c r="B2" s="1">
        <v>49</v>
      </c>
      <c r="C2" s="1">
        <v>19.93</v>
      </c>
      <c r="D2" s="1">
        <v>56.8</v>
      </c>
      <c r="E2" s="1">
        <f>A2-C2</f>
        <v>-4.93</v>
      </c>
      <c r="F2" s="1">
        <f>B2-D2</f>
        <v>-7.7999999999999972</v>
      </c>
      <c r="G2" s="1">
        <f>E2*F2</f>
        <v>38.453999999999986</v>
      </c>
      <c r="H2" s="1">
        <f>E2*E2</f>
        <v>24.304899999999996</v>
      </c>
      <c r="I2" s="1">
        <v>1.8939469</v>
      </c>
      <c r="J2" s="1">
        <f>D2-I2*C2</f>
        <v>19.053638282999998</v>
      </c>
      <c r="K2" s="1">
        <f>I2*A2+J2</f>
        <v>47.462841783000002</v>
      </c>
      <c r="L2" s="1">
        <f>ABS(K2 - B2)</f>
        <v>1.5371582169999982</v>
      </c>
      <c r="M2" s="1">
        <f>L2*L2</f>
        <v>2.3628553840906137</v>
      </c>
      <c r="N2" s="1">
        <f>SUM((B2 - K2)*(B2 - K2))</f>
        <v>2.3628553840906137</v>
      </c>
      <c r="O2" s="1">
        <f>((B2-D2)*(B2-D2))</f>
        <v>60.839999999999954</v>
      </c>
      <c r="P2" s="1">
        <f>1 - (N17/O17)</f>
        <v>0.70882826526797271</v>
      </c>
    </row>
    <row r="3" spans="1:16" x14ac:dyDescent="0.25">
      <c r="A3" s="1">
        <v>23</v>
      </c>
      <c r="B3" s="1">
        <v>63</v>
      </c>
      <c r="C3" s="1">
        <v>19.93</v>
      </c>
      <c r="D3" s="1">
        <v>56.8</v>
      </c>
      <c r="E3" s="1">
        <f t="shared" ref="E3:E16" si="0">A3-C3</f>
        <v>3.0700000000000003</v>
      </c>
      <c r="F3" s="1">
        <f t="shared" ref="F3:F16" si="1">B3-D3</f>
        <v>6.2000000000000028</v>
      </c>
      <c r="G3" s="1">
        <f t="shared" ref="G3:G16" si="2">E3*F3</f>
        <v>19.03400000000001</v>
      </c>
      <c r="H3" s="1">
        <f t="shared" ref="H3:H16" si="3">E3*E3</f>
        <v>9.4249000000000009</v>
      </c>
      <c r="I3" s="1">
        <v>1.8939469</v>
      </c>
      <c r="J3" s="1">
        <f t="shared" ref="J3:J16" si="4">D3-I3*C3</f>
        <v>19.053638282999998</v>
      </c>
      <c r="K3" s="1">
        <f t="shared" ref="K3:K16" si="5">I3*A3+J3</f>
        <v>62.614416982999998</v>
      </c>
      <c r="L3" s="1">
        <f t="shared" ref="L3:L16" si="6">ABS(K3 - B3)</f>
        <v>0.38558301700000186</v>
      </c>
      <c r="M3" s="1">
        <f t="shared" ref="M3:M16" si="7">L3*L3</f>
        <v>0.14867426299882372</v>
      </c>
      <c r="N3" s="1">
        <f t="shared" ref="N3:N16" si="8">SUM((B3 - K3)*(B3 - K3))</f>
        <v>0.14867426299882372</v>
      </c>
      <c r="O3" s="1">
        <f t="shared" ref="O3:O16" si="9">((B3-D3)*(B3-D3))</f>
        <v>38.440000000000033</v>
      </c>
    </row>
    <row r="4" spans="1:16" x14ac:dyDescent="0.25">
      <c r="A4" s="1">
        <v>18</v>
      </c>
      <c r="B4" s="1">
        <v>58</v>
      </c>
      <c r="C4" s="1">
        <v>19.93</v>
      </c>
      <c r="D4" s="1">
        <v>56.8</v>
      </c>
      <c r="E4" s="1">
        <f t="shared" si="0"/>
        <v>-1.9299999999999997</v>
      </c>
      <c r="F4" s="1">
        <f t="shared" si="1"/>
        <v>1.2000000000000028</v>
      </c>
      <c r="G4" s="1">
        <f t="shared" si="2"/>
        <v>-2.3160000000000052</v>
      </c>
      <c r="H4" s="1">
        <f t="shared" si="3"/>
        <v>3.724899999999999</v>
      </c>
      <c r="I4" s="1">
        <v>1.8939469</v>
      </c>
      <c r="J4" s="1">
        <f t="shared" si="4"/>
        <v>19.053638282999998</v>
      </c>
      <c r="K4" s="1">
        <f t="shared" si="5"/>
        <v>53.144682482999997</v>
      </c>
      <c r="L4" s="1">
        <f t="shared" si="6"/>
        <v>4.8553175170000031</v>
      </c>
      <c r="M4" s="1">
        <f t="shared" si="7"/>
        <v>23.574108190887074</v>
      </c>
      <c r="N4" s="1">
        <f t="shared" si="8"/>
        <v>23.574108190887074</v>
      </c>
      <c r="O4" s="1">
        <f t="shared" si="9"/>
        <v>1.4400000000000068</v>
      </c>
    </row>
    <row r="5" spans="1:16" x14ac:dyDescent="0.25">
      <c r="A5" s="1">
        <v>23</v>
      </c>
      <c r="B5" s="1">
        <v>60</v>
      </c>
      <c r="C5" s="1">
        <v>19.93</v>
      </c>
      <c r="D5" s="1">
        <v>56.8</v>
      </c>
      <c r="E5" s="1">
        <f t="shared" si="0"/>
        <v>3.0700000000000003</v>
      </c>
      <c r="F5" s="1">
        <f t="shared" si="1"/>
        <v>3.2000000000000028</v>
      </c>
      <c r="G5" s="1">
        <f t="shared" si="2"/>
        <v>9.8240000000000105</v>
      </c>
      <c r="H5" s="1">
        <f t="shared" si="3"/>
        <v>9.4249000000000009</v>
      </c>
      <c r="I5" s="1">
        <v>1.8939469</v>
      </c>
      <c r="J5" s="1">
        <f t="shared" si="4"/>
        <v>19.053638282999998</v>
      </c>
      <c r="K5" s="1">
        <f t="shared" si="5"/>
        <v>62.614416982999998</v>
      </c>
      <c r="L5" s="1">
        <f t="shared" si="6"/>
        <v>2.6144169829999981</v>
      </c>
      <c r="M5" s="1">
        <f t="shared" si="7"/>
        <v>6.8351761609988122</v>
      </c>
      <c r="N5" s="1">
        <f t="shared" si="8"/>
        <v>6.8351761609988122</v>
      </c>
      <c r="O5" s="1">
        <f t="shared" si="9"/>
        <v>10.240000000000018</v>
      </c>
    </row>
    <row r="6" spans="1:16" x14ac:dyDescent="0.25">
      <c r="A6" s="1">
        <v>24</v>
      </c>
      <c r="B6" s="1">
        <v>58</v>
      </c>
      <c r="C6" s="1">
        <v>19.93</v>
      </c>
      <c r="D6" s="1">
        <v>56.8</v>
      </c>
      <c r="E6" s="1">
        <f t="shared" si="0"/>
        <v>4.07</v>
      </c>
      <c r="F6" s="1">
        <f t="shared" si="1"/>
        <v>1.2000000000000028</v>
      </c>
      <c r="G6" s="1">
        <f t="shared" si="2"/>
        <v>4.8840000000000119</v>
      </c>
      <c r="H6" s="1">
        <f t="shared" si="3"/>
        <v>16.564900000000002</v>
      </c>
      <c r="I6" s="1">
        <v>1.8939469</v>
      </c>
      <c r="J6" s="1">
        <f t="shared" si="4"/>
        <v>19.053638282999998</v>
      </c>
      <c r="K6" s="1">
        <f t="shared" si="5"/>
        <v>64.508363883000001</v>
      </c>
      <c r="L6" s="1">
        <f t="shared" si="6"/>
        <v>6.5083638830000012</v>
      </c>
      <c r="M6" s="1">
        <f t="shared" si="7"/>
        <v>42.358800433538853</v>
      </c>
      <c r="N6" s="1">
        <f t="shared" si="8"/>
        <v>42.358800433538853</v>
      </c>
      <c r="O6" s="1">
        <f t="shared" si="9"/>
        <v>1.4400000000000068</v>
      </c>
    </row>
    <row r="7" spans="1:16" x14ac:dyDescent="0.25">
      <c r="A7" s="1">
        <v>22</v>
      </c>
      <c r="B7" s="1">
        <v>61</v>
      </c>
      <c r="C7" s="1">
        <v>19.93</v>
      </c>
      <c r="D7" s="1">
        <v>56.8</v>
      </c>
      <c r="E7" s="1">
        <f t="shared" si="0"/>
        <v>2.0700000000000003</v>
      </c>
      <c r="F7" s="1">
        <f t="shared" si="1"/>
        <v>4.2000000000000028</v>
      </c>
      <c r="G7" s="1">
        <f t="shared" si="2"/>
        <v>8.6940000000000079</v>
      </c>
      <c r="H7" s="1">
        <f t="shared" si="3"/>
        <v>4.2849000000000013</v>
      </c>
      <c r="I7" s="1">
        <v>1.8939469</v>
      </c>
      <c r="J7" s="1">
        <f t="shared" si="4"/>
        <v>19.053638282999998</v>
      </c>
      <c r="K7" s="1">
        <f t="shared" si="5"/>
        <v>60.720470082999995</v>
      </c>
      <c r="L7" s="1">
        <f t="shared" si="6"/>
        <v>0.27952991700000496</v>
      </c>
      <c r="M7" s="1">
        <f t="shared" si="7"/>
        <v>7.8136974498029657E-2</v>
      </c>
      <c r="N7" s="1">
        <f t="shared" si="8"/>
        <v>7.8136974498029657E-2</v>
      </c>
      <c r="O7" s="1">
        <f t="shared" si="9"/>
        <v>17.640000000000025</v>
      </c>
    </row>
    <row r="8" spans="1:16" x14ac:dyDescent="0.25">
      <c r="A8" s="1">
        <v>22</v>
      </c>
      <c r="B8" s="1">
        <v>60</v>
      </c>
      <c r="C8" s="1">
        <v>19.93</v>
      </c>
      <c r="D8" s="1">
        <v>56.8</v>
      </c>
      <c r="E8" s="1">
        <f t="shared" si="0"/>
        <v>2.0700000000000003</v>
      </c>
      <c r="F8" s="1">
        <f t="shared" si="1"/>
        <v>3.2000000000000028</v>
      </c>
      <c r="G8" s="1">
        <f t="shared" si="2"/>
        <v>6.6240000000000068</v>
      </c>
      <c r="H8" s="1">
        <f t="shared" si="3"/>
        <v>4.2849000000000013</v>
      </c>
      <c r="I8" s="1">
        <v>1.8939469</v>
      </c>
      <c r="J8" s="1">
        <f t="shared" si="4"/>
        <v>19.053638282999998</v>
      </c>
      <c r="K8" s="1">
        <f t="shared" si="5"/>
        <v>60.720470082999995</v>
      </c>
      <c r="L8" s="1">
        <f t="shared" si="6"/>
        <v>0.72047008299999504</v>
      </c>
      <c r="M8" s="1">
        <f t="shared" si="7"/>
        <v>0.51907714049801978</v>
      </c>
      <c r="N8" s="1">
        <f t="shared" si="8"/>
        <v>0.51907714049801978</v>
      </c>
      <c r="O8" s="1">
        <f t="shared" si="9"/>
        <v>10.240000000000018</v>
      </c>
    </row>
    <row r="9" spans="1:16" x14ac:dyDescent="0.25">
      <c r="A9" s="1">
        <v>19</v>
      </c>
      <c r="B9" s="1">
        <v>63</v>
      </c>
      <c r="C9" s="1">
        <v>19.93</v>
      </c>
      <c r="D9" s="1">
        <v>56.8</v>
      </c>
      <c r="E9" s="1">
        <f t="shared" si="0"/>
        <v>-0.92999999999999972</v>
      </c>
      <c r="F9" s="1">
        <f t="shared" si="1"/>
        <v>6.2000000000000028</v>
      </c>
      <c r="G9" s="1">
        <f t="shared" si="2"/>
        <v>-5.7660000000000009</v>
      </c>
      <c r="H9" s="1">
        <f t="shared" si="3"/>
        <v>0.86489999999999945</v>
      </c>
      <c r="I9" s="1">
        <v>1.8939469</v>
      </c>
      <c r="J9" s="1">
        <f t="shared" si="4"/>
        <v>19.053638282999998</v>
      </c>
      <c r="K9" s="1">
        <f t="shared" si="5"/>
        <v>55.038629383</v>
      </c>
      <c r="L9" s="1">
        <f t="shared" si="6"/>
        <v>7.961370617</v>
      </c>
      <c r="M9" s="1">
        <f t="shared" si="7"/>
        <v>63.383422101230963</v>
      </c>
      <c r="N9" s="1">
        <f t="shared" si="8"/>
        <v>63.383422101230963</v>
      </c>
      <c r="O9" s="1">
        <f t="shared" si="9"/>
        <v>38.440000000000033</v>
      </c>
    </row>
    <row r="10" spans="1:16" x14ac:dyDescent="0.25">
      <c r="A10" s="1">
        <v>19</v>
      </c>
      <c r="B10" s="1">
        <v>60</v>
      </c>
      <c r="C10" s="1">
        <v>19.93</v>
      </c>
      <c r="D10" s="1">
        <v>56.8</v>
      </c>
      <c r="E10" s="1">
        <f t="shared" si="0"/>
        <v>-0.92999999999999972</v>
      </c>
      <c r="F10" s="1">
        <f t="shared" si="1"/>
        <v>3.2000000000000028</v>
      </c>
      <c r="G10" s="1">
        <f t="shared" si="2"/>
        <v>-2.9760000000000018</v>
      </c>
      <c r="H10" s="1">
        <f t="shared" si="3"/>
        <v>0.86489999999999945</v>
      </c>
      <c r="I10" s="1">
        <v>1.8939469</v>
      </c>
      <c r="J10" s="1">
        <f t="shared" si="4"/>
        <v>19.053638282999998</v>
      </c>
      <c r="K10" s="1">
        <f t="shared" si="5"/>
        <v>55.038629383</v>
      </c>
      <c r="L10" s="1">
        <f t="shared" si="6"/>
        <v>4.961370617</v>
      </c>
      <c r="M10" s="1">
        <f t="shared" si="7"/>
        <v>24.615198399230962</v>
      </c>
      <c r="N10" s="1">
        <f t="shared" si="8"/>
        <v>24.615198399230962</v>
      </c>
      <c r="O10" s="1">
        <f t="shared" si="9"/>
        <v>10.240000000000018</v>
      </c>
    </row>
    <row r="11" spans="1:16" x14ac:dyDescent="0.25">
      <c r="A11" s="1">
        <v>16</v>
      </c>
      <c r="B11" s="1">
        <v>52</v>
      </c>
      <c r="C11" s="1">
        <v>19.93</v>
      </c>
      <c r="D11" s="1">
        <v>56.8</v>
      </c>
      <c r="E11" s="1">
        <f t="shared" si="0"/>
        <v>-3.9299999999999997</v>
      </c>
      <c r="F11" s="1">
        <f t="shared" si="1"/>
        <v>-4.7999999999999972</v>
      </c>
      <c r="G11" s="1">
        <f t="shared" si="2"/>
        <v>18.863999999999987</v>
      </c>
      <c r="H11" s="1">
        <f t="shared" si="3"/>
        <v>15.444899999999997</v>
      </c>
      <c r="I11" s="1">
        <v>1.8939469</v>
      </c>
      <c r="J11" s="1">
        <f t="shared" si="4"/>
        <v>19.053638282999998</v>
      </c>
      <c r="K11" s="1">
        <f t="shared" si="5"/>
        <v>49.356788682999998</v>
      </c>
      <c r="L11" s="1">
        <f t="shared" si="6"/>
        <v>2.6432113170000022</v>
      </c>
      <c r="M11" s="1">
        <f t="shared" si="7"/>
        <v>6.986566066316886</v>
      </c>
      <c r="N11" s="1">
        <f t="shared" si="8"/>
        <v>6.986566066316886</v>
      </c>
      <c r="O11" s="1">
        <f t="shared" si="9"/>
        <v>23.039999999999974</v>
      </c>
    </row>
    <row r="12" spans="1:16" x14ac:dyDescent="0.25">
      <c r="A12" s="1">
        <v>24</v>
      </c>
      <c r="B12" s="1">
        <v>62</v>
      </c>
      <c r="C12" s="1">
        <v>19.93</v>
      </c>
      <c r="D12" s="1">
        <v>56.8</v>
      </c>
      <c r="E12" s="1">
        <f t="shared" si="0"/>
        <v>4.07</v>
      </c>
      <c r="F12" s="1">
        <f t="shared" si="1"/>
        <v>5.2000000000000028</v>
      </c>
      <c r="G12" s="1">
        <f t="shared" si="2"/>
        <v>21.164000000000012</v>
      </c>
      <c r="H12" s="1">
        <f t="shared" si="3"/>
        <v>16.564900000000002</v>
      </c>
      <c r="I12" s="1">
        <v>1.8939469</v>
      </c>
      <c r="J12" s="1">
        <f t="shared" si="4"/>
        <v>19.053638282999998</v>
      </c>
      <c r="K12" s="1">
        <f t="shared" si="5"/>
        <v>64.508363883000001</v>
      </c>
      <c r="L12" s="1">
        <f t="shared" si="6"/>
        <v>2.5083638830000012</v>
      </c>
      <c r="M12" s="1">
        <f t="shared" si="7"/>
        <v>6.2918893695388443</v>
      </c>
      <c r="N12" s="1">
        <f t="shared" si="8"/>
        <v>6.2918893695388443</v>
      </c>
      <c r="O12" s="1">
        <f t="shared" si="9"/>
        <v>27.040000000000031</v>
      </c>
    </row>
    <row r="13" spans="1:16" x14ac:dyDescent="0.25">
      <c r="A13" s="1">
        <v>11</v>
      </c>
      <c r="B13" s="1">
        <v>30</v>
      </c>
      <c r="C13" s="1">
        <v>19.93</v>
      </c>
      <c r="D13" s="1">
        <v>56.8</v>
      </c>
      <c r="E13" s="1">
        <f t="shared" si="0"/>
        <v>-8.93</v>
      </c>
      <c r="F13" s="1">
        <f t="shared" si="1"/>
        <v>-26.799999999999997</v>
      </c>
      <c r="G13" s="1">
        <f t="shared" si="2"/>
        <v>239.32399999999996</v>
      </c>
      <c r="H13" s="1">
        <f t="shared" si="3"/>
        <v>79.744900000000001</v>
      </c>
      <c r="I13" s="1">
        <v>1.8939469</v>
      </c>
      <c r="J13" s="1">
        <f t="shared" si="4"/>
        <v>19.053638282999998</v>
      </c>
      <c r="K13" s="1">
        <f t="shared" si="5"/>
        <v>39.887054182999996</v>
      </c>
      <c r="L13" s="1">
        <f t="shared" si="6"/>
        <v>9.8870541829999965</v>
      </c>
      <c r="M13" s="1">
        <f t="shared" si="7"/>
        <v>97.753840417577734</v>
      </c>
      <c r="N13" s="1">
        <f t="shared" si="8"/>
        <v>97.753840417577734</v>
      </c>
      <c r="O13" s="1">
        <f t="shared" si="9"/>
        <v>718.2399999999999</v>
      </c>
    </row>
    <row r="14" spans="1:16" x14ac:dyDescent="0.25">
      <c r="A14" s="1">
        <v>24</v>
      </c>
      <c r="B14" s="1">
        <v>59</v>
      </c>
      <c r="C14" s="1">
        <v>19.93</v>
      </c>
      <c r="D14" s="1">
        <v>56.8</v>
      </c>
      <c r="E14" s="1">
        <f t="shared" si="0"/>
        <v>4.07</v>
      </c>
      <c r="F14" s="1">
        <f t="shared" si="1"/>
        <v>2.2000000000000028</v>
      </c>
      <c r="G14" s="1">
        <f t="shared" si="2"/>
        <v>8.9540000000000131</v>
      </c>
      <c r="H14" s="1">
        <f t="shared" si="3"/>
        <v>16.564900000000002</v>
      </c>
      <c r="I14" s="1">
        <v>1.8939469</v>
      </c>
      <c r="J14" s="1">
        <f t="shared" si="4"/>
        <v>19.053638282999998</v>
      </c>
      <c r="K14" s="1">
        <f t="shared" si="5"/>
        <v>64.508363883000001</v>
      </c>
      <c r="L14" s="1">
        <f t="shared" si="6"/>
        <v>5.5083638830000012</v>
      </c>
      <c r="M14" s="1">
        <f t="shared" si="7"/>
        <v>30.342072667538851</v>
      </c>
      <c r="N14" s="1">
        <f t="shared" si="8"/>
        <v>30.342072667538851</v>
      </c>
      <c r="O14" s="1">
        <f t="shared" si="9"/>
        <v>4.8400000000000123</v>
      </c>
    </row>
    <row r="15" spans="1:16" x14ac:dyDescent="0.25">
      <c r="A15" s="1">
        <v>16</v>
      </c>
      <c r="B15" s="1">
        <v>49</v>
      </c>
      <c r="C15" s="1">
        <v>19.93</v>
      </c>
      <c r="D15" s="1">
        <v>56.8</v>
      </c>
      <c r="E15" s="1">
        <f t="shared" si="0"/>
        <v>-3.9299999999999997</v>
      </c>
      <c r="F15" s="1">
        <f t="shared" si="1"/>
        <v>-7.7999999999999972</v>
      </c>
      <c r="G15" s="1">
        <f t="shared" si="2"/>
        <v>30.653999999999986</v>
      </c>
      <c r="H15" s="1">
        <f t="shared" si="3"/>
        <v>15.444899999999997</v>
      </c>
      <c r="I15" s="1">
        <v>1.8939469</v>
      </c>
      <c r="J15" s="1">
        <f t="shared" si="4"/>
        <v>19.053638282999998</v>
      </c>
      <c r="K15" s="1">
        <f t="shared" si="5"/>
        <v>49.356788682999998</v>
      </c>
      <c r="L15" s="1">
        <f t="shared" si="6"/>
        <v>0.35678868299999777</v>
      </c>
      <c r="M15" s="1">
        <f t="shared" si="7"/>
        <v>0.12729816431687291</v>
      </c>
      <c r="N15" s="1">
        <f t="shared" si="8"/>
        <v>0.12729816431687291</v>
      </c>
      <c r="O15" s="1">
        <f t="shared" si="9"/>
        <v>60.839999999999954</v>
      </c>
    </row>
    <row r="16" spans="1:16" x14ac:dyDescent="0.25">
      <c r="A16" s="1">
        <v>23</v>
      </c>
      <c r="B16" s="1">
        <v>68</v>
      </c>
      <c r="C16" s="1">
        <v>19.93</v>
      </c>
      <c r="D16" s="1">
        <v>56.8</v>
      </c>
      <c r="E16" s="1">
        <f t="shared" si="0"/>
        <v>3.0700000000000003</v>
      </c>
      <c r="F16" s="1">
        <f t="shared" si="1"/>
        <v>11.200000000000003</v>
      </c>
      <c r="G16" s="1">
        <f t="shared" si="2"/>
        <v>34.384000000000015</v>
      </c>
      <c r="H16" s="1">
        <f t="shared" si="3"/>
        <v>9.4249000000000009</v>
      </c>
      <c r="I16" s="1">
        <v>1.8939469</v>
      </c>
      <c r="J16" s="1">
        <f t="shared" si="4"/>
        <v>19.053638282999998</v>
      </c>
      <c r="K16" s="1">
        <f t="shared" si="5"/>
        <v>62.614416982999998</v>
      </c>
      <c r="L16" s="1">
        <f t="shared" si="6"/>
        <v>5.3855830170000019</v>
      </c>
      <c r="M16" s="1">
        <f t="shared" si="7"/>
        <v>29.004504432998843</v>
      </c>
      <c r="N16" s="1">
        <f t="shared" si="8"/>
        <v>29.004504432998843</v>
      </c>
      <c r="O16" s="1">
        <f t="shared" si="9"/>
        <v>125.44000000000007</v>
      </c>
    </row>
    <row r="17" spans="12:15" x14ac:dyDescent="0.25">
      <c r="L17" s="1" t="s">
        <v>13</v>
      </c>
      <c r="M17" s="1" t="s">
        <v>12</v>
      </c>
      <c r="N17" s="1">
        <f>SUM(N2:N16)</f>
        <v>334.38162016626018</v>
      </c>
      <c r="O17" s="1">
        <f>SUM(O2:O16)</f>
        <v>1148.4000000000001</v>
      </c>
    </row>
    <row r="1048576" spans="14:14" x14ac:dyDescent="0.25">
      <c r="N1048576" s="1">
        <f>SUM(N2:N1048575)</f>
        <v>668.76324033252035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2025-04-24T03:55:41Z</dcterms:created>
  <dcterms:modified xsi:type="dcterms:W3CDTF">2025-04-24T04:42:48Z</dcterms:modified>
</cp:coreProperties>
</file>