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imal Welfare Research\"/>
    </mc:Choice>
  </mc:AlternateContent>
  <xr:revisionPtr revIDLastSave="0" documentId="13_ncr:1_{2398C7F8-81E0-4738-A8D1-44EDBE607DAE}" xr6:coauthVersionLast="47" xr6:coauthVersionMax="47" xr10:uidLastSave="{00000000-0000-0000-0000-000000000000}"/>
  <bookViews>
    <workbookView xWindow="6465" yWindow="6195" windowWidth="23610" windowHeight="148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U2" i="1" l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3" i="1"/>
  <c r="D12" i="1"/>
  <c r="D11" i="1"/>
  <c r="D8" i="1"/>
  <c r="D7" i="1"/>
  <c r="D6" i="1"/>
  <c r="D5" i="1"/>
  <c r="D4" i="1"/>
  <c r="D3" i="1"/>
  <c r="D2" i="1"/>
  <c r="S38" i="1" l="1"/>
  <c r="K38" i="1"/>
  <c r="U38" i="1" s="1"/>
  <c r="G38" i="1"/>
  <c r="H38" i="1" s="1"/>
  <c r="M38" i="1" s="1"/>
  <c r="E38" i="1"/>
  <c r="S37" i="1"/>
  <c r="K37" i="1"/>
  <c r="U37" i="1" s="1"/>
  <c r="H37" i="1"/>
  <c r="M37" i="1" s="1"/>
  <c r="S36" i="1"/>
  <c r="V36" i="1" s="1"/>
  <c r="K36" i="1"/>
  <c r="U36" i="1" s="1"/>
  <c r="H36" i="1"/>
  <c r="M36" i="1" s="1"/>
  <c r="S35" i="1"/>
  <c r="K35" i="1"/>
  <c r="U35" i="1" s="1"/>
  <c r="H35" i="1"/>
  <c r="M35" i="1" s="1"/>
  <c r="S34" i="1"/>
  <c r="V34" i="1" s="1"/>
  <c r="K34" i="1"/>
  <c r="U34" i="1" s="1"/>
  <c r="H34" i="1"/>
  <c r="M34" i="1" s="1"/>
  <c r="S33" i="1"/>
  <c r="K33" i="1"/>
  <c r="U33" i="1" s="1"/>
  <c r="H33" i="1"/>
  <c r="M33" i="1" s="1"/>
  <c r="S32" i="1"/>
  <c r="V32" i="1" s="1"/>
  <c r="K32" i="1"/>
  <c r="U32" i="1" s="1"/>
  <c r="H32" i="1"/>
  <c r="M32" i="1" s="1"/>
  <c r="S31" i="1"/>
  <c r="K31" i="1"/>
  <c r="U31" i="1" s="1"/>
  <c r="H31" i="1"/>
  <c r="M31" i="1" s="1"/>
  <c r="S30" i="1"/>
  <c r="V30" i="1" s="1"/>
  <c r="K30" i="1"/>
  <c r="U30" i="1" s="1"/>
  <c r="H30" i="1"/>
  <c r="M30" i="1" s="1"/>
  <c r="S29" i="1"/>
  <c r="K29" i="1"/>
  <c r="U29" i="1" s="1"/>
  <c r="H29" i="1"/>
  <c r="M29" i="1" s="1"/>
  <c r="S28" i="1"/>
  <c r="V28" i="1" s="1"/>
  <c r="K28" i="1"/>
  <c r="U28" i="1" s="1"/>
  <c r="H28" i="1"/>
  <c r="M28" i="1" s="1"/>
  <c r="S27" i="1"/>
  <c r="K27" i="1"/>
  <c r="U27" i="1" s="1"/>
  <c r="H27" i="1"/>
  <c r="M27" i="1" s="1"/>
  <c r="S26" i="1"/>
  <c r="V26" i="1" s="1"/>
  <c r="K26" i="1"/>
  <c r="U26" i="1" s="1"/>
  <c r="H26" i="1"/>
  <c r="M26" i="1" s="1"/>
  <c r="S25" i="1"/>
  <c r="K25" i="1"/>
  <c r="U25" i="1" s="1"/>
  <c r="H25" i="1"/>
  <c r="M25" i="1" s="1"/>
  <c r="S24" i="1"/>
  <c r="V24" i="1" s="1"/>
  <c r="K24" i="1"/>
  <c r="U24" i="1" s="1"/>
  <c r="H24" i="1"/>
  <c r="M24" i="1" s="1"/>
  <c r="S23" i="1"/>
  <c r="K23" i="1"/>
  <c r="U23" i="1" s="1"/>
  <c r="H23" i="1"/>
  <c r="M23" i="1" s="1"/>
  <c r="S22" i="1"/>
  <c r="V22" i="1" s="1"/>
  <c r="K22" i="1"/>
  <c r="U22" i="1" s="1"/>
  <c r="H22" i="1"/>
  <c r="M22" i="1" s="1"/>
  <c r="S21" i="1"/>
  <c r="K21" i="1"/>
  <c r="U21" i="1" s="1"/>
  <c r="H21" i="1"/>
  <c r="M21" i="1" s="1"/>
  <c r="S20" i="1"/>
  <c r="K20" i="1"/>
  <c r="U20" i="1" s="1"/>
  <c r="H20" i="1"/>
  <c r="M20" i="1" s="1"/>
  <c r="S19" i="1"/>
  <c r="M19" i="1"/>
  <c r="K19" i="1"/>
  <c r="U19" i="1" s="1"/>
  <c r="H19" i="1"/>
  <c r="S18" i="1"/>
  <c r="V18" i="1" s="1"/>
  <c r="K18" i="1"/>
  <c r="U18" i="1" s="1"/>
  <c r="H18" i="1"/>
  <c r="M18" i="1" s="1"/>
  <c r="S17" i="1"/>
  <c r="K17" i="1"/>
  <c r="U17" i="1" s="1"/>
  <c r="H17" i="1"/>
  <c r="M17" i="1" s="1"/>
  <c r="S16" i="1"/>
  <c r="V16" i="1" s="1"/>
  <c r="K16" i="1"/>
  <c r="U16" i="1" s="1"/>
  <c r="H16" i="1"/>
  <c r="M16" i="1" s="1"/>
  <c r="S15" i="1"/>
  <c r="K15" i="1"/>
  <c r="U15" i="1" s="1"/>
  <c r="H15" i="1"/>
  <c r="M15" i="1" s="1"/>
  <c r="S14" i="1"/>
  <c r="V14" i="1" s="1"/>
  <c r="K14" i="1"/>
  <c r="U14" i="1" s="1"/>
  <c r="H14" i="1"/>
  <c r="M14" i="1" s="1"/>
  <c r="S13" i="1"/>
  <c r="K13" i="1"/>
  <c r="U13" i="1" s="1"/>
  <c r="H13" i="1"/>
  <c r="M13" i="1" s="1"/>
  <c r="S12" i="1"/>
  <c r="V12" i="1" s="1"/>
  <c r="K12" i="1"/>
  <c r="U12" i="1" s="1"/>
  <c r="H12" i="1"/>
  <c r="M12" i="1" s="1"/>
  <c r="K11" i="1"/>
  <c r="H11" i="1"/>
  <c r="M11" i="1" s="1"/>
  <c r="S10" i="1"/>
  <c r="K10" i="1"/>
  <c r="U10" i="1" s="1"/>
  <c r="H10" i="1"/>
  <c r="M10" i="1" s="1"/>
  <c r="K9" i="1"/>
  <c r="H9" i="1"/>
  <c r="M9" i="1" s="1"/>
  <c r="S8" i="1"/>
  <c r="V8" i="1" s="1"/>
  <c r="K8" i="1"/>
  <c r="U8" i="1" s="1"/>
  <c r="H8" i="1"/>
  <c r="M8" i="1" s="1"/>
  <c r="S7" i="1"/>
  <c r="K7" i="1"/>
  <c r="U7" i="1" s="1"/>
  <c r="H7" i="1"/>
  <c r="M7" i="1" s="1"/>
  <c r="S6" i="1"/>
  <c r="V6" i="1" s="1"/>
  <c r="K6" i="1"/>
  <c r="U6" i="1" s="1"/>
  <c r="H6" i="1"/>
  <c r="M6" i="1" s="1"/>
  <c r="S5" i="1"/>
  <c r="K5" i="1"/>
  <c r="U5" i="1" s="1"/>
  <c r="H5" i="1"/>
  <c r="M5" i="1" s="1"/>
  <c r="S4" i="1"/>
  <c r="V4" i="1" s="1"/>
  <c r="K4" i="1"/>
  <c r="U4" i="1" s="1"/>
  <c r="H4" i="1"/>
  <c r="M4" i="1" s="1"/>
  <c r="S3" i="1"/>
  <c r="K3" i="1"/>
  <c r="U3" i="1" s="1"/>
  <c r="H3" i="1"/>
  <c r="M3" i="1" s="1"/>
  <c r="S2" i="1"/>
  <c r="K2" i="1"/>
  <c r="H2" i="1"/>
  <c r="T4" i="1" l="1"/>
  <c r="V2" i="1"/>
  <c r="T2" i="1"/>
  <c r="T8" i="1"/>
  <c r="T6" i="1"/>
  <c r="T12" i="1"/>
  <c r="T13" i="1"/>
  <c r="V13" i="1"/>
  <c r="T14" i="1"/>
  <c r="T15" i="1"/>
  <c r="V15" i="1"/>
  <c r="T16" i="1"/>
  <c r="T17" i="1"/>
  <c r="V17" i="1"/>
  <c r="T18" i="1"/>
  <c r="T19" i="1"/>
  <c r="V19" i="1"/>
  <c r="T20" i="1"/>
  <c r="T21" i="1"/>
  <c r="V21" i="1"/>
  <c r="T22" i="1"/>
  <c r="T23" i="1"/>
  <c r="V23" i="1"/>
  <c r="T24" i="1"/>
  <c r="T25" i="1"/>
  <c r="V25" i="1"/>
  <c r="T26" i="1"/>
  <c r="T27" i="1"/>
  <c r="V27" i="1"/>
  <c r="T28" i="1"/>
  <c r="T29" i="1"/>
  <c r="V29" i="1"/>
  <c r="T30" i="1"/>
  <c r="T31" i="1"/>
  <c r="V31" i="1"/>
  <c r="T32" i="1"/>
  <c r="T33" i="1"/>
  <c r="V33" i="1"/>
  <c r="T34" i="1"/>
  <c r="T35" i="1"/>
  <c r="V35" i="1"/>
  <c r="T36" i="1"/>
  <c r="T37" i="1"/>
  <c r="V37" i="1"/>
  <c r="T38" i="1"/>
  <c r="V38" i="1"/>
  <c r="T3" i="1"/>
  <c r="V3" i="1"/>
  <c r="T5" i="1"/>
  <c r="V5" i="1"/>
  <c r="T7" i="1"/>
  <c r="V7" i="1"/>
  <c r="T10" i="1"/>
</calcChain>
</file>

<file path=xl/sharedStrings.xml><?xml version="1.0" encoding="utf-8"?>
<sst xmlns="http://schemas.openxmlformats.org/spreadsheetml/2006/main" count="59" uniqueCount="59">
  <si>
    <t>percapita_USD_PPP</t>
  </si>
  <si>
    <t>population_2011</t>
  </si>
  <si>
    <t>indigenous_cattle</t>
  </si>
  <si>
    <t>exotic_crossbreed_cattle</t>
  </si>
  <si>
    <t>in_milk_exotic</t>
  </si>
  <si>
    <t>in_milk_indigenous</t>
  </si>
  <si>
    <t>in_milk_total</t>
  </si>
  <si>
    <t>dairy_production_thousandtonnes</t>
  </si>
  <si>
    <t>exotic_productivity</t>
  </si>
  <si>
    <t>exotic_production</t>
  </si>
  <si>
    <t>Indigenous_productivity</t>
  </si>
  <si>
    <t>Indigenous_production_000s</t>
  </si>
  <si>
    <t>total_milk_production</t>
  </si>
  <si>
    <t>est_prod</t>
  </si>
  <si>
    <t>Delhi</t>
  </si>
  <si>
    <t>Lakshadweep</t>
  </si>
  <si>
    <t>All India</t>
  </si>
  <si>
    <t>total_cattle</t>
  </si>
  <si>
    <t>production_percapita</t>
  </si>
  <si>
    <t>percapita_milk_availability</t>
  </si>
  <si>
    <t>states_Uts</t>
  </si>
  <si>
    <r>
      <rPr>
        <sz val="9"/>
        <color rgb="FF2A2A2A"/>
        <rFont val="Calibri"/>
        <family val="2"/>
        <scheme val="minor"/>
      </rPr>
      <t>A&amp;N Islands</t>
    </r>
  </si>
  <si>
    <r>
      <rPr>
        <sz val="9"/>
        <color rgb="FF2A2A2A"/>
        <rFont val="Calibri"/>
        <family val="2"/>
        <scheme val="minor"/>
      </rPr>
      <t>Andhra Pradesh</t>
    </r>
  </si>
  <si>
    <r>
      <rPr>
        <sz val="9"/>
        <color rgb="FF2A2A2A"/>
        <rFont val="Calibri"/>
        <family val="2"/>
        <scheme val="minor"/>
      </rPr>
      <t>Arunachal Pradesh</t>
    </r>
  </si>
  <si>
    <r>
      <rPr>
        <sz val="9"/>
        <color rgb="FF2A2A2A"/>
        <rFont val="Calibri"/>
        <family val="2"/>
        <scheme val="minor"/>
      </rPr>
      <t>Assam</t>
    </r>
  </si>
  <si>
    <r>
      <rPr>
        <sz val="9"/>
        <color rgb="FF2A2A2A"/>
        <rFont val="Calibri"/>
        <family val="2"/>
        <scheme val="minor"/>
      </rPr>
      <t>Bihar</t>
    </r>
  </si>
  <si>
    <r>
      <rPr>
        <sz val="9"/>
        <color rgb="FF2A2A2A"/>
        <rFont val="Calibri"/>
        <family val="2"/>
        <scheme val="minor"/>
      </rPr>
      <t>Chandigarh</t>
    </r>
  </si>
  <si>
    <r>
      <rPr>
        <sz val="9"/>
        <color rgb="FF2A2A2A"/>
        <rFont val="Calibri"/>
        <family val="2"/>
        <scheme val="minor"/>
      </rPr>
      <t>Chhattisgarh</t>
    </r>
  </si>
  <si>
    <r>
      <rPr>
        <sz val="9"/>
        <color rgb="FF2A2A2A"/>
        <rFont val="Calibri"/>
        <family val="2"/>
        <scheme val="minor"/>
      </rPr>
      <t>D&amp;N Haveli</t>
    </r>
  </si>
  <si>
    <r>
      <rPr>
        <sz val="9"/>
        <color rgb="FF2A2A2A"/>
        <rFont val="Calibri"/>
        <family val="2"/>
        <scheme val="minor"/>
      </rPr>
      <t>Daman &amp; Diu</t>
    </r>
  </si>
  <si>
    <r>
      <rPr>
        <sz val="9"/>
        <color rgb="FF2A2A2A"/>
        <rFont val="Calibri"/>
        <family val="2"/>
        <scheme val="minor"/>
      </rPr>
      <t>Goa</t>
    </r>
  </si>
  <si>
    <r>
      <rPr>
        <sz val="9"/>
        <color rgb="FF2A2A2A"/>
        <rFont val="Calibri"/>
        <family val="2"/>
        <scheme val="minor"/>
      </rPr>
      <t>Gujarat</t>
    </r>
  </si>
  <si>
    <r>
      <rPr>
        <sz val="9"/>
        <color rgb="FF2A2A2A"/>
        <rFont val="Calibri"/>
        <family val="2"/>
        <scheme val="minor"/>
      </rPr>
      <t>Haryana</t>
    </r>
  </si>
  <si>
    <r>
      <rPr>
        <sz val="9"/>
        <color rgb="FF2A2A2A"/>
        <rFont val="Calibri"/>
        <family val="2"/>
        <scheme val="minor"/>
      </rPr>
      <t>Himachal Pradesh</t>
    </r>
  </si>
  <si>
    <r>
      <rPr>
        <sz val="9"/>
        <color rgb="FF2A2A2A"/>
        <rFont val="Calibri"/>
        <family val="2"/>
        <scheme val="minor"/>
      </rPr>
      <t>Jammu &amp;  Kashmir</t>
    </r>
  </si>
  <si>
    <r>
      <rPr>
        <sz val="9"/>
        <color rgb="FF2A2A2A"/>
        <rFont val="Calibri"/>
        <family val="2"/>
        <scheme val="minor"/>
      </rPr>
      <t>Jharkhand</t>
    </r>
  </si>
  <si>
    <r>
      <rPr>
        <sz val="9"/>
        <color rgb="FF2A2A2A"/>
        <rFont val="Calibri"/>
        <family val="2"/>
        <scheme val="minor"/>
      </rPr>
      <t>Karnataka</t>
    </r>
  </si>
  <si>
    <r>
      <rPr>
        <sz val="9"/>
        <color rgb="FF2A2A2A"/>
        <rFont val="Calibri"/>
        <family val="2"/>
        <scheme val="minor"/>
      </rPr>
      <t>Kerala</t>
    </r>
  </si>
  <si>
    <r>
      <rPr>
        <sz val="9"/>
        <color rgb="FF2A2A2A"/>
        <rFont val="Calibri"/>
        <family val="2"/>
        <scheme val="minor"/>
      </rPr>
      <t>Madhya Pradesh</t>
    </r>
  </si>
  <si>
    <r>
      <rPr>
        <sz val="9"/>
        <color rgb="FF2A2A2A"/>
        <rFont val="Calibri"/>
        <family val="2"/>
        <scheme val="minor"/>
      </rPr>
      <t>Maharashtra</t>
    </r>
  </si>
  <si>
    <r>
      <rPr>
        <sz val="9"/>
        <color rgb="FF2A2A2A"/>
        <rFont val="Calibri"/>
        <family val="2"/>
        <scheme val="minor"/>
      </rPr>
      <t>Manipur</t>
    </r>
  </si>
  <si>
    <r>
      <rPr>
        <sz val="9"/>
        <color rgb="FF2A2A2A"/>
        <rFont val="Calibri"/>
        <family val="2"/>
        <scheme val="minor"/>
      </rPr>
      <t>Meghalaya</t>
    </r>
  </si>
  <si>
    <r>
      <rPr>
        <sz val="9"/>
        <color rgb="FF2A2A2A"/>
        <rFont val="Calibri"/>
        <family val="2"/>
        <scheme val="minor"/>
      </rPr>
      <t>Mizoram</t>
    </r>
  </si>
  <si>
    <r>
      <rPr>
        <sz val="9"/>
        <color rgb="FF2A2A2A"/>
        <rFont val="Calibri"/>
        <family val="2"/>
        <scheme val="minor"/>
      </rPr>
      <t>Nagaland</t>
    </r>
  </si>
  <si>
    <r>
      <rPr>
        <sz val="9"/>
        <color rgb="FF2A2A2A"/>
        <rFont val="Calibri"/>
        <family val="2"/>
        <scheme val="minor"/>
      </rPr>
      <t>Odisha</t>
    </r>
  </si>
  <si>
    <r>
      <rPr>
        <sz val="9"/>
        <color rgb="FF2A2A2A"/>
        <rFont val="Calibri"/>
        <family val="2"/>
        <scheme val="minor"/>
      </rPr>
      <t>Puducherry</t>
    </r>
  </si>
  <si>
    <r>
      <rPr>
        <sz val="9"/>
        <color rgb="FF2A2A2A"/>
        <rFont val="Calibri"/>
        <family val="2"/>
        <scheme val="minor"/>
      </rPr>
      <t>Punjab</t>
    </r>
  </si>
  <si>
    <r>
      <rPr>
        <sz val="9"/>
        <color rgb="FF2A2A2A"/>
        <rFont val="Calibri"/>
        <family val="2"/>
        <scheme val="minor"/>
      </rPr>
      <t>Rajasthan</t>
    </r>
  </si>
  <si>
    <r>
      <rPr>
        <sz val="9"/>
        <color rgb="FF2A2A2A"/>
        <rFont val="Calibri"/>
        <family val="2"/>
        <scheme val="minor"/>
      </rPr>
      <t>Sikkim</t>
    </r>
  </si>
  <si>
    <r>
      <rPr>
        <sz val="9"/>
        <color rgb="FF2A2A2A"/>
        <rFont val="Calibri"/>
        <family val="2"/>
        <scheme val="minor"/>
      </rPr>
      <t>Tamil Nadu</t>
    </r>
  </si>
  <si>
    <r>
      <rPr>
        <sz val="9"/>
        <color rgb="FF2A2A2A"/>
        <rFont val="Calibri"/>
        <family val="2"/>
        <scheme val="minor"/>
      </rPr>
      <t>Telangana</t>
    </r>
  </si>
  <si>
    <r>
      <rPr>
        <sz val="9"/>
        <color rgb="FF2A2A2A"/>
        <rFont val="Calibri"/>
        <family val="2"/>
        <scheme val="minor"/>
      </rPr>
      <t>Tripura</t>
    </r>
  </si>
  <si>
    <r>
      <rPr>
        <sz val="9"/>
        <color rgb="FF2A2A2A"/>
        <rFont val="Calibri"/>
        <family val="2"/>
        <scheme val="minor"/>
      </rPr>
      <t>Uttar Pradesh</t>
    </r>
  </si>
  <si>
    <r>
      <rPr>
        <sz val="9"/>
        <color rgb="FF2A2A2A"/>
        <rFont val="Calibri"/>
        <family val="2"/>
        <scheme val="minor"/>
      </rPr>
      <t>Uttarakhand</t>
    </r>
  </si>
  <si>
    <r>
      <rPr>
        <sz val="9"/>
        <color rgb="FF2A2A2A"/>
        <rFont val="Calibri"/>
        <family val="2"/>
        <scheme val="minor"/>
      </rPr>
      <t>West Bengal</t>
    </r>
  </si>
  <si>
    <t>population_2019</t>
  </si>
  <si>
    <t>estimated_cattle_productivity</t>
  </si>
  <si>
    <t>proportion_cattle_exotic</t>
  </si>
  <si>
    <t>percapita_INR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</si>
</sst>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A2A2A"/>
      <name val="Calibri"/>
      <family val="2"/>
      <scheme val="minor"/>
    </font>
    <font>
      <sz val="9"/>
      <color rgb="FF262626"/>
      <name val="Calibri"/>
      <family val="2"/>
      <scheme val="minor"/>
    </font>
    <font>
      <sz val="9"/>
      <color rgb="FF282828"/>
      <name val="Calibri"/>
      <family val="2"/>
      <scheme val="minor"/>
    </font>
    <font>
      <sz val="9"/>
      <color rgb="FF3B3B3B"/>
      <name val="Calibri"/>
      <family val="2"/>
      <scheme val="minor"/>
    </font>
    <font>
      <sz val="9"/>
      <color rgb="FF383838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2" fontId="6" fillId="0" borderId="0" xfId="0" applyNumberFormat="1" applyFont="1" applyAlignment="1">
      <alignment horizontal="left" shrinkToFit="1"/>
    </xf>
    <xf numFmtId="2" fontId="5" fillId="0" borderId="0" xfId="0" applyNumberFormat="1" applyFont="1" applyAlignment="1">
      <alignment horizontal="left" shrinkToFit="1"/>
    </xf>
    <xf numFmtId="2" fontId="7" fillId="0" borderId="0" xfId="0" applyNumberFormat="1" applyFont="1" applyAlignment="1">
      <alignment horizontal="left" shrinkToFit="1"/>
    </xf>
    <xf numFmtId="2" fontId="8" fillId="0" borderId="0" xfId="0" applyNumberFormat="1" applyFont="1" applyAlignment="1">
      <alignment horizontal="left" shrinkToFit="1"/>
    </xf>
    <xf numFmtId="2" fontId="9" fillId="0" borderId="0" xfId="0" applyNumberFormat="1" applyFont="1" applyAlignment="1">
      <alignment horizontal="left" shrinkToFit="1"/>
    </xf>
    <xf numFmtId="0" fontId="5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2" fontId="4" fillId="0" borderId="0" xfId="1" applyNumberFormat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" fontId="6" fillId="0" borderId="0" xfId="0" applyNumberFormat="1" applyFont="1" applyAlignment="1">
      <alignment horizontal="left" vertical="top" shrinkToFit="1"/>
    </xf>
    <xf numFmtId="0" fontId="4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states_and_union_territories_of_India_by_popu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tabSelected="1" zoomScale="80" zoomScaleNormal="80" workbookViewId="0">
      <selection activeCell="T4" sqref="T4"/>
    </sheetView>
  </sheetViews>
  <sheetFormatPr defaultRowHeight="15" x14ac:dyDescent="0.25"/>
  <cols>
    <col min="1" max="1" width="3.28515625" style="14" bestFit="1" customWidth="1"/>
    <col min="2" max="2" width="9.140625" style="14"/>
    <col min="3" max="3" width="15.85546875" style="12" bestFit="1" customWidth="1"/>
    <col min="4" max="4" width="8.85546875" style="14" bestFit="1" customWidth="1"/>
    <col min="5" max="5" width="12.42578125" style="14" bestFit="1" customWidth="1"/>
    <col min="6" max="6" width="15.140625" style="14" bestFit="1" customWidth="1"/>
    <col min="7" max="7" width="11.28515625" style="14" bestFit="1" customWidth="1"/>
    <col min="8" max="11" width="10.140625" style="14" bestFit="1" customWidth="1"/>
    <col min="12" max="12" width="11.28515625" style="14" bestFit="1" customWidth="1"/>
    <col min="13" max="13" width="12.140625" style="14" bestFit="1" customWidth="1"/>
    <col min="14" max="14" width="9.5703125" style="14" bestFit="1" customWidth="1"/>
    <col min="15" max="15" width="8.7109375" style="14" bestFit="1" customWidth="1"/>
    <col min="16" max="16" width="8.5703125" style="14" bestFit="1" customWidth="1"/>
    <col min="17" max="18" width="9.140625" style="14"/>
    <col min="19" max="19" width="13.7109375" style="14" bestFit="1" customWidth="1"/>
    <col min="20" max="21" width="12.140625" style="14" bestFit="1" customWidth="1"/>
    <col min="22" max="22" width="10.28515625" style="14" customWidth="1"/>
    <col min="23" max="16384" width="9.140625" style="14"/>
  </cols>
  <sheetData>
    <row r="1" spans="1:25" ht="48.75" x14ac:dyDescent="0.25">
      <c r="A1" s="1"/>
      <c r="B1" s="1" t="s">
        <v>20</v>
      </c>
      <c r="C1" s="10" t="s">
        <v>58</v>
      </c>
      <c r="D1" s="2" t="s">
        <v>0</v>
      </c>
      <c r="E1" s="1" t="s">
        <v>1</v>
      </c>
      <c r="F1" s="1" t="s">
        <v>55</v>
      </c>
      <c r="G1" s="1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17</v>
      </c>
      <c r="M1" s="2" t="s">
        <v>57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56</v>
      </c>
      <c r="V1" s="2" t="s">
        <v>18</v>
      </c>
      <c r="W1" s="2" t="s">
        <v>19</v>
      </c>
      <c r="X1" s="3"/>
      <c r="Y1" s="15"/>
    </row>
    <row r="2" spans="1:25" ht="24.75" x14ac:dyDescent="0.25">
      <c r="A2" s="1">
        <v>1</v>
      </c>
      <c r="B2" s="1" t="s">
        <v>21</v>
      </c>
      <c r="C2" s="10">
        <v>154233</v>
      </c>
      <c r="D2" s="11">
        <f>C2/16.161</f>
        <v>9543.5307221087787</v>
      </c>
      <c r="E2" s="1">
        <v>380581</v>
      </c>
      <c r="F2" s="1">
        <v>397000</v>
      </c>
      <c r="G2" s="3">
        <v>20919</v>
      </c>
      <c r="H2" s="3">
        <f>L2-G2</f>
        <v>15519</v>
      </c>
      <c r="I2" s="3">
        <v>5202</v>
      </c>
      <c r="J2" s="3">
        <v>4180</v>
      </c>
      <c r="K2" s="3">
        <f>I2+J2</f>
        <v>9382</v>
      </c>
      <c r="L2" s="3">
        <v>36438</v>
      </c>
      <c r="M2" s="3">
        <f>H2/L2</f>
        <v>0.42590153136835174</v>
      </c>
      <c r="N2" s="4">
        <v>18.149999999999999</v>
      </c>
      <c r="O2" s="5">
        <v>5.71</v>
      </c>
      <c r="P2" s="6">
        <v>10.1</v>
      </c>
      <c r="Q2" s="6">
        <v>3.24</v>
      </c>
      <c r="R2" s="6">
        <v>4.54</v>
      </c>
      <c r="S2" s="3">
        <f>(P2+R2)*1000*1000</f>
        <v>14640000</v>
      </c>
      <c r="T2" s="3">
        <f>(S2/K2)/365</f>
        <v>4.2751640418989432</v>
      </c>
      <c r="U2" s="3">
        <f>(J2*Q2+I2*O2)/K2</f>
        <v>4.6095310168407586</v>
      </c>
      <c r="V2" s="3">
        <f>S2/E2</f>
        <v>38.467501005042294</v>
      </c>
      <c r="W2" s="16">
        <v>96</v>
      </c>
      <c r="X2" s="3"/>
      <c r="Y2" s="15"/>
    </row>
    <row r="3" spans="1:25" ht="24.75" x14ac:dyDescent="0.25">
      <c r="A3" s="1">
        <v>2</v>
      </c>
      <c r="B3" s="1" t="s">
        <v>22</v>
      </c>
      <c r="C3" s="10">
        <v>108853</v>
      </c>
      <c r="D3" s="11">
        <f t="shared" ref="D3:D38" si="0">C3/16.161</f>
        <v>6735.5361673163779</v>
      </c>
      <c r="E3" s="1">
        <v>49577103</v>
      </c>
      <c r="F3" s="1">
        <v>52221000</v>
      </c>
      <c r="G3" s="3">
        <v>2337858</v>
      </c>
      <c r="H3" s="3">
        <f t="shared" ref="H3:H37" si="1">L3-G3</f>
        <v>2262229</v>
      </c>
      <c r="I3" s="3">
        <v>863879</v>
      </c>
      <c r="J3" s="3">
        <v>492644</v>
      </c>
      <c r="K3" s="3">
        <f t="shared" ref="K3:K38" si="2">I3+J3</f>
        <v>1356523</v>
      </c>
      <c r="L3" s="3">
        <v>4600087</v>
      </c>
      <c r="M3" s="3">
        <f t="shared" ref="M3:M38" si="3">H3/L3</f>
        <v>0.49177961199429487</v>
      </c>
      <c r="N3" s="4">
        <v>15044.37</v>
      </c>
      <c r="O3" s="5">
        <v>9.61</v>
      </c>
      <c r="P3" s="6">
        <v>3574.73</v>
      </c>
      <c r="Q3" s="6">
        <v>3.53</v>
      </c>
      <c r="R3" s="6">
        <v>1534.08</v>
      </c>
      <c r="S3" s="3">
        <f t="shared" ref="S3:S37" si="4">(P3+R3)*1000*1000</f>
        <v>5108809999.999999</v>
      </c>
      <c r="T3" s="3">
        <f t="shared" ref="T3:T38" si="5">(S3/K3)/365</f>
        <v>10.318099822876128</v>
      </c>
      <c r="U3" s="3">
        <f t="shared" ref="U3:U38" si="6">(J3*Q3+I3*O3)/K3</f>
        <v>7.4019463805626593</v>
      </c>
      <c r="V3" s="3">
        <f t="shared" ref="V3:V38" si="7">S3/E3</f>
        <v>103.04777187162387</v>
      </c>
      <c r="W3" s="16">
        <v>623</v>
      </c>
      <c r="X3" s="3"/>
      <c r="Y3" s="15"/>
    </row>
    <row r="4" spans="1:25" ht="24.75" x14ac:dyDescent="0.25">
      <c r="A4" s="1">
        <v>3</v>
      </c>
      <c r="B4" s="1" t="s">
        <v>23</v>
      </c>
      <c r="C4" s="10">
        <v>99570</v>
      </c>
      <c r="D4" s="11">
        <f t="shared" si="0"/>
        <v>6161.1286430295149</v>
      </c>
      <c r="E4" s="1">
        <v>1383727</v>
      </c>
      <c r="F4" s="1">
        <v>1504000</v>
      </c>
      <c r="G4" s="3">
        <v>332234</v>
      </c>
      <c r="H4" s="3">
        <f t="shared" si="1"/>
        <v>6987</v>
      </c>
      <c r="I4" s="3">
        <v>2182</v>
      </c>
      <c r="J4" s="3">
        <v>46103</v>
      </c>
      <c r="K4" s="3">
        <f t="shared" si="2"/>
        <v>48285</v>
      </c>
      <c r="L4" s="3">
        <v>339221</v>
      </c>
      <c r="M4" s="3">
        <f t="shared" si="3"/>
        <v>2.0597191801215137E-2</v>
      </c>
      <c r="N4" s="4">
        <v>55.1</v>
      </c>
      <c r="O4" s="5">
        <v>6.53</v>
      </c>
      <c r="P4" s="6">
        <v>16.48</v>
      </c>
      <c r="Q4" s="7">
        <v>1.39</v>
      </c>
      <c r="R4" s="6">
        <v>37.92</v>
      </c>
      <c r="S4" s="3">
        <f t="shared" si="4"/>
        <v>54400000.000000007</v>
      </c>
      <c r="T4" s="3">
        <f t="shared" si="5"/>
        <v>3.0866955760673291</v>
      </c>
      <c r="U4" s="3">
        <f t="shared" si="6"/>
        <v>1.622276690483587</v>
      </c>
      <c r="V4" s="3">
        <f t="shared" si="7"/>
        <v>39.314113260780495</v>
      </c>
      <c r="W4" s="16">
        <v>112</v>
      </c>
      <c r="X4" s="3"/>
      <c r="Y4" s="15"/>
    </row>
    <row r="5" spans="1:25" x14ac:dyDescent="0.25">
      <c r="A5" s="1">
        <v>4</v>
      </c>
      <c r="B5" s="1" t="s">
        <v>24</v>
      </c>
      <c r="C5" s="10">
        <v>59943</v>
      </c>
      <c r="D5" s="11">
        <f t="shared" si="0"/>
        <v>3709.1145349916465</v>
      </c>
      <c r="E5" s="1">
        <v>31205576</v>
      </c>
      <c r="F5" s="1">
        <v>34293000</v>
      </c>
      <c r="G5" s="3">
        <v>10140290</v>
      </c>
      <c r="H5" s="3">
        <f t="shared" si="1"/>
        <v>768949</v>
      </c>
      <c r="I5" s="3">
        <v>222171</v>
      </c>
      <c r="J5" s="3">
        <v>2201072</v>
      </c>
      <c r="K5" s="3">
        <f t="shared" si="2"/>
        <v>2423243</v>
      </c>
      <c r="L5" s="3">
        <v>10909239</v>
      </c>
      <c r="M5" s="3">
        <f t="shared" si="3"/>
        <v>7.0486034818744006E-2</v>
      </c>
      <c r="N5" s="4">
        <v>882.27</v>
      </c>
      <c r="O5" s="5">
        <v>4.5</v>
      </c>
      <c r="P5" s="6">
        <v>281.63</v>
      </c>
      <c r="Q5" s="6">
        <v>1.02</v>
      </c>
      <c r="R5" s="6">
        <v>466.55</v>
      </c>
      <c r="S5" s="3">
        <f t="shared" si="4"/>
        <v>748180000.00000012</v>
      </c>
      <c r="T5" s="3">
        <f t="shared" si="5"/>
        <v>0.84589462104216651</v>
      </c>
      <c r="U5" s="3">
        <f t="shared" si="6"/>
        <v>1.3390580061512609</v>
      </c>
      <c r="V5" s="3">
        <f t="shared" si="7"/>
        <v>23.975843291596352</v>
      </c>
      <c r="W5" s="16">
        <v>71</v>
      </c>
      <c r="X5" s="3"/>
      <c r="Y5" s="15"/>
    </row>
    <row r="6" spans="1:25" x14ac:dyDescent="0.25">
      <c r="A6" s="1">
        <v>5</v>
      </c>
      <c r="B6" s="1" t="s">
        <v>25</v>
      </c>
      <c r="C6" s="10">
        <v>29092</v>
      </c>
      <c r="D6" s="11">
        <f t="shared" si="0"/>
        <v>1800.1361301899633</v>
      </c>
      <c r="E6" s="1">
        <v>104099452</v>
      </c>
      <c r="F6" s="1">
        <v>119520000</v>
      </c>
      <c r="G6" s="3">
        <v>11297513</v>
      </c>
      <c r="H6" s="3">
        <f t="shared" si="1"/>
        <v>4100467</v>
      </c>
      <c r="I6" s="3">
        <v>1494674</v>
      </c>
      <c r="J6" s="3">
        <v>3241936</v>
      </c>
      <c r="K6" s="3">
        <f t="shared" si="2"/>
        <v>4736610</v>
      </c>
      <c r="L6" s="3">
        <v>15397980</v>
      </c>
      <c r="M6" s="3">
        <f t="shared" si="3"/>
        <v>0.26629902104042219</v>
      </c>
      <c r="N6" s="4">
        <v>9818.1</v>
      </c>
      <c r="O6" s="5">
        <v>6.57</v>
      </c>
      <c r="P6" s="6">
        <v>3098.23</v>
      </c>
      <c r="Q6" s="6">
        <v>3.35</v>
      </c>
      <c r="R6" s="6">
        <v>2654.36</v>
      </c>
      <c r="S6" s="3">
        <f t="shared" si="4"/>
        <v>5752590000</v>
      </c>
      <c r="T6" s="3">
        <f t="shared" si="5"/>
        <v>3.3273840463844833</v>
      </c>
      <c r="U6" s="3">
        <f t="shared" si="6"/>
        <v>4.3660959589242099</v>
      </c>
      <c r="V6" s="3">
        <f t="shared" si="7"/>
        <v>55.260521448278134</v>
      </c>
      <c r="W6" s="16">
        <v>251</v>
      </c>
      <c r="X6" s="3"/>
      <c r="Y6" s="15"/>
    </row>
    <row r="7" spans="1:25" ht="24.75" x14ac:dyDescent="0.25">
      <c r="A7" s="1">
        <v>6</v>
      </c>
      <c r="B7" s="1" t="s">
        <v>26</v>
      </c>
      <c r="C7" s="10">
        <v>227231</v>
      </c>
      <c r="D7" s="11">
        <f t="shared" si="0"/>
        <v>14060.454179815604</v>
      </c>
      <c r="E7" s="1">
        <v>1055450</v>
      </c>
      <c r="F7" s="1">
        <v>1179000</v>
      </c>
      <c r="G7" s="3">
        <v>4438</v>
      </c>
      <c r="H7" s="3">
        <f t="shared" si="1"/>
        <v>9002</v>
      </c>
      <c r="I7" s="3">
        <v>4037</v>
      </c>
      <c r="J7" s="3">
        <v>674</v>
      </c>
      <c r="K7" s="3">
        <f t="shared" si="2"/>
        <v>4711</v>
      </c>
      <c r="L7" s="3">
        <v>13440</v>
      </c>
      <c r="M7" s="3">
        <f t="shared" si="3"/>
        <v>0.66979166666666667</v>
      </c>
      <c r="N7" s="4">
        <v>45.23</v>
      </c>
      <c r="O7" s="5">
        <v>11.19</v>
      </c>
      <c r="P7" s="6">
        <v>16.79</v>
      </c>
      <c r="Q7" s="6">
        <v>5.47</v>
      </c>
      <c r="R7" s="8">
        <v>1.04</v>
      </c>
      <c r="S7" s="3">
        <f t="shared" si="4"/>
        <v>17830000</v>
      </c>
      <c r="T7" s="3">
        <f t="shared" si="5"/>
        <v>10.369202943853354</v>
      </c>
      <c r="U7" s="3">
        <f t="shared" si="6"/>
        <v>10.371642963277436</v>
      </c>
      <c r="V7" s="3">
        <f t="shared" si="7"/>
        <v>16.89326827419584</v>
      </c>
      <c r="W7" s="16">
        <v>90</v>
      </c>
      <c r="X7" s="3"/>
      <c r="Y7" s="15"/>
    </row>
    <row r="8" spans="1:25" ht="24.75" x14ac:dyDescent="0.25">
      <c r="A8" s="1">
        <v>7</v>
      </c>
      <c r="B8" s="1" t="s">
        <v>27</v>
      </c>
      <c r="C8" s="10">
        <v>75438</v>
      </c>
      <c r="D8" s="11">
        <f t="shared" si="0"/>
        <v>4667.9042138481527</v>
      </c>
      <c r="E8" s="1">
        <v>25545198</v>
      </c>
      <c r="F8" s="1">
        <v>28724000</v>
      </c>
      <c r="G8" s="3">
        <v>9716929</v>
      </c>
      <c r="H8" s="3">
        <f t="shared" si="1"/>
        <v>267025</v>
      </c>
      <c r="I8" s="3">
        <v>76293</v>
      </c>
      <c r="J8" s="3">
        <v>1207867</v>
      </c>
      <c r="K8" s="3">
        <f t="shared" si="2"/>
        <v>1284160</v>
      </c>
      <c r="L8" s="3">
        <v>9983954</v>
      </c>
      <c r="M8" s="3">
        <f t="shared" si="3"/>
        <v>2.6745415694022629E-2</v>
      </c>
      <c r="N8" s="4">
        <v>1566.88</v>
      </c>
      <c r="O8" s="5">
        <v>6.29</v>
      </c>
      <c r="P8" s="6">
        <v>127.47</v>
      </c>
      <c r="Q8" s="6">
        <v>2.1800000000000002</v>
      </c>
      <c r="R8" s="6">
        <v>1012.4</v>
      </c>
      <c r="S8" s="3">
        <f t="shared" si="4"/>
        <v>1139870000</v>
      </c>
      <c r="T8" s="3">
        <f t="shared" si="5"/>
        <v>2.4318866082492177</v>
      </c>
      <c r="U8" s="3">
        <f t="shared" si="6"/>
        <v>2.4241784746449042</v>
      </c>
      <c r="V8" s="3">
        <f t="shared" si="7"/>
        <v>44.62169367409092</v>
      </c>
      <c r="W8" s="16">
        <v>157</v>
      </c>
      <c r="X8" s="3"/>
      <c r="Y8" s="15"/>
    </row>
    <row r="9" spans="1:25" ht="24.75" x14ac:dyDescent="0.25">
      <c r="A9" s="1">
        <v>8</v>
      </c>
      <c r="B9" s="1" t="s">
        <v>28</v>
      </c>
      <c r="C9" s="10"/>
      <c r="D9" s="11"/>
      <c r="E9" s="1"/>
      <c r="F9" s="1">
        <v>546000</v>
      </c>
      <c r="G9" s="3">
        <v>38566</v>
      </c>
      <c r="H9" s="3">
        <f t="shared" si="1"/>
        <v>1170</v>
      </c>
      <c r="I9" s="3">
        <v>389</v>
      </c>
      <c r="J9" s="3">
        <v>1576</v>
      </c>
      <c r="K9" s="3">
        <f t="shared" si="2"/>
        <v>1965</v>
      </c>
      <c r="L9" s="3">
        <v>39736</v>
      </c>
      <c r="M9" s="3">
        <f t="shared" si="3"/>
        <v>2.9444332595127843E-2</v>
      </c>
      <c r="N9" s="2"/>
      <c r="O9" s="2"/>
      <c r="P9" s="2"/>
      <c r="Q9" s="2"/>
      <c r="R9" s="2"/>
      <c r="S9" s="3"/>
      <c r="T9" s="3"/>
      <c r="U9" s="3"/>
      <c r="V9" s="3"/>
      <c r="W9" s="16">
        <v>62</v>
      </c>
      <c r="X9" s="3"/>
      <c r="Y9" s="15"/>
    </row>
    <row r="10" spans="1:25" ht="24.75" x14ac:dyDescent="0.25">
      <c r="A10" s="1">
        <v>9</v>
      </c>
      <c r="B10" s="1" t="s">
        <v>29</v>
      </c>
      <c r="C10" s="10"/>
      <c r="D10" s="11"/>
      <c r="E10" s="1"/>
      <c r="F10" s="1">
        <v>413000</v>
      </c>
      <c r="G10" s="3">
        <v>1596</v>
      </c>
      <c r="H10" s="3">
        <f t="shared" si="1"/>
        <v>244</v>
      </c>
      <c r="I10" s="3">
        <v>84</v>
      </c>
      <c r="J10" s="3">
        <v>254</v>
      </c>
      <c r="K10" s="3">
        <f t="shared" si="2"/>
        <v>338</v>
      </c>
      <c r="L10" s="3">
        <v>1840</v>
      </c>
      <c r="M10" s="3">
        <f t="shared" si="3"/>
        <v>0.13260869565217392</v>
      </c>
      <c r="N10" s="4">
        <v>1.01</v>
      </c>
      <c r="O10" s="5">
        <v>6.35</v>
      </c>
      <c r="P10" s="6">
        <v>0.02</v>
      </c>
      <c r="Q10" s="6">
        <v>4.8099999999999996</v>
      </c>
      <c r="R10" s="6">
        <v>0.63</v>
      </c>
      <c r="S10" s="3">
        <f t="shared" si="4"/>
        <v>650000</v>
      </c>
      <c r="T10" s="3">
        <f t="shared" si="5"/>
        <v>5.2687038988408847</v>
      </c>
      <c r="U10" s="3">
        <f t="shared" si="6"/>
        <v>5.1927218934911235</v>
      </c>
      <c r="V10" s="3"/>
      <c r="W10" s="16">
        <v>11</v>
      </c>
      <c r="X10" s="3"/>
      <c r="Y10" s="15"/>
    </row>
    <row r="11" spans="1:25" x14ac:dyDescent="0.25">
      <c r="A11" s="1">
        <v>10</v>
      </c>
      <c r="B11" s="9" t="s">
        <v>14</v>
      </c>
      <c r="C11" s="10">
        <v>257597</v>
      </c>
      <c r="D11" s="11">
        <f t="shared" si="0"/>
        <v>15939.422065466244</v>
      </c>
      <c r="E11" s="1"/>
      <c r="F11" s="1">
        <v>19814000</v>
      </c>
      <c r="G11" s="3">
        <v>25446</v>
      </c>
      <c r="H11" s="3">
        <f t="shared" si="1"/>
        <v>60987</v>
      </c>
      <c r="I11" s="3">
        <v>24162</v>
      </c>
      <c r="J11" s="3">
        <v>9504</v>
      </c>
      <c r="K11" s="3">
        <f t="shared" si="2"/>
        <v>33666</v>
      </c>
      <c r="L11" s="3">
        <v>86433</v>
      </c>
      <c r="M11" s="3">
        <f t="shared" si="3"/>
        <v>0.70559855610704247</v>
      </c>
      <c r="N11" s="2"/>
      <c r="O11" s="2"/>
      <c r="P11" s="2"/>
      <c r="Q11" s="2"/>
      <c r="R11" s="2"/>
      <c r="S11" s="3"/>
      <c r="T11" s="3"/>
      <c r="U11" s="3"/>
      <c r="V11" s="3"/>
      <c r="W11" s="16">
        <v>35</v>
      </c>
      <c r="X11" s="3"/>
      <c r="Y11" s="15"/>
    </row>
    <row r="12" spans="1:25" x14ac:dyDescent="0.25">
      <c r="A12" s="1">
        <v>11</v>
      </c>
      <c r="B12" s="1" t="s">
        <v>30</v>
      </c>
      <c r="C12" s="10">
        <v>308753</v>
      </c>
      <c r="D12" s="11">
        <f t="shared" si="0"/>
        <v>19104.820246271887</v>
      </c>
      <c r="E12" s="1">
        <v>1458545</v>
      </c>
      <c r="F12" s="1">
        <v>1540000</v>
      </c>
      <c r="G12" s="3">
        <v>32718</v>
      </c>
      <c r="H12" s="3">
        <f t="shared" si="1"/>
        <v>27529</v>
      </c>
      <c r="I12" s="3">
        <v>11606</v>
      </c>
      <c r="J12" s="3">
        <v>6514</v>
      </c>
      <c r="K12" s="3">
        <f t="shared" si="2"/>
        <v>18120</v>
      </c>
      <c r="L12" s="3">
        <v>60247</v>
      </c>
      <c r="M12" s="3">
        <f t="shared" si="3"/>
        <v>0.45693561505137187</v>
      </c>
      <c r="N12" s="4">
        <v>57.17</v>
      </c>
      <c r="O12" s="5">
        <v>8.33</v>
      </c>
      <c r="P12" s="6">
        <v>35.21</v>
      </c>
      <c r="Q12" s="6">
        <v>2.27</v>
      </c>
      <c r="R12" s="6">
        <v>4.5199999999999996</v>
      </c>
      <c r="S12" s="3">
        <f t="shared" si="4"/>
        <v>39730000.000000007</v>
      </c>
      <c r="T12" s="3">
        <f t="shared" si="5"/>
        <v>6.00713659318395</v>
      </c>
      <c r="U12" s="3">
        <f t="shared" si="6"/>
        <v>6.1514768211920527</v>
      </c>
      <c r="V12" s="3">
        <f t="shared" si="7"/>
        <v>27.239474956206362</v>
      </c>
      <c r="W12" s="16">
        <v>71</v>
      </c>
      <c r="X12" s="3"/>
      <c r="Y12" s="15"/>
    </row>
    <row r="13" spans="1:25" x14ac:dyDescent="0.25">
      <c r="A13" s="1">
        <v>12</v>
      </c>
      <c r="B13" s="1" t="s">
        <v>31</v>
      </c>
      <c r="C13" s="10">
        <v>154887</v>
      </c>
      <c r="D13" s="11">
        <f t="shared" si="0"/>
        <v>9583.9985149433815</v>
      </c>
      <c r="E13" s="1">
        <v>60439692</v>
      </c>
      <c r="F13" s="1">
        <v>67936000</v>
      </c>
      <c r="G13" s="3">
        <v>6226448</v>
      </c>
      <c r="H13" s="3">
        <f t="shared" si="1"/>
        <v>3407189</v>
      </c>
      <c r="I13" s="3">
        <v>1400482</v>
      </c>
      <c r="J13" s="3">
        <v>1584675</v>
      </c>
      <c r="K13" s="3">
        <f t="shared" si="2"/>
        <v>2985157</v>
      </c>
      <c r="L13" s="3">
        <v>9633637</v>
      </c>
      <c r="M13" s="3">
        <f t="shared" si="3"/>
        <v>0.35367629068855305</v>
      </c>
      <c r="N13" s="4">
        <v>14492.77</v>
      </c>
      <c r="O13" s="5">
        <v>9.32</v>
      </c>
      <c r="P13" s="6">
        <v>3706.37</v>
      </c>
      <c r="Q13" s="6">
        <v>4.4000000000000004</v>
      </c>
      <c r="R13" s="6">
        <v>3209.04</v>
      </c>
      <c r="S13" s="3">
        <f t="shared" si="4"/>
        <v>6915410000</v>
      </c>
      <c r="T13" s="3">
        <f t="shared" si="5"/>
        <v>6.3468449957986417</v>
      </c>
      <c r="U13" s="3">
        <f t="shared" si="6"/>
        <v>6.7082107373247046</v>
      </c>
      <c r="V13" s="3">
        <f t="shared" si="7"/>
        <v>114.41835276063286</v>
      </c>
      <c r="W13" s="16">
        <v>626</v>
      </c>
      <c r="X13" s="3"/>
      <c r="Y13" s="15"/>
    </row>
    <row r="14" spans="1:25" x14ac:dyDescent="0.25">
      <c r="A14" s="1">
        <v>13</v>
      </c>
      <c r="B14" s="1" t="s">
        <v>32</v>
      </c>
      <c r="C14" s="10">
        <v>169604</v>
      </c>
      <c r="D14" s="11">
        <f t="shared" si="0"/>
        <v>10494.647608440071</v>
      </c>
      <c r="E14" s="1">
        <v>25351462</v>
      </c>
      <c r="F14" s="1">
        <v>28672000</v>
      </c>
      <c r="G14" s="3">
        <v>949541</v>
      </c>
      <c r="H14" s="3">
        <f t="shared" si="1"/>
        <v>979141</v>
      </c>
      <c r="I14" s="3">
        <v>378715</v>
      </c>
      <c r="J14" s="3">
        <v>224416</v>
      </c>
      <c r="K14" s="3">
        <f t="shared" si="2"/>
        <v>603131</v>
      </c>
      <c r="L14" s="3">
        <v>1928682</v>
      </c>
      <c r="M14" s="3">
        <f t="shared" si="3"/>
        <v>0.5076736341190512</v>
      </c>
      <c r="N14" s="4">
        <v>10726.09</v>
      </c>
      <c r="O14" s="5">
        <v>8.92</v>
      </c>
      <c r="P14" s="6">
        <v>1540.61</v>
      </c>
      <c r="Q14" s="6">
        <v>5.91</v>
      </c>
      <c r="R14" s="6">
        <v>452.64</v>
      </c>
      <c r="S14" s="3">
        <f t="shared" si="4"/>
        <v>1993250000</v>
      </c>
      <c r="T14" s="3">
        <f t="shared" si="5"/>
        <v>9.0543495593985206</v>
      </c>
      <c r="U14" s="3">
        <f t="shared" si="6"/>
        <v>7.8000241406924857</v>
      </c>
      <c r="V14" s="3">
        <f t="shared" si="7"/>
        <v>78.624656834386911</v>
      </c>
      <c r="W14" s="16">
        <v>1087</v>
      </c>
      <c r="X14" s="3"/>
      <c r="Y14" s="15"/>
    </row>
    <row r="15" spans="1:25" ht="24.75" x14ac:dyDescent="0.25">
      <c r="A15" s="1">
        <v>14</v>
      </c>
      <c r="B15" s="1" t="s">
        <v>33</v>
      </c>
      <c r="C15" s="10">
        <v>136292</v>
      </c>
      <c r="D15" s="11">
        <f t="shared" si="0"/>
        <v>8433.3890229565004</v>
      </c>
      <c r="E15" s="1">
        <v>6864602</v>
      </c>
      <c r="F15" s="1">
        <v>7300000</v>
      </c>
      <c r="G15" s="3">
        <v>759082</v>
      </c>
      <c r="H15" s="3">
        <f t="shared" si="1"/>
        <v>1068935</v>
      </c>
      <c r="I15" s="3">
        <v>496195</v>
      </c>
      <c r="J15" s="3">
        <v>173217</v>
      </c>
      <c r="K15" s="3">
        <f t="shared" si="2"/>
        <v>669412</v>
      </c>
      <c r="L15" s="3">
        <v>1828017</v>
      </c>
      <c r="M15" s="3">
        <f t="shared" si="3"/>
        <v>0.58475112649390026</v>
      </c>
      <c r="N15" s="4">
        <v>1460.15</v>
      </c>
      <c r="O15" s="5">
        <v>5.09</v>
      </c>
      <c r="P15" s="6">
        <v>877.68</v>
      </c>
      <c r="Q15" s="6">
        <v>2</v>
      </c>
      <c r="R15" s="6">
        <v>131.07</v>
      </c>
      <c r="S15" s="3">
        <f t="shared" si="4"/>
        <v>1008750000</v>
      </c>
      <c r="T15" s="3">
        <f t="shared" si="5"/>
        <v>4.1285465903464331</v>
      </c>
      <c r="U15" s="3">
        <f t="shared" si="6"/>
        <v>4.2904318267374943</v>
      </c>
      <c r="V15" s="3">
        <f t="shared" si="7"/>
        <v>146.94952453179368</v>
      </c>
      <c r="W15" s="16">
        <v>565</v>
      </c>
      <c r="X15" s="3"/>
      <c r="Y15" s="15"/>
    </row>
    <row r="16" spans="1:25" ht="24.75" x14ac:dyDescent="0.25">
      <c r="A16" s="1">
        <v>15</v>
      </c>
      <c r="B16" s="1" t="s">
        <v>34</v>
      </c>
      <c r="C16" s="10">
        <v>69183</v>
      </c>
      <c r="D16" s="11">
        <f t="shared" si="0"/>
        <v>4280.8613328383144</v>
      </c>
      <c r="E16" s="1">
        <v>12267032</v>
      </c>
      <c r="F16" s="1">
        <v>13203000</v>
      </c>
      <c r="G16" s="3">
        <v>1096013</v>
      </c>
      <c r="H16" s="3">
        <f t="shared" si="1"/>
        <v>1443227</v>
      </c>
      <c r="I16" s="3">
        <v>625774</v>
      </c>
      <c r="J16" s="3">
        <v>339030</v>
      </c>
      <c r="K16" s="3">
        <f t="shared" si="2"/>
        <v>964804</v>
      </c>
      <c r="L16" s="3">
        <v>2539240</v>
      </c>
      <c r="M16" s="3">
        <f t="shared" si="3"/>
        <v>0.56836966966493907</v>
      </c>
      <c r="N16" s="4">
        <v>2540.11</v>
      </c>
      <c r="O16" s="5">
        <v>7.91</v>
      </c>
      <c r="P16" s="6">
        <v>1577.73</v>
      </c>
      <c r="Q16" s="6">
        <v>3.68</v>
      </c>
      <c r="R16" s="6">
        <v>397.72</v>
      </c>
      <c r="S16" s="3">
        <f t="shared" si="4"/>
        <v>1975450000</v>
      </c>
      <c r="T16" s="3">
        <f t="shared" si="5"/>
        <v>5.6096282569536591</v>
      </c>
      <c r="U16" s="3">
        <f t="shared" si="6"/>
        <v>6.4235873192897213</v>
      </c>
      <c r="V16" s="3">
        <f t="shared" si="7"/>
        <v>161.03732345362758</v>
      </c>
      <c r="W16" s="16">
        <v>401</v>
      </c>
      <c r="X16" s="3"/>
      <c r="Y16" s="15"/>
    </row>
    <row r="17" spans="1:25" x14ac:dyDescent="0.25">
      <c r="A17" s="1">
        <v>16</v>
      </c>
      <c r="B17" s="1" t="s">
        <v>35</v>
      </c>
      <c r="C17" s="10">
        <v>56133</v>
      </c>
      <c r="D17" s="11">
        <f t="shared" si="0"/>
        <v>3473.361796918507</v>
      </c>
      <c r="E17" s="1">
        <v>32988134</v>
      </c>
      <c r="F17" s="1">
        <v>37403000</v>
      </c>
      <c r="G17" s="3">
        <v>10596859</v>
      </c>
      <c r="H17" s="3">
        <f t="shared" si="1"/>
        <v>626193</v>
      </c>
      <c r="I17" s="3">
        <v>215352</v>
      </c>
      <c r="J17" s="3">
        <v>1834664</v>
      </c>
      <c r="K17" s="3">
        <f t="shared" si="2"/>
        <v>2050016</v>
      </c>
      <c r="L17" s="3">
        <v>11223052</v>
      </c>
      <c r="M17" s="3">
        <f t="shared" si="3"/>
        <v>5.5795250703641039E-2</v>
      </c>
      <c r="N17" s="4">
        <v>2183.0500000000002</v>
      </c>
      <c r="O17" s="5">
        <v>7.23</v>
      </c>
      <c r="P17" s="6">
        <v>645.55999999999995</v>
      </c>
      <c r="Q17" s="6">
        <v>1.56</v>
      </c>
      <c r="R17" s="6">
        <v>980.03</v>
      </c>
      <c r="S17" s="3">
        <f t="shared" si="4"/>
        <v>1625590000</v>
      </c>
      <c r="T17" s="3">
        <f t="shared" si="5"/>
        <v>2.1725055964815456</v>
      </c>
      <c r="U17" s="3">
        <f t="shared" si="6"/>
        <v>2.1556274682734187</v>
      </c>
      <c r="V17" s="3">
        <f t="shared" si="7"/>
        <v>49.278022212471917</v>
      </c>
      <c r="W17" s="16">
        <v>177</v>
      </c>
      <c r="X17" s="3"/>
      <c r="Y17" s="15"/>
    </row>
    <row r="18" spans="1:25" x14ac:dyDescent="0.25">
      <c r="A18" s="1">
        <v>17</v>
      </c>
      <c r="B18" s="1" t="s">
        <v>36</v>
      </c>
      <c r="C18" s="10">
        <v>149024</v>
      </c>
      <c r="D18" s="11">
        <f t="shared" si="0"/>
        <v>9221.2115586906748</v>
      </c>
      <c r="E18" s="1">
        <v>61095297</v>
      </c>
      <c r="F18" s="1">
        <v>65798000</v>
      </c>
      <c r="G18" s="3">
        <v>4560842</v>
      </c>
      <c r="H18" s="3">
        <f t="shared" si="1"/>
        <v>3908162</v>
      </c>
      <c r="I18" s="3">
        <v>1825447</v>
      </c>
      <c r="J18" s="3">
        <v>964116</v>
      </c>
      <c r="K18" s="3">
        <f t="shared" si="2"/>
        <v>2789563</v>
      </c>
      <c r="L18" s="3">
        <v>8469004</v>
      </c>
      <c r="M18" s="3">
        <f t="shared" si="3"/>
        <v>0.46146654317319957</v>
      </c>
      <c r="N18" s="4">
        <v>7900.63</v>
      </c>
      <c r="O18" s="5">
        <v>6.67</v>
      </c>
      <c r="P18" s="6">
        <v>4590.25</v>
      </c>
      <c r="Q18" s="7">
        <v>2.36</v>
      </c>
      <c r="R18" s="6">
        <v>1328.09</v>
      </c>
      <c r="S18" s="3">
        <f t="shared" si="4"/>
        <v>5918340000</v>
      </c>
      <c r="T18" s="3">
        <f t="shared" si="5"/>
        <v>5.8126058228426105</v>
      </c>
      <c r="U18" s="3">
        <f t="shared" si="6"/>
        <v>5.1803975210454114</v>
      </c>
      <c r="V18" s="3">
        <f t="shared" si="7"/>
        <v>96.870631466117601</v>
      </c>
      <c r="W18" s="16">
        <v>344</v>
      </c>
      <c r="X18" s="3"/>
      <c r="Y18" s="15"/>
    </row>
    <row r="19" spans="1:25" x14ac:dyDescent="0.25">
      <c r="A19" s="1">
        <v>18</v>
      </c>
      <c r="B19" s="1" t="s">
        <v>37</v>
      </c>
      <c r="C19" s="10">
        <v>147347</v>
      </c>
      <c r="D19" s="11">
        <f t="shared" si="0"/>
        <v>9117.4432275230483</v>
      </c>
      <c r="E19" s="1">
        <v>33406061</v>
      </c>
      <c r="F19" s="1">
        <v>35125000</v>
      </c>
      <c r="G19" s="3">
        <v>82692</v>
      </c>
      <c r="H19" s="3">
        <f t="shared" si="1"/>
        <v>1259304</v>
      </c>
      <c r="I19" s="3">
        <v>537642</v>
      </c>
      <c r="J19" s="3">
        <v>24786</v>
      </c>
      <c r="K19" s="3">
        <f t="shared" si="2"/>
        <v>562428</v>
      </c>
      <c r="L19" s="3">
        <v>1341996</v>
      </c>
      <c r="M19" s="3">
        <f t="shared" si="3"/>
        <v>0.93838133645703858</v>
      </c>
      <c r="N19" s="4">
        <v>2548.2800000000002</v>
      </c>
      <c r="O19" s="5">
        <v>10.17</v>
      </c>
      <c r="P19" s="6">
        <v>2390.6999999999998</v>
      </c>
      <c r="Q19" s="6">
        <v>2.97</v>
      </c>
      <c r="R19" s="6">
        <v>23.9</v>
      </c>
      <c r="S19" s="3">
        <f t="shared" si="4"/>
        <v>2414600000</v>
      </c>
      <c r="T19" s="3">
        <f t="shared" si="5"/>
        <v>11.762114378646556</v>
      </c>
      <c r="U19" s="3">
        <f t="shared" si="6"/>
        <v>9.8526985854189331</v>
      </c>
      <c r="V19" s="3">
        <f t="shared" si="7"/>
        <v>72.280296680294029</v>
      </c>
      <c r="W19" s="16">
        <v>189</v>
      </c>
      <c r="X19" s="3"/>
      <c r="Y19" s="15"/>
    </row>
    <row r="20" spans="1:25" ht="24.75" x14ac:dyDescent="0.25">
      <c r="A20" s="1">
        <v>19</v>
      </c>
      <c r="B20" s="9" t="s">
        <v>15</v>
      </c>
      <c r="C20" s="10"/>
      <c r="D20" s="11"/>
      <c r="E20" s="1"/>
      <c r="F20" s="1">
        <v>68000</v>
      </c>
      <c r="G20" s="3">
        <v>1297</v>
      </c>
      <c r="H20" s="3">
        <f t="shared" si="1"/>
        <v>1196</v>
      </c>
      <c r="I20" s="3">
        <v>310</v>
      </c>
      <c r="J20" s="3">
        <v>212</v>
      </c>
      <c r="K20" s="3">
        <f t="shared" si="2"/>
        <v>522</v>
      </c>
      <c r="L20" s="3">
        <v>2493</v>
      </c>
      <c r="M20" s="3">
        <f t="shared" si="3"/>
        <v>0.47974328118732451</v>
      </c>
      <c r="N20" s="4">
        <v>3.66</v>
      </c>
      <c r="O20" s="5">
        <v>5</v>
      </c>
      <c r="P20" s="6">
        <v>0.55000000000000004</v>
      </c>
      <c r="Q20" s="6">
        <v>3</v>
      </c>
      <c r="R20" s="6">
        <v>0.39</v>
      </c>
      <c r="S20" s="3">
        <f t="shared" si="4"/>
        <v>940000.00000000012</v>
      </c>
      <c r="T20" s="3">
        <f t="shared" si="5"/>
        <v>4.9336062562326148</v>
      </c>
      <c r="U20" s="3">
        <f t="shared" si="6"/>
        <v>4.1877394636015328</v>
      </c>
      <c r="V20" s="3"/>
      <c r="W20" s="16">
        <v>119</v>
      </c>
      <c r="X20" s="3"/>
      <c r="Y20" s="15"/>
    </row>
    <row r="21" spans="1:25" ht="24.75" x14ac:dyDescent="0.25">
      <c r="A21" s="1">
        <v>20</v>
      </c>
      <c r="B21" s="1" t="s">
        <v>38</v>
      </c>
      <c r="C21" s="10">
        <v>59005</v>
      </c>
      <c r="D21" s="11">
        <f t="shared" si="0"/>
        <v>3651.0735721799392</v>
      </c>
      <c r="E21" s="1">
        <v>72626809</v>
      </c>
      <c r="F21" s="1">
        <v>82232000</v>
      </c>
      <c r="G21" s="3">
        <v>17055853</v>
      </c>
      <c r="H21" s="3">
        <f t="shared" si="1"/>
        <v>1694975</v>
      </c>
      <c r="I21" s="3">
        <v>598246</v>
      </c>
      <c r="J21" s="3">
        <v>3615086</v>
      </c>
      <c r="K21" s="3">
        <f t="shared" si="2"/>
        <v>4213332</v>
      </c>
      <c r="L21" s="3">
        <v>18750828</v>
      </c>
      <c r="M21" s="3">
        <f t="shared" si="3"/>
        <v>9.0394674837825831E-2</v>
      </c>
      <c r="N21" s="4">
        <v>15911.13</v>
      </c>
      <c r="O21" s="5">
        <v>8.48</v>
      </c>
      <c r="P21" s="6">
        <v>1671.12</v>
      </c>
      <c r="Q21" s="6">
        <v>3</v>
      </c>
      <c r="R21" s="6">
        <v>6079.99</v>
      </c>
      <c r="S21" s="3">
        <f t="shared" si="4"/>
        <v>7751110000</v>
      </c>
      <c r="T21" s="3">
        <f t="shared" si="5"/>
        <v>5.0401719608659317</v>
      </c>
      <c r="U21" s="3">
        <f t="shared" si="6"/>
        <v>3.7780986829426211</v>
      </c>
      <c r="V21" s="3">
        <f t="shared" si="7"/>
        <v>106.72519014294019</v>
      </c>
      <c r="W21" s="16">
        <v>538</v>
      </c>
      <c r="X21" s="3"/>
      <c r="Y21" s="15"/>
    </row>
    <row r="22" spans="1:25" ht="24.75" x14ac:dyDescent="0.25">
      <c r="A22" s="1">
        <v>21</v>
      </c>
      <c r="B22" s="1" t="s">
        <v>39</v>
      </c>
      <c r="C22" s="10">
        <v>140782</v>
      </c>
      <c r="D22" s="11">
        <f t="shared" si="0"/>
        <v>8711.2183652001731</v>
      </c>
      <c r="E22" s="1">
        <v>112374333</v>
      </c>
      <c r="F22" s="1">
        <v>122153000</v>
      </c>
      <c r="G22" s="3">
        <v>9384574</v>
      </c>
      <c r="H22" s="3">
        <f t="shared" si="1"/>
        <v>4607730</v>
      </c>
      <c r="I22" s="3">
        <v>2115871</v>
      </c>
      <c r="J22" s="3">
        <v>1720216</v>
      </c>
      <c r="K22" s="3">
        <f t="shared" si="2"/>
        <v>3836087</v>
      </c>
      <c r="L22" s="3">
        <v>13992304</v>
      </c>
      <c r="M22" s="3">
        <f t="shared" si="3"/>
        <v>0.3293045948687221</v>
      </c>
      <c r="N22" s="4">
        <v>11655.46</v>
      </c>
      <c r="O22" s="5">
        <v>9.58</v>
      </c>
      <c r="P22" s="6">
        <v>5601.1</v>
      </c>
      <c r="Q22" s="6">
        <v>2.2999999999999998</v>
      </c>
      <c r="R22" s="6">
        <v>1498.64</v>
      </c>
      <c r="S22" s="3">
        <f t="shared" si="4"/>
        <v>7099740000.000001</v>
      </c>
      <c r="T22" s="3">
        <f t="shared" si="5"/>
        <v>5.0706207825196428</v>
      </c>
      <c r="U22" s="3">
        <f t="shared" si="6"/>
        <v>6.3154305363773036</v>
      </c>
      <c r="V22" s="3">
        <f t="shared" si="7"/>
        <v>63.179373887807643</v>
      </c>
      <c r="W22" s="16">
        <v>266</v>
      </c>
      <c r="X22" s="3"/>
      <c r="Y22" s="15"/>
    </row>
    <row r="23" spans="1:25" x14ac:dyDescent="0.25">
      <c r="A23" s="1">
        <v>22</v>
      </c>
      <c r="B23" s="1" t="s">
        <v>40</v>
      </c>
      <c r="C23" s="10">
        <v>48106</v>
      </c>
      <c r="D23" s="11">
        <f t="shared" si="0"/>
        <v>2976.6722356289829</v>
      </c>
      <c r="E23" s="1">
        <v>2570390</v>
      </c>
      <c r="F23" s="1">
        <v>3103000</v>
      </c>
      <c r="G23" s="3">
        <v>206546</v>
      </c>
      <c r="H23" s="3">
        <f t="shared" si="1"/>
        <v>17926</v>
      </c>
      <c r="I23" s="3">
        <v>6177</v>
      </c>
      <c r="J23" s="3">
        <v>38006</v>
      </c>
      <c r="K23" s="3">
        <f t="shared" si="2"/>
        <v>44183</v>
      </c>
      <c r="L23" s="3">
        <v>224472</v>
      </c>
      <c r="M23" s="3">
        <f t="shared" si="3"/>
        <v>7.9858512420257322E-2</v>
      </c>
      <c r="N23" s="4">
        <v>85.75</v>
      </c>
      <c r="O23" s="5">
        <v>8.3800000000000008</v>
      </c>
      <c r="P23" s="6">
        <v>44.47</v>
      </c>
      <c r="Q23" s="6">
        <v>1.45</v>
      </c>
      <c r="R23" s="6">
        <v>25.66</v>
      </c>
      <c r="S23" s="3">
        <f t="shared" si="4"/>
        <v>70130000</v>
      </c>
      <c r="T23" s="3">
        <f t="shared" si="5"/>
        <v>4.3486632030728982</v>
      </c>
      <c r="U23" s="3">
        <f t="shared" si="6"/>
        <v>2.4188479732023627</v>
      </c>
      <c r="V23" s="3">
        <f t="shared" si="7"/>
        <v>27.283797400394494</v>
      </c>
      <c r="W23" s="16">
        <v>80</v>
      </c>
      <c r="X23" s="3"/>
      <c r="Y23" s="15"/>
    </row>
    <row r="24" spans="1:25" ht="24.75" x14ac:dyDescent="0.25">
      <c r="A24" s="1">
        <v>23</v>
      </c>
      <c r="B24" s="1" t="s">
        <v>41</v>
      </c>
      <c r="C24" s="10">
        <v>60132</v>
      </c>
      <c r="D24" s="11">
        <f t="shared" si="0"/>
        <v>3720.8093558566916</v>
      </c>
      <c r="E24" s="1">
        <v>2966889</v>
      </c>
      <c r="F24" s="1">
        <v>3224000</v>
      </c>
      <c r="G24" s="3">
        <v>870165</v>
      </c>
      <c r="H24" s="3">
        <f t="shared" si="1"/>
        <v>33405</v>
      </c>
      <c r="I24" s="3">
        <v>19513</v>
      </c>
      <c r="J24" s="3">
        <v>127735</v>
      </c>
      <c r="K24" s="3">
        <f t="shared" si="2"/>
        <v>147248</v>
      </c>
      <c r="L24" s="3">
        <v>903570</v>
      </c>
      <c r="M24" s="3">
        <f t="shared" si="3"/>
        <v>3.6970018924931104E-2</v>
      </c>
      <c r="N24" s="4">
        <v>86.61</v>
      </c>
      <c r="O24" s="5">
        <v>8.99</v>
      </c>
      <c r="P24" s="6">
        <v>50.56</v>
      </c>
      <c r="Q24" s="6">
        <v>0.78</v>
      </c>
      <c r="R24" s="6">
        <v>35.15</v>
      </c>
      <c r="S24" s="3">
        <f t="shared" si="4"/>
        <v>85710000.000000015</v>
      </c>
      <c r="T24" s="3">
        <f t="shared" si="5"/>
        <v>1.5947375706849618</v>
      </c>
      <c r="U24" s="3">
        <f t="shared" si="6"/>
        <v>1.867972196566337</v>
      </c>
      <c r="V24" s="3">
        <f t="shared" si="7"/>
        <v>28.888846195459291</v>
      </c>
      <c r="W24" s="16">
        <v>84</v>
      </c>
      <c r="X24" s="3"/>
      <c r="Y24" s="15"/>
    </row>
    <row r="25" spans="1:25" x14ac:dyDescent="0.25">
      <c r="A25" s="1">
        <v>24</v>
      </c>
      <c r="B25" s="1" t="s">
        <v>42</v>
      </c>
      <c r="C25" s="10">
        <v>119022</v>
      </c>
      <c r="D25" s="11">
        <f t="shared" si="0"/>
        <v>7364.7670317430848</v>
      </c>
      <c r="E25" s="1">
        <v>1097206</v>
      </c>
      <c r="F25" s="1">
        <v>1192000</v>
      </c>
      <c r="G25" s="3">
        <v>24246</v>
      </c>
      <c r="H25" s="3">
        <f t="shared" si="1"/>
        <v>21455</v>
      </c>
      <c r="I25" s="3">
        <v>6585</v>
      </c>
      <c r="J25" s="3">
        <v>3882</v>
      </c>
      <c r="K25" s="3">
        <f t="shared" si="2"/>
        <v>10467</v>
      </c>
      <c r="L25" s="3">
        <v>45701</v>
      </c>
      <c r="M25" s="3">
        <f t="shared" si="3"/>
        <v>0.46946456313866219</v>
      </c>
      <c r="N25" s="4">
        <v>25.75</v>
      </c>
      <c r="O25" s="5">
        <v>7.53</v>
      </c>
      <c r="P25" s="6">
        <v>23.61</v>
      </c>
      <c r="Q25" s="7">
        <v>1.6</v>
      </c>
      <c r="R25" s="6">
        <v>2.15</v>
      </c>
      <c r="S25" s="3">
        <f t="shared" si="4"/>
        <v>25759999.999999996</v>
      </c>
      <c r="T25" s="3">
        <f t="shared" si="5"/>
        <v>6.7426523804101857</v>
      </c>
      <c r="U25" s="3">
        <f t="shared" si="6"/>
        <v>5.3306821438807681</v>
      </c>
      <c r="V25" s="3">
        <f t="shared" si="7"/>
        <v>23.47781546947428</v>
      </c>
      <c r="W25" s="16">
        <v>64</v>
      </c>
      <c r="X25" s="3"/>
      <c r="Y25" s="15"/>
    </row>
    <row r="26" spans="1:25" x14ac:dyDescent="0.25">
      <c r="A26" s="1">
        <v>25</v>
      </c>
      <c r="B26" s="1" t="s">
        <v>43</v>
      </c>
      <c r="C26" s="10">
        <v>70218</v>
      </c>
      <c r="D26" s="11">
        <f t="shared" si="0"/>
        <v>4344.9043994802296</v>
      </c>
      <c r="E26" s="1">
        <v>1978502</v>
      </c>
      <c r="F26" s="1">
        <v>2150000</v>
      </c>
      <c r="G26" s="3">
        <v>59895</v>
      </c>
      <c r="H26" s="3">
        <f t="shared" si="1"/>
        <v>18401</v>
      </c>
      <c r="I26" s="3">
        <v>4273</v>
      </c>
      <c r="J26" s="3">
        <v>74718</v>
      </c>
      <c r="K26" s="3">
        <f t="shared" si="2"/>
        <v>78991</v>
      </c>
      <c r="L26" s="3">
        <v>78296</v>
      </c>
      <c r="M26" s="3">
        <f t="shared" si="3"/>
        <v>0.2350183917441504</v>
      </c>
      <c r="N26" s="4">
        <v>72.569999999999993</v>
      </c>
      <c r="O26" s="5">
        <v>5.48</v>
      </c>
      <c r="P26" s="6">
        <v>55.85</v>
      </c>
      <c r="Q26" s="6">
        <v>1.77</v>
      </c>
      <c r="R26" s="6">
        <v>10.039999999999999</v>
      </c>
      <c r="S26" s="3">
        <f t="shared" si="4"/>
        <v>65890000</v>
      </c>
      <c r="T26" s="3">
        <f t="shared" si="5"/>
        <v>2.2853305812713534</v>
      </c>
      <c r="U26" s="3">
        <f t="shared" si="6"/>
        <v>1.9706915977769621</v>
      </c>
      <c r="V26" s="3">
        <f t="shared" si="7"/>
        <v>33.302973663913406</v>
      </c>
      <c r="W26" s="16">
        <v>81</v>
      </c>
      <c r="X26" s="3"/>
      <c r="Y26" s="15"/>
    </row>
    <row r="27" spans="1:25" x14ac:dyDescent="0.25">
      <c r="A27" s="1">
        <v>26</v>
      </c>
      <c r="B27" s="1" t="s">
        <v>44</v>
      </c>
      <c r="C27" s="10">
        <v>75421</v>
      </c>
      <c r="D27" s="11">
        <f t="shared" si="0"/>
        <v>4666.8522987438892</v>
      </c>
      <c r="E27" s="1">
        <v>41974219</v>
      </c>
      <c r="F27" s="1">
        <v>45004000</v>
      </c>
      <c r="G27" s="3">
        <v>8323590</v>
      </c>
      <c r="H27" s="3">
        <f t="shared" si="1"/>
        <v>1580380</v>
      </c>
      <c r="I27" s="3">
        <v>516539</v>
      </c>
      <c r="J27" s="3">
        <v>1438026</v>
      </c>
      <c r="K27" s="3">
        <f t="shared" si="2"/>
        <v>1954565</v>
      </c>
      <c r="L27" s="3">
        <v>9903970</v>
      </c>
      <c r="M27" s="3">
        <f t="shared" si="3"/>
        <v>0.15957035411052337</v>
      </c>
      <c r="N27" s="4">
        <v>2311.0700000000002</v>
      </c>
      <c r="O27" s="5">
        <v>6.52</v>
      </c>
      <c r="P27" s="6">
        <v>1048.76</v>
      </c>
      <c r="Q27" s="6">
        <v>1.42</v>
      </c>
      <c r="R27" s="6">
        <v>971</v>
      </c>
      <c r="S27" s="3">
        <f t="shared" si="4"/>
        <v>2019760000</v>
      </c>
      <c r="T27" s="3">
        <f t="shared" si="5"/>
        <v>2.8311102680626585</v>
      </c>
      <c r="U27" s="3">
        <f t="shared" si="6"/>
        <v>2.7677929360241276</v>
      </c>
      <c r="V27" s="3">
        <f t="shared" si="7"/>
        <v>48.119060893068671</v>
      </c>
      <c r="W27" s="16">
        <v>145</v>
      </c>
      <c r="X27" s="3"/>
      <c r="Y27" s="15"/>
    </row>
    <row r="28" spans="1:25" ht="24.75" x14ac:dyDescent="0.25">
      <c r="A28" s="1">
        <v>27</v>
      </c>
      <c r="B28" s="1" t="s">
        <v>45</v>
      </c>
      <c r="C28" s="10">
        <v>155466</v>
      </c>
      <c r="D28" s="11">
        <f t="shared" si="0"/>
        <v>9619.8255058474097</v>
      </c>
      <c r="E28" s="1">
        <v>1247953</v>
      </c>
      <c r="F28" s="1">
        <v>1504000</v>
      </c>
      <c r="G28" s="3">
        <v>5745</v>
      </c>
      <c r="H28" s="3">
        <f t="shared" si="1"/>
        <v>66239</v>
      </c>
      <c r="I28" s="3">
        <v>24052</v>
      </c>
      <c r="J28" s="3">
        <v>1253</v>
      </c>
      <c r="K28" s="3">
        <f t="shared" si="2"/>
        <v>25305</v>
      </c>
      <c r="L28" s="3">
        <v>71984</v>
      </c>
      <c r="M28" s="3">
        <f>H28/L28</f>
        <v>0.92019059791064683</v>
      </c>
      <c r="N28" s="4">
        <v>49.2</v>
      </c>
      <c r="O28" s="5">
        <v>5.84</v>
      </c>
      <c r="P28" s="6">
        <v>46.39</v>
      </c>
      <c r="Q28" s="6">
        <v>2.5499999999999998</v>
      </c>
      <c r="R28" s="6">
        <v>0.56999999999999995</v>
      </c>
      <c r="S28" s="3">
        <f t="shared" si="4"/>
        <v>46960000</v>
      </c>
      <c r="T28" s="3">
        <f t="shared" si="5"/>
        <v>5.0842732363791878</v>
      </c>
      <c r="U28" s="3">
        <f t="shared" si="6"/>
        <v>5.677092669432918</v>
      </c>
      <c r="V28" s="3">
        <f t="shared" si="7"/>
        <v>37.629622269428417</v>
      </c>
      <c r="W28" s="16">
        <v>106</v>
      </c>
      <c r="X28" s="3"/>
      <c r="Y28" s="15"/>
    </row>
    <row r="29" spans="1:25" x14ac:dyDescent="0.25">
      <c r="A29" s="1">
        <v>28</v>
      </c>
      <c r="B29" s="1" t="s">
        <v>46</v>
      </c>
      <c r="C29" s="10">
        <v>115592</v>
      </c>
      <c r="D29" s="11">
        <f t="shared" si="0"/>
        <v>7152.5276901181851</v>
      </c>
      <c r="E29" s="1">
        <v>27743338</v>
      </c>
      <c r="F29" s="1">
        <v>29859000</v>
      </c>
      <c r="G29" s="3">
        <v>425873</v>
      </c>
      <c r="H29" s="3">
        <f t="shared" si="1"/>
        <v>2105587</v>
      </c>
      <c r="I29" s="3">
        <v>1032387</v>
      </c>
      <c r="J29" s="3">
        <v>130968</v>
      </c>
      <c r="K29" s="3">
        <f t="shared" si="2"/>
        <v>1163355</v>
      </c>
      <c r="L29" s="3">
        <v>2531460</v>
      </c>
      <c r="M29" s="3">
        <f t="shared" si="3"/>
        <v>0.83176783358220152</v>
      </c>
      <c r="N29" s="4">
        <v>12598.82</v>
      </c>
      <c r="O29" s="5">
        <v>13.43</v>
      </c>
      <c r="P29" s="6">
        <v>3251.43</v>
      </c>
      <c r="Q29" s="6">
        <v>6.91</v>
      </c>
      <c r="R29" s="6">
        <v>291.44</v>
      </c>
      <c r="S29" s="3">
        <f t="shared" si="4"/>
        <v>3542870000</v>
      </c>
      <c r="T29" s="3">
        <f t="shared" si="5"/>
        <v>8.3435349920573962</v>
      </c>
      <c r="U29" s="3">
        <f t="shared" si="6"/>
        <v>12.695992444266798</v>
      </c>
      <c r="V29" s="3">
        <f t="shared" si="7"/>
        <v>127.7016485903751</v>
      </c>
      <c r="W29" s="16">
        <v>1181</v>
      </c>
      <c r="X29" s="3"/>
      <c r="Y29" s="15"/>
    </row>
    <row r="30" spans="1:25" x14ac:dyDescent="0.25">
      <c r="A30" s="1">
        <v>29</v>
      </c>
      <c r="B30" s="1" t="s">
        <v>47</v>
      </c>
      <c r="C30" s="10">
        <v>73975</v>
      </c>
      <c r="D30" s="11">
        <f t="shared" si="0"/>
        <v>4577.3776375224297</v>
      </c>
      <c r="E30" s="1">
        <v>68548437</v>
      </c>
      <c r="F30" s="1">
        <v>77264000</v>
      </c>
      <c r="G30" s="3">
        <v>11614597</v>
      </c>
      <c r="H30" s="3">
        <f t="shared" si="1"/>
        <v>2323033</v>
      </c>
      <c r="I30" s="3">
        <v>899240</v>
      </c>
      <c r="J30" s="3">
        <v>3331332</v>
      </c>
      <c r="K30" s="3">
        <f t="shared" si="2"/>
        <v>4230572</v>
      </c>
      <c r="L30" s="3">
        <v>13937630</v>
      </c>
      <c r="M30" s="3">
        <f t="shared" si="3"/>
        <v>0.16667345883051854</v>
      </c>
      <c r="N30" s="4">
        <v>23668.07</v>
      </c>
      <c r="O30" s="5">
        <v>8.39</v>
      </c>
      <c r="P30" s="6">
        <v>2514.5500000000002</v>
      </c>
      <c r="Q30" s="6">
        <v>5.12</v>
      </c>
      <c r="R30" s="6">
        <v>6352.55</v>
      </c>
      <c r="S30" s="3">
        <f t="shared" si="4"/>
        <v>8867100000</v>
      </c>
      <c r="T30" s="3">
        <f t="shared" si="5"/>
        <v>5.7423498896920435</v>
      </c>
      <c r="U30" s="3">
        <f t="shared" si="6"/>
        <v>5.8150631734904881</v>
      </c>
      <c r="V30" s="3">
        <f t="shared" si="7"/>
        <v>129.35524700585077</v>
      </c>
      <c r="W30" s="16">
        <v>870</v>
      </c>
      <c r="X30" s="3"/>
      <c r="Y30" s="15"/>
    </row>
    <row r="31" spans="1:25" x14ac:dyDescent="0.25">
      <c r="A31" s="1">
        <v>30</v>
      </c>
      <c r="B31" s="1" t="s">
        <v>48</v>
      </c>
      <c r="C31" s="10">
        <v>240743</v>
      </c>
      <c r="D31" s="11">
        <f t="shared" si="0"/>
        <v>14896.541055627744</v>
      </c>
      <c r="E31" s="1">
        <v>610577</v>
      </c>
      <c r="F31" s="1">
        <v>664000</v>
      </c>
      <c r="G31" s="3">
        <v>31160</v>
      </c>
      <c r="H31" s="3">
        <f t="shared" si="1"/>
        <v>116850</v>
      </c>
      <c r="I31" s="3">
        <v>39512</v>
      </c>
      <c r="J31" s="3">
        <v>8488</v>
      </c>
      <c r="K31" s="3">
        <f t="shared" si="2"/>
        <v>48000</v>
      </c>
      <c r="L31" s="3">
        <v>148010</v>
      </c>
      <c r="M31" s="3">
        <f t="shared" si="3"/>
        <v>0.78947368421052633</v>
      </c>
      <c r="N31" s="4">
        <v>60.85</v>
      </c>
      <c r="O31" s="5">
        <v>5.18</v>
      </c>
      <c r="P31" s="6">
        <v>60.85</v>
      </c>
      <c r="Q31" s="6">
        <v>0</v>
      </c>
      <c r="R31" s="6">
        <v>0</v>
      </c>
      <c r="S31" s="3">
        <f t="shared" si="4"/>
        <v>60850000</v>
      </c>
      <c r="T31" s="3">
        <f t="shared" si="5"/>
        <v>3.4731735159817347</v>
      </c>
      <c r="U31" s="3">
        <f t="shared" si="6"/>
        <v>4.2640033333333331</v>
      </c>
      <c r="V31" s="3">
        <f t="shared" si="7"/>
        <v>99.659829964115914</v>
      </c>
      <c r="W31" s="16">
        <v>251</v>
      </c>
      <c r="X31" s="3"/>
      <c r="Y31" s="15"/>
    </row>
    <row r="32" spans="1:25" ht="24.75" x14ac:dyDescent="0.25">
      <c r="A32" s="1">
        <v>31</v>
      </c>
      <c r="B32" s="1" t="s">
        <v>49</v>
      </c>
      <c r="C32" s="10">
        <v>141844</v>
      </c>
      <c r="D32" s="11">
        <f t="shared" si="0"/>
        <v>8776.9321205370943</v>
      </c>
      <c r="E32" s="1">
        <v>72147030</v>
      </c>
      <c r="F32" s="1">
        <v>75695000</v>
      </c>
      <c r="G32" s="3">
        <v>1793941</v>
      </c>
      <c r="H32" s="3">
        <f t="shared" si="1"/>
        <v>7724719</v>
      </c>
      <c r="I32" s="3">
        <v>3037614</v>
      </c>
      <c r="J32" s="3">
        <v>509656</v>
      </c>
      <c r="K32" s="3">
        <f t="shared" si="2"/>
        <v>3547270</v>
      </c>
      <c r="L32" s="3">
        <v>9518660</v>
      </c>
      <c r="M32" s="3">
        <f t="shared" si="3"/>
        <v>0.81153429159146351</v>
      </c>
      <c r="N32" s="4">
        <v>8361.68</v>
      </c>
      <c r="O32" s="5">
        <v>7.14</v>
      </c>
      <c r="P32" s="6">
        <v>7232.64</v>
      </c>
      <c r="Q32" s="6">
        <v>3.05</v>
      </c>
      <c r="R32" s="6">
        <v>642.62</v>
      </c>
      <c r="S32" s="3">
        <f t="shared" si="4"/>
        <v>7875260000</v>
      </c>
      <c r="T32" s="3">
        <f t="shared" si="5"/>
        <v>6.0824393955127602</v>
      </c>
      <c r="U32" s="3">
        <f t="shared" si="6"/>
        <v>6.5523669638905409</v>
      </c>
      <c r="V32" s="3">
        <f t="shared" si="7"/>
        <v>109.15570606302158</v>
      </c>
      <c r="W32" s="16">
        <v>322</v>
      </c>
      <c r="X32" s="3"/>
      <c r="Y32" s="15"/>
    </row>
    <row r="33" spans="1:25" ht="24.75" x14ac:dyDescent="0.25">
      <c r="A33" s="1">
        <v>32</v>
      </c>
      <c r="B33" s="1" t="s">
        <v>50</v>
      </c>
      <c r="C33" s="10">
        <v>146777</v>
      </c>
      <c r="D33" s="11">
        <f t="shared" si="0"/>
        <v>9082.1731328506885</v>
      </c>
      <c r="E33" s="1">
        <v>35003674</v>
      </c>
      <c r="F33" s="1">
        <v>37220000</v>
      </c>
      <c r="G33" s="3">
        <v>3621726</v>
      </c>
      <c r="H33" s="3">
        <f t="shared" si="1"/>
        <v>610813</v>
      </c>
      <c r="I33" s="3">
        <v>230665</v>
      </c>
      <c r="J33" s="3">
        <v>695054</v>
      </c>
      <c r="K33" s="3">
        <f t="shared" si="2"/>
        <v>925719</v>
      </c>
      <c r="L33" s="3">
        <v>4232539</v>
      </c>
      <c r="M33" s="3">
        <f t="shared" si="3"/>
        <v>0.14431361412145285</v>
      </c>
      <c r="N33" s="4">
        <v>5416.13</v>
      </c>
      <c r="O33" s="5">
        <v>7.69</v>
      </c>
      <c r="P33" s="6">
        <v>709.25</v>
      </c>
      <c r="Q33" s="6">
        <v>2.4500000000000002</v>
      </c>
      <c r="R33" s="6">
        <v>853.53</v>
      </c>
      <c r="S33" s="3">
        <f t="shared" si="4"/>
        <v>1562780000</v>
      </c>
      <c r="T33" s="3">
        <f t="shared" si="5"/>
        <v>4.6251497928592693</v>
      </c>
      <c r="U33" s="3">
        <f t="shared" si="6"/>
        <v>3.7556711593907011</v>
      </c>
      <c r="V33" s="3">
        <f t="shared" si="7"/>
        <v>44.646170570552108</v>
      </c>
      <c r="W33" s="17"/>
      <c r="X33" s="3"/>
      <c r="Y33" s="15"/>
    </row>
    <row r="34" spans="1:25" x14ac:dyDescent="0.25">
      <c r="A34" s="1">
        <v>33</v>
      </c>
      <c r="B34" s="1" t="s">
        <v>51</v>
      </c>
      <c r="C34" s="10">
        <v>82313</v>
      </c>
      <c r="D34" s="11">
        <f t="shared" si="0"/>
        <v>5093.3110574840657</v>
      </c>
      <c r="E34" s="1">
        <v>3673917</v>
      </c>
      <c r="F34" s="1">
        <v>3992000</v>
      </c>
      <c r="G34" s="3">
        <v>610194</v>
      </c>
      <c r="H34" s="3">
        <f t="shared" si="1"/>
        <v>128837</v>
      </c>
      <c r="I34" s="3">
        <v>37935</v>
      </c>
      <c r="J34" s="3">
        <v>148927</v>
      </c>
      <c r="K34" s="3">
        <f t="shared" si="2"/>
        <v>186862</v>
      </c>
      <c r="L34" s="3">
        <v>739031</v>
      </c>
      <c r="M34" s="3">
        <f t="shared" si="3"/>
        <v>0.17433233517944444</v>
      </c>
      <c r="N34" s="4">
        <v>185.27</v>
      </c>
      <c r="O34" s="5">
        <v>5.86</v>
      </c>
      <c r="P34" s="6">
        <v>68.709999999999994</v>
      </c>
      <c r="Q34" s="6">
        <v>1.8</v>
      </c>
      <c r="R34" s="6">
        <v>97.46</v>
      </c>
      <c r="S34" s="3">
        <f t="shared" si="4"/>
        <v>166170000</v>
      </c>
      <c r="T34" s="3">
        <f t="shared" si="5"/>
        <v>2.4363448639777094</v>
      </c>
      <c r="U34" s="3">
        <f t="shared" si="6"/>
        <v>2.6242237587096362</v>
      </c>
      <c r="V34" s="3">
        <f t="shared" si="7"/>
        <v>45.229655433152139</v>
      </c>
      <c r="W34" s="16">
        <v>129</v>
      </c>
      <c r="X34" s="3"/>
      <c r="Y34" s="15"/>
    </row>
    <row r="35" spans="1:25" ht="24.75" x14ac:dyDescent="0.25">
      <c r="A35" s="1">
        <v>34</v>
      </c>
      <c r="B35" s="1" t="s">
        <v>52</v>
      </c>
      <c r="C35" s="10">
        <v>42333</v>
      </c>
      <c r="D35" s="11">
        <f t="shared" si="0"/>
        <v>2619.4542416929644</v>
      </c>
      <c r="E35" s="1">
        <v>199812341</v>
      </c>
      <c r="F35" s="1">
        <v>224979000</v>
      </c>
      <c r="G35" s="3">
        <v>12897013</v>
      </c>
      <c r="H35" s="3">
        <f t="shared" si="1"/>
        <v>6122628</v>
      </c>
      <c r="I35" s="3">
        <v>2266937</v>
      </c>
      <c r="J35" s="3">
        <v>3937367</v>
      </c>
      <c r="K35" s="3">
        <f t="shared" si="2"/>
        <v>6204304</v>
      </c>
      <c r="L35" s="3">
        <v>19019641</v>
      </c>
      <c r="M35" s="3">
        <f t="shared" si="3"/>
        <v>0.32191080788538545</v>
      </c>
      <c r="N35" s="4">
        <v>30518.91</v>
      </c>
      <c r="O35" s="5">
        <v>7.36</v>
      </c>
      <c r="P35" s="6">
        <v>690.58</v>
      </c>
      <c r="Q35" s="6">
        <v>3.07</v>
      </c>
      <c r="R35" s="6">
        <v>5905.9</v>
      </c>
      <c r="S35" s="3">
        <f t="shared" si="4"/>
        <v>6596480000</v>
      </c>
      <c r="T35" s="3">
        <f t="shared" si="5"/>
        <v>2.9129049681004475</v>
      </c>
      <c r="U35" s="3">
        <f t="shared" si="6"/>
        <v>4.6374860113237517</v>
      </c>
      <c r="V35" s="3">
        <f t="shared" si="7"/>
        <v>33.013376285902183</v>
      </c>
      <c r="W35" s="16">
        <v>371</v>
      </c>
      <c r="X35" s="3"/>
      <c r="Y35" s="15"/>
    </row>
    <row r="36" spans="1:25" ht="24.75" x14ac:dyDescent="0.25">
      <c r="A36" s="1">
        <v>35</v>
      </c>
      <c r="B36" s="1" t="s">
        <v>53</v>
      </c>
      <c r="C36" s="10">
        <v>150179</v>
      </c>
      <c r="D36" s="11">
        <f t="shared" si="0"/>
        <v>9292.6799084215072</v>
      </c>
      <c r="E36" s="1">
        <v>10086292</v>
      </c>
      <c r="F36" s="1">
        <v>11141000</v>
      </c>
      <c r="G36" s="3">
        <v>1275303</v>
      </c>
      <c r="H36" s="3">
        <f t="shared" si="1"/>
        <v>576820</v>
      </c>
      <c r="I36" s="3">
        <v>247170</v>
      </c>
      <c r="J36" s="3">
        <v>341284</v>
      </c>
      <c r="K36" s="3">
        <f t="shared" si="2"/>
        <v>588454</v>
      </c>
      <c r="L36" s="3">
        <v>1852123</v>
      </c>
      <c r="M36" s="3">
        <f t="shared" si="3"/>
        <v>0.31143719936526892</v>
      </c>
      <c r="N36" s="4">
        <v>1792.37</v>
      </c>
      <c r="O36" s="5">
        <v>7.23</v>
      </c>
      <c r="P36" s="6">
        <v>3786.2</v>
      </c>
      <c r="Q36" s="6">
        <v>2.19</v>
      </c>
      <c r="R36" s="6">
        <v>273.05</v>
      </c>
      <c r="S36" s="3">
        <f t="shared" si="4"/>
        <v>4059250000</v>
      </c>
      <c r="T36" s="3">
        <f t="shared" si="5"/>
        <v>18.899069216476274</v>
      </c>
      <c r="U36" s="3">
        <f t="shared" si="6"/>
        <v>4.3069654722374224</v>
      </c>
      <c r="V36" s="3">
        <f t="shared" si="7"/>
        <v>402.45215982246003</v>
      </c>
      <c r="W36" s="16">
        <v>455</v>
      </c>
      <c r="X36" s="3"/>
      <c r="Y36" s="15"/>
    </row>
    <row r="37" spans="1:25" ht="24.75" x14ac:dyDescent="0.25">
      <c r="A37" s="1">
        <v>36</v>
      </c>
      <c r="B37" s="1" t="s">
        <v>54</v>
      </c>
      <c r="C37" s="10">
        <v>68195</v>
      </c>
      <c r="D37" s="11">
        <f t="shared" si="0"/>
        <v>4219.726502072891</v>
      </c>
      <c r="E37" s="1">
        <v>91276115</v>
      </c>
      <c r="F37" s="1">
        <v>96906000</v>
      </c>
      <c r="G37" s="3">
        <v>15684764</v>
      </c>
      <c r="H37" s="3">
        <f t="shared" si="1"/>
        <v>3393152</v>
      </c>
      <c r="I37" s="3">
        <v>1043096</v>
      </c>
      <c r="J37" s="3">
        <v>3567120</v>
      </c>
      <c r="K37" s="3">
        <f t="shared" si="2"/>
        <v>4610216</v>
      </c>
      <c r="L37" s="3">
        <v>19077916</v>
      </c>
      <c r="M37" s="3">
        <f t="shared" si="3"/>
        <v>0.17785758150942693</v>
      </c>
      <c r="N37" s="4">
        <v>5606.82</v>
      </c>
      <c r="O37" s="5">
        <v>6.28</v>
      </c>
      <c r="P37" s="6">
        <v>1912.94</v>
      </c>
      <c r="Q37" s="6">
        <v>2.99</v>
      </c>
      <c r="R37" s="6">
        <v>3295.77</v>
      </c>
      <c r="S37" s="3">
        <f t="shared" si="4"/>
        <v>5208710000</v>
      </c>
      <c r="T37" s="3">
        <f t="shared" si="5"/>
        <v>3.0953947398916632</v>
      </c>
      <c r="U37" s="3">
        <f t="shared" si="6"/>
        <v>3.734387213093703</v>
      </c>
      <c r="V37" s="3">
        <f t="shared" si="7"/>
        <v>57.065421769977831</v>
      </c>
      <c r="W37" s="16">
        <v>158</v>
      </c>
      <c r="X37" s="3"/>
      <c r="Y37" s="15"/>
    </row>
    <row r="38" spans="1:25" x14ac:dyDescent="0.25">
      <c r="A38" s="1">
        <v>37</v>
      </c>
      <c r="B38" s="1" t="s">
        <v>16</v>
      </c>
      <c r="C38" s="18">
        <v>105526</v>
      </c>
      <c r="D38" s="11">
        <f t="shared" si="0"/>
        <v>6529.6701936761337</v>
      </c>
      <c r="E38" s="1">
        <f>SUM(E2:E37)</f>
        <v>1192855934</v>
      </c>
      <c r="F38" s="1">
        <v>1334235000</v>
      </c>
      <c r="G38" s="1">
        <f>SUM(G2:G37)</f>
        <v>142106466</v>
      </c>
      <c r="H38" s="3">
        <f>L38-G38</f>
        <v>51356405</v>
      </c>
      <c r="I38" s="3">
        <v>20310408</v>
      </c>
      <c r="J38" s="3">
        <v>31979318</v>
      </c>
      <c r="K38" s="3">
        <f t="shared" si="2"/>
        <v>52289726</v>
      </c>
      <c r="L38" s="3">
        <v>193462871</v>
      </c>
      <c r="M38" s="3">
        <f t="shared" si="3"/>
        <v>0.26545871429769075</v>
      </c>
      <c r="N38" s="4">
        <v>187749.46</v>
      </c>
      <c r="O38" s="5">
        <v>7.95</v>
      </c>
      <c r="P38" s="6">
        <v>51259.13</v>
      </c>
      <c r="Q38" s="6">
        <v>3.01</v>
      </c>
      <c r="R38" s="6">
        <v>38574.46</v>
      </c>
      <c r="S38" s="3">
        <f>(P38+R38)*1000*1000</f>
        <v>89833590000</v>
      </c>
      <c r="T38" s="3">
        <f t="shared" si="5"/>
        <v>4.7068409702038645</v>
      </c>
      <c r="U38" s="3">
        <f t="shared" si="6"/>
        <v>4.9287978823985421</v>
      </c>
      <c r="V38" s="3">
        <f t="shared" si="7"/>
        <v>75.309672727000077</v>
      </c>
      <c r="W38" s="16">
        <v>394</v>
      </c>
      <c r="X38" s="3"/>
      <c r="Y38" s="15"/>
    </row>
    <row r="39" spans="1:25" x14ac:dyDescent="0.25">
      <c r="A39" s="3"/>
      <c r="B39" s="3"/>
      <c r="C39" s="1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15"/>
    </row>
    <row r="40" spans="1:25" x14ac:dyDescent="0.25">
      <c r="A40" s="15"/>
      <c r="B40" s="15"/>
      <c r="C40" s="14"/>
      <c r="D40" s="3"/>
      <c r="E40" s="15"/>
      <c r="F40" s="3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x14ac:dyDescent="0.25">
      <c r="A41" s="15"/>
      <c r="B41" s="15"/>
      <c r="D41" s="13"/>
      <c r="E41" s="15"/>
      <c r="F41" s="13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x14ac:dyDescent="0.25">
      <c r="D42" s="13"/>
      <c r="F42" s="13"/>
    </row>
    <row r="43" spans="1:25" x14ac:dyDescent="0.25">
      <c r="D43" s="13"/>
      <c r="F43" s="13"/>
    </row>
  </sheetData>
  <hyperlinks>
    <hyperlink ref="E3" r:id="rId1" location="cite_note-23" display="https://en.wikipedia.org/wiki/List_of_states_and_union_territories_of_India_by_population - cite_note-23" xr:uid="{C18A3614-FC51-4205-ABC9-CD4D1D56FE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Khire</dc:creator>
  <cp:lastModifiedBy>Amol Khire</cp:lastModifiedBy>
  <dcterms:created xsi:type="dcterms:W3CDTF">2015-06-05T18:17:20Z</dcterms:created>
  <dcterms:modified xsi:type="dcterms:W3CDTF">2023-12-23T07:48:42Z</dcterms:modified>
</cp:coreProperties>
</file>