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/Downloads/"/>
    </mc:Choice>
  </mc:AlternateContent>
  <xr:revisionPtr revIDLastSave="0" documentId="8_{31D68CBF-4B9A-784A-BB1B-2D19A771C438}" xr6:coauthVersionLast="47" xr6:coauthVersionMax="47" xr10:uidLastSave="{00000000-0000-0000-0000-000000000000}"/>
  <bookViews>
    <workbookView xWindow="0" yWindow="500" windowWidth="28140" windowHeight="16340" xr2:uid="{F735F577-DD4C-A544-8224-4DBD39706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L29" i="1"/>
  <c r="L41" i="1"/>
  <c r="L40" i="1"/>
  <c r="L39" i="1"/>
  <c r="L38" i="1"/>
  <c r="L36" i="1"/>
  <c r="L35" i="1"/>
  <c r="L34" i="1"/>
  <c r="L33" i="1"/>
  <c r="L31" i="1"/>
  <c r="L30" i="1"/>
  <c r="L28" i="1"/>
  <c r="L26" i="1"/>
  <c r="L25" i="1"/>
  <c r="L24" i="1"/>
  <c r="L23" i="1"/>
  <c r="L21" i="1"/>
  <c r="L20" i="1"/>
  <c r="L19" i="1"/>
  <c r="L18" i="1"/>
  <c r="L16" i="1"/>
  <c r="L15" i="1"/>
  <c r="L14" i="1"/>
  <c r="L13" i="1"/>
  <c r="L11" i="1"/>
  <c r="L10" i="1"/>
  <c r="L9" i="1"/>
  <c r="L8" i="1"/>
  <c r="L5" i="1"/>
  <c r="L4" i="1"/>
  <c r="D41" i="1"/>
  <c r="M41" i="1" s="1"/>
  <c r="D40" i="1"/>
  <c r="M40" i="1" s="1"/>
  <c r="D39" i="1"/>
  <c r="M39" i="1" s="1"/>
  <c r="D38" i="1"/>
  <c r="M38" i="1" s="1"/>
  <c r="D36" i="1"/>
  <c r="M36" i="1" s="1"/>
  <c r="D35" i="1"/>
  <c r="M35" i="1" s="1"/>
  <c r="D34" i="1"/>
  <c r="M34" i="1" s="1"/>
  <c r="D33" i="1"/>
  <c r="M33" i="1" s="1"/>
  <c r="D31" i="1"/>
  <c r="M31" i="1" s="1"/>
  <c r="D30" i="1"/>
  <c r="M30" i="1" s="1"/>
  <c r="D29" i="1"/>
  <c r="M29" i="1" s="1"/>
  <c r="D28" i="1"/>
  <c r="M28" i="1" s="1"/>
  <c r="D26" i="1"/>
  <c r="M26" i="1" s="1"/>
  <c r="D25" i="1"/>
  <c r="M25" i="1" s="1"/>
  <c r="D24" i="1"/>
  <c r="M24" i="1" s="1"/>
  <c r="D23" i="1"/>
  <c r="M23" i="1" s="1"/>
  <c r="D21" i="1"/>
  <c r="M21" i="1" s="1"/>
  <c r="D20" i="1"/>
  <c r="M20" i="1" s="1"/>
  <c r="D19" i="1"/>
  <c r="M19" i="1" s="1"/>
  <c r="D18" i="1"/>
  <c r="M18" i="1" s="1"/>
  <c r="D16" i="1"/>
  <c r="M16" i="1" s="1"/>
  <c r="D15" i="1"/>
  <c r="M15" i="1" s="1"/>
  <c r="D14" i="1"/>
  <c r="M14" i="1" s="1"/>
  <c r="D13" i="1"/>
  <c r="M13" i="1" s="1"/>
  <c r="D11" i="1"/>
  <c r="M11" i="1" s="1"/>
  <c r="D10" i="1"/>
  <c r="M10" i="1" s="1"/>
  <c r="D9" i="1"/>
  <c r="M9" i="1" s="1"/>
  <c r="D8" i="1"/>
  <c r="M8" i="1" s="1"/>
  <c r="D6" i="1"/>
  <c r="D5" i="1"/>
  <c r="M5" i="1" s="1"/>
  <c r="D4" i="1"/>
  <c r="M4" i="1" s="1"/>
  <c r="D3" i="1"/>
  <c r="M3" i="1" s="1"/>
</calcChain>
</file>

<file path=xl/sharedStrings.xml><?xml version="1.0" encoding="utf-8"?>
<sst xmlns="http://schemas.openxmlformats.org/spreadsheetml/2006/main" count="110" uniqueCount="52">
  <si>
    <t>Team</t>
  </si>
  <si>
    <t>Group</t>
  </si>
  <si>
    <t>A</t>
  </si>
  <si>
    <t>B</t>
  </si>
  <si>
    <t>C</t>
  </si>
  <si>
    <t>D</t>
  </si>
  <si>
    <t>E</t>
  </si>
  <si>
    <t>F</t>
  </si>
  <si>
    <t>G</t>
  </si>
  <si>
    <t>H</t>
  </si>
  <si>
    <t>Netherlands</t>
  </si>
  <si>
    <t>Senegal</t>
  </si>
  <si>
    <t>Ecuador</t>
  </si>
  <si>
    <t>Qatar</t>
  </si>
  <si>
    <t>United States</t>
  </si>
  <si>
    <t>Wales</t>
  </si>
  <si>
    <t>England</t>
  </si>
  <si>
    <t>Iran</t>
  </si>
  <si>
    <t>Argentina</t>
  </si>
  <si>
    <t>Poland</t>
  </si>
  <si>
    <t>Mexico</t>
  </si>
  <si>
    <t>Saudi Arabia</t>
  </si>
  <si>
    <t>France</t>
  </si>
  <si>
    <t>Australia</t>
  </si>
  <si>
    <t>Tunisia</t>
  </si>
  <si>
    <t>Denmark</t>
  </si>
  <si>
    <t>Spain</t>
  </si>
  <si>
    <t>Japan</t>
  </si>
  <si>
    <t>Costa Rica</t>
  </si>
  <si>
    <t>Germany</t>
  </si>
  <si>
    <t>Croatia</t>
  </si>
  <si>
    <t>Morocco</t>
  </si>
  <si>
    <t>Belgium</t>
  </si>
  <si>
    <t>Canada</t>
  </si>
  <si>
    <t>Brazil</t>
  </si>
  <si>
    <t>Switzerland</t>
  </si>
  <si>
    <t>Cameroon</t>
  </si>
  <si>
    <t>Serbia</t>
  </si>
  <si>
    <t>Portugal</t>
  </si>
  <si>
    <t>Ghana</t>
  </si>
  <si>
    <t>Uruguay</t>
  </si>
  <si>
    <t>South Korea</t>
  </si>
  <si>
    <t>Fifa Ranking</t>
  </si>
  <si>
    <t>Fifa Ranking In Group</t>
  </si>
  <si>
    <t>Qualifying Wins</t>
  </si>
  <si>
    <t>L</t>
  </si>
  <si>
    <t>GD</t>
  </si>
  <si>
    <t>Matches</t>
  </si>
  <si>
    <t>Qscore</t>
  </si>
  <si>
    <t>Fifa Points</t>
  </si>
  <si>
    <t>ELO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</si>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</sst>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E1BD-914F-4F40-88F8-B9432D69D309}">
  <dimension ref="A1:N41"/>
  <sheetViews>
    <sheetView tabSelected="1" workbookViewId="0">
      <selection activeCell="M3" sqref="M3"/>
    </sheetView>
  </sheetViews>
  <sheetFormatPr baseColWidth="10" defaultRowHeight="16" x14ac:dyDescent="0.2"/>
  <cols>
    <col min="1" max="1" width="30" customWidth="1"/>
    <col min="2" max="2" width="18.5" customWidth="1"/>
    <col min="3" max="3" width="26.5" customWidth="1"/>
    <col min="4" max="4" width="22.1640625" customWidth="1"/>
    <col min="5" max="5" width="19.1640625" customWidth="1"/>
    <col min="6" max="6" width="30" customWidth="1"/>
    <col min="7" max="7" width="14.1640625" customWidth="1"/>
    <col min="13" max="13" width="27.33203125" customWidth="1"/>
    <col min="14" max="14" width="36.6640625" customWidth="1"/>
  </cols>
  <sheetData>
    <row r="1" spans="1:14" s="1" customFormat="1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49</v>
      </c>
      <c r="F1" s="1" t="s">
        <v>0</v>
      </c>
      <c r="G1" s="1" t="s">
        <v>44</v>
      </c>
      <c r="H1" s="1" t="s">
        <v>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50</v>
      </c>
      <c r="N1" s="1" t="s">
        <v>51</v>
      </c>
    </row>
    <row r="3" spans="1:14" x14ac:dyDescent="0.2">
      <c r="A3" t="s">
        <v>10</v>
      </c>
      <c r="B3" t="s">
        <v>2</v>
      </c>
      <c r="C3">
        <v>7</v>
      </c>
      <c r="D3">
        <f xml:space="preserve"> 1 - (C3 / SUM(C3:C6))</f>
        <v>0.91463414634146345</v>
      </c>
      <c r="E3">
        <v>1694.51</v>
      </c>
      <c r="F3" t="s">
        <v>10</v>
      </c>
      <c r="G3">
        <v>7</v>
      </c>
      <c r="H3">
        <v>2</v>
      </c>
      <c r="I3">
        <v>1</v>
      </c>
      <c r="J3">
        <v>25</v>
      </c>
      <c r="K3">
        <v>10</v>
      </c>
      <c r="L3">
        <f>3*(G3/K3)+(H3/K3)-3*(I3/K3)+(J3/K3)</f>
        <v>4.5</v>
      </c>
      <c r="M3">
        <f>100*(D3)+E3+100*(L3)</f>
        <v>2235.9734146341461</v>
      </c>
      <c r="N3">
        <v>2235.973</v>
      </c>
    </row>
    <row r="4" spans="1:14" x14ac:dyDescent="0.2">
      <c r="A4" t="s">
        <v>11</v>
      </c>
      <c r="B4" t="s">
        <v>2</v>
      </c>
      <c r="C4">
        <v>16</v>
      </c>
      <c r="D4">
        <f>1-(C4/SUM(C3:C6))</f>
        <v>0.80487804878048785</v>
      </c>
      <c r="E4">
        <v>1584.38</v>
      </c>
      <c r="F4" t="s">
        <v>11</v>
      </c>
      <c r="G4">
        <v>5</v>
      </c>
      <c r="H4">
        <v>1</v>
      </c>
      <c r="I4">
        <v>0</v>
      </c>
      <c r="J4">
        <v>11</v>
      </c>
      <c r="K4">
        <v>6</v>
      </c>
      <c r="L4">
        <f t="shared" ref="L4:L41" si="0">3*(G4/K4)+(H4/K4)-3*(I4/K4)+(J4/K4)</f>
        <v>4.5</v>
      </c>
      <c r="M4">
        <f t="shared" ref="M4:M41" si="1">100*(D4)+E4+100*(L4)</f>
        <v>2114.8678048780489</v>
      </c>
      <c r="N4">
        <v>2114.8679999999999</v>
      </c>
    </row>
    <row r="5" spans="1:14" x14ac:dyDescent="0.2">
      <c r="A5" t="s">
        <v>12</v>
      </c>
      <c r="B5" t="s">
        <v>2</v>
      </c>
      <c r="C5">
        <v>29</v>
      </c>
      <c r="D5">
        <f>1-(C5/SUM(C3:C6))</f>
        <v>0.64634146341463417</v>
      </c>
      <c r="E5">
        <v>1464.39</v>
      </c>
      <c r="F5" t="s">
        <v>12</v>
      </c>
      <c r="G5">
        <v>7</v>
      </c>
      <c r="H5">
        <v>5</v>
      </c>
      <c r="I5">
        <v>6</v>
      </c>
      <c r="J5">
        <v>8</v>
      </c>
      <c r="K5">
        <v>18</v>
      </c>
      <c r="L5">
        <f t="shared" si="0"/>
        <v>0.88888888888888906</v>
      </c>
      <c r="M5">
        <f>100*(D5)+E5+100*(L5)</f>
        <v>1617.9130352303525</v>
      </c>
      <c r="N5">
        <v>1617.913</v>
      </c>
    </row>
    <row r="6" spans="1:14" x14ac:dyDescent="0.2">
      <c r="A6" t="s">
        <v>13</v>
      </c>
      <c r="B6" t="s">
        <v>2</v>
      </c>
      <c r="C6">
        <v>30</v>
      </c>
      <c r="D6">
        <f>1-(C6/SUM(C3:C6))</f>
        <v>0.63414634146341464</v>
      </c>
      <c r="E6">
        <v>1439.89</v>
      </c>
      <c r="F6" t="s">
        <v>13</v>
      </c>
      <c r="L6" t="e">
        <f>3*(G6/K6)+(H6/K6)-3*(I6/K6)+(J6/K6)</f>
        <v>#DIV/0!</v>
      </c>
      <c r="M6">
        <v>1610</v>
      </c>
      <c r="N6">
        <v>1610</v>
      </c>
    </row>
    <row r="8" spans="1:14" x14ac:dyDescent="0.2">
      <c r="A8" t="s">
        <v>14</v>
      </c>
      <c r="B8" t="s">
        <v>3</v>
      </c>
      <c r="C8">
        <v>15</v>
      </c>
      <c r="D8">
        <f>(1-(C8/SUM(C8:C11)))</f>
        <v>0.72727272727272729</v>
      </c>
      <c r="E8">
        <v>1627.48</v>
      </c>
      <c r="F8" t="s">
        <v>14</v>
      </c>
      <c r="G8">
        <v>7</v>
      </c>
      <c r="H8">
        <v>4</v>
      </c>
      <c r="I8">
        <v>3</v>
      </c>
      <c r="J8">
        <v>11</v>
      </c>
      <c r="K8">
        <v>14</v>
      </c>
      <c r="L8">
        <f t="shared" si="0"/>
        <v>1.9285714285714284</v>
      </c>
      <c r="M8">
        <f t="shared" si="1"/>
        <v>1893.0644155844157</v>
      </c>
      <c r="N8">
        <v>1893.0640000000001</v>
      </c>
    </row>
    <row r="9" spans="1:14" x14ac:dyDescent="0.2">
      <c r="A9" t="s">
        <v>15</v>
      </c>
      <c r="B9" t="s">
        <v>3</v>
      </c>
      <c r="C9">
        <v>17</v>
      </c>
      <c r="D9">
        <f>(1-(C9/SUM(C8:C11)))</f>
        <v>0.69090909090909092</v>
      </c>
      <c r="E9">
        <v>1569.82</v>
      </c>
      <c r="F9" t="s">
        <v>15</v>
      </c>
      <c r="G9">
        <v>4</v>
      </c>
      <c r="H9">
        <v>3</v>
      </c>
      <c r="I9">
        <v>1</v>
      </c>
      <c r="J9">
        <v>5</v>
      </c>
      <c r="K9">
        <v>8</v>
      </c>
      <c r="L9">
        <f t="shared" si="0"/>
        <v>2.125</v>
      </c>
      <c r="M9">
        <f t="shared" si="1"/>
        <v>1851.4109090909089</v>
      </c>
      <c r="N9">
        <v>1851.4110000000001</v>
      </c>
    </row>
    <row r="10" spans="1:14" x14ac:dyDescent="0.2">
      <c r="A10" t="s">
        <v>16</v>
      </c>
      <c r="B10" t="s">
        <v>3</v>
      </c>
      <c r="C10">
        <v>5</v>
      </c>
      <c r="D10">
        <f>(1-(C10/SUM(C8:C11)))</f>
        <v>0.90909090909090906</v>
      </c>
      <c r="E10">
        <v>1728.47</v>
      </c>
      <c r="F10" t="s">
        <v>16</v>
      </c>
      <c r="G10">
        <v>8</v>
      </c>
      <c r="H10">
        <v>2</v>
      </c>
      <c r="I10">
        <v>0</v>
      </c>
      <c r="J10">
        <v>36</v>
      </c>
      <c r="K10">
        <v>10</v>
      </c>
      <c r="L10">
        <f t="shared" si="0"/>
        <v>6.2000000000000011</v>
      </c>
      <c r="M10">
        <f t="shared" si="1"/>
        <v>2439.3790909090912</v>
      </c>
      <c r="N10">
        <v>2439.3789999999999</v>
      </c>
    </row>
    <row r="11" spans="1:14" x14ac:dyDescent="0.2">
      <c r="A11" t="s">
        <v>17</v>
      </c>
      <c r="B11" t="s">
        <v>3</v>
      </c>
      <c r="C11">
        <v>18</v>
      </c>
      <c r="D11">
        <f>(1-(C11/SUM(C8:C11)))</f>
        <v>0.67272727272727273</v>
      </c>
      <c r="E11">
        <v>1564.61</v>
      </c>
      <c r="F11" t="s">
        <v>17</v>
      </c>
      <c r="G11">
        <v>8</v>
      </c>
      <c r="H11">
        <v>1</v>
      </c>
      <c r="I11">
        <v>1</v>
      </c>
      <c r="J11">
        <v>11</v>
      </c>
      <c r="K11">
        <v>10</v>
      </c>
      <c r="L11">
        <f t="shared" si="0"/>
        <v>3.3000000000000003</v>
      </c>
      <c r="M11">
        <f t="shared" si="1"/>
        <v>1961.8827272727272</v>
      </c>
      <c r="N11">
        <v>1961.883</v>
      </c>
    </row>
    <row r="13" spans="1:14" x14ac:dyDescent="0.2">
      <c r="A13" t="s">
        <v>18</v>
      </c>
      <c r="B13" t="s">
        <v>4</v>
      </c>
      <c r="C13">
        <v>3</v>
      </c>
      <c r="D13">
        <f>1-(C13/SUM(C13:C16))</f>
        <v>0.95588235294117652</v>
      </c>
      <c r="E13">
        <v>1773.88</v>
      </c>
      <c r="F13" t="s">
        <v>18</v>
      </c>
      <c r="G13">
        <v>11</v>
      </c>
      <c r="H13">
        <v>6</v>
      </c>
      <c r="I13">
        <v>0</v>
      </c>
      <c r="J13">
        <v>19</v>
      </c>
      <c r="K13">
        <v>17</v>
      </c>
      <c r="L13">
        <f t="shared" si="0"/>
        <v>3.4117647058823533</v>
      </c>
      <c r="M13">
        <f t="shared" si="1"/>
        <v>2210.6447058823528</v>
      </c>
      <c r="N13">
        <v>2210.645</v>
      </c>
    </row>
    <row r="14" spans="1:14" x14ac:dyDescent="0.2">
      <c r="A14" t="s">
        <v>19</v>
      </c>
      <c r="B14" t="s">
        <v>4</v>
      </c>
      <c r="C14">
        <v>22</v>
      </c>
      <c r="D14">
        <f>1-(C14/SUM(C13:C16))</f>
        <v>0.67647058823529416</v>
      </c>
      <c r="E14">
        <v>1548.59</v>
      </c>
      <c r="F14" t="s">
        <v>19</v>
      </c>
      <c r="G14">
        <v>6</v>
      </c>
      <c r="H14">
        <v>2</v>
      </c>
      <c r="I14">
        <v>2</v>
      </c>
      <c r="J14">
        <v>19</v>
      </c>
      <c r="K14">
        <v>10</v>
      </c>
      <c r="L14">
        <f t="shared" si="0"/>
        <v>3.3</v>
      </c>
      <c r="M14">
        <f t="shared" si="1"/>
        <v>1946.2370588235294</v>
      </c>
      <c r="N14">
        <v>1946.2370000000001</v>
      </c>
    </row>
    <row r="15" spans="1:14" x14ac:dyDescent="0.2">
      <c r="A15" t="s">
        <v>20</v>
      </c>
      <c r="B15" t="s">
        <v>4</v>
      </c>
      <c r="C15">
        <v>12</v>
      </c>
      <c r="D15">
        <f>1-(C15/SUM(C13:C16))</f>
        <v>0.82352941176470584</v>
      </c>
      <c r="E15">
        <v>1644.89</v>
      </c>
      <c r="F15" t="s">
        <v>20</v>
      </c>
      <c r="G15">
        <v>8</v>
      </c>
      <c r="H15">
        <v>4</v>
      </c>
      <c r="I15">
        <v>2</v>
      </c>
      <c r="J15">
        <v>9</v>
      </c>
      <c r="K15">
        <v>14</v>
      </c>
      <c r="L15">
        <f t="shared" si="0"/>
        <v>2.2142857142857144</v>
      </c>
      <c r="M15">
        <f t="shared" si="1"/>
        <v>1948.6715126050422</v>
      </c>
      <c r="N15">
        <v>1948.672</v>
      </c>
    </row>
    <row r="16" spans="1:14" x14ac:dyDescent="0.2">
      <c r="A16" t="s">
        <v>21</v>
      </c>
      <c r="B16" t="s">
        <v>4</v>
      </c>
      <c r="C16">
        <v>31</v>
      </c>
      <c r="D16">
        <f>1-(C16/SUM(C13:C16))</f>
        <v>0.54411764705882359</v>
      </c>
      <c r="E16">
        <v>1437.78</v>
      </c>
      <c r="F16" t="s">
        <v>21</v>
      </c>
      <c r="G16">
        <v>7</v>
      </c>
      <c r="H16">
        <v>2</v>
      </c>
      <c r="I16">
        <v>1</v>
      </c>
      <c r="J16">
        <v>6</v>
      </c>
      <c r="K16">
        <v>10</v>
      </c>
      <c r="L16">
        <f t="shared" si="0"/>
        <v>2.5999999999999996</v>
      </c>
      <c r="M16">
        <f t="shared" si="1"/>
        <v>1752.1917647058824</v>
      </c>
      <c r="N16">
        <v>1752.192</v>
      </c>
    </row>
    <row r="18" spans="1:14" x14ac:dyDescent="0.2">
      <c r="A18" t="s">
        <v>22</v>
      </c>
      <c r="B18" t="s">
        <v>5</v>
      </c>
      <c r="C18">
        <v>4</v>
      </c>
      <c r="D18">
        <f xml:space="preserve"> 1 - (C18 / SUM(C18:C21))</f>
        <v>0.93650793650793651</v>
      </c>
      <c r="E18">
        <v>1759.78</v>
      </c>
      <c r="F18" t="s">
        <v>22</v>
      </c>
      <c r="G18">
        <v>5</v>
      </c>
      <c r="H18">
        <v>3</v>
      </c>
      <c r="I18">
        <v>0</v>
      </c>
      <c r="J18">
        <v>15</v>
      </c>
      <c r="K18">
        <v>8</v>
      </c>
      <c r="L18">
        <f t="shared" si="0"/>
        <v>4.125</v>
      </c>
      <c r="M18">
        <f t="shared" si="1"/>
        <v>2265.9307936507939</v>
      </c>
      <c r="N18">
        <v>2265.931</v>
      </c>
    </row>
    <row r="19" spans="1:14" x14ac:dyDescent="0.2">
      <c r="A19" t="s">
        <v>23</v>
      </c>
      <c r="B19" t="s">
        <v>5</v>
      </c>
      <c r="C19">
        <v>26</v>
      </c>
      <c r="D19">
        <f xml:space="preserve"> 1 - (C19 / SUM(C18:C21))</f>
        <v>0.58730158730158732</v>
      </c>
      <c r="E19">
        <v>1488.72</v>
      </c>
      <c r="F19" t="s">
        <v>23</v>
      </c>
      <c r="G19">
        <v>4</v>
      </c>
      <c r="H19">
        <v>3</v>
      </c>
      <c r="I19">
        <v>3</v>
      </c>
      <c r="J19">
        <v>6</v>
      </c>
      <c r="K19">
        <v>10</v>
      </c>
      <c r="L19">
        <f t="shared" si="0"/>
        <v>1.2000000000000002</v>
      </c>
      <c r="M19">
        <f t="shared" si="1"/>
        <v>1667.4501587301588</v>
      </c>
      <c r="N19">
        <v>1667.45</v>
      </c>
    </row>
    <row r="20" spans="1:14" x14ac:dyDescent="0.2">
      <c r="A20" t="s">
        <v>24</v>
      </c>
      <c r="B20" t="s">
        <v>5</v>
      </c>
      <c r="C20">
        <v>24</v>
      </c>
      <c r="D20">
        <f xml:space="preserve"> 1 - (C20 / SUM(C18:C21))</f>
        <v>0.61904761904761907</v>
      </c>
      <c r="E20">
        <v>1507.54</v>
      </c>
      <c r="F20" t="s">
        <v>24</v>
      </c>
      <c r="G20">
        <v>4</v>
      </c>
      <c r="H20">
        <v>1</v>
      </c>
      <c r="I20">
        <v>1</v>
      </c>
      <c r="J20">
        <v>9</v>
      </c>
      <c r="K20">
        <v>6</v>
      </c>
      <c r="L20">
        <f t="shared" si="0"/>
        <v>3.1666666666666665</v>
      </c>
      <c r="M20">
        <f t="shared" si="1"/>
        <v>1886.1114285714284</v>
      </c>
      <c r="N20">
        <v>1886.1110000000001</v>
      </c>
    </row>
    <row r="21" spans="1:14" x14ac:dyDescent="0.2">
      <c r="A21" t="s">
        <v>25</v>
      </c>
      <c r="B21" t="s">
        <v>5</v>
      </c>
      <c r="C21">
        <v>9</v>
      </c>
      <c r="D21">
        <f xml:space="preserve"> 1 - (C21 / SUM(C18:C21))</f>
        <v>0.85714285714285721</v>
      </c>
      <c r="E21">
        <v>1666.57</v>
      </c>
      <c r="F21" t="s">
        <v>25</v>
      </c>
      <c r="G21">
        <v>9</v>
      </c>
      <c r="H21">
        <v>0</v>
      </c>
      <c r="I21">
        <v>1</v>
      </c>
      <c r="J21">
        <v>27</v>
      </c>
      <c r="K21">
        <v>10</v>
      </c>
      <c r="L21">
        <f t="shared" si="0"/>
        <v>5.1000000000000005</v>
      </c>
      <c r="M21">
        <f t="shared" si="1"/>
        <v>2262.2842857142859</v>
      </c>
      <c r="N21">
        <v>2262.2840000000001</v>
      </c>
    </row>
    <row r="23" spans="1:14" x14ac:dyDescent="0.2">
      <c r="A23" t="s">
        <v>26</v>
      </c>
      <c r="B23" t="s">
        <v>6</v>
      </c>
      <c r="C23">
        <v>6</v>
      </c>
      <c r="D23">
        <f xml:space="preserve"> 1- (C23 / SUM(C23:C26))</f>
        <v>0.90322580645161288</v>
      </c>
      <c r="E23">
        <v>1715.22</v>
      </c>
      <c r="F23" t="s">
        <v>26</v>
      </c>
      <c r="G23">
        <v>6</v>
      </c>
      <c r="H23">
        <v>1</v>
      </c>
      <c r="I23">
        <v>1</v>
      </c>
      <c r="J23">
        <v>10</v>
      </c>
      <c r="K23">
        <v>8</v>
      </c>
      <c r="L23">
        <f t="shared" si="0"/>
        <v>3.25</v>
      </c>
      <c r="M23">
        <f t="shared" si="1"/>
        <v>2130.5425806451613</v>
      </c>
      <c r="N23">
        <v>2130.5430000000001</v>
      </c>
    </row>
    <row r="24" spans="1:14" x14ac:dyDescent="0.2">
      <c r="A24" t="s">
        <v>27</v>
      </c>
      <c r="B24" t="s">
        <v>6</v>
      </c>
      <c r="C24">
        <v>21</v>
      </c>
      <c r="D24">
        <f xml:space="preserve"> 1- (C24 / SUM(C23:C26))</f>
        <v>0.66129032258064524</v>
      </c>
      <c r="E24">
        <v>1559.54</v>
      </c>
      <c r="F24" t="s">
        <v>27</v>
      </c>
      <c r="G24">
        <v>7</v>
      </c>
      <c r="H24">
        <v>1</v>
      </c>
      <c r="I24">
        <v>2</v>
      </c>
      <c r="J24">
        <v>8</v>
      </c>
      <c r="K24">
        <v>10</v>
      </c>
      <c r="L24">
        <f t="shared" si="0"/>
        <v>2.3999999999999995</v>
      </c>
      <c r="M24">
        <f t="shared" si="1"/>
        <v>1865.6690322580646</v>
      </c>
      <c r="N24">
        <v>1865.6690000000001</v>
      </c>
    </row>
    <row r="25" spans="1:14" x14ac:dyDescent="0.2">
      <c r="A25" t="s">
        <v>28</v>
      </c>
      <c r="B25" t="s">
        <v>6</v>
      </c>
      <c r="C25">
        <v>25</v>
      </c>
      <c r="D25">
        <f xml:space="preserve"> 1- (C25 / SUM(C23:C26))</f>
        <v>0.59677419354838712</v>
      </c>
      <c r="E25">
        <v>1503.59</v>
      </c>
      <c r="F25" t="s">
        <v>28</v>
      </c>
      <c r="G25">
        <v>7</v>
      </c>
      <c r="H25">
        <v>4</v>
      </c>
      <c r="I25">
        <v>3</v>
      </c>
      <c r="J25">
        <v>5</v>
      </c>
      <c r="K25">
        <v>14</v>
      </c>
      <c r="L25">
        <f t="shared" si="0"/>
        <v>1.5</v>
      </c>
      <c r="M25">
        <f t="shared" si="1"/>
        <v>1713.2674193548387</v>
      </c>
      <c r="N25">
        <v>1713.2670000000001</v>
      </c>
    </row>
    <row r="26" spans="1:14" x14ac:dyDescent="0.2">
      <c r="A26" t="s">
        <v>29</v>
      </c>
      <c r="B26" t="s">
        <v>6</v>
      </c>
      <c r="C26">
        <v>10</v>
      </c>
      <c r="D26">
        <f xml:space="preserve"> 1- (C26 / SUM(C23:C26))</f>
        <v>0.83870967741935487</v>
      </c>
      <c r="E26">
        <v>1650.21</v>
      </c>
      <c r="F26" t="s">
        <v>29</v>
      </c>
      <c r="G26">
        <v>9</v>
      </c>
      <c r="H26">
        <v>0</v>
      </c>
      <c r="I26">
        <v>1</v>
      </c>
      <c r="J26">
        <v>32</v>
      </c>
      <c r="K26">
        <v>10</v>
      </c>
      <c r="L26">
        <f t="shared" si="0"/>
        <v>5.6000000000000005</v>
      </c>
      <c r="M26">
        <f t="shared" si="1"/>
        <v>2294.0809677419356</v>
      </c>
      <c r="N26">
        <v>2294.0810000000001</v>
      </c>
    </row>
    <row r="28" spans="1:14" x14ac:dyDescent="0.2">
      <c r="A28" t="s">
        <v>30</v>
      </c>
      <c r="B28" t="s">
        <v>7</v>
      </c>
      <c r="C28">
        <v>11</v>
      </c>
      <c r="D28">
        <f xml:space="preserve"> 1 - C28 / (SUM(C28:C31))</f>
        <v>0.81666666666666665</v>
      </c>
      <c r="E28">
        <v>1645.64</v>
      </c>
      <c r="F28" t="s">
        <v>30</v>
      </c>
      <c r="G28">
        <v>7</v>
      </c>
      <c r="H28">
        <v>2</v>
      </c>
      <c r="I28">
        <v>1</v>
      </c>
      <c r="J28">
        <v>17</v>
      </c>
      <c r="K28">
        <v>10</v>
      </c>
      <c r="L28">
        <f t="shared" si="0"/>
        <v>3.6999999999999997</v>
      </c>
      <c r="M28">
        <f t="shared" si="1"/>
        <v>2097.3066666666668</v>
      </c>
      <c r="N28">
        <v>2097.3069999999998</v>
      </c>
    </row>
    <row r="29" spans="1:14" x14ac:dyDescent="0.2">
      <c r="A29" t="s">
        <v>31</v>
      </c>
      <c r="B29" t="s">
        <v>7</v>
      </c>
      <c r="C29">
        <v>20</v>
      </c>
      <c r="D29">
        <f xml:space="preserve"> 1 - C29 / (SUM(C28:C31))</f>
        <v>0.66666666666666674</v>
      </c>
      <c r="E29">
        <v>1563.5</v>
      </c>
      <c r="F29" t="s">
        <v>31</v>
      </c>
      <c r="G29">
        <v>6</v>
      </c>
      <c r="H29">
        <v>0</v>
      </c>
      <c r="I29">
        <v>0</v>
      </c>
      <c r="J29">
        <v>11</v>
      </c>
      <c r="K29">
        <v>6</v>
      </c>
      <c r="L29">
        <f>3*(G29/K29)+(H29/K29)-3*(I29/K29)+(J29/K29)</f>
        <v>4.833333333333333</v>
      </c>
      <c r="M29">
        <f t="shared" si="1"/>
        <v>2113.5</v>
      </c>
      <c r="N29">
        <v>2113.5</v>
      </c>
    </row>
    <row r="30" spans="1:14" x14ac:dyDescent="0.2">
      <c r="A30" t="s">
        <v>32</v>
      </c>
      <c r="B30" t="s">
        <v>7</v>
      </c>
      <c r="C30">
        <v>2</v>
      </c>
      <c r="D30">
        <f xml:space="preserve"> 1 - C30 / (SUM(C28:C31))</f>
        <v>0.96666666666666667</v>
      </c>
      <c r="E30">
        <v>1816.71</v>
      </c>
      <c r="F30" t="s">
        <v>32</v>
      </c>
      <c r="G30">
        <v>6</v>
      </c>
      <c r="H30">
        <v>2</v>
      </c>
      <c r="I30">
        <v>0</v>
      </c>
      <c r="J30">
        <v>19</v>
      </c>
      <c r="K30">
        <v>8</v>
      </c>
      <c r="L30">
        <f t="shared" si="0"/>
        <v>4.875</v>
      </c>
      <c r="M30">
        <f t="shared" si="1"/>
        <v>2400.876666666667</v>
      </c>
      <c r="N30">
        <v>2400.877</v>
      </c>
    </row>
    <row r="31" spans="1:14" x14ac:dyDescent="0.2">
      <c r="A31" t="s">
        <v>33</v>
      </c>
      <c r="B31" t="s">
        <v>7</v>
      </c>
      <c r="C31">
        <v>27</v>
      </c>
      <c r="D31">
        <f xml:space="preserve"> 1 - C31 / (SUM(C28:C31))</f>
        <v>0.55000000000000004</v>
      </c>
      <c r="E31">
        <v>1475</v>
      </c>
      <c r="F31" t="s">
        <v>33</v>
      </c>
      <c r="G31">
        <v>8</v>
      </c>
      <c r="H31">
        <v>4</v>
      </c>
      <c r="I31">
        <v>2</v>
      </c>
      <c r="J31">
        <v>16</v>
      </c>
      <c r="K31">
        <v>14</v>
      </c>
      <c r="L31">
        <f t="shared" si="0"/>
        <v>2.7142857142857144</v>
      </c>
      <c r="M31">
        <f t="shared" si="1"/>
        <v>1801.4285714285716</v>
      </c>
      <c r="N31">
        <v>1801.4290000000001</v>
      </c>
    </row>
    <row r="33" spans="1:14" x14ac:dyDescent="0.2">
      <c r="A33" t="s">
        <v>34</v>
      </c>
      <c r="B33" t="s">
        <v>8</v>
      </c>
      <c r="C33">
        <v>1</v>
      </c>
      <c r="D33">
        <f xml:space="preserve"> 1 - C33 / (SUM(C33:C36))</f>
        <v>0.9838709677419355</v>
      </c>
      <c r="E33">
        <v>1841.3</v>
      </c>
      <c r="F33" t="s">
        <v>34</v>
      </c>
      <c r="G33">
        <v>14</v>
      </c>
      <c r="H33">
        <v>3</v>
      </c>
      <c r="I33">
        <v>0</v>
      </c>
      <c r="J33">
        <v>35</v>
      </c>
      <c r="K33">
        <v>17</v>
      </c>
      <c r="L33">
        <f t="shared" si="0"/>
        <v>4.7058823529411757</v>
      </c>
      <c r="M33">
        <f t="shared" si="1"/>
        <v>2410.2753320683114</v>
      </c>
      <c r="N33">
        <v>2410.2750000000001</v>
      </c>
    </row>
    <row r="34" spans="1:14" x14ac:dyDescent="0.2">
      <c r="A34" t="s">
        <v>35</v>
      </c>
      <c r="B34" t="s">
        <v>8</v>
      </c>
      <c r="C34">
        <v>14</v>
      </c>
      <c r="D34">
        <f xml:space="preserve"> 1 - C34 / (SUM(C33:C36))</f>
        <v>0.77419354838709675</v>
      </c>
      <c r="E34">
        <v>1635.92</v>
      </c>
      <c r="F34" t="s">
        <v>35</v>
      </c>
      <c r="G34">
        <v>5</v>
      </c>
      <c r="H34">
        <v>3</v>
      </c>
      <c r="I34">
        <v>0</v>
      </c>
      <c r="J34">
        <v>13</v>
      </c>
      <c r="K34">
        <v>8</v>
      </c>
      <c r="L34">
        <f t="shared" si="0"/>
        <v>3.875</v>
      </c>
      <c r="M34">
        <f t="shared" si="1"/>
        <v>2100.8393548387098</v>
      </c>
      <c r="N34">
        <v>2100.84</v>
      </c>
    </row>
    <row r="35" spans="1:14" x14ac:dyDescent="0.2">
      <c r="A35" t="s">
        <v>36</v>
      </c>
      <c r="B35" t="s">
        <v>8</v>
      </c>
      <c r="C35">
        <v>28</v>
      </c>
      <c r="D35">
        <f xml:space="preserve"> 1 - C35 / (SUM(C33:C36))</f>
        <v>0.54838709677419351</v>
      </c>
      <c r="E35">
        <v>1471.44</v>
      </c>
      <c r="F35" t="s">
        <v>36</v>
      </c>
      <c r="G35">
        <v>5</v>
      </c>
      <c r="H35">
        <v>0</v>
      </c>
      <c r="I35">
        <v>1</v>
      </c>
      <c r="J35">
        <v>9</v>
      </c>
      <c r="K35">
        <v>6</v>
      </c>
      <c r="L35">
        <f t="shared" si="0"/>
        <v>3.5</v>
      </c>
      <c r="M35">
        <f t="shared" si="1"/>
        <v>1876.2787096774193</v>
      </c>
      <c r="N35">
        <v>1876.279</v>
      </c>
    </row>
    <row r="36" spans="1:14" x14ac:dyDescent="0.2">
      <c r="A36" t="s">
        <v>37</v>
      </c>
      <c r="B36" t="s">
        <v>8</v>
      </c>
      <c r="C36">
        <v>19</v>
      </c>
      <c r="D36">
        <f xml:space="preserve"> 1 - C36 / (SUM(C33:C36))</f>
        <v>0.69354838709677424</v>
      </c>
      <c r="E36">
        <v>1563.62</v>
      </c>
      <c r="F36" t="s">
        <v>37</v>
      </c>
      <c r="G36">
        <v>6</v>
      </c>
      <c r="H36">
        <v>2</v>
      </c>
      <c r="I36">
        <v>0</v>
      </c>
      <c r="J36">
        <v>9</v>
      </c>
      <c r="K36">
        <v>8</v>
      </c>
      <c r="L36">
        <f t="shared" si="0"/>
        <v>3.625</v>
      </c>
      <c r="M36">
        <f t="shared" si="1"/>
        <v>1995.4748387096772</v>
      </c>
      <c r="N36">
        <v>1995.4749999999999</v>
      </c>
    </row>
    <row r="38" spans="1:14" x14ac:dyDescent="0.2">
      <c r="A38" t="s">
        <v>38</v>
      </c>
      <c r="B38" t="s">
        <v>9</v>
      </c>
      <c r="C38">
        <v>8</v>
      </c>
      <c r="D38">
        <f xml:space="preserve"> 1 - (C38 / SUM(C38:C41))</f>
        <v>0.89473684210526316</v>
      </c>
      <c r="E38">
        <v>1676.56</v>
      </c>
      <c r="F38" t="s">
        <v>38</v>
      </c>
      <c r="G38">
        <v>5</v>
      </c>
      <c r="H38">
        <v>2</v>
      </c>
      <c r="I38">
        <v>1</v>
      </c>
      <c r="J38">
        <v>11</v>
      </c>
      <c r="K38">
        <v>8</v>
      </c>
      <c r="L38">
        <f t="shared" si="0"/>
        <v>3.125</v>
      </c>
      <c r="M38">
        <f t="shared" si="1"/>
        <v>2078.5336842105262</v>
      </c>
      <c r="N38">
        <v>2078.5340000000001</v>
      </c>
    </row>
    <row r="39" spans="1:14" x14ac:dyDescent="0.2">
      <c r="A39" t="s">
        <v>39</v>
      </c>
      <c r="B39" t="s">
        <v>9</v>
      </c>
      <c r="C39">
        <v>32</v>
      </c>
      <c r="D39">
        <f xml:space="preserve"> 1 - (C39 / SUM(C38:C41))</f>
        <v>0.57894736842105265</v>
      </c>
      <c r="E39">
        <v>1393</v>
      </c>
      <c r="F39" t="s">
        <v>39</v>
      </c>
      <c r="G39">
        <v>4</v>
      </c>
      <c r="H39">
        <v>1</v>
      </c>
      <c r="I39">
        <v>1</v>
      </c>
      <c r="J39">
        <v>4</v>
      </c>
      <c r="K39">
        <v>6</v>
      </c>
      <c r="L39">
        <f t="shared" si="0"/>
        <v>2.333333333333333</v>
      </c>
      <c r="M39">
        <f t="shared" si="1"/>
        <v>1684.2280701754385</v>
      </c>
      <c r="N39">
        <v>1684.2280000000001</v>
      </c>
    </row>
    <row r="40" spans="1:14" x14ac:dyDescent="0.2">
      <c r="A40" t="s">
        <v>40</v>
      </c>
      <c r="B40" t="s">
        <v>9</v>
      </c>
      <c r="C40">
        <v>13</v>
      </c>
      <c r="D40">
        <f xml:space="preserve"> 1 - (C40 / SUM(C38:C41))</f>
        <v>0.82894736842105265</v>
      </c>
      <c r="E40">
        <v>1638.71</v>
      </c>
      <c r="F40" t="s">
        <v>40</v>
      </c>
      <c r="G40">
        <v>8</v>
      </c>
      <c r="H40">
        <v>4</v>
      </c>
      <c r="I40">
        <v>6</v>
      </c>
      <c r="J40">
        <v>0</v>
      </c>
      <c r="K40">
        <v>18</v>
      </c>
      <c r="L40">
        <f t="shared" si="0"/>
        <v>0.55555555555555536</v>
      </c>
      <c r="M40">
        <f t="shared" si="1"/>
        <v>1777.1602923976607</v>
      </c>
      <c r="N40">
        <v>1777.16</v>
      </c>
    </row>
    <row r="41" spans="1:14" x14ac:dyDescent="0.2">
      <c r="A41" t="s">
        <v>41</v>
      </c>
      <c r="B41" t="s">
        <v>9</v>
      </c>
      <c r="C41">
        <v>23</v>
      </c>
      <c r="D41">
        <f xml:space="preserve"> 1 - (C41 / SUM(C38:C41))</f>
        <v>0.69736842105263164</v>
      </c>
      <c r="E41">
        <v>1530.3</v>
      </c>
      <c r="F41" t="s">
        <v>41</v>
      </c>
      <c r="G41">
        <v>7</v>
      </c>
      <c r="H41">
        <v>2</v>
      </c>
      <c r="I41">
        <v>1</v>
      </c>
      <c r="J41">
        <v>10</v>
      </c>
      <c r="K41">
        <v>10</v>
      </c>
      <c r="L41">
        <f t="shared" si="0"/>
        <v>3</v>
      </c>
      <c r="M41">
        <f t="shared" si="1"/>
        <v>1900.0368421052631</v>
      </c>
      <c r="N41">
        <v>1900.037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Ishan Chirag Mehta</cp:lastModifiedBy>
  <dcterms:created xsi:type="dcterms:W3CDTF">2022-12-01T04:44:54Z</dcterms:created>
  <dcterms:modified xsi:type="dcterms:W3CDTF">2023-10-23T20:06:49Z</dcterms:modified>
</cp:coreProperties>
</file>