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92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G42" i="1"/>
  <c r="G40" i="1"/>
  <c r="G36" i="1"/>
  <c r="G23" i="1"/>
  <c r="G3" i="1"/>
  <c r="G2" i="1"/>
  <c r="G32" i="1"/>
  <c r="G34" i="1"/>
</calcChain>
</file>

<file path=xl/sharedStrings.xml><?xml version="1.0" encoding="utf-8"?>
<sst xmlns="http://schemas.openxmlformats.org/spreadsheetml/2006/main" count="74" uniqueCount="69">
  <si>
    <t>S.No</t>
  </si>
  <si>
    <t xml:space="preserve">Devices </t>
  </si>
  <si>
    <t>Unit</t>
  </si>
  <si>
    <t>1. Online meeting system(Main Office)</t>
  </si>
  <si>
    <t>2. Online meeting system (site)</t>
  </si>
  <si>
    <t xml:space="preserve">1 complete unit </t>
  </si>
  <si>
    <t>1.65000 to 92000</t>
  </si>
  <si>
    <t>2.(10000)</t>
  </si>
  <si>
    <t>3.1832$ &amp; 21$/Month</t>
  </si>
  <si>
    <t>Firewall (MikroTik)</t>
  </si>
  <si>
    <t>All performance values are “up to” and vary depending on system configuration.</t>
  </si>
  <si>
    <t>1. IPsec VPN performance test uses AES256-SHA256.</t>
  </si>
  <si>
    <t>2. IPS (Enterprise Mix), Application Control, NGFW and Threat Protection are measured with Logging enabled.</t>
  </si>
  <si>
    <t>3. SSL Inspection performance values use an average of HTTPS sessions of different cipher suites.</t>
  </si>
  <si>
    <t>4. NGFW performance is measured with Firewall, IPS and Application Control enabled.</t>
  </si>
  <si>
    <t>5. Threat Protection performance is measured with Firewall, IPS, Application Control and Malware Protection enabled.</t>
  </si>
  <si>
    <t>6. Hardware Accelerated GE RJ45 WAN DMZ Ports.</t>
  </si>
  <si>
    <t>7. Have the ability to aggregate the WAN ports.</t>
  </si>
  <si>
    <t>Access point(Unifi with smart controller)</t>
  </si>
  <si>
    <t>Simultaneous Dual-Band 3x3 MIMO 5 GHz Band with Speeds of up to 1300 Mbps 2.4 GHz Band with Speeds of up to 450 Mbps Range up to 200 meters (400 feet) 802.3af PoE / 802.3at PoE+ Compatible (2) Gigabit Ethernet Ports. With smart controller of controlling traffic and limiting internet speed on device. And ability of creating multiple virtual SSIDs.</t>
  </si>
  <si>
    <t>52590,</t>
  </si>
  <si>
    <t>Racks 4u</t>
  </si>
  <si>
    <t>Racks</t>
  </si>
  <si>
    <t>Switch(Cisco Catalyst 2960)</t>
  </si>
  <si>
    <t>Manageable switch of 24 ports, Must support RSTP, Speed control of ports, port security.mac filtering. 24x Ethernet 10/100 Ports, 2x Dual-Purpose Ports Uplinks,1 RU Fixed-Configuration, Layer 2 Fast Ethernet Switching, Threat Defense, high-availability features, QOS,</t>
  </si>
  <si>
    <t>47000 to 62000</t>
  </si>
  <si>
    <t>Bit-Defender</t>
  </si>
  <si>
    <t>(software base antivirus)</t>
  </si>
  <si>
    <t xml:space="preserve">Antivirus solution for PHED with enterprise license. </t>
  </si>
  <si>
    <t xml:space="preserve">3 rolls Cat 6 indoor use .PVC flexible pipe as per req:, DUCT , Face Plate and Patch Cords </t>
  </si>
  <si>
    <t>Prososed Solution</t>
  </si>
  <si>
    <t>Pricing</t>
  </si>
  <si>
    <t>Zoom License</t>
  </si>
  <si>
    <t>Microtik Firewall CR1016</t>
  </si>
  <si>
    <t>WLC Cisco managed wireless sytem with 15 LW AP licenses.</t>
  </si>
  <si>
    <t>Agreed</t>
  </si>
  <si>
    <t>Widnows builtin Defender</t>
  </si>
  <si>
    <t>One Host Lisence conver this</t>
  </si>
  <si>
    <t>Description</t>
  </si>
  <si>
    <t>Total Cost (PKR)</t>
  </si>
  <si>
    <t>Total Cost (USD)</t>
  </si>
  <si>
    <r>
      <t>1.</t>
    </r>
    <r>
      <rPr>
        <sz val="11"/>
        <color rgb="FF000000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>Bosche Digital Conference Microphone system Model CCSD 1000 4,80,000/PKR</t>
    </r>
  </si>
  <si>
    <r>
      <t>3.</t>
    </r>
    <r>
      <rPr>
        <sz val="11"/>
        <color rgb="FF000000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>PTZ ( Pan, tilt, zoom ) High Speed camera with 30 X optical zoom.(Unknown)</t>
    </r>
  </si>
  <si>
    <r>
      <t>4.</t>
    </r>
    <r>
      <rPr>
        <sz val="11"/>
        <color rgb="FF000000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>Audio Interface for Video conferencing</t>
    </r>
  </si>
  <si>
    <r>
      <t>5.</t>
    </r>
    <r>
      <rPr>
        <sz val="11"/>
        <color rgb="FF000000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>USB Interface for Video Conferencing.</t>
    </r>
  </si>
  <si>
    <r>
      <t>6.</t>
    </r>
    <r>
      <rPr>
        <sz val="11"/>
        <color rgb="FF000000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>Any Web Conferencing (WebEx, Zoom (License)).</t>
    </r>
  </si>
  <si>
    <r>
      <t>1.</t>
    </r>
    <r>
      <rPr>
        <sz val="11"/>
        <color rgb="FF000000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>PTZ ( Pan, tilt, zoom ) High Speed camera with 30 X optical zoom.(Unknown)</t>
    </r>
  </si>
  <si>
    <r>
      <t>2.</t>
    </r>
    <r>
      <rPr>
        <sz val="11"/>
        <color rgb="FF000000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>Single integrated MIC support with Bosche PTZ camera.</t>
    </r>
  </si>
  <si>
    <r>
      <t>3.</t>
    </r>
    <r>
      <rPr>
        <sz val="11"/>
        <color rgb="FF000000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 xml:space="preserve"> Any Web Conferencing (WebEx, Zoom (License)).</t>
    </r>
  </si>
  <si>
    <r>
      <t>3U racks with fan support. 55 x 35 x 15 cm</t>
    </r>
    <r>
      <rPr>
        <sz val="11"/>
        <color rgb="FF4D5156"/>
        <rFont val="Calibri"/>
        <family val="2"/>
        <scheme val="minor"/>
      </rPr>
      <t>.</t>
    </r>
  </si>
  <si>
    <t>Point 1 cover this option</t>
  </si>
  <si>
    <r>
      <t>2.</t>
    </r>
    <r>
      <rPr>
        <sz val="11"/>
        <color rgb="FF000000"/>
        <rFont val="Times New Roman"/>
        <family val="1"/>
      </rPr>
      <t xml:space="preserve">     </t>
    </r>
    <r>
      <rPr>
        <sz val="11"/>
        <color rgb="FF000000"/>
        <rFont val="Calibri"/>
        <family val="2"/>
        <scheme val="minor"/>
      </rPr>
      <t>Newline Interactive Touch Panel (6ft height+8 ft height) with built in Core i5 11 gen computer prices Rs.2,000,000/- PKR</t>
    </r>
  </si>
  <si>
    <t>PHED REMARKS</t>
  </si>
  <si>
    <t>Aver Pro3 V520 Audio Video Equipment</t>
  </si>
  <si>
    <t>PHED insist for SMD with height of 6 ft + width 8 ft(Important), with built in PC with minimun requirement of win11  supoorted(suggested dell core i 7 11 gen)</t>
  </si>
  <si>
    <t>Done.</t>
  </si>
  <si>
    <t xml:space="preserve">The site should also have plug in play cameras(aver pro3 530) for better experience. </t>
  </si>
  <si>
    <t xml:space="preserve">with expension Speaker, and expansion mics </t>
  </si>
  <si>
    <t>In house meeting system with mic(infront of all chairs in conference room) and external speakers for better performance (Pyle Professional Conference 16 channel)</t>
  </si>
  <si>
    <t>conference room solution</t>
  </si>
  <si>
    <t>estimated price</t>
  </si>
  <si>
    <t xml:space="preserve">the confernce system integration with online meeting system and external speakers </t>
  </si>
  <si>
    <t>Aver(EVC)-zoom connector license</t>
  </si>
  <si>
    <t>2,000,000/-</t>
  </si>
  <si>
    <t>226377/-</t>
  </si>
  <si>
    <t>64000 to 82000</t>
  </si>
  <si>
    <t>1832$ &amp; 21$/Month</t>
  </si>
  <si>
    <t xml:space="preserve">140000 to 200,000 </t>
  </si>
  <si>
    <r>
      <t xml:space="preserve">Smart TV Andrior / Google 75  </t>
    </r>
    <r>
      <rPr>
        <sz val="11"/>
        <color theme="9" tint="0.39997558519241921"/>
        <rFont val="Calibri"/>
        <family val="2"/>
        <scheme val="minor"/>
      </rPr>
      <t>This should be SMD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</si>
</sst>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4D515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7">
    <xf numFmtId="0" fontId="0" fillId="0" borderId="0" xfId="0"/>
    <xf numFmtId="0" fontId="1" fillId="0" borderId="3" xfId="0" applyFont="1" applyBorder="1" applyAlignment="1">
      <alignment vertical="center" wrapText="1"/>
    </xf>
    <xf numFmtId="0" fontId="3" fillId="0" borderId="7" xfId="0" applyFont="1" applyFill="1" applyBorder="1" applyAlignment="1">
      <alignment horizontal="center" vertical="center" wrapText="1"/>
    </xf>
    <xf numFmtId="43" fontId="0" fillId="0" borderId="12" xfId="1" applyFont="1" applyBorder="1"/>
    <xf numFmtId="43" fontId="0" fillId="0" borderId="14" xfId="1" applyFont="1" applyBorder="1"/>
    <xf numFmtId="43" fontId="0" fillId="0" borderId="17" xfId="1" applyFont="1" applyBorder="1"/>
    <xf numFmtId="43" fontId="0" fillId="0" borderId="20" xfId="1" applyFont="1" applyBorder="1"/>
    <xf numFmtId="43" fontId="0" fillId="0" borderId="23" xfId="1" applyFont="1" applyBorder="1"/>
    <xf numFmtId="43" fontId="0" fillId="0" borderId="25" xfId="1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justify" vertical="center" wrapText="1"/>
    </xf>
    <xf numFmtId="0" fontId="0" fillId="0" borderId="9" xfId="0" applyFont="1" applyBorder="1"/>
    <xf numFmtId="0" fontId="0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justify" vertical="center" wrapText="1"/>
    </xf>
    <xf numFmtId="0" fontId="0" fillId="0" borderId="7" xfId="0" applyFont="1" applyBorder="1"/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 indent="5"/>
    </xf>
    <xf numFmtId="0" fontId="0" fillId="0" borderId="7" xfId="0" applyFont="1" applyBorder="1" applyAlignment="1">
      <alignment vertical="top" wrapText="1"/>
    </xf>
    <xf numFmtId="0" fontId="0" fillId="0" borderId="16" xfId="0" applyFont="1" applyBorder="1" applyAlignment="1">
      <alignment vertical="top" wrapText="1"/>
    </xf>
    <xf numFmtId="0" fontId="4" fillId="0" borderId="16" xfId="0" applyFont="1" applyBorder="1" applyAlignment="1">
      <alignment horizontal="justify" vertical="center" wrapText="1"/>
    </xf>
    <xf numFmtId="0" fontId="0" fillId="0" borderId="16" xfId="0" applyFont="1" applyBorder="1"/>
    <xf numFmtId="0" fontId="6" fillId="0" borderId="11" xfId="0" applyFont="1" applyBorder="1" applyAlignment="1">
      <alignment vertical="center" wrapText="1"/>
    </xf>
    <xf numFmtId="0" fontId="0" fillId="0" borderId="11" xfId="0" applyFont="1" applyBorder="1"/>
    <xf numFmtId="0" fontId="6" fillId="0" borderId="7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0" borderId="8" xfId="0" applyFont="1" applyBorder="1"/>
    <xf numFmtId="0" fontId="4" fillId="0" borderId="11" xfId="0" applyFont="1" applyBorder="1" applyAlignment="1">
      <alignment vertical="center" wrapText="1"/>
    </xf>
    <xf numFmtId="0" fontId="4" fillId="0" borderId="11" xfId="0" applyFont="1" applyBorder="1" applyAlignment="1">
      <alignment horizontal="left" vertical="center" wrapText="1" indent="15"/>
    </xf>
    <xf numFmtId="0" fontId="4" fillId="0" borderId="8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0" fillId="0" borderId="11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0" fillId="0" borderId="22" xfId="0" applyFont="1" applyBorder="1" applyAlignment="1">
      <alignment vertical="center" wrapText="1"/>
    </xf>
    <xf numFmtId="0" fontId="0" fillId="0" borderId="22" xfId="0" applyFont="1" applyBorder="1"/>
    <xf numFmtId="0" fontId="1" fillId="0" borderId="18" xfId="0" applyFont="1" applyBorder="1"/>
    <xf numFmtId="43" fontId="9" fillId="0" borderId="5" xfId="0" applyNumberFormat="1" applyFont="1" applyBorder="1"/>
    <xf numFmtId="0" fontId="1" fillId="0" borderId="2" xfId="0" applyFont="1" applyBorder="1"/>
    <xf numFmtId="43" fontId="9" fillId="0" borderId="1" xfId="0" applyNumberFormat="1" applyFont="1" applyBorder="1"/>
    <xf numFmtId="0" fontId="0" fillId="0" borderId="7" xfId="0" applyFont="1" applyBorder="1" applyAlignment="1">
      <alignment vertical="center"/>
    </xf>
    <xf numFmtId="0" fontId="3" fillId="0" borderId="26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/>
    <xf numFmtId="0" fontId="10" fillId="0" borderId="7" xfId="0" applyFont="1" applyBorder="1" applyAlignment="1">
      <alignment horizontal="left" vertical="center" wrapText="1" indent="2"/>
    </xf>
    <xf numFmtId="0" fontId="10" fillId="0" borderId="7" xfId="0" applyFont="1" applyBorder="1" applyAlignment="1">
      <alignment vertical="center" wrapText="1"/>
    </xf>
    <xf numFmtId="0" fontId="10" fillId="0" borderId="7" xfId="0" applyFont="1" applyBorder="1" applyAlignment="1">
      <alignment horizontal="justify" vertical="center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0" fillId="0" borderId="7" xfId="0" applyFont="1" applyBorder="1" applyAlignment="1">
      <alignment horizontal="center" vertical="center"/>
    </xf>
    <xf numFmtId="0" fontId="1" fillId="0" borderId="24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0" fillId="0" borderId="11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3" fontId="6" fillId="0" borderId="11" xfId="0" applyNumberFormat="1" applyFont="1" applyBorder="1" applyAlignment="1">
      <alignment vertical="center" wrapText="1"/>
    </xf>
    <xf numFmtId="3" fontId="6" fillId="0" borderId="7" xfId="0" applyNumberFormat="1" applyFont="1" applyBorder="1" applyAlignment="1">
      <alignment vertical="center" wrapText="1"/>
    </xf>
    <xf numFmtId="3" fontId="6" fillId="0" borderId="8" xfId="0" applyNumberFormat="1" applyFont="1" applyBorder="1" applyAlignment="1">
      <alignment vertical="center" wrapText="1"/>
    </xf>
    <xf numFmtId="0" fontId="0" fillId="0" borderId="1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43" fontId="0" fillId="0" borderId="12" xfId="1" applyFont="1" applyBorder="1" applyAlignment="1">
      <alignment horizontal="center"/>
    </xf>
    <xf numFmtId="43" fontId="0" fillId="0" borderId="20" xfId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43" fontId="0" fillId="0" borderId="12" xfId="1" applyFont="1" applyBorder="1" applyAlignment="1">
      <alignment horizontal="center" vertical="center"/>
    </xf>
    <xf numFmtId="43" fontId="0" fillId="0" borderId="14" xfId="1" applyFont="1" applyBorder="1" applyAlignment="1">
      <alignment horizontal="center" vertical="center"/>
    </xf>
    <xf numFmtId="43" fontId="0" fillId="0" borderId="20" xfId="1" applyFont="1" applyBorder="1" applyAlignment="1">
      <alignment horizontal="center" vertical="center"/>
    </xf>
    <xf numFmtId="0" fontId="7" fillId="0" borderId="11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3" fontId="4" fillId="0" borderId="7" xfId="0" applyNumberFormat="1" applyFont="1" applyBorder="1" applyAlignment="1">
      <alignment horizontal="justify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B1" zoomScaleNormal="100" workbookViewId="0">
      <pane ySplit="1" topLeftCell="A2" activePane="bottomLeft" state="frozen"/>
      <selection activeCell="B1" sqref="B1"/>
      <selection pane="bottomLeft" activeCell="D1" sqref="D1"/>
    </sheetView>
  </sheetViews>
  <sheetFormatPr defaultRowHeight="14.4" x14ac:dyDescent="0.3"/>
  <cols>
    <col min="1" max="1" width="6.88671875" bestFit="1" customWidth="1"/>
    <col min="2" max="2" width="24" bestFit="1" customWidth="1"/>
    <col min="3" max="3" width="13" customWidth="1"/>
    <col min="4" max="4" width="45.5546875" bestFit="1" customWidth="1"/>
    <col min="5" max="5" width="20.44140625" bestFit="1" customWidth="1"/>
    <col min="6" max="6" width="64.6640625" customWidth="1"/>
    <col min="7" max="7" width="14.88671875" bestFit="1" customWidth="1"/>
    <col min="8" max="8" width="48" customWidth="1"/>
  </cols>
  <sheetData>
    <row r="1" spans="1:8" ht="18" x14ac:dyDescent="0.3">
      <c r="A1" s="9" t="s">
        <v>0</v>
      </c>
      <c r="B1" s="9" t="s">
        <v>1</v>
      </c>
      <c r="C1" s="9" t="s">
        <v>2</v>
      </c>
      <c r="D1" s="10" t="s">
        <v>38</v>
      </c>
      <c r="E1" s="9" t="s">
        <v>60</v>
      </c>
      <c r="F1" s="2" t="s">
        <v>30</v>
      </c>
      <c r="G1" s="2" t="s">
        <v>31</v>
      </c>
      <c r="H1" s="41" t="s">
        <v>52</v>
      </c>
    </row>
    <row r="2" spans="1:8" ht="28.8" x14ac:dyDescent="0.3">
      <c r="A2" s="50">
        <v>1</v>
      </c>
      <c r="B2" s="11" t="s">
        <v>3</v>
      </c>
      <c r="C2" s="11" t="s">
        <v>5</v>
      </c>
      <c r="D2" s="12" t="s">
        <v>41</v>
      </c>
      <c r="E2" s="12" t="s">
        <v>64</v>
      </c>
      <c r="F2" s="13" t="s">
        <v>53</v>
      </c>
      <c r="G2" s="8">
        <f>650000</f>
        <v>650000</v>
      </c>
      <c r="H2" s="43" t="s">
        <v>55</v>
      </c>
    </row>
    <row r="3" spans="1:8" ht="43.2" x14ac:dyDescent="0.3">
      <c r="A3" s="51"/>
      <c r="B3" s="14"/>
      <c r="C3" s="14"/>
      <c r="D3" s="15" t="s">
        <v>51</v>
      </c>
      <c r="E3" s="15" t="s">
        <v>63</v>
      </c>
      <c r="F3" s="40" t="s">
        <v>68</v>
      </c>
      <c r="G3" s="4">
        <f>700000</f>
        <v>700000</v>
      </c>
      <c r="H3" s="42" t="s">
        <v>54</v>
      </c>
    </row>
    <row r="4" spans="1:8" ht="28.8" x14ac:dyDescent="0.3">
      <c r="A4" s="51"/>
      <c r="B4" s="14"/>
      <c r="C4" s="14"/>
      <c r="D4" s="15" t="s">
        <v>42</v>
      </c>
      <c r="E4" s="15"/>
      <c r="F4" s="16" t="s">
        <v>50</v>
      </c>
      <c r="G4" s="4"/>
      <c r="H4" s="43" t="s">
        <v>57</v>
      </c>
    </row>
    <row r="5" spans="1:8" x14ac:dyDescent="0.3">
      <c r="A5" s="51"/>
      <c r="B5" s="14"/>
      <c r="C5" s="14"/>
      <c r="D5" s="15" t="s">
        <v>43</v>
      </c>
      <c r="E5" s="15"/>
      <c r="F5" s="16" t="s">
        <v>50</v>
      </c>
      <c r="G5" s="4"/>
    </row>
    <row r="6" spans="1:8" x14ac:dyDescent="0.3">
      <c r="A6" s="51"/>
      <c r="B6" s="14"/>
      <c r="C6" s="14"/>
      <c r="D6" s="15" t="s">
        <v>44</v>
      </c>
      <c r="E6" s="15"/>
      <c r="F6" s="16" t="s">
        <v>50</v>
      </c>
      <c r="G6" s="4"/>
    </row>
    <row r="7" spans="1:8" x14ac:dyDescent="0.3">
      <c r="A7" s="51"/>
      <c r="B7" s="14"/>
      <c r="C7" s="14"/>
      <c r="D7" s="15" t="s">
        <v>45</v>
      </c>
      <c r="E7" s="15"/>
      <c r="F7" s="16" t="s">
        <v>32</v>
      </c>
      <c r="G7" s="4">
        <v>200000</v>
      </c>
    </row>
    <row r="8" spans="1:8" x14ac:dyDescent="0.3">
      <c r="A8" s="51"/>
      <c r="B8" s="14"/>
      <c r="C8" s="14"/>
      <c r="D8" s="17"/>
      <c r="E8" s="76">
        <v>-644807176084000</v>
      </c>
      <c r="F8" s="16"/>
      <c r="G8" s="4"/>
    </row>
    <row r="9" spans="1:8" ht="28.8" x14ac:dyDescent="0.3">
      <c r="A9" s="51"/>
      <c r="B9" s="14"/>
      <c r="C9" s="14"/>
      <c r="D9" s="15" t="s">
        <v>46</v>
      </c>
      <c r="E9" s="15"/>
      <c r="F9" s="16" t="s">
        <v>50</v>
      </c>
      <c r="G9" s="4"/>
    </row>
    <row r="10" spans="1:8" ht="28.8" x14ac:dyDescent="0.3">
      <c r="A10" s="51"/>
      <c r="B10" s="14"/>
      <c r="C10" s="14"/>
      <c r="D10" s="18" t="s">
        <v>47</v>
      </c>
      <c r="E10" s="15" t="s">
        <v>65</v>
      </c>
      <c r="F10" s="16" t="s">
        <v>50</v>
      </c>
      <c r="G10" s="4"/>
    </row>
    <row r="11" spans="1:8" ht="28.8" x14ac:dyDescent="0.3">
      <c r="A11" s="51"/>
      <c r="B11" s="14"/>
      <c r="C11" s="14"/>
      <c r="D11" s="18" t="s">
        <v>48</v>
      </c>
      <c r="E11" s="15"/>
      <c r="F11" s="16"/>
      <c r="G11" s="4"/>
      <c r="H11" s="47" t="s">
        <v>62</v>
      </c>
    </row>
    <row r="12" spans="1:8" ht="57.6" x14ac:dyDescent="0.3">
      <c r="A12" s="51"/>
      <c r="B12" s="45" t="s">
        <v>59</v>
      </c>
      <c r="C12" s="45">
        <v>1</v>
      </c>
      <c r="D12" s="44" t="s">
        <v>58</v>
      </c>
      <c r="E12" s="46" t="s">
        <v>67</v>
      </c>
      <c r="F12" s="16"/>
      <c r="G12" s="4"/>
      <c r="H12" s="47" t="s">
        <v>61</v>
      </c>
    </row>
    <row r="13" spans="1:8" ht="28.8" x14ac:dyDescent="0.3">
      <c r="A13" s="51"/>
      <c r="B13" s="14" t="s">
        <v>4</v>
      </c>
      <c r="C13" s="14">
        <v>15</v>
      </c>
      <c r="D13" s="19"/>
      <c r="E13" s="15" t="s">
        <v>66</v>
      </c>
      <c r="F13" s="49" t="s">
        <v>37</v>
      </c>
      <c r="G13" s="4"/>
      <c r="H13" s="48" t="s">
        <v>56</v>
      </c>
    </row>
    <row r="14" spans="1:8" x14ac:dyDescent="0.3">
      <c r="A14" s="51"/>
      <c r="B14" s="14"/>
      <c r="C14" s="19"/>
      <c r="D14" s="19"/>
      <c r="E14" s="15"/>
      <c r="F14" s="49"/>
      <c r="G14" s="4"/>
    </row>
    <row r="15" spans="1:8" x14ac:dyDescent="0.3">
      <c r="A15" s="51"/>
      <c r="B15" s="14"/>
      <c r="C15" s="19"/>
      <c r="D15" s="19"/>
      <c r="E15" s="15" t="s">
        <v>6</v>
      </c>
      <c r="F15" s="49"/>
      <c r="G15" s="4"/>
    </row>
    <row r="16" spans="1:8" x14ac:dyDescent="0.3">
      <c r="A16" s="51"/>
      <c r="B16" s="14"/>
      <c r="C16" s="19"/>
      <c r="D16" s="19"/>
      <c r="E16" s="15"/>
      <c r="F16" s="49"/>
      <c r="G16" s="4"/>
    </row>
    <row r="17" spans="1:7" x14ac:dyDescent="0.3">
      <c r="A17" s="51"/>
      <c r="B17" s="14"/>
      <c r="C17" s="19"/>
      <c r="D17" s="19"/>
      <c r="E17" s="15"/>
      <c r="F17" s="49"/>
      <c r="G17" s="4"/>
    </row>
    <row r="18" spans="1:7" x14ac:dyDescent="0.3">
      <c r="A18" s="51"/>
      <c r="B18" s="19"/>
      <c r="C18" s="19"/>
      <c r="D18" s="19"/>
      <c r="E18" s="15" t="s">
        <v>7</v>
      </c>
      <c r="F18" s="49"/>
      <c r="G18" s="4"/>
    </row>
    <row r="19" spans="1:7" x14ac:dyDescent="0.3">
      <c r="A19" s="51"/>
      <c r="B19" s="19"/>
      <c r="C19" s="19"/>
      <c r="D19" s="19"/>
      <c r="E19" s="15"/>
      <c r="F19" s="49"/>
      <c r="G19" s="4"/>
    </row>
    <row r="20" spans="1:7" x14ac:dyDescent="0.3">
      <c r="A20" s="51"/>
      <c r="B20" s="19"/>
      <c r="C20" s="19"/>
      <c r="D20" s="19"/>
      <c r="E20" s="15" t="s">
        <v>8</v>
      </c>
      <c r="F20" s="49"/>
      <c r="G20" s="4"/>
    </row>
    <row r="21" spans="1:7" x14ac:dyDescent="0.3">
      <c r="A21" s="51"/>
      <c r="B21" s="19"/>
      <c r="C21" s="19"/>
      <c r="D21" s="19"/>
      <c r="E21" s="15"/>
      <c r="F21" s="49"/>
      <c r="G21" s="4"/>
    </row>
    <row r="22" spans="1:7" ht="15" thickBot="1" x14ac:dyDescent="0.35">
      <c r="A22" s="52"/>
      <c r="B22" s="20"/>
      <c r="C22" s="20"/>
      <c r="D22" s="20"/>
      <c r="E22" s="21"/>
      <c r="F22" s="22"/>
      <c r="G22" s="5"/>
    </row>
    <row r="23" spans="1:7" ht="28.8" x14ac:dyDescent="0.3">
      <c r="A23" s="53">
        <v>2</v>
      </c>
      <c r="B23" s="55" t="s">
        <v>9</v>
      </c>
      <c r="C23" s="55">
        <v>1</v>
      </c>
      <c r="D23" s="23" t="s">
        <v>10</v>
      </c>
      <c r="E23" s="58">
        <v>14500001680000</v>
      </c>
      <c r="F23" s="24"/>
      <c r="G23" s="69">
        <f>200000</f>
        <v>200000</v>
      </c>
    </row>
    <row r="24" spans="1:7" x14ac:dyDescent="0.3">
      <c r="A24" s="51"/>
      <c r="B24" s="57"/>
      <c r="C24" s="57"/>
      <c r="D24" s="25" t="s">
        <v>11</v>
      </c>
      <c r="E24" s="59"/>
      <c r="F24" s="16"/>
      <c r="G24" s="70"/>
    </row>
    <row r="25" spans="1:7" ht="43.2" x14ac:dyDescent="0.3">
      <c r="A25" s="51"/>
      <c r="B25" s="57"/>
      <c r="C25" s="57"/>
      <c r="D25" s="25" t="s">
        <v>12</v>
      </c>
      <c r="E25" s="59"/>
      <c r="F25" s="16"/>
      <c r="G25" s="70"/>
    </row>
    <row r="26" spans="1:7" ht="28.8" x14ac:dyDescent="0.3">
      <c r="A26" s="51"/>
      <c r="B26" s="57"/>
      <c r="C26" s="57"/>
      <c r="D26" s="25" t="s">
        <v>13</v>
      </c>
      <c r="E26" s="59"/>
      <c r="F26" s="16" t="s">
        <v>33</v>
      </c>
      <c r="G26" s="70"/>
    </row>
    <row r="27" spans="1:7" ht="63" customHeight="1" x14ac:dyDescent="0.3">
      <c r="A27" s="51"/>
      <c r="B27" s="57"/>
      <c r="C27" s="57"/>
      <c r="D27" s="25" t="s">
        <v>14</v>
      </c>
      <c r="E27" s="59"/>
      <c r="F27" s="16"/>
      <c r="G27" s="70"/>
    </row>
    <row r="28" spans="1:7" ht="43.2" x14ac:dyDescent="0.3">
      <c r="A28" s="51"/>
      <c r="B28" s="57"/>
      <c r="C28" s="57"/>
      <c r="D28" s="25" t="s">
        <v>15</v>
      </c>
      <c r="E28" s="59"/>
      <c r="F28" s="16"/>
      <c r="G28" s="70"/>
    </row>
    <row r="29" spans="1:7" x14ac:dyDescent="0.3">
      <c r="A29" s="51"/>
      <c r="B29" s="57"/>
      <c r="C29" s="57"/>
      <c r="D29" s="17" t="s">
        <v>16</v>
      </c>
      <c r="E29" s="59"/>
      <c r="F29" s="16"/>
      <c r="G29" s="70"/>
    </row>
    <row r="30" spans="1:7" x14ac:dyDescent="0.3">
      <c r="A30" s="51"/>
      <c r="B30" s="57"/>
      <c r="C30" s="57"/>
      <c r="D30" s="17" t="s">
        <v>17</v>
      </c>
      <c r="E30" s="59"/>
      <c r="F30" s="16"/>
      <c r="G30" s="70"/>
    </row>
    <row r="31" spans="1:7" ht="15" thickBot="1" x14ac:dyDescent="0.35">
      <c r="A31" s="54"/>
      <c r="B31" s="56"/>
      <c r="C31" s="56"/>
      <c r="D31" s="26"/>
      <c r="E31" s="60"/>
      <c r="F31" s="27"/>
      <c r="G31" s="71"/>
    </row>
    <row r="32" spans="1:7" ht="150.75" customHeight="1" x14ac:dyDescent="0.3">
      <c r="A32" s="53">
        <v>3</v>
      </c>
      <c r="B32" s="55" t="s">
        <v>18</v>
      </c>
      <c r="C32" s="55">
        <v>10</v>
      </c>
      <c r="D32" s="28" t="s">
        <v>19</v>
      </c>
      <c r="E32" s="29"/>
      <c r="F32" s="24" t="s">
        <v>34</v>
      </c>
      <c r="G32" s="3">
        <f>500000</f>
        <v>500000</v>
      </c>
    </row>
    <row r="33" spans="1:7" ht="15" thickBot="1" x14ac:dyDescent="0.35">
      <c r="A33" s="54"/>
      <c r="B33" s="56"/>
      <c r="C33" s="56"/>
      <c r="D33" s="30"/>
      <c r="E33" s="26" t="s">
        <v>20</v>
      </c>
      <c r="F33" s="27"/>
      <c r="G33" s="6"/>
    </row>
    <row r="34" spans="1:7" x14ac:dyDescent="0.3">
      <c r="A34" s="53">
        <v>4</v>
      </c>
      <c r="B34" s="55" t="s">
        <v>21</v>
      </c>
      <c r="C34" s="55">
        <v>13</v>
      </c>
      <c r="D34" s="31" t="s">
        <v>22</v>
      </c>
      <c r="E34" s="72"/>
      <c r="F34" s="61"/>
      <c r="G34" s="63">
        <f>50000</f>
        <v>50000</v>
      </c>
    </row>
    <row r="35" spans="1:7" ht="32.25" customHeight="1" thickBot="1" x14ac:dyDescent="0.35">
      <c r="A35" s="54"/>
      <c r="B35" s="56"/>
      <c r="C35" s="56"/>
      <c r="D35" s="30" t="s">
        <v>49</v>
      </c>
      <c r="E35" s="73"/>
      <c r="F35" s="62"/>
      <c r="G35" s="64"/>
    </row>
    <row r="36" spans="1:7" ht="86.4" x14ac:dyDescent="0.3">
      <c r="A36" s="53">
        <v>5</v>
      </c>
      <c r="B36" s="74" t="s">
        <v>23</v>
      </c>
      <c r="C36" s="55">
        <v>4</v>
      </c>
      <c r="D36" s="28" t="s">
        <v>24</v>
      </c>
      <c r="E36" s="74" t="s">
        <v>25</v>
      </c>
      <c r="F36" s="24" t="s">
        <v>35</v>
      </c>
      <c r="G36" s="3">
        <f>300000</f>
        <v>300000</v>
      </c>
    </row>
    <row r="37" spans="1:7" ht="15" thickBot="1" x14ac:dyDescent="0.35">
      <c r="A37" s="54"/>
      <c r="B37" s="75"/>
      <c r="C37" s="56"/>
      <c r="D37" s="30"/>
      <c r="E37" s="75"/>
      <c r="F37" s="27"/>
      <c r="G37" s="6"/>
    </row>
    <row r="38" spans="1:7" x14ac:dyDescent="0.3">
      <c r="A38" s="53">
        <v>6</v>
      </c>
      <c r="B38" s="32" t="s">
        <v>26</v>
      </c>
      <c r="C38" s="55">
        <v>1</v>
      </c>
      <c r="D38" s="28" t="s">
        <v>28</v>
      </c>
      <c r="E38" s="74"/>
      <c r="F38" s="24" t="s">
        <v>36</v>
      </c>
      <c r="G38" s="3"/>
    </row>
    <row r="39" spans="1:7" ht="40.5" customHeight="1" thickBot="1" x14ac:dyDescent="0.35">
      <c r="A39" s="52"/>
      <c r="B39" s="26" t="s">
        <v>27</v>
      </c>
      <c r="C39" s="56"/>
      <c r="D39" s="30"/>
      <c r="E39" s="75"/>
      <c r="F39" s="27"/>
      <c r="G39" s="6"/>
    </row>
    <row r="40" spans="1:7" ht="79.5" customHeight="1" thickBot="1" x14ac:dyDescent="0.35">
      <c r="A40" s="1">
        <v>7</v>
      </c>
      <c r="B40" s="33" t="s">
        <v>29</v>
      </c>
      <c r="C40" s="34">
        <v>15</v>
      </c>
      <c r="D40" s="34"/>
      <c r="E40" s="34"/>
      <c r="F40" s="35" t="s">
        <v>35</v>
      </c>
      <c r="G40" s="7">
        <f>450000</f>
        <v>450000</v>
      </c>
    </row>
    <row r="41" spans="1:7" ht="15" thickBot="1" x14ac:dyDescent="0.35"/>
    <row r="42" spans="1:7" ht="15.6" x14ac:dyDescent="0.3">
      <c r="A42" s="65" t="s">
        <v>39</v>
      </c>
      <c r="B42" s="66"/>
      <c r="C42" s="36"/>
      <c r="D42" s="36"/>
      <c r="E42" s="36"/>
      <c r="F42" s="36"/>
      <c r="G42" s="37">
        <f>SUM(G2:G40)</f>
        <v>3050000</v>
      </c>
    </row>
    <row r="43" spans="1:7" ht="16.2" thickBot="1" x14ac:dyDescent="0.35">
      <c r="A43" s="67" t="s">
        <v>40</v>
      </c>
      <c r="B43" s="68"/>
      <c r="C43" s="38"/>
      <c r="D43" s="38"/>
      <c r="E43" s="38"/>
      <c r="F43" s="38"/>
      <c r="G43" s="39">
        <f>G42/278.75</f>
        <v>10941.70403587444</v>
      </c>
    </row>
  </sheetData>
  <mergeCells count="25">
    <mergeCell ref="F34:F35"/>
    <mergeCell ref="G34:G35"/>
    <mergeCell ref="A42:B42"/>
    <mergeCell ref="A43:B43"/>
    <mergeCell ref="G23:G31"/>
    <mergeCell ref="E34:E35"/>
    <mergeCell ref="A34:A35"/>
    <mergeCell ref="B34:B35"/>
    <mergeCell ref="C34:C35"/>
    <mergeCell ref="E36:E37"/>
    <mergeCell ref="A38:A39"/>
    <mergeCell ref="C38:C39"/>
    <mergeCell ref="E38:E39"/>
    <mergeCell ref="A36:A37"/>
    <mergeCell ref="B36:B37"/>
    <mergeCell ref="C36:C37"/>
    <mergeCell ref="F13:F21"/>
    <mergeCell ref="A2:A22"/>
    <mergeCell ref="A32:A33"/>
    <mergeCell ref="B32:B33"/>
    <mergeCell ref="C32:C33"/>
    <mergeCell ref="A23:A31"/>
    <mergeCell ref="B23:B31"/>
    <mergeCell ref="C23:C31"/>
    <mergeCell ref="E23:E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UNICEF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Faheem Bashir</dc:creator>
  <cp:lastModifiedBy>Ishaq</cp:lastModifiedBy>
  <dcterms:created xsi:type="dcterms:W3CDTF">2024-09-20T07:06:57Z</dcterms:created>
  <dcterms:modified xsi:type="dcterms:W3CDTF">2024-09-26T08:43:41Z</dcterms:modified>
</cp:coreProperties>
</file>