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FYP\"/>
    </mc:Choice>
  </mc:AlternateContent>
  <xr:revisionPtr revIDLastSave="0" documentId="13_ncr:1_{0A14A1FC-E370-452C-90B0-4F4BD7C71FFF}" xr6:coauthVersionLast="47" xr6:coauthVersionMax="47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Sheet1" sheetId="1" r:id="rId1"/>
    <sheet name="Copy of Sheet1" sheetId="2" r:id="rId2"/>
    <sheet name="Sheet3" sheetId="4" r:id="rId3"/>
    <sheet name="new2.0" sheetId="3" r:id="rId4"/>
    <sheet name="Sheet2" sheetId="6" r:id="rId5"/>
    <sheet name="Sheet4" sheetId="5" r:id="rId6"/>
    <sheet name="import" sheetId="7" r:id="rId7"/>
    <sheet name="buy from card 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8" l="1"/>
  <c r="K21" i="8"/>
  <c r="D25" i="6"/>
  <c r="H16" i="7"/>
  <c r="F15" i="7"/>
  <c r="E13" i="7"/>
  <c r="E14" i="7"/>
  <c r="F4" i="7"/>
  <c r="E3" i="7"/>
  <c r="E4" i="7"/>
  <c r="E5" i="7"/>
  <c r="E6" i="7"/>
  <c r="E7" i="7"/>
  <c r="E8" i="7"/>
  <c r="E9" i="7"/>
  <c r="E10" i="7"/>
  <c r="E11" i="7"/>
  <c r="E12" i="7"/>
  <c r="E2" i="7"/>
  <c r="D61" i="5"/>
  <c r="C61" i="5"/>
  <c r="D46" i="5"/>
  <c r="C46" i="5"/>
  <c r="D29" i="5"/>
  <c r="C29" i="5"/>
  <c r="B78" i="2"/>
  <c r="B77" i="2"/>
  <c r="C68" i="2"/>
  <c r="D68" i="2" s="1"/>
  <c r="C60" i="2"/>
  <c r="D60" i="2" s="1"/>
  <c r="D56" i="2"/>
  <c r="C48" i="2"/>
  <c r="D46" i="2"/>
  <c r="D45" i="2"/>
  <c r="D44" i="2"/>
  <c r="D43" i="2"/>
  <c r="D42" i="2"/>
  <c r="D48" i="2" s="1"/>
  <c r="C38" i="2"/>
  <c r="D37" i="2"/>
  <c r="D36" i="2"/>
  <c r="D35" i="2"/>
  <c r="D34" i="2"/>
  <c r="D33" i="2"/>
  <c r="D32" i="2"/>
  <c r="D38" i="2" s="1"/>
  <c r="D31" i="2"/>
  <c r="D30" i="2"/>
  <c r="D29" i="2"/>
  <c r="D23" i="2"/>
  <c r="D22" i="2"/>
  <c r="D21" i="2"/>
  <c r="D20" i="2"/>
  <c r="D19" i="2"/>
  <c r="C18" i="2"/>
  <c r="D18" i="2" s="1"/>
  <c r="D25" i="2" s="1"/>
  <c r="D17" i="2"/>
  <c r="D16" i="2"/>
  <c r="D10" i="2"/>
  <c r="D9" i="2"/>
  <c r="D8" i="2"/>
  <c r="D7" i="2"/>
  <c r="D6" i="2"/>
  <c r="D5" i="2"/>
  <c r="C4" i="2"/>
  <c r="C12" i="2" s="1"/>
  <c r="D3" i="2"/>
  <c r="D2" i="2"/>
  <c r="B81" i="1"/>
  <c r="B82" i="1" s="1"/>
  <c r="D72" i="1"/>
  <c r="C72" i="1"/>
  <c r="C64" i="1"/>
  <c r="D64" i="1" s="1"/>
  <c r="D73" i="1" s="1"/>
  <c r="D60" i="1"/>
  <c r="C52" i="1"/>
  <c r="D50" i="1"/>
  <c r="D49" i="1"/>
  <c r="D48" i="1"/>
  <c r="D46" i="1"/>
  <c r="D45" i="1"/>
  <c r="D52" i="1" s="1"/>
  <c r="C41" i="1"/>
  <c r="D39" i="1"/>
  <c r="D38" i="1"/>
  <c r="D37" i="1"/>
  <c r="D36" i="1"/>
  <c r="D35" i="1"/>
  <c r="D41" i="1" s="1"/>
  <c r="D34" i="1"/>
  <c r="D32" i="1"/>
  <c r="D31" i="1"/>
  <c r="D25" i="1"/>
  <c r="D24" i="1"/>
  <c r="D23" i="1"/>
  <c r="D22" i="1"/>
  <c r="D21" i="1"/>
  <c r="C19" i="1"/>
  <c r="D19" i="1" s="1"/>
  <c r="D27" i="1" s="1"/>
  <c r="D18" i="1"/>
  <c r="D17" i="1"/>
  <c r="D11" i="1"/>
  <c r="D10" i="1"/>
  <c r="D9" i="1"/>
  <c r="D8" i="1"/>
  <c r="D7" i="1"/>
  <c r="D6" i="1"/>
  <c r="C4" i="1"/>
  <c r="D4" i="1" s="1"/>
  <c r="D13" i="1" s="1"/>
  <c r="D3" i="1"/>
  <c r="D2" i="1"/>
  <c r="D69" i="2" l="1"/>
  <c r="C27" i="1"/>
  <c r="C25" i="2"/>
  <c r="C13" i="1"/>
  <c r="D4" i="2"/>
  <c r="D12" i="2" s="1"/>
</calcChain>
</file>

<file path=xl/sharedStrings.xml><?xml version="1.0" encoding="utf-8"?>
<sst xmlns="http://schemas.openxmlformats.org/spreadsheetml/2006/main" count="704" uniqueCount="323">
  <si>
    <t>Component</t>
  </si>
  <si>
    <t>Voltage (V)</t>
  </si>
  <si>
    <t>Current (mA)</t>
  </si>
  <si>
    <t>Power (mW)</t>
  </si>
  <si>
    <t>Nvidia Jetson</t>
  </si>
  <si>
    <t>Microcontroller</t>
  </si>
  <si>
    <t>Servos</t>
  </si>
  <si>
    <t>Proximity Sensors</t>
  </si>
  <si>
    <t>Ultrasonic sensors</t>
  </si>
  <si>
    <t>Motors</t>
  </si>
  <si>
    <t>Zed2 Sterio Camera</t>
  </si>
  <si>
    <t>Lidar</t>
  </si>
  <si>
    <t>Touch Screen</t>
  </si>
  <si>
    <t>Microphone</t>
  </si>
  <si>
    <t>Total Power (W)</t>
  </si>
  <si>
    <t>Stationary - Wall Powerd</t>
  </si>
  <si>
    <t>Moving- Battery Powerd</t>
  </si>
  <si>
    <t>Stationary - Idle Wall Powerd</t>
  </si>
  <si>
    <t>Total Current In Stationary Mode</t>
  </si>
  <si>
    <t>Efficincy</t>
  </si>
  <si>
    <t>Battery Voltage</t>
  </si>
  <si>
    <t>Battery Selection</t>
  </si>
  <si>
    <t>Power (W)</t>
  </si>
  <si>
    <t>Current (A)</t>
  </si>
  <si>
    <t>Volt (V)</t>
  </si>
  <si>
    <t>h</t>
  </si>
  <si>
    <t>Ah</t>
  </si>
  <si>
    <t>C</t>
  </si>
  <si>
    <t>Total</t>
  </si>
  <si>
    <t>Operating time (h)</t>
  </si>
  <si>
    <t>Capacity (Ah)</t>
  </si>
  <si>
    <t>componanet list</t>
  </si>
  <si>
    <t>motor driver</t>
  </si>
  <si>
    <t>JYQDV7.3E</t>
  </si>
  <si>
    <t>Jetson AGX Xavier</t>
  </si>
  <si>
    <t xml:space="preserve"> RPLIDAR A2M6</t>
  </si>
  <si>
    <t>IMU</t>
  </si>
  <si>
    <t>6-axis MPU-6050 IMU</t>
  </si>
  <si>
    <t xml:space="preserve"> ZED 2 stereo camera</t>
  </si>
  <si>
    <t>HC-SR04</t>
  </si>
  <si>
    <t>Respeaker Mic Array v2.0 (built-in XMOS-XVF 3000 audio processor)/ WebRTC Voice Activity Detector</t>
  </si>
  <si>
    <t>800x480 LCD display with a touch pane</t>
  </si>
  <si>
    <t xml:space="preserve">hub wheel/ </t>
  </si>
  <si>
    <t>JBD SP04S020A</t>
  </si>
  <si>
    <t>Battery mangement system</t>
  </si>
  <si>
    <t xml:space="preserve">IR beacons </t>
  </si>
  <si>
    <t>Pololu IR Beacon Transceiver</t>
  </si>
  <si>
    <t>MEGA2560</t>
  </si>
  <si>
    <t xml:space="preserve">CM-785HB(sholder)/  SpringRC SR811(elbow)/  MG90S (wrist) </t>
  </si>
  <si>
    <t>5V/ 200 mA peak/30 mA average</t>
  </si>
  <si>
    <t>https://docs.arduino.cc/resources/datasheets/A000067-datasheet.pdf</t>
  </si>
  <si>
    <t xml:space="preserve">Source </t>
  </si>
  <si>
    <t>https://www.pololu.com/product/701/faqs</t>
  </si>
  <si>
    <t>https://info.nvidia.com/rs/156-OFN-742/images/Jetson_AGX_Xavier_New_Era_Autonomous_Machines.pdf</t>
  </si>
  <si>
    <t>https://www.alldatasheet.com/datasheet-pdf/pdf/1132204/ETC2/HCSR04.html</t>
  </si>
  <si>
    <t>https://hitecrcd.co.jp/material/spec_sheet/servo/33785.pdf</t>
  </si>
  <si>
    <t>https://www.parallax.com/product/6-5-hub-motor-with-encoder/</t>
  </si>
  <si>
    <t>https://www.generationrobots.com/media/zed2-camera-datasheet.pdf</t>
  </si>
  <si>
    <t>https://www.dfrobot.com/product-1773.html</t>
  </si>
  <si>
    <t>https://www.alldatasheet.com/datasheet-pdf/pdf/578589/ETC2/4DLCD-32QA.html</t>
  </si>
  <si>
    <t>https://wiki.seeedstudio.com/ReSpeaker_Mic_Array_v2.0/</t>
  </si>
  <si>
    <t>https://www.laskakit.cz/user/related_files/jyqd-v7_3e2-english.pdf</t>
  </si>
  <si>
    <t>https://cdn.sparkfun.com/datasheets/Sensors/Accelerometers/RM-MPU-6000A.pdf</t>
  </si>
  <si>
    <t>12 -24V/20mA</t>
  </si>
  <si>
    <t>https://www.manualslib.com/products/Overkill-Solar-Jbd-Sp04s020-11218615.html</t>
  </si>
  <si>
    <t>14V/ 2A</t>
  </si>
  <si>
    <t>5V/ 80mA</t>
  </si>
  <si>
    <t>5V/15mA</t>
  </si>
  <si>
    <t>there are 2 arms (for all 6 moters - 5V and 17A)</t>
  </si>
  <si>
    <t>12V/15A</t>
  </si>
  <si>
    <t>5V/380mA</t>
  </si>
  <si>
    <t>5V/400mA</t>
  </si>
  <si>
    <t>12V/200mA</t>
  </si>
  <si>
    <t>5V/180mA</t>
  </si>
  <si>
    <t>Power Management System Report</t>
  </si>
  <si>
    <t>1. Component List and Sources</t>
  </si>
  <si>
    <t>Source</t>
  </si>
  <si>
    <t>Nvidia</t>
  </si>
  <si>
    <t>Arduino</t>
  </si>
  <si>
    <t>Hitec</t>
  </si>
  <si>
    <t>AllDatasheet</t>
  </si>
  <si>
    <t>Parallax</t>
  </si>
  <si>
    <t>ZED 2 Stereo Camera</t>
  </si>
  <si>
    <t>Generation Robots</t>
  </si>
  <si>
    <t>DFRobot</t>
  </si>
  <si>
    <t>Seeed Studio</t>
  </si>
  <si>
    <t>Motor driver</t>
  </si>
  <si>
    <t>Laskakit</t>
  </si>
  <si>
    <t>SparkFun</t>
  </si>
  <si>
    <t>BMS</t>
  </si>
  <si>
    <t>Manualslib</t>
  </si>
  <si>
    <t>IR beacons</t>
  </si>
  <si>
    <t>Pololu</t>
  </si>
  <si>
    <t>Moving Mode (Battery Powered)</t>
  </si>
  <si>
    <t>Stationary Mode (Wall Powered)</t>
  </si>
  <si>
    <t>Idle Mode (Wall Powered)</t>
  </si>
  <si>
    <t>4. Required Battery Specifications</t>
  </si>
  <si>
    <t>Parameter</t>
  </si>
  <si>
    <t>Value</t>
  </si>
  <si>
    <t>Efficiency</t>
  </si>
  <si>
    <t>Adjusted Power (W)</t>
  </si>
  <si>
    <t>Operating Time (h)</t>
  </si>
  <si>
    <t>Adjusted Capacity (Ah)</t>
  </si>
  <si>
    <t>C-Rate</t>
  </si>
  <si>
    <t>Maximum Power Budget (All Components Active)</t>
  </si>
  <si>
    <t>Total Current Usage in Different Modes</t>
  </si>
  <si>
    <t>Taking into account the efficiency of the battery system (assuming 80% efficiency)</t>
  </si>
  <si>
    <t>. Total Current Usage in Different Modes</t>
  </si>
  <si>
    <r>
      <t>Servo motor driver</t>
    </r>
    <r>
      <rPr>
        <i/>
        <sz val="10"/>
        <color rgb="FF0F243D"/>
        <rFont val="Calibri"/>
        <family val="2"/>
      </rPr>
      <t> (Micro MAESPRO )</t>
    </r>
    <r>
      <rPr>
        <sz val="10"/>
        <color rgb="FFFFFFFF"/>
        <rFont val="Calibri"/>
        <family val="2"/>
      </rPr>
      <t>​</t>
    </r>
  </si>
  <si>
    <r>
      <t>BMS[</t>
    </r>
    <r>
      <rPr>
        <i/>
        <sz val="10"/>
        <color rgb="FF0F243D"/>
        <rFont val="Calibri"/>
        <family val="2"/>
      </rPr>
      <t>JBD SP04S020A</t>
    </r>
    <r>
      <rPr>
        <sz val="10"/>
        <color rgb="FF0F243D"/>
        <rFont val="Calibri"/>
        <family val="2"/>
      </rPr>
      <t>]</t>
    </r>
    <r>
      <rPr>
        <sz val="10"/>
        <color rgb="FFFFFFFF"/>
        <rFont val="Calibri"/>
        <family val="2"/>
      </rPr>
      <t>​</t>
    </r>
  </si>
  <si>
    <r>
      <t>IR beacons</t>
    </r>
    <r>
      <rPr>
        <sz val="10"/>
        <color rgb="FFFFFFFF"/>
        <rFont val="Calibri"/>
        <family val="2"/>
      </rPr>
      <t>​</t>
    </r>
  </si>
  <si>
    <r>
      <t>Battery + Charging station</t>
    </r>
    <r>
      <rPr>
        <sz val="10"/>
        <color rgb="FFFFFFFF"/>
        <rFont val="Calibri"/>
        <family val="2"/>
      </rPr>
      <t>​</t>
    </r>
  </si>
  <si>
    <r>
      <t>Caster Wheel x2</t>
    </r>
    <r>
      <rPr>
        <sz val="10"/>
        <color rgb="FFFFFFFF"/>
        <rFont val="Calibri"/>
        <family val="2"/>
      </rPr>
      <t>​</t>
    </r>
  </si>
  <si>
    <r>
      <t>Servos</t>
    </r>
    <r>
      <rPr>
        <i/>
        <sz val="10"/>
        <color rgb="FF0F243D"/>
        <rFont val="Calibri"/>
        <family val="2"/>
      </rPr>
      <t xml:space="preserve">[CM-785HB ( x2)] </t>
    </r>
  </si>
  <si>
    <t>component</t>
  </si>
  <si>
    <t>shop</t>
  </si>
  <si>
    <t>qt</t>
  </si>
  <si>
    <t xml:space="preserve">unit price </t>
  </si>
  <si>
    <t>price</t>
  </si>
  <si>
    <t xml:space="preserve">Caster Wheel </t>
  </si>
  <si>
    <t>https://www.aliexpress.com/item/1005003996548991.html?gad_source=1&amp;dp=3caa902f49e11a7b84dfd6e5726a2155&amp;af=984299&amp;cv=47843&amp;afref=https%3A%2F%2Fwww.google.com%2F&amp;mall_affr=pr3&amp;utm_source=admitad&amp;utm_medium=cpa&amp;utm_campaign=984299&amp;utm_content=47843&amp;dp=3caa902f49e11a7b84dfd6e5726a2155&amp;af=984299&amp;cv=47843&amp;afref=https%3A%2F%2Fwww.google.com%2F&amp;mall_affr=pr3&amp;utm_source=admitad&amp;utm_medium=cpa&amp;utm_campaign=984299&amp;utm_content=47843&amp;aff_fcid=ed75dcdecdc44967ad9bdbd77e29a423-1723963700812-03155-_ePNSNV&amp;aff_fsk=_ePNSNV&amp;aff_platform=portals-tool&amp;sk=_ePNSNV&amp;aff_trace_key=ed75dcdecdc44967ad9bdbd77e29a423-1723963700812-03155-_ePNSNV&amp;terminal_id=36408595196a4c74beb3fa8c2b43cb29&amp;afSmartRedirect=y</t>
  </si>
  <si>
    <t>Servo motor driver (Micro MAESPRO -12 channel)​</t>
  </si>
  <si>
    <t>https://www.aliexpress.com/item/1005006132315789.html?spm=a2g0o.detail.pcDetailBottomMoreOtherSeller.2.4d50zwrzzwrzkP&amp;gps-id=pcDetailBottomMoreOtherSeller&amp;scm=1007.40000.326746.0&amp;scm_id=1007.40000.326746.0&amp;scm-url=1007.40000.326746.0&amp;pvid=1f9904d1-5fcb-40eb-83e2-25a19becf4cd&amp;_t=gps-id:pcDetailBottomMoreOtherSeller,scm-url:1007.40000.326746.0,pvid:1f9904d1-5fcb-40eb-83e2-25a19becf4cd,tpp_buckets:668%232846%238111%23429&amp;pdp_npi=4%40dis%21LKR%212911.94%211662.95%21%21%2169.57%2139.73%21%40214100f417239651100264970e2be6%2112000036480873754%21rec%21LK%212659478372%21ACXZ&amp;utparam-url=scene%3ApcDetailBottomMoreOtherSeller%7Cquery_from%3A</t>
  </si>
  <si>
    <t>https://www.duino.lk/product/4s-40a-18650-bms-module/</t>
  </si>
  <si>
    <r>
      <t>BMS -op1 [</t>
    </r>
    <r>
      <rPr>
        <b/>
        <sz val="10"/>
        <color rgb="FF000000"/>
        <rFont val="Calibri"/>
        <family val="2"/>
      </rPr>
      <t>4S, LiFePo4, max 150A dis</t>
    </r>
    <r>
      <rPr>
        <sz val="10"/>
        <color rgb="FF000000"/>
        <rFont val="Calibri"/>
        <family val="2"/>
      </rPr>
      <t>]</t>
    </r>
  </si>
  <si>
    <r>
      <t>BMS -op2 [</t>
    </r>
    <r>
      <rPr>
        <b/>
        <sz val="10"/>
        <color rgb="FF000000"/>
        <rFont val="Calibri"/>
        <family val="2"/>
      </rPr>
      <t>4S, LiFePo4, max 40A dis</t>
    </r>
    <r>
      <rPr>
        <sz val="10"/>
        <color rgb="FF000000"/>
        <rFont val="Calibri"/>
        <family val="2"/>
      </rPr>
      <t>]</t>
    </r>
  </si>
  <si>
    <t>https://stockpile.lk/rubber-caster-wheel-swivel-4-inches.html</t>
  </si>
  <si>
    <t>charging connectors</t>
  </si>
  <si>
    <t>IR beacons​ op1</t>
  </si>
  <si>
    <t>ir transmitter op2</t>
  </si>
  <si>
    <t>ir recever op2</t>
  </si>
  <si>
    <t>https://techrolk.com/shop/product/tattu-14-8v-25c-4s-10000mah-lipo-battery-pack-with-xt60/</t>
  </si>
  <si>
    <t>better than import</t>
  </si>
  <si>
    <t>Battery op1</t>
  </si>
  <si>
    <t>batery pack op2</t>
  </si>
  <si>
    <t>batery cover op2</t>
  </si>
  <si>
    <t>https://www.duino.lk/product/battery-3800mah-3-7v-18650-rechargeable/</t>
  </si>
  <si>
    <t>https://www.duino.lk/product/battery-holder-18650-battery-storage-case-for-2x18650/</t>
  </si>
  <si>
    <t>https://www.aliexpress.com/i/1005004171761588.html?gad_source=1&amp;dp=6af07e4b90479c7faaf6377106a0b4c6&amp;af=143650&amp;cv=47843&amp;afref=https%3A%2F%2Fwww.google.com%2F&amp;mall_affr=pr3&amp;utm_source=admitad&amp;utm_medium=cpa&amp;utm_campaign=143650&amp;utm_content=47843&amp;dp=6af07e4b90479c7faaf6377106a0b4c6&amp;af=143650&amp;cv=47843&amp;afref=https%3A%2F%2Fwww.google.com%2F&amp;mall_affr=pr3&amp;utm_source=admitad&amp;utm_medium=cpa&amp;utm_campaign=143650&amp;utm_content=47843&amp;aff_fcid=1c493199ccbd4e27b73d33c37e724220-1724053630014-00529-_ePNSNV&amp;aff_fsk=_ePNSNV&amp;aff_platform=portals-tool&amp;sk=_ePNSNV&amp;aff_trace_key=1c493199ccbd4e27b73d33c37e724220-1724053630014-00529-_ePNSNV&amp;terminal_id=36408595196a4c74beb3fa8c2b43cb29</t>
  </si>
  <si>
    <t>on off switch</t>
  </si>
  <si>
    <t>free</t>
  </si>
  <si>
    <t>https://www.aliexpress.com/item/1005003056439025.html?spm=a2g0o.productlist.main.45.ecca62e2JxuuBc&amp;algo_pvid=59a6e225-4fda-408b-b871-04a8f998fdf2&amp;algo_exp_id=59a6e225-4fda-408b-b871-04a8f998fdf2-22&amp;pdp_npi=4%40dis%21LKR%211015.58%21812.55%21%21%2124.16%2119.33%21%402141111917240541843202836e32d4%2112000024179379492%21sea%21LK%212659478372%21ACX&amp;curPageLogUid=pvrtJLWkkhUl&amp;utparam-url=scene%3Asearch%7Cquery_from%3A</t>
  </si>
  <si>
    <t>https://tronic.lk/product/tsop4838-infrared-ir-remote-receiver-38khz-3-pin</t>
  </si>
  <si>
    <t>https://nilambaraelectronics.com/product/ir-led-5mm/</t>
  </si>
  <si>
    <t>https://www.ebay.com/p/797959806</t>
  </si>
  <si>
    <t>SpringRC Model Sr-811 Metal Gear servo</t>
  </si>
  <si>
    <t>N/A</t>
  </si>
  <si>
    <t>Total cost</t>
  </si>
  <si>
    <t xml:space="preserve"> free </t>
  </si>
  <si>
    <t>Shop</t>
  </si>
  <si>
    <t>Unit price (lkr)</t>
  </si>
  <si>
    <t>Quantity</t>
  </si>
  <si>
    <t>Price</t>
  </si>
  <si>
    <t>Cost</t>
  </si>
  <si>
    <t>Shipping fee(lkr)</t>
  </si>
  <si>
    <t>Import</t>
  </si>
  <si>
    <t>Local</t>
  </si>
  <si>
    <t>Supplier</t>
  </si>
  <si>
    <t>bms</t>
  </si>
  <si>
    <t>tiusch sensor + module</t>
  </si>
  <si>
    <t xml:space="preserve">servo moter </t>
  </si>
  <si>
    <t>USD</t>
  </si>
  <si>
    <t>Day02</t>
  </si>
  <si>
    <t>Day 01</t>
  </si>
  <si>
    <t>3 ir trancever</t>
  </si>
  <si>
    <t>16 channe servo driver</t>
  </si>
  <si>
    <t>2.47 + 2.86</t>
  </si>
  <si>
    <t>Bank = 40000</t>
  </si>
  <si>
    <t>rs 8856</t>
  </si>
  <si>
    <t>rs 31144</t>
  </si>
  <si>
    <t>casters</t>
  </si>
  <si>
    <t>wifi adaptor/ dongle</t>
  </si>
  <si>
    <t>3*2.34</t>
  </si>
  <si>
    <t>rs1205</t>
  </si>
  <si>
    <t>(rs3729)</t>
  </si>
  <si>
    <t>filement</t>
  </si>
  <si>
    <t>(rs1205)</t>
  </si>
  <si>
    <t>rest in bank</t>
  </si>
  <si>
    <t>(rs9400) to sadeep</t>
  </si>
  <si>
    <t>rs 16810</t>
  </si>
  <si>
    <t>Voltage sensor (5 to 20)</t>
  </si>
  <si>
    <t>(rs 4054)</t>
  </si>
  <si>
    <t>rs 12756</t>
  </si>
  <si>
    <t>Day03</t>
  </si>
  <si>
    <t>connecters</t>
  </si>
  <si>
    <t>wires</t>
  </si>
  <si>
    <t>3d print</t>
  </si>
  <si>
    <t>leds</t>
  </si>
  <si>
    <t>realays</t>
  </si>
  <si>
    <t>PCB</t>
  </si>
  <si>
    <t xml:space="preserve">small </t>
  </si>
  <si>
    <t>units</t>
  </si>
  <si>
    <t>cost ($)</t>
  </si>
  <si>
    <t>item</t>
  </si>
  <si>
    <t>note</t>
  </si>
  <si>
    <t xml:space="preserve">dock station </t>
  </si>
  <si>
    <t>rough</t>
  </si>
  <si>
    <t xml:space="preserve">glous </t>
  </si>
  <si>
    <t>dock station</t>
  </si>
  <si>
    <t>Budget</t>
  </si>
  <si>
    <t>PLA</t>
  </si>
  <si>
    <t>JST connecters</t>
  </si>
  <si>
    <t>spacers for base</t>
  </si>
  <si>
    <t>dummy</t>
  </si>
  <si>
    <t xml:space="preserve">cloths/frock </t>
  </si>
  <si>
    <t xml:space="preserve">blesers </t>
  </si>
  <si>
    <t>nutes and bolts</t>
  </si>
  <si>
    <t>bearing</t>
  </si>
  <si>
    <t>aluminioum</t>
  </si>
  <si>
    <t>acralyc</t>
  </si>
  <si>
    <t>Day04</t>
  </si>
  <si>
    <t>done</t>
  </si>
  <si>
    <t>pending</t>
  </si>
  <si>
    <t>rs 11626</t>
  </si>
  <si>
    <t xml:space="preserve">gloves </t>
  </si>
  <si>
    <t>peach</t>
  </si>
  <si>
    <t>Day05</t>
  </si>
  <si>
    <t>add 22000</t>
  </si>
  <si>
    <t>sadeep</t>
  </si>
  <si>
    <t>ishara and nisala</t>
  </si>
  <si>
    <t>(rs 1130)</t>
  </si>
  <si>
    <t>(rs 8000)</t>
  </si>
  <si>
    <t>(rs 18734)</t>
  </si>
  <si>
    <t xml:space="preserve">16sevo driver+2 relays </t>
  </si>
  <si>
    <t>(rs 3250)</t>
  </si>
  <si>
    <t xml:space="preserve">2 baring </t>
  </si>
  <si>
    <t>(rs 500)</t>
  </si>
  <si>
    <t>rs 2516</t>
  </si>
  <si>
    <t>Day06</t>
  </si>
  <si>
    <t xml:space="preserve">Melisha for cloathing </t>
  </si>
  <si>
    <t>(rs 2000)</t>
  </si>
  <si>
    <t>rs 516</t>
  </si>
  <si>
    <t>Day07</t>
  </si>
  <si>
    <t>Sdeep 3650</t>
  </si>
  <si>
    <t>Upconverter</t>
  </si>
  <si>
    <t>(rs 2875)</t>
  </si>
  <si>
    <t>rs 775+516</t>
  </si>
  <si>
    <t>Day08</t>
  </si>
  <si>
    <t>Jpystick battery</t>
  </si>
  <si>
    <t>rs 775+316</t>
  </si>
  <si>
    <t>Day09</t>
  </si>
  <si>
    <t>add 15000</t>
  </si>
  <si>
    <t>Didn’t get 5000 from nisla yet</t>
  </si>
  <si>
    <t>PLA material</t>
  </si>
  <si>
    <t>(rs 4700)</t>
  </si>
  <si>
    <t>rs10775+616</t>
  </si>
  <si>
    <t>rest in bank &amp; cash</t>
  </si>
  <si>
    <t>Day10</t>
  </si>
  <si>
    <t>PCBs</t>
  </si>
  <si>
    <t>(rs 9040)</t>
  </si>
  <si>
    <t>9040(30.67$)</t>
  </si>
  <si>
    <t>Joy-stick-battery</t>
  </si>
  <si>
    <t>(rs 200)</t>
  </si>
  <si>
    <t>rs1735+416</t>
  </si>
  <si>
    <t>Paid by ishara's 4700 to sdeep. Rest aded to cash in hand 300 lkr</t>
  </si>
  <si>
    <t>Day11</t>
  </si>
  <si>
    <t xml:space="preserve">Nisala 5000 </t>
  </si>
  <si>
    <t>nisala paid by cash</t>
  </si>
  <si>
    <t>riverts 30</t>
  </si>
  <si>
    <t>(rs 100)</t>
  </si>
  <si>
    <t>grill bit</t>
  </si>
  <si>
    <t>(rs 160)</t>
  </si>
  <si>
    <t>rs1735+5156</t>
  </si>
  <si>
    <t>Day12</t>
  </si>
  <si>
    <t>Color print A3</t>
  </si>
  <si>
    <t>color print A2</t>
  </si>
  <si>
    <t>(rs 80)</t>
  </si>
  <si>
    <t>(rs 300)</t>
  </si>
  <si>
    <t>rs1735+4776</t>
  </si>
  <si>
    <t>Touch sensor</t>
  </si>
  <si>
    <t>Wi-Fi Adapter</t>
  </si>
  <si>
    <t>IR Trancevers</t>
  </si>
  <si>
    <t>16 channel servo driver</t>
  </si>
  <si>
    <t>Casters</t>
  </si>
  <si>
    <t>Voltage sensor</t>
  </si>
  <si>
    <t>Servo motors</t>
  </si>
  <si>
    <t>Relays</t>
  </si>
  <si>
    <t>Bearing</t>
  </si>
  <si>
    <t>Cloths</t>
  </si>
  <si>
    <t>Others</t>
  </si>
  <si>
    <t>Acrylic+Nuts+Riverts+Wires</t>
  </si>
  <si>
    <t>Metal works</t>
  </si>
  <si>
    <t xml:space="preserve">Down converter </t>
  </si>
  <si>
    <t>Dummy</t>
  </si>
  <si>
    <t xml:space="preserve">PCB components + switches </t>
  </si>
  <si>
    <t xml:space="preserve">Gloves </t>
  </si>
  <si>
    <t>Blazer</t>
  </si>
  <si>
    <t xml:space="preserve">Wires </t>
  </si>
  <si>
    <t>Front castors</t>
  </si>
  <si>
    <t>Acrylic</t>
  </si>
  <si>
    <t>Day13</t>
  </si>
  <si>
    <t xml:space="preserve">Battery </t>
  </si>
  <si>
    <t>(rs 250)</t>
  </si>
  <si>
    <t>pin headers+scre headers</t>
  </si>
  <si>
    <t>(rs 195)</t>
  </si>
  <si>
    <t>rs1735+4331</t>
  </si>
  <si>
    <t>Day14</t>
  </si>
  <si>
    <t>Pin headers (male-female)</t>
  </si>
  <si>
    <t>(rs 140)</t>
  </si>
  <si>
    <t>rs1735+4191</t>
  </si>
  <si>
    <t>Day15</t>
  </si>
  <si>
    <t>Digital electronics</t>
  </si>
  <si>
    <t>716 + 250</t>
  </si>
  <si>
    <t>(rs 966)</t>
  </si>
  <si>
    <t xml:space="preserve">Asia electronics </t>
  </si>
  <si>
    <t>(rs1100)</t>
  </si>
  <si>
    <t xml:space="preserve">Sanwa electronics </t>
  </si>
  <si>
    <t>(rs 605)</t>
  </si>
  <si>
    <t>Saravana electricals</t>
  </si>
  <si>
    <t>(rs 900)</t>
  </si>
  <si>
    <t>transport</t>
  </si>
  <si>
    <t>150+200+120+120</t>
  </si>
  <si>
    <t>(rs 590)</t>
  </si>
  <si>
    <t>Other</t>
  </si>
  <si>
    <t>400 + 100</t>
  </si>
  <si>
    <t>3wheel</t>
  </si>
  <si>
    <t>bus</t>
  </si>
  <si>
    <t>train</t>
  </si>
  <si>
    <t>bus(katubadda - campus)</t>
  </si>
  <si>
    <t>bus (station-katubadda)</t>
  </si>
  <si>
    <t>Drinks +snacks</t>
  </si>
  <si>
    <t>rs1735+(-470)</t>
  </si>
  <si>
    <t>All payment done by ishara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</si>
</sst>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4"/>
      <color rgb="FF222222"/>
      <name val="Tahoma"/>
      <family val="2"/>
    </font>
    <font>
      <u/>
      <sz val="10"/>
      <color theme="10"/>
      <name val="Arial"/>
      <family val="2"/>
      <scheme val="minor"/>
    </font>
    <font>
      <b/>
      <sz val="13.5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F243D"/>
      <name val="Calibri"/>
      <family val="2"/>
    </font>
    <font>
      <i/>
      <sz val="10"/>
      <color rgb="FF0F243D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i/>
      <sz val="8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9" fontId="5" fillId="0" borderId="0" xfId="0" applyNumberFormat="1" applyFont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vertical="center" wrapText="1"/>
    </xf>
    <xf numFmtId="0" fontId="8" fillId="0" borderId="9" xfId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9" fontId="13" fillId="0" borderId="9" xfId="0" applyNumberFormat="1" applyFont="1" applyBorder="1" applyAlignment="1">
      <alignment vertical="center" wrapText="1"/>
    </xf>
    <xf numFmtId="0" fontId="14" fillId="2" borderId="10" xfId="0" applyFont="1" applyFill="1" applyBorder="1" applyAlignment="1">
      <alignment wrapText="1"/>
    </xf>
    <xf numFmtId="0" fontId="14" fillId="2" borderId="11" xfId="0" applyFont="1" applyFill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17" fillId="0" borderId="13" xfId="0" applyFont="1" applyBorder="1"/>
    <xf numFmtId="0" fontId="18" fillId="3" borderId="13" xfId="0" applyFont="1" applyFill="1" applyBorder="1" applyAlignment="1">
      <alignment horizontal="center"/>
    </xf>
    <xf numFmtId="0" fontId="19" fillId="3" borderId="13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8" fillId="0" borderId="13" xfId="1" applyBorder="1"/>
    <xf numFmtId="0" fontId="17" fillId="0" borderId="16" xfId="0" applyFont="1" applyBorder="1"/>
    <xf numFmtId="0" fontId="8" fillId="0" borderId="16" xfId="1" applyBorder="1"/>
    <xf numFmtId="0" fontId="17" fillId="0" borderId="16" xfId="0" applyFont="1" applyBorder="1" applyAlignment="1">
      <alignment horizontal="center"/>
    </xf>
    <xf numFmtId="0" fontId="17" fillId="0" borderId="15" xfId="0" applyFont="1" applyBorder="1"/>
    <xf numFmtId="0" fontId="8" fillId="0" borderId="15" xfId="1" applyBorder="1"/>
    <xf numFmtId="0" fontId="17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20" fillId="0" borderId="0" xfId="0" applyFont="1"/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7" fillId="2" borderId="17" xfId="0" applyFont="1" applyFill="1" applyBorder="1"/>
    <xf numFmtId="0" fontId="17" fillId="2" borderId="18" xfId="0" applyFont="1" applyFill="1" applyBorder="1" applyAlignment="1">
      <alignment horizontal="center"/>
    </xf>
    <xf numFmtId="0" fontId="17" fillId="2" borderId="22" xfId="0" applyFont="1" applyFill="1" applyBorder="1"/>
    <xf numFmtId="0" fontId="8" fillId="2" borderId="23" xfId="1" applyFill="1" applyBorder="1"/>
    <xf numFmtId="0" fontId="17" fillId="2" borderId="23" xfId="0" applyFont="1" applyFill="1" applyBorder="1" applyAlignment="1">
      <alignment horizontal="center"/>
    </xf>
    <xf numFmtId="0" fontId="8" fillId="2" borderId="18" xfId="1" applyFill="1" applyBorder="1"/>
    <xf numFmtId="0" fontId="17" fillId="4" borderId="20" xfId="0" applyFont="1" applyFill="1" applyBorder="1"/>
    <xf numFmtId="0" fontId="8" fillId="4" borderId="13" xfId="1" applyFill="1" applyBorder="1"/>
    <xf numFmtId="0" fontId="17" fillId="4" borderId="13" xfId="0" applyFont="1" applyFill="1" applyBorder="1" applyAlignment="1">
      <alignment horizontal="center"/>
    </xf>
    <xf numFmtId="0" fontId="17" fillId="4" borderId="22" xfId="0" applyFont="1" applyFill="1" applyBorder="1"/>
    <xf numFmtId="0" fontId="8" fillId="4" borderId="23" xfId="1" applyFill="1" applyBorder="1"/>
    <xf numFmtId="0" fontId="17" fillId="4" borderId="23" xfId="0" applyFont="1" applyFill="1" applyBorder="1" applyAlignment="1">
      <alignment horizontal="center"/>
    </xf>
    <xf numFmtId="0" fontId="17" fillId="4" borderId="17" xfId="0" applyFont="1" applyFill="1" applyBorder="1"/>
    <xf numFmtId="0" fontId="17" fillId="4" borderId="18" xfId="0" applyFont="1" applyFill="1" applyBorder="1"/>
    <xf numFmtId="0" fontId="17" fillId="4" borderId="18" xfId="0" applyFont="1" applyFill="1" applyBorder="1" applyAlignment="1">
      <alignment horizontal="center"/>
    </xf>
    <xf numFmtId="0" fontId="17" fillId="4" borderId="23" xfId="0" applyFont="1" applyFill="1" applyBorder="1"/>
    <xf numFmtId="0" fontId="5" fillId="2" borderId="19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1" fillId="0" borderId="0" xfId="0" applyFont="1"/>
    <xf numFmtId="0" fontId="0" fillId="5" borderId="13" xfId="0" applyFill="1" applyBorder="1"/>
    <xf numFmtId="0" fontId="0" fillId="0" borderId="13" xfId="0" applyBorder="1"/>
    <xf numFmtId="0" fontId="0" fillId="6" borderId="13" xfId="0" applyFill="1" applyBorder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5" fillId="7" borderId="0" xfId="0" applyFont="1" applyFill="1"/>
    <xf numFmtId="0" fontId="0" fillId="7" borderId="0" xfId="0" applyFill="1"/>
    <xf numFmtId="0" fontId="0" fillId="7" borderId="13" xfId="0" applyFill="1" applyBorder="1"/>
    <xf numFmtId="0" fontId="4" fillId="0" borderId="13" xfId="0" applyFont="1" applyBorder="1"/>
    <xf numFmtId="0" fontId="5" fillId="0" borderId="13" xfId="0" applyFont="1" applyBorder="1"/>
    <xf numFmtId="0" fontId="0" fillId="3" borderId="0" xfId="0" applyFill="1"/>
    <xf numFmtId="0" fontId="8" fillId="6" borderId="13" xfId="1" applyFill="1" applyBorder="1"/>
    <xf numFmtId="0" fontId="0" fillId="6" borderId="0" xfId="0" applyFill="1"/>
    <xf numFmtId="0" fontId="5" fillId="6" borderId="13" xfId="0" applyFont="1" applyFill="1" applyBorder="1"/>
    <xf numFmtId="0" fontId="4" fillId="6" borderId="13" xfId="0" applyFont="1" applyFill="1" applyBorder="1"/>
    <xf numFmtId="0" fontId="4" fillId="3" borderId="13" xfId="0" applyFont="1" applyFill="1" applyBorder="1" applyAlignment="1">
      <alignment horizontal="center" vertical="top"/>
    </xf>
    <xf numFmtId="0" fontId="5" fillId="2" borderId="13" xfId="0" applyFont="1" applyFill="1" applyBorder="1"/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ldatasheet.com/datasheet-pdf/pdf/578589/ETC2/4DLCD-32QA.html" TargetMode="External"/><Relationship Id="rId13" Type="http://schemas.openxmlformats.org/officeDocument/2006/relationships/hyperlink" Target="https://www.pololu.com/product/701/faqs" TargetMode="External"/><Relationship Id="rId3" Type="http://schemas.openxmlformats.org/officeDocument/2006/relationships/hyperlink" Target="https://hitecrcd.co.jp/material/spec_sheet/servo/33785.pdf" TargetMode="External"/><Relationship Id="rId7" Type="http://schemas.openxmlformats.org/officeDocument/2006/relationships/hyperlink" Target="https://www.dfrobot.com/product-1773.html" TargetMode="External"/><Relationship Id="rId12" Type="http://schemas.openxmlformats.org/officeDocument/2006/relationships/hyperlink" Target="https://www.manualslib.com/products/Overkill-Solar-Jbd-Sp04s020-11218615.html" TargetMode="External"/><Relationship Id="rId2" Type="http://schemas.openxmlformats.org/officeDocument/2006/relationships/hyperlink" Target="https://docs.arduino.cc/resources/datasheets/A000067-datasheet.pdf" TargetMode="External"/><Relationship Id="rId1" Type="http://schemas.openxmlformats.org/officeDocument/2006/relationships/hyperlink" Target="https://info.nvidia.com/rs/156-OFN-742/images/Jetson_AGX_Xavier_New_Era_Autonomous_Machines.pdf" TargetMode="External"/><Relationship Id="rId6" Type="http://schemas.openxmlformats.org/officeDocument/2006/relationships/hyperlink" Target="https://www.generationrobots.com/media/zed2-camera-datasheet.pdf" TargetMode="External"/><Relationship Id="rId11" Type="http://schemas.openxmlformats.org/officeDocument/2006/relationships/hyperlink" Target="https://cdn.sparkfun.com/datasheets/Sensors/Accelerometers/RM-MPU-6000A.pdf" TargetMode="External"/><Relationship Id="rId5" Type="http://schemas.openxmlformats.org/officeDocument/2006/relationships/hyperlink" Target="https://www.parallax.com/product/6-5-hub-motor-with-encoder/" TargetMode="External"/><Relationship Id="rId10" Type="http://schemas.openxmlformats.org/officeDocument/2006/relationships/hyperlink" Target="https://www.laskakit.cz/user/related_files/jyqd-v7_3e2-english.pdf" TargetMode="External"/><Relationship Id="rId4" Type="http://schemas.openxmlformats.org/officeDocument/2006/relationships/hyperlink" Target="https://www.alldatasheet.com/datasheet-pdf/pdf/1132204/ETC2/HCSR04.html" TargetMode="External"/><Relationship Id="rId9" Type="http://schemas.openxmlformats.org/officeDocument/2006/relationships/hyperlink" Target="https://wiki.seeedstudio.com/ReSpeaker_Mic_Array_v2.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ldatasheet.com/datasheet-pdf/pdf/578589/ETC2/4DLCD-32QA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lldatasheet.com/datasheet-pdf/pdf/1132204/ETC2/HCSR04.html" TargetMode="External"/><Relationship Id="rId7" Type="http://schemas.openxmlformats.org/officeDocument/2006/relationships/hyperlink" Target="https://www.dfrobot.com/product-1773.html" TargetMode="External"/><Relationship Id="rId12" Type="http://schemas.openxmlformats.org/officeDocument/2006/relationships/hyperlink" Target="https://www.manualslib.com/products/Overkill-Solar-Jbd-Sp04s020-11218615.html" TargetMode="External"/><Relationship Id="rId2" Type="http://schemas.openxmlformats.org/officeDocument/2006/relationships/hyperlink" Target="https://info.nvidia.com/rs/156-OFN-742/images/Jetson_AGX_Xavier_New_Era_Autonomous_Machines.pdf" TargetMode="External"/><Relationship Id="rId1" Type="http://schemas.openxmlformats.org/officeDocument/2006/relationships/hyperlink" Target="https://www.pololu.com/product/701/faqs" TargetMode="External"/><Relationship Id="rId6" Type="http://schemas.openxmlformats.org/officeDocument/2006/relationships/hyperlink" Target="https://www.generationrobots.com/media/zed2-camera-datasheet.pdf" TargetMode="External"/><Relationship Id="rId11" Type="http://schemas.openxmlformats.org/officeDocument/2006/relationships/hyperlink" Target="https://cdn.sparkfun.com/datasheets/Sensors/Accelerometers/RM-MPU-6000A.pdf" TargetMode="External"/><Relationship Id="rId5" Type="http://schemas.openxmlformats.org/officeDocument/2006/relationships/hyperlink" Target="https://www.parallax.com/product/6-5-hub-motor-with-encoder/" TargetMode="External"/><Relationship Id="rId10" Type="http://schemas.openxmlformats.org/officeDocument/2006/relationships/hyperlink" Target="https://www.laskakit.cz/user/related_files/jyqd-v7_3e2-english.pdf" TargetMode="External"/><Relationship Id="rId4" Type="http://schemas.openxmlformats.org/officeDocument/2006/relationships/hyperlink" Target="https://hitecrcd.co.jp/material/spec_sheet/servo/33785.pdf" TargetMode="External"/><Relationship Id="rId9" Type="http://schemas.openxmlformats.org/officeDocument/2006/relationships/hyperlink" Target="https://wiki.seeedstudio.com/ReSpeaker_Mic_Array_v2.0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ldatasheet.com/datasheet-pdf/pdf/578589/ETC2/4DLCD-32QA.html" TargetMode="External"/><Relationship Id="rId13" Type="http://schemas.openxmlformats.org/officeDocument/2006/relationships/hyperlink" Target="https://info.nvidia.com/rs/156-OFN-742/images/Jetson_AGX_Xavier_New_Era_Autonomous_Machines.pdf" TargetMode="External"/><Relationship Id="rId18" Type="http://schemas.openxmlformats.org/officeDocument/2006/relationships/hyperlink" Target="https://www.generationrobots.com/media/zed2-camera-datasheet.pdf" TargetMode="External"/><Relationship Id="rId3" Type="http://schemas.openxmlformats.org/officeDocument/2006/relationships/hyperlink" Target="https://hitecrcd.co.jp/material/spec_sheet/servo/33785.pdf" TargetMode="External"/><Relationship Id="rId21" Type="http://schemas.openxmlformats.org/officeDocument/2006/relationships/hyperlink" Target="https://wiki.seeedstudio.com/ReSpeaker_Mic_Array_v2.0/" TargetMode="External"/><Relationship Id="rId7" Type="http://schemas.openxmlformats.org/officeDocument/2006/relationships/hyperlink" Target="https://www.dfrobot.com/product-1773.html" TargetMode="External"/><Relationship Id="rId12" Type="http://schemas.openxmlformats.org/officeDocument/2006/relationships/hyperlink" Target="https://www.pololu.com/product/701/faqs" TargetMode="External"/><Relationship Id="rId17" Type="http://schemas.openxmlformats.org/officeDocument/2006/relationships/hyperlink" Target="https://www.parallax.com/product/6-5-hub-motor-with-encoder/" TargetMode="External"/><Relationship Id="rId2" Type="http://schemas.openxmlformats.org/officeDocument/2006/relationships/hyperlink" Target="https://docs.arduino.cc/resources/datasheets/A000067-datasheet.pdf" TargetMode="External"/><Relationship Id="rId16" Type="http://schemas.openxmlformats.org/officeDocument/2006/relationships/hyperlink" Target="https://www.alldatasheet.com/datasheet-pdf/pdf/1132204/ETC2/HCSR04.html" TargetMode="External"/><Relationship Id="rId20" Type="http://schemas.openxmlformats.org/officeDocument/2006/relationships/hyperlink" Target="https://www.alldatasheet.com/datasheet-pdf/pdf/578589/ETC2/4DLCD-32QA.html" TargetMode="External"/><Relationship Id="rId1" Type="http://schemas.openxmlformats.org/officeDocument/2006/relationships/hyperlink" Target="https://info.nvidia.com/rs/156-OFN-742/images/Jetson_AGX_Xavier_New_Era_Autonomous_Machines.pdf" TargetMode="External"/><Relationship Id="rId6" Type="http://schemas.openxmlformats.org/officeDocument/2006/relationships/hyperlink" Target="https://www.generationrobots.com/media/zed2-camera-datasheet.pdf" TargetMode="External"/><Relationship Id="rId11" Type="http://schemas.openxmlformats.org/officeDocument/2006/relationships/hyperlink" Target="https://www.manualslib.com/products/Overkill-Solar-Jbd-Sp04s020-11218615.html" TargetMode="External"/><Relationship Id="rId24" Type="http://schemas.openxmlformats.org/officeDocument/2006/relationships/hyperlink" Target="https://www.pololu.com/product/701/faqs" TargetMode="External"/><Relationship Id="rId5" Type="http://schemas.openxmlformats.org/officeDocument/2006/relationships/hyperlink" Target="https://www.parallax.com/product/6-5-hub-motor-with-encoder/" TargetMode="External"/><Relationship Id="rId15" Type="http://schemas.openxmlformats.org/officeDocument/2006/relationships/hyperlink" Target="https://hitecrcd.co.jp/material/spec_sheet/servo/33785.pdf" TargetMode="External"/><Relationship Id="rId23" Type="http://schemas.openxmlformats.org/officeDocument/2006/relationships/hyperlink" Target="https://www.manualslib.com/products/Overkill-Solar-Jbd-Sp04s020-11218615.html" TargetMode="External"/><Relationship Id="rId10" Type="http://schemas.openxmlformats.org/officeDocument/2006/relationships/hyperlink" Target="https://cdn.sparkfun.com/datasheets/Sensors/Accelerometers/RM-MPU-6000A.pdf" TargetMode="External"/><Relationship Id="rId19" Type="http://schemas.openxmlformats.org/officeDocument/2006/relationships/hyperlink" Target="https://www.dfrobot.com/product-1773.html" TargetMode="External"/><Relationship Id="rId4" Type="http://schemas.openxmlformats.org/officeDocument/2006/relationships/hyperlink" Target="https://www.alldatasheet.com/datasheet-pdf/pdf/1132204/ETC2/HCSR04.html" TargetMode="External"/><Relationship Id="rId9" Type="http://schemas.openxmlformats.org/officeDocument/2006/relationships/hyperlink" Target="https://wiki.seeedstudio.com/ReSpeaker_Mic_Array_v2.0/" TargetMode="External"/><Relationship Id="rId14" Type="http://schemas.openxmlformats.org/officeDocument/2006/relationships/hyperlink" Target="https://docs.arduino.cc/resources/datasheets/A000067-datasheet.pdf" TargetMode="External"/><Relationship Id="rId22" Type="http://schemas.openxmlformats.org/officeDocument/2006/relationships/hyperlink" Target="https://cdn.sparkfun.com/datasheets/Sensors/Accelerometers/RM-MPU-6000A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nilambaraelectronics.com/product/ir-led-5mm/" TargetMode="External"/><Relationship Id="rId3" Type="http://schemas.openxmlformats.org/officeDocument/2006/relationships/hyperlink" Target="https://techrolk.com/shop/product/tattu-14-8v-25c-4s-10000mah-lipo-battery-pack-with-xt60/" TargetMode="External"/><Relationship Id="rId7" Type="http://schemas.openxmlformats.org/officeDocument/2006/relationships/hyperlink" Target="https://tronic.lk/product/tsop4838-infrared-ir-remote-receiver-38khz-3-pin" TargetMode="External"/><Relationship Id="rId2" Type="http://schemas.openxmlformats.org/officeDocument/2006/relationships/hyperlink" Target="https://stockpile.lk/rubber-caster-wheel-swivel-4-inches.html" TargetMode="External"/><Relationship Id="rId1" Type="http://schemas.openxmlformats.org/officeDocument/2006/relationships/hyperlink" Target="https://www.duino.lk/product/4s-40a-18650-bms-module/" TargetMode="External"/><Relationship Id="rId6" Type="http://schemas.openxmlformats.org/officeDocument/2006/relationships/hyperlink" Target="https://www.pololu.com/product/701/faqs" TargetMode="External"/><Relationship Id="rId5" Type="http://schemas.openxmlformats.org/officeDocument/2006/relationships/hyperlink" Target="https://www.aliexpress.com/item/1005003056439025.html?spm=a2g0o.productlist.main.45.ecca62e2JxuuBc&amp;algo_pvid=59a6e225-4fda-408b-b871-04a8f998fdf2&amp;algo_exp_id=59a6e225-4fda-408b-b871-04a8f998fdf2-22&amp;pdp_npi=4%40dis%21LKR%211015.58%21812.55%21%21%2124.16%2119.33%21%402141111917240541843202836e32d4%2112000024179379492%21sea%21LK%212659478372%21ACX&amp;curPageLogUid=pvrtJLWkkhUl&amp;utparam-url=scene%3Asearch%7Cquery_from%3A" TargetMode="External"/><Relationship Id="rId4" Type="http://schemas.openxmlformats.org/officeDocument/2006/relationships/hyperlink" Target="https://www.duino.lk/product/battery-3800mah-3-7v-18650-rechargeable/" TargetMode="External"/><Relationship Id="rId9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2"/>
  <sheetViews>
    <sheetView topLeftCell="A64" workbookViewId="0"/>
  </sheetViews>
  <sheetFormatPr defaultColWidth="12.5703125" defaultRowHeight="15.75" customHeight="1" x14ac:dyDescent="0.2"/>
  <cols>
    <col min="1" max="1" width="15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">
      <c r="A2" s="4" t="s">
        <v>4</v>
      </c>
      <c r="B2" s="5">
        <v>14</v>
      </c>
      <c r="C2" s="5">
        <v>2000</v>
      </c>
      <c r="D2" s="6">
        <f t="shared" ref="D2:D4" si="0">B2*C2</f>
        <v>28000</v>
      </c>
    </row>
    <row r="3" spans="1:4" x14ac:dyDescent="0.2">
      <c r="A3" s="4" t="s">
        <v>5</v>
      </c>
      <c r="B3" s="5">
        <v>5</v>
      </c>
      <c r="C3" s="5">
        <v>80</v>
      </c>
      <c r="D3" s="6">
        <f t="shared" si="0"/>
        <v>400</v>
      </c>
    </row>
    <row r="4" spans="1:4" x14ac:dyDescent="0.2">
      <c r="A4" s="4" t="s">
        <v>6</v>
      </c>
      <c r="B4" s="5">
        <v>5</v>
      </c>
      <c r="C4" s="5">
        <f>1000*1+2000*8</f>
        <v>17000</v>
      </c>
      <c r="D4" s="6">
        <f t="shared" si="0"/>
        <v>85000</v>
      </c>
    </row>
    <row r="5" spans="1:4" x14ac:dyDescent="0.2">
      <c r="A5" s="4" t="s">
        <v>7</v>
      </c>
      <c r="B5" s="5">
        <v>5</v>
      </c>
      <c r="C5" s="5">
        <v>20</v>
      </c>
      <c r="D5" s="6">
        <v>100</v>
      </c>
    </row>
    <row r="6" spans="1:4" x14ac:dyDescent="0.2">
      <c r="A6" s="4" t="s">
        <v>8</v>
      </c>
      <c r="B6" s="5">
        <v>5</v>
      </c>
      <c r="C6" s="5">
        <v>15</v>
      </c>
      <c r="D6" s="6">
        <f t="shared" ref="D6:D11" si="1">B6*C6</f>
        <v>75</v>
      </c>
    </row>
    <row r="7" spans="1:4" x14ac:dyDescent="0.2">
      <c r="A7" s="4" t="s">
        <v>9</v>
      </c>
      <c r="B7" s="5">
        <v>12</v>
      </c>
      <c r="C7" s="5">
        <v>15000</v>
      </c>
      <c r="D7" s="6">
        <f t="shared" si="1"/>
        <v>180000</v>
      </c>
    </row>
    <row r="8" spans="1:4" x14ac:dyDescent="0.2">
      <c r="A8" s="4" t="s">
        <v>10</v>
      </c>
      <c r="B8" s="5">
        <v>5</v>
      </c>
      <c r="C8" s="5">
        <v>380</v>
      </c>
      <c r="D8" s="6">
        <f t="shared" si="1"/>
        <v>1900</v>
      </c>
    </row>
    <row r="9" spans="1:4" x14ac:dyDescent="0.2">
      <c r="A9" s="4" t="s">
        <v>11</v>
      </c>
      <c r="B9" s="5">
        <v>5</v>
      </c>
      <c r="C9" s="5">
        <v>400</v>
      </c>
      <c r="D9" s="6">
        <f t="shared" si="1"/>
        <v>2000</v>
      </c>
    </row>
    <row r="10" spans="1:4" x14ac:dyDescent="0.2">
      <c r="A10" s="4" t="s">
        <v>12</v>
      </c>
      <c r="B10" s="5">
        <v>12</v>
      </c>
      <c r="C10" s="5">
        <v>200</v>
      </c>
      <c r="D10" s="6">
        <f t="shared" si="1"/>
        <v>2400</v>
      </c>
    </row>
    <row r="11" spans="1:4" x14ac:dyDescent="0.2">
      <c r="A11" s="4" t="s">
        <v>13</v>
      </c>
      <c r="B11" s="5">
        <v>5</v>
      </c>
      <c r="C11" s="5">
        <v>180</v>
      </c>
      <c r="D11" s="6">
        <f t="shared" si="1"/>
        <v>900</v>
      </c>
    </row>
    <row r="12" spans="1:4" x14ac:dyDescent="0.2">
      <c r="A12" s="4"/>
      <c r="D12" s="6"/>
    </row>
    <row r="13" spans="1:4" x14ac:dyDescent="0.2">
      <c r="A13" s="7" t="s">
        <v>14</v>
      </c>
      <c r="B13" s="8"/>
      <c r="C13" s="8">
        <f>SUM(C2:C11)</f>
        <v>35275</v>
      </c>
      <c r="D13" s="9">
        <f>SUM(D2:D11)/1000</f>
        <v>300.77499999999998</v>
      </c>
    </row>
    <row r="15" spans="1:4" x14ac:dyDescent="0.2">
      <c r="A15" s="1" t="s">
        <v>15</v>
      </c>
      <c r="B15" s="2"/>
      <c r="C15" s="2"/>
      <c r="D15" s="3"/>
    </row>
    <row r="16" spans="1:4" x14ac:dyDescent="0.2">
      <c r="A16" s="4" t="s">
        <v>0</v>
      </c>
      <c r="B16" s="5" t="s">
        <v>1</v>
      </c>
      <c r="C16" s="5" t="s">
        <v>2</v>
      </c>
      <c r="D16" s="6" t="s">
        <v>3</v>
      </c>
    </row>
    <row r="17" spans="1:4" x14ac:dyDescent="0.2">
      <c r="A17" s="4" t="s">
        <v>4</v>
      </c>
      <c r="B17" s="5">
        <v>14</v>
      </c>
      <c r="C17" s="5">
        <v>2000</v>
      </c>
      <c r="D17" s="6">
        <f t="shared" ref="D17:D19" si="2">B17*C17</f>
        <v>28000</v>
      </c>
    </row>
    <row r="18" spans="1:4" x14ac:dyDescent="0.2">
      <c r="A18" s="4" t="s">
        <v>5</v>
      </c>
      <c r="B18" s="5">
        <v>5</v>
      </c>
      <c r="C18" s="5">
        <v>80</v>
      </c>
      <c r="D18" s="6">
        <f t="shared" si="2"/>
        <v>400</v>
      </c>
    </row>
    <row r="19" spans="1:4" x14ac:dyDescent="0.2">
      <c r="A19" s="4" t="s">
        <v>6</v>
      </c>
      <c r="B19" s="5">
        <v>5</v>
      </c>
      <c r="C19" s="5">
        <f>1000*1+2000*8</f>
        <v>17000</v>
      </c>
      <c r="D19" s="6">
        <f t="shared" si="2"/>
        <v>85000</v>
      </c>
    </row>
    <row r="20" spans="1:4" x14ac:dyDescent="0.2">
      <c r="A20" s="4" t="s">
        <v>7</v>
      </c>
      <c r="B20" s="5">
        <v>5</v>
      </c>
      <c r="C20" s="5">
        <v>20</v>
      </c>
      <c r="D20" s="6">
        <v>100</v>
      </c>
    </row>
    <row r="21" spans="1:4" x14ac:dyDescent="0.2">
      <c r="A21" s="4" t="s">
        <v>8</v>
      </c>
      <c r="B21" s="5">
        <v>5</v>
      </c>
      <c r="C21" s="5">
        <v>15</v>
      </c>
      <c r="D21" s="6">
        <f t="shared" ref="D21:D25" si="3">B21*C21</f>
        <v>75</v>
      </c>
    </row>
    <row r="22" spans="1:4" x14ac:dyDescent="0.2">
      <c r="A22" s="4" t="s">
        <v>10</v>
      </c>
      <c r="B22" s="5">
        <v>5</v>
      </c>
      <c r="C22" s="5">
        <v>380</v>
      </c>
      <c r="D22" s="6">
        <f t="shared" si="3"/>
        <v>1900</v>
      </c>
    </row>
    <row r="23" spans="1:4" x14ac:dyDescent="0.2">
      <c r="A23" s="4" t="s">
        <v>11</v>
      </c>
      <c r="B23" s="5">
        <v>5</v>
      </c>
      <c r="C23" s="5">
        <v>400</v>
      </c>
      <c r="D23" s="6">
        <f t="shared" si="3"/>
        <v>2000</v>
      </c>
    </row>
    <row r="24" spans="1:4" x14ac:dyDescent="0.2">
      <c r="A24" s="4" t="s">
        <v>12</v>
      </c>
      <c r="B24" s="5">
        <v>12</v>
      </c>
      <c r="C24" s="5">
        <v>200</v>
      </c>
      <c r="D24" s="6">
        <f t="shared" si="3"/>
        <v>2400</v>
      </c>
    </row>
    <row r="25" spans="1:4" x14ac:dyDescent="0.2">
      <c r="A25" s="4" t="s">
        <v>13</v>
      </c>
      <c r="B25" s="5">
        <v>5</v>
      </c>
      <c r="C25" s="5">
        <v>180</v>
      </c>
      <c r="D25" s="6">
        <f t="shared" si="3"/>
        <v>900</v>
      </c>
    </row>
    <row r="26" spans="1:4" x14ac:dyDescent="0.2">
      <c r="A26" s="4"/>
      <c r="D26" s="6"/>
    </row>
    <row r="27" spans="1:4" x14ac:dyDescent="0.2">
      <c r="A27" s="7" t="s">
        <v>14</v>
      </c>
      <c r="B27" s="8"/>
      <c r="C27" s="8">
        <f>SUM(C17:C25)</f>
        <v>20275</v>
      </c>
      <c r="D27" s="9">
        <f>SUM(D17:D25)/1000</f>
        <v>120.77500000000001</v>
      </c>
    </row>
    <row r="29" spans="1:4" x14ac:dyDescent="0.2">
      <c r="A29" s="1" t="s">
        <v>16</v>
      </c>
      <c r="B29" s="2"/>
      <c r="C29" s="2"/>
      <c r="D29" s="3"/>
    </row>
    <row r="30" spans="1:4" x14ac:dyDescent="0.2">
      <c r="A30" s="4" t="s">
        <v>0</v>
      </c>
      <c r="B30" s="5" t="s">
        <v>1</v>
      </c>
      <c r="C30" s="5" t="s">
        <v>2</v>
      </c>
      <c r="D30" s="6" t="s">
        <v>3</v>
      </c>
    </row>
    <row r="31" spans="1:4" x14ac:dyDescent="0.2">
      <c r="A31" s="4" t="s">
        <v>4</v>
      </c>
      <c r="B31" s="5">
        <v>14</v>
      </c>
      <c r="C31" s="5">
        <v>1100</v>
      </c>
      <c r="D31" s="6">
        <f t="shared" ref="D31:D32" si="4">B31*C31</f>
        <v>15400</v>
      </c>
    </row>
    <row r="32" spans="1:4" x14ac:dyDescent="0.2">
      <c r="A32" s="4" t="s">
        <v>5</v>
      </c>
      <c r="B32" s="5">
        <v>5</v>
      </c>
      <c r="C32" s="5">
        <v>80</v>
      </c>
      <c r="D32" s="6">
        <f t="shared" si="4"/>
        <v>400</v>
      </c>
    </row>
    <row r="33" spans="1:4" x14ac:dyDescent="0.2">
      <c r="A33" s="4" t="s">
        <v>7</v>
      </c>
      <c r="B33" s="5">
        <v>5</v>
      </c>
      <c r="C33" s="5">
        <v>20</v>
      </c>
      <c r="D33" s="6">
        <v>100</v>
      </c>
    </row>
    <row r="34" spans="1:4" x14ac:dyDescent="0.2">
      <c r="A34" s="4" t="s">
        <v>8</v>
      </c>
      <c r="B34" s="5">
        <v>5</v>
      </c>
      <c r="C34" s="5">
        <v>15</v>
      </c>
      <c r="D34" s="6">
        <f t="shared" ref="D34:D39" si="5">B34*C34</f>
        <v>75</v>
      </c>
    </row>
    <row r="35" spans="1:4" x14ac:dyDescent="0.2">
      <c r="A35" s="4" t="s">
        <v>9</v>
      </c>
      <c r="B35" s="5">
        <v>12</v>
      </c>
      <c r="C35" s="5">
        <v>15000</v>
      </c>
      <c r="D35" s="6">
        <f t="shared" si="5"/>
        <v>180000</v>
      </c>
    </row>
    <row r="36" spans="1:4" x14ac:dyDescent="0.2">
      <c r="A36" s="4" t="s">
        <v>10</v>
      </c>
      <c r="B36" s="5">
        <v>5</v>
      </c>
      <c r="C36" s="5">
        <v>380</v>
      </c>
      <c r="D36" s="6">
        <f t="shared" si="5"/>
        <v>1900</v>
      </c>
    </row>
    <row r="37" spans="1:4" x14ac:dyDescent="0.2">
      <c r="A37" s="4" t="s">
        <v>11</v>
      </c>
      <c r="B37" s="5">
        <v>5</v>
      </c>
      <c r="C37" s="5">
        <v>400</v>
      </c>
      <c r="D37" s="6">
        <f t="shared" si="5"/>
        <v>2000</v>
      </c>
    </row>
    <row r="38" spans="1:4" x14ac:dyDescent="0.2">
      <c r="A38" s="4" t="s">
        <v>12</v>
      </c>
      <c r="B38" s="5">
        <v>12</v>
      </c>
      <c r="C38" s="5">
        <v>200</v>
      </c>
      <c r="D38" s="6">
        <f t="shared" si="5"/>
        <v>2400</v>
      </c>
    </row>
    <row r="39" spans="1:4" x14ac:dyDescent="0.2">
      <c r="A39" s="4" t="s">
        <v>13</v>
      </c>
      <c r="B39" s="5">
        <v>5</v>
      </c>
      <c r="C39" s="5">
        <v>180</v>
      </c>
      <c r="D39" s="6">
        <f t="shared" si="5"/>
        <v>900</v>
      </c>
    </row>
    <row r="40" spans="1:4" x14ac:dyDescent="0.2">
      <c r="A40" s="4"/>
      <c r="D40" s="6"/>
    </row>
    <row r="41" spans="1:4" x14ac:dyDescent="0.2">
      <c r="A41" s="7" t="s">
        <v>14</v>
      </c>
      <c r="B41" s="8"/>
      <c r="C41" s="8">
        <f>SUM(C31:C39)</f>
        <v>17375</v>
      </c>
      <c r="D41" s="9">
        <f>SUM(D31:D39)/1000</f>
        <v>203.17500000000001</v>
      </c>
    </row>
    <row r="43" spans="1:4" x14ac:dyDescent="0.2">
      <c r="A43" s="10" t="s">
        <v>17</v>
      </c>
      <c r="B43" s="11"/>
      <c r="C43" s="11"/>
      <c r="D43" s="12"/>
    </row>
    <row r="44" spans="1:4" x14ac:dyDescent="0.2">
      <c r="A44" s="13" t="s">
        <v>0</v>
      </c>
      <c r="B44" s="14" t="s">
        <v>1</v>
      </c>
      <c r="C44" s="14" t="s">
        <v>2</v>
      </c>
      <c r="D44" s="15" t="s">
        <v>3</v>
      </c>
    </row>
    <row r="45" spans="1:4" x14ac:dyDescent="0.2">
      <c r="A45" s="13" t="s">
        <v>4</v>
      </c>
      <c r="B45" s="16">
        <v>14</v>
      </c>
      <c r="C45" s="16">
        <v>1000</v>
      </c>
      <c r="D45" s="17">
        <f t="shared" ref="D45:D46" si="6">B45*C45</f>
        <v>14000</v>
      </c>
    </row>
    <row r="46" spans="1:4" x14ac:dyDescent="0.2">
      <c r="A46" s="13" t="s">
        <v>5</v>
      </c>
      <c r="B46" s="16">
        <v>5</v>
      </c>
      <c r="C46" s="16">
        <v>80</v>
      </c>
      <c r="D46" s="17">
        <f t="shared" si="6"/>
        <v>400</v>
      </c>
    </row>
    <row r="47" spans="1:4" x14ac:dyDescent="0.2">
      <c r="A47" s="13" t="s">
        <v>7</v>
      </c>
      <c r="B47" s="16">
        <v>5</v>
      </c>
      <c r="C47" s="16">
        <v>20</v>
      </c>
      <c r="D47" s="17">
        <v>100</v>
      </c>
    </row>
    <row r="48" spans="1:4" x14ac:dyDescent="0.2">
      <c r="A48" s="13" t="s">
        <v>10</v>
      </c>
      <c r="B48" s="16">
        <v>5</v>
      </c>
      <c r="C48" s="16">
        <v>380</v>
      </c>
      <c r="D48" s="17">
        <f t="shared" ref="D48:D50" si="7">B48*C48</f>
        <v>1900</v>
      </c>
    </row>
    <row r="49" spans="1:4" x14ac:dyDescent="0.2">
      <c r="A49" s="13" t="s">
        <v>12</v>
      </c>
      <c r="B49" s="16">
        <v>12</v>
      </c>
      <c r="C49" s="16">
        <v>200</v>
      </c>
      <c r="D49" s="17">
        <f t="shared" si="7"/>
        <v>2400</v>
      </c>
    </row>
    <row r="50" spans="1:4" x14ac:dyDescent="0.2">
      <c r="A50" s="13" t="s">
        <v>13</v>
      </c>
      <c r="B50" s="16">
        <v>5</v>
      </c>
      <c r="C50" s="16">
        <v>180</v>
      </c>
      <c r="D50" s="17">
        <f t="shared" si="7"/>
        <v>900</v>
      </c>
    </row>
    <row r="51" spans="1:4" x14ac:dyDescent="0.2">
      <c r="A51" s="13"/>
      <c r="B51" s="14"/>
      <c r="C51" s="14"/>
      <c r="D51" s="15"/>
    </row>
    <row r="52" spans="1:4" x14ac:dyDescent="0.2">
      <c r="A52" s="18" t="s">
        <v>14</v>
      </c>
      <c r="B52" s="19"/>
      <c r="C52" s="20">
        <f>SUM(C45:C50)</f>
        <v>1860</v>
      </c>
      <c r="D52" s="21">
        <f>SUM(D45:D50)/1000</f>
        <v>19.7</v>
      </c>
    </row>
    <row r="57" spans="1:4" x14ac:dyDescent="0.2">
      <c r="A57" s="5" t="s">
        <v>18</v>
      </c>
    </row>
    <row r="58" spans="1:4" x14ac:dyDescent="0.2">
      <c r="A58" s="5" t="s">
        <v>19</v>
      </c>
      <c r="B58" s="5">
        <v>0.85</v>
      </c>
    </row>
    <row r="59" spans="1:4" x14ac:dyDescent="0.2">
      <c r="A59" s="5" t="s">
        <v>20</v>
      </c>
      <c r="B59" s="5">
        <v>14.8</v>
      </c>
    </row>
    <row r="60" spans="1:4" x14ac:dyDescent="0.2">
      <c r="A60" s="5" t="s">
        <v>4</v>
      </c>
      <c r="B60" s="5">
        <v>14</v>
      </c>
      <c r="C60" s="22">
        <v>1100</v>
      </c>
      <c r="D60" s="5">
        <f>C60*(B60/$B$59)/$B$58</f>
        <v>1224.1653418124008</v>
      </c>
    </row>
    <row r="61" spans="1:4" x14ac:dyDescent="0.2">
      <c r="A61" s="5"/>
      <c r="B61" s="5"/>
      <c r="C61" s="5"/>
    </row>
    <row r="62" spans="1:4" x14ac:dyDescent="0.2">
      <c r="A62" s="5" t="s">
        <v>9</v>
      </c>
      <c r="B62" s="5">
        <v>12</v>
      </c>
      <c r="C62" s="5">
        <v>15000</v>
      </c>
    </row>
    <row r="63" spans="1:4" x14ac:dyDescent="0.2">
      <c r="A63" s="5" t="s">
        <v>12</v>
      </c>
      <c r="B63" s="5">
        <v>12</v>
      </c>
      <c r="C63" s="5">
        <v>200</v>
      </c>
    </row>
    <row r="64" spans="1:4" x14ac:dyDescent="0.2">
      <c r="A64" s="5"/>
      <c r="B64" s="5">
        <v>12</v>
      </c>
      <c r="C64" s="22">
        <f>SUM(C62:C63)</f>
        <v>15200</v>
      </c>
      <c r="D64" s="5">
        <f>C64*(B64/$B$59)/$B$58</f>
        <v>14499.205087440381</v>
      </c>
    </row>
    <row r="65" spans="1:4" x14ac:dyDescent="0.2">
      <c r="A65" s="5"/>
      <c r="B65" s="5"/>
      <c r="C65" s="5"/>
    </row>
    <row r="66" spans="1:4" x14ac:dyDescent="0.2">
      <c r="A66" s="5" t="s">
        <v>5</v>
      </c>
      <c r="B66" s="5">
        <v>5</v>
      </c>
      <c r="C66" s="5">
        <v>80</v>
      </c>
    </row>
    <row r="67" spans="1:4" x14ac:dyDescent="0.2">
      <c r="A67" s="5" t="s">
        <v>7</v>
      </c>
      <c r="B67" s="5">
        <v>5</v>
      </c>
      <c r="C67" s="5">
        <v>20</v>
      </c>
    </row>
    <row r="68" spans="1:4" x14ac:dyDescent="0.2">
      <c r="A68" s="5" t="s">
        <v>8</v>
      </c>
      <c r="B68" s="5">
        <v>5</v>
      </c>
      <c r="C68" s="5">
        <v>15</v>
      </c>
    </row>
    <row r="69" spans="1:4" x14ac:dyDescent="0.2">
      <c r="A69" s="5" t="s">
        <v>10</v>
      </c>
      <c r="B69" s="5">
        <v>5</v>
      </c>
      <c r="C69" s="5">
        <v>380</v>
      </c>
    </row>
    <row r="70" spans="1:4" x14ac:dyDescent="0.2">
      <c r="A70" s="5" t="s">
        <v>11</v>
      </c>
      <c r="B70" s="5">
        <v>5</v>
      </c>
      <c r="C70" s="5">
        <v>400</v>
      </c>
    </row>
    <row r="71" spans="1:4" x14ac:dyDescent="0.2">
      <c r="A71" s="5" t="s">
        <v>13</v>
      </c>
      <c r="B71" s="5">
        <v>5</v>
      </c>
      <c r="C71" s="5">
        <v>180</v>
      </c>
    </row>
    <row r="72" spans="1:4" x14ac:dyDescent="0.2">
      <c r="B72" s="5">
        <v>5</v>
      </c>
      <c r="C72" s="22">
        <f>SUM(C66:C71)</f>
        <v>1075</v>
      </c>
      <c r="D72" s="5">
        <f>C72*(B72/$B$59)/$B$58</f>
        <v>427.26550079491255</v>
      </c>
    </row>
    <row r="73" spans="1:4" x14ac:dyDescent="0.2">
      <c r="D73" s="5">
        <f>SUM(D60:D72)</f>
        <v>16150.635930047694</v>
      </c>
    </row>
    <row r="75" spans="1:4" x14ac:dyDescent="0.2">
      <c r="A75" s="5" t="s">
        <v>21</v>
      </c>
    </row>
    <row r="77" spans="1:4" x14ac:dyDescent="0.2">
      <c r="A77" s="5" t="s">
        <v>22</v>
      </c>
      <c r="B77" s="5">
        <v>210</v>
      </c>
    </row>
    <row r="78" spans="1:4" x14ac:dyDescent="0.2">
      <c r="A78" s="5" t="s">
        <v>23</v>
      </c>
      <c r="B78" s="5">
        <v>16.5</v>
      </c>
    </row>
    <row r="79" spans="1:4" x14ac:dyDescent="0.2">
      <c r="A79" s="5" t="s">
        <v>24</v>
      </c>
      <c r="B79" s="5">
        <v>14.8</v>
      </c>
    </row>
    <row r="80" spans="1:4" x14ac:dyDescent="0.2">
      <c r="A80" s="5" t="s">
        <v>25</v>
      </c>
      <c r="B80" s="5">
        <v>0.5</v>
      </c>
    </row>
    <row r="81" spans="1:2" x14ac:dyDescent="0.2">
      <c r="A81" s="5" t="s">
        <v>26</v>
      </c>
      <c r="B81" s="5">
        <f>B78*B80</f>
        <v>8.25</v>
      </c>
    </row>
    <row r="82" spans="1:2" x14ac:dyDescent="0.2">
      <c r="A82" s="5" t="s">
        <v>27</v>
      </c>
      <c r="B82" s="5">
        <f>B78/B81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8"/>
  <sheetViews>
    <sheetView topLeftCell="A18" workbookViewId="0">
      <selection activeCell="B78" sqref="B78"/>
    </sheetView>
  </sheetViews>
  <sheetFormatPr defaultColWidth="12.5703125" defaultRowHeight="15.75" customHeight="1" x14ac:dyDescent="0.2"/>
  <cols>
    <col min="1" max="1" width="15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">
      <c r="A2" s="4" t="s">
        <v>4</v>
      </c>
      <c r="B2" s="5">
        <v>14</v>
      </c>
      <c r="C2" s="5">
        <v>2000</v>
      </c>
      <c r="D2" s="6">
        <f t="shared" ref="D2:D10" si="0">B2*C2</f>
        <v>28000</v>
      </c>
    </row>
    <row r="3" spans="1:4" x14ac:dyDescent="0.2">
      <c r="A3" s="4" t="s">
        <v>5</v>
      </c>
      <c r="B3" s="5">
        <v>5</v>
      </c>
      <c r="C3" s="5">
        <v>80</v>
      </c>
      <c r="D3" s="6">
        <f t="shared" si="0"/>
        <v>400</v>
      </c>
    </row>
    <row r="4" spans="1:4" x14ac:dyDescent="0.2">
      <c r="A4" s="4" t="s">
        <v>6</v>
      </c>
      <c r="B4" s="5">
        <v>5</v>
      </c>
      <c r="C4" s="5">
        <f>1000*1+2000*8</f>
        <v>17000</v>
      </c>
      <c r="D4" s="6">
        <f t="shared" si="0"/>
        <v>85000</v>
      </c>
    </row>
    <row r="5" spans="1:4" x14ac:dyDescent="0.2">
      <c r="A5" s="4" t="s">
        <v>8</v>
      </c>
      <c r="B5" s="5">
        <v>5</v>
      </c>
      <c r="C5" s="5">
        <v>15</v>
      </c>
      <c r="D5" s="6">
        <f t="shared" si="0"/>
        <v>75</v>
      </c>
    </row>
    <row r="6" spans="1:4" x14ac:dyDescent="0.2">
      <c r="A6" s="4" t="s">
        <v>9</v>
      </c>
      <c r="B6" s="5">
        <v>12</v>
      </c>
      <c r="C6" s="5">
        <v>15000</v>
      </c>
      <c r="D6" s="6">
        <f t="shared" si="0"/>
        <v>180000</v>
      </c>
    </row>
    <row r="7" spans="1:4" x14ac:dyDescent="0.2">
      <c r="A7" s="4" t="s">
        <v>10</v>
      </c>
      <c r="B7" s="5">
        <v>5</v>
      </c>
      <c r="C7" s="5">
        <v>380</v>
      </c>
      <c r="D7" s="6">
        <f t="shared" si="0"/>
        <v>1900</v>
      </c>
    </row>
    <row r="8" spans="1:4" x14ac:dyDescent="0.2">
      <c r="A8" s="4" t="s">
        <v>11</v>
      </c>
      <c r="B8" s="5">
        <v>5</v>
      </c>
      <c r="C8" s="5">
        <v>400</v>
      </c>
      <c r="D8" s="6">
        <f t="shared" si="0"/>
        <v>2000</v>
      </c>
    </row>
    <row r="9" spans="1:4" x14ac:dyDescent="0.2">
      <c r="A9" s="4" t="s">
        <v>12</v>
      </c>
      <c r="B9" s="5">
        <v>12</v>
      </c>
      <c r="C9" s="5">
        <v>200</v>
      </c>
      <c r="D9" s="6">
        <f t="shared" si="0"/>
        <v>2400</v>
      </c>
    </row>
    <row r="10" spans="1:4" x14ac:dyDescent="0.2">
      <c r="A10" s="4" t="s">
        <v>13</v>
      </c>
      <c r="B10" s="5">
        <v>5</v>
      </c>
      <c r="C10" s="5">
        <v>180</v>
      </c>
      <c r="D10" s="6">
        <f t="shared" si="0"/>
        <v>900</v>
      </c>
    </row>
    <row r="11" spans="1:4" x14ac:dyDescent="0.2">
      <c r="A11" s="4"/>
      <c r="D11" s="6"/>
    </row>
    <row r="12" spans="1:4" x14ac:dyDescent="0.2">
      <c r="A12" s="7" t="s">
        <v>14</v>
      </c>
      <c r="B12" s="8"/>
      <c r="C12" s="8">
        <f>SUM(C2:C10)</f>
        <v>35255</v>
      </c>
      <c r="D12" s="9">
        <f>SUM(D2:D10)/1000</f>
        <v>300.67500000000001</v>
      </c>
    </row>
    <row r="14" spans="1:4" x14ac:dyDescent="0.2">
      <c r="A14" s="1" t="s">
        <v>15</v>
      </c>
      <c r="B14" s="2"/>
      <c r="C14" s="2"/>
      <c r="D14" s="3"/>
    </row>
    <row r="15" spans="1:4" x14ac:dyDescent="0.2">
      <c r="A15" s="4" t="s">
        <v>0</v>
      </c>
      <c r="B15" s="5" t="s">
        <v>1</v>
      </c>
      <c r="C15" s="5" t="s">
        <v>2</v>
      </c>
      <c r="D15" s="6" t="s">
        <v>22</v>
      </c>
    </row>
    <row r="16" spans="1:4" x14ac:dyDescent="0.2">
      <c r="A16" s="4" t="s">
        <v>4</v>
      </c>
      <c r="B16" s="5">
        <v>14</v>
      </c>
      <c r="C16" s="5">
        <v>2000</v>
      </c>
      <c r="D16" s="6">
        <f t="shared" ref="D16:D23" si="1">B16*C16/1000</f>
        <v>28</v>
      </c>
    </row>
    <row r="17" spans="1:4" x14ac:dyDescent="0.2">
      <c r="A17" s="4" t="s">
        <v>5</v>
      </c>
      <c r="B17" s="5">
        <v>5</v>
      </c>
      <c r="C17" s="5">
        <v>80</v>
      </c>
      <c r="D17" s="6">
        <f t="shared" si="1"/>
        <v>0.4</v>
      </c>
    </row>
    <row r="18" spans="1:4" x14ac:dyDescent="0.2">
      <c r="A18" s="4" t="s">
        <v>6</v>
      </c>
      <c r="B18" s="5">
        <v>5</v>
      </c>
      <c r="C18" s="5">
        <f>1000*1+2000*8</f>
        <v>17000</v>
      </c>
      <c r="D18" s="6">
        <f t="shared" si="1"/>
        <v>85</v>
      </c>
    </row>
    <row r="19" spans="1:4" x14ac:dyDescent="0.2">
      <c r="A19" s="4" t="s">
        <v>8</v>
      </c>
      <c r="B19" s="5">
        <v>5</v>
      </c>
      <c r="C19" s="5">
        <v>15</v>
      </c>
      <c r="D19" s="6">
        <f t="shared" si="1"/>
        <v>7.4999999999999997E-2</v>
      </c>
    </row>
    <row r="20" spans="1:4" x14ac:dyDescent="0.2">
      <c r="A20" s="4" t="s">
        <v>10</v>
      </c>
      <c r="B20" s="5">
        <v>5</v>
      </c>
      <c r="C20" s="5">
        <v>380</v>
      </c>
      <c r="D20" s="6">
        <f t="shared" si="1"/>
        <v>1.9</v>
      </c>
    </row>
    <row r="21" spans="1:4" x14ac:dyDescent="0.2">
      <c r="A21" s="4" t="s">
        <v>11</v>
      </c>
      <c r="B21" s="5">
        <v>5</v>
      </c>
      <c r="C21" s="5">
        <v>400</v>
      </c>
      <c r="D21" s="6">
        <f t="shared" si="1"/>
        <v>2</v>
      </c>
    </row>
    <row r="22" spans="1:4" x14ac:dyDescent="0.2">
      <c r="A22" s="4" t="s">
        <v>12</v>
      </c>
      <c r="B22" s="5">
        <v>12</v>
      </c>
      <c r="C22" s="5">
        <v>200</v>
      </c>
      <c r="D22" s="6">
        <f t="shared" si="1"/>
        <v>2.4</v>
      </c>
    </row>
    <row r="23" spans="1:4" x14ac:dyDescent="0.2">
      <c r="A23" s="4" t="s">
        <v>13</v>
      </c>
      <c r="B23" s="5">
        <v>5</v>
      </c>
      <c r="C23" s="5">
        <v>180</v>
      </c>
      <c r="D23" s="6">
        <f t="shared" si="1"/>
        <v>0.9</v>
      </c>
    </row>
    <row r="24" spans="1:4" x14ac:dyDescent="0.2">
      <c r="A24" s="4"/>
      <c r="D24" s="6"/>
    </row>
    <row r="25" spans="1:4" x14ac:dyDescent="0.2">
      <c r="A25" s="7" t="s">
        <v>28</v>
      </c>
      <c r="B25" s="8"/>
      <c r="C25" s="8">
        <f t="shared" ref="C25:D25" si="2">SUM(C16:C23)</f>
        <v>20255</v>
      </c>
      <c r="D25" s="9">
        <f t="shared" si="2"/>
        <v>120.67500000000003</v>
      </c>
    </row>
    <row r="27" spans="1:4" x14ac:dyDescent="0.2">
      <c r="A27" s="1" t="s">
        <v>16</v>
      </c>
      <c r="B27" s="2"/>
      <c r="C27" s="2"/>
      <c r="D27" s="3"/>
    </row>
    <row r="28" spans="1:4" x14ac:dyDescent="0.2">
      <c r="A28" s="4" t="s">
        <v>0</v>
      </c>
      <c r="B28" s="5" t="s">
        <v>1</v>
      </c>
      <c r="C28" s="5" t="s">
        <v>2</v>
      </c>
      <c r="D28" s="6" t="s">
        <v>22</v>
      </c>
    </row>
    <row r="29" spans="1:4" x14ac:dyDescent="0.2">
      <c r="A29" s="4" t="s">
        <v>4</v>
      </c>
      <c r="B29" s="5">
        <v>14</v>
      </c>
      <c r="C29" s="5">
        <v>1100</v>
      </c>
      <c r="D29" s="6">
        <f t="shared" ref="D29:D37" si="3">B29*C29/1000</f>
        <v>15.4</v>
      </c>
    </row>
    <row r="30" spans="1:4" x14ac:dyDescent="0.2">
      <c r="A30" s="4" t="s">
        <v>5</v>
      </c>
      <c r="B30" s="5">
        <v>5</v>
      </c>
      <c r="C30" s="5">
        <v>80</v>
      </c>
      <c r="D30" s="6">
        <f t="shared" si="3"/>
        <v>0.4</v>
      </c>
    </row>
    <row r="31" spans="1:4" x14ac:dyDescent="0.2">
      <c r="A31" s="4" t="s">
        <v>8</v>
      </c>
      <c r="B31" s="5">
        <v>5</v>
      </c>
      <c r="C31" s="5">
        <v>15</v>
      </c>
      <c r="D31" s="6">
        <f t="shared" si="3"/>
        <v>7.4999999999999997E-2</v>
      </c>
    </row>
    <row r="32" spans="1:4" x14ac:dyDescent="0.2">
      <c r="A32" s="4" t="s">
        <v>9</v>
      </c>
      <c r="B32" s="5">
        <v>12</v>
      </c>
      <c r="C32" s="5">
        <v>15000</v>
      </c>
      <c r="D32" s="6">
        <f t="shared" si="3"/>
        <v>180</v>
      </c>
    </row>
    <row r="33" spans="1:4" x14ac:dyDescent="0.2">
      <c r="A33" s="4" t="s">
        <v>10</v>
      </c>
      <c r="B33" s="5">
        <v>5</v>
      </c>
      <c r="C33" s="5">
        <v>380</v>
      </c>
      <c r="D33" s="6">
        <f t="shared" si="3"/>
        <v>1.9</v>
      </c>
    </row>
    <row r="34" spans="1:4" x14ac:dyDescent="0.2">
      <c r="A34" s="4" t="s">
        <v>11</v>
      </c>
      <c r="B34" s="5">
        <v>5</v>
      </c>
      <c r="C34" s="5">
        <v>400</v>
      </c>
      <c r="D34" s="6">
        <f t="shared" si="3"/>
        <v>2</v>
      </c>
    </row>
    <row r="35" spans="1:4" x14ac:dyDescent="0.2">
      <c r="A35" s="4" t="s">
        <v>12</v>
      </c>
      <c r="B35" s="5">
        <v>12</v>
      </c>
      <c r="C35" s="5">
        <v>200</v>
      </c>
      <c r="D35" s="6">
        <f t="shared" si="3"/>
        <v>2.4</v>
      </c>
    </row>
    <row r="36" spans="1:4" x14ac:dyDescent="0.2">
      <c r="A36" s="4" t="s">
        <v>13</v>
      </c>
      <c r="B36" s="5">
        <v>5</v>
      </c>
      <c r="C36" s="5">
        <v>180</v>
      </c>
      <c r="D36" s="6">
        <f t="shared" si="3"/>
        <v>0.9</v>
      </c>
    </row>
    <row r="37" spans="1:4" x14ac:dyDescent="0.2">
      <c r="A37" s="4"/>
      <c r="D37" s="6">
        <f t="shared" si="3"/>
        <v>0</v>
      </c>
    </row>
    <row r="38" spans="1:4" x14ac:dyDescent="0.2">
      <c r="A38" s="7" t="s">
        <v>28</v>
      </c>
      <c r="B38" s="8"/>
      <c r="C38" s="8">
        <f t="shared" ref="C38:D38" si="4">SUM(C29:C36)</f>
        <v>17355</v>
      </c>
      <c r="D38" s="9">
        <f t="shared" si="4"/>
        <v>203.07500000000002</v>
      </c>
    </row>
    <row r="40" spans="1:4" x14ac:dyDescent="0.2">
      <c r="A40" s="10" t="s">
        <v>17</v>
      </c>
      <c r="B40" s="11"/>
      <c r="C40" s="11"/>
      <c r="D40" s="12"/>
    </row>
    <row r="41" spans="1:4" x14ac:dyDescent="0.2">
      <c r="A41" s="13" t="s">
        <v>0</v>
      </c>
      <c r="B41" s="14" t="s">
        <v>1</v>
      </c>
      <c r="C41" s="14" t="s">
        <v>2</v>
      </c>
      <c r="D41" s="15" t="s">
        <v>22</v>
      </c>
    </row>
    <row r="42" spans="1:4" x14ac:dyDescent="0.2">
      <c r="A42" s="13" t="s">
        <v>4</v>
      </c>
      <c r="B42" s="16">
        <v>14</v>
      </c>
      <c r="C42" s="16">
        <v>1000</v>
      </c>
      <c r="D42" s="17">
        <f t="shared" ref="D42:D46" si="5">B42*C42/1000</f>
        <v>14</v>
      </c>
    </row>
    <row r="43" spans="1:4" x14ac:dyDescent="0.2">
      <c r="A43" s="13" t="s">
        <v>5</v>
      </c>
      <c r="B43" s="16">
        <v>5</v>
      </c>
      <c r="C43" s="16">
        <v>80</v>
      </c>
      <c r="D43" s="17">
        <f t="shared" si="5"/>
        <v>0.4</v>
      </c>
    </row>
    <row r="44" spans="1:4" x14ac:dyDescent="0.2">
      <c r="A44" s="13" t="s">
        <v>10</v>
      </c>
      <c r="B44" s="16">
        <v>5</v>
      </c>
      <c r="C44" s="16">
        <v>380</v>
      </c>
      <c r="D44" s="17">
        <f t="shared" si="5"/>
        <v>1.9</v>
      </c>
    </row>
    <row r="45" spans="1:4" x14ac:dyDescent="0.2">
      <c r="A45" s="13" t="s">
        <v>12</v>
      </c>
      <c r="B45" s="16">
        <v>12</v>
      </c>
      <c r="C45" s="16">
        <v>200</v>
      </c>
      <c r="D45" s="17">
        <f t="shared" si="5"/>
        <v>2.4</v>
      </c>
    </row>
    <row r="46" spans="1:4" x14ac:dyDescent="0.2">
      <c r="A46" s="13" t="s">
        <v>13</v>
      </c>
      <c r="B46" s="16">
        <v>5</v>
      </c>
      <c r="C46" s="16">
        <v>180</v>
      </c>
      <c r="D46" s="17">
        <f t="shared" si="5"/>
        <v>0.9</v>
      </c>
    </row>
    <row r="47" spans="1:4" x14ac:dyDescent="0.2">
      <c r="A47" s="13"/>
      <c r="B47" s="14"/>
      <c r="C47" s="14"/>
      <c r="D47" s="15"/>
    </row>
    <row r="48" spans="1:4" x14ac:dyDescent="0.2">
      <c r="A48" s="18" t="s">
        <v>28</v>
      </c>
      <c r="B48" s="19"/>
      <c r="C48" s="20">
        <f t="shared" ref="C48:D48" si="6">SUM(C42:C46)</f>
        <v>1840</v>
      </c>
      <c r="D48" s="21">
        <f t="shared" si="6"/>
        <v>19.599999999999998</v>
      </c>
    </row>
    <row r="53" spans="1:4" x14ac:dyDescent="0.2">
      <c r="A53" s="5" t="s">
        <v>18</v>
      </c>
    </row>
    <row r="54" spans="1:4" x14ac:dyDescent="0.2">
      <c r="A54" s="5" t="s">
        <v>19</v>
      </c>
      <c r="B54" s="5">
        <v>0.85</v>
      </c>
    </row>
    <row r="55" spans="1:4" x14ac:dyDescent="0.2">
      <c r="A55" s="5" t="s">
        <v>20</v>
      </c>
      <c r="B55" s="5">
        <v>14.8</v>
      </c>
    </row>
    <row r="56" spans="1:4" x14ac:dyDescent="0.2">
      <c r="A56" s="5" t="s">
        <v>4</v>
      </c>
      <c r="B56" s="5">
        <v>14</v>
      </c>
      <c r="C56" s="22">
        <v>1100</v>
      </c>
      <c r="D56" s="5">
        <f>C56*(B56/$B$55)/$B$54</f>
        <v>1224.1653418124008</v>
      </c>
    </row>
    <row r="57" spans="1:4" x14ac:dyDescent="0.2">
      <c r="A57" s="5"/>
      <c r="B57" s="5"/>
      <c r="C57" s="5"/>
    </row>
    <row r="58" spans="1:4" x14ac:dyDescent="0.2">
      <c r="A58" s="5" t="s">
        <v>9</v>
      </c>
      <c r="B58" s="5">
        <v>12</v>
      </c>
      <c r="C58" s="5">
        <v>15000</v>
      </c>
    </row>
    <row r="59" spans="1:4" x14ac:dyDescent="0.2">
      <c r="A59" s="5" t="s">
        <v>12</v>
      </c>
      <c r="B59" s="5">
        <v>12</v>
      </c>
      <c r="C59" s="5">
        <v>200</v>
      </c>
    </row>
    <row r="60" spans="1:4" x14ac:dyDescent="0.2">
      <c r="A60" s="5"/>
      <c r="B60" s="5">
        <v>12</v>
      </c>
      <c r="C60" s="22">
        <f>SUM(C58:C59)</f>
        <v>15200</v>
      </c>
      <c r="D60" s="5">
        <f>C60*(B60/$B$55)/$B$54</f>
        <v>14499.205087440381</v>
      </c>
    </row>
    <row r="61" spans="1:4" x14ac:dyDescent="0.2">
      <c r="A61" s="5"/>
      <c r="B61" s="5"/>
      <c r="C61" s="5"/>
    </row>
    <row r="62" spans="1:4" x14ac:dyDescent="0.2">
      <c r="A62" s="5" t="s">
        <v>5</v>
      </c>
      <c r="B62" s="5">
        <v>5</v>
      </c>
      <c r="C62" s="5">
        <v>80</v>
      </c>
    </row>
    <row r="63" spans="1:4" x14ac:dyDescent="0.2">
      <c r="A63" s="5" t="s">
        <v>7</v>
      </c>
      <c r="B63" s="5">
        <v>5</v>
      </c>
      <c r="C63" s="5">
        <v>20</v>
      </c>
    </row>
    <row r="64" spans="1:4" x14ac:dyDescent="0.2">
      <c r="A64" s="5" t="s">
        <v>8</v>
      </c>
      <c r="B64" s="5">
        <v>5</v>
      </c>
      <c r="C64" s="5">
        <v>15</v>
      </c>
    </row>
    <row r="65" spans="1:4" x14ac:dyDescent="0.2">
      <c r="A65" s="5" t="s">
        <v>10</v>
      </c>
      <c r="B65" s="5">
        <v>5</v>
      </c>
      <c r="C65" s="5">
        <v>380</v>
      </c>
    </row>
    <row r="66" spans="1:4" x14ac:dyDescent="0.2">
      <c r="A66" s="5" t="s">
        <v>11</v>
      </c>
      <c r="B66" s="5">
        <v>5</v>
      </c>
      <c r="C66" s="5">
        <v>400</v>
      </c>
    </row>
    <row r="67" spans="1:4" x14ac:dyDescent="0.2">
      <c r="A67" s="5" t="s">
        <v>13</v>
      </c>
      <c r="B67" s="5">
        <v>5</v>
      </c>
      <c r="C67" s="5">
        <v>180</v>
      </c>
    </row>
    <row r="68" spans="1:4" x14ac:dyDescent="0.2">
      <c r="B68" s="5">
        <v>5</v>
      </c>
      <c r="C68" s="22">
        <f>SUM(C62:C67)</f>
        <v>1075</v>
      </c>
      <c r="D68" s="5">
        <f>C68*(B68/$B$55)/$B$54</f>
        <v>427.26550079491255</v>
      </c>
    </row>
    <row r="69" spans="1:4" x14ac:dyDescent="0.2">
      <c r="D69" s="5">
        <f>SUM(D56:D68)</f>
        <v>16150.635930047694</v>
      </c>
    </row>
    <row r="71" spans="1:4" x14ac:dyDescent="0.2">
      <c r="A71" s="5" t="s">
        <v>21</v>
      </c>
    </row>
    <row r="73" spans="1:4" x14ac:dyDescent="0.2">
      <c r="A73" s="5" t="s">
        <v>22</v>
      </c>
      <c r="B73" s="5">
        <v>210</v>
      </c>
    </row>
    <row r="74" spans="1:4" x14ac:dyDescent="0.2">
      <c r="A74" s="5" t="s">
        <v>23</v>
      </c>
      <c r="B74" s="5">
        <v>16</v>
      </c>
    </row>
    <row r="75" spans="1:4" x14ac:dyDescent="0.2">
      <c r="A75" s="5" t="s">
        <v>24</v>
      </c>
      <c r="B75" s="5">
        <v>14.8</v>
      </c>
    </row>
    <row r="76" spans="1:4" x14ac:dyDescent="0.2">
      <c r="A76" s="5" t="s">
        <v>29</v>
      </c>
      <c r="B76" s="5">
        <v>0.5</v>
      </c>
    </row>
    <row r="77" spans="1:4" x14ac:dyDescent="0.2">
      <c r="A77" s="5" t="s">
        <v>30</v>
      </c>
      <c r="B77" s="5">
        <f>B74*B76</f>
        <v>8</v>
      </c>
    </row>
    <row r="78" spans="1:4" x14ac:dyDescent="0.2">
      <c r="A78" s="5" t="s">
        <v>27</v>
      </c>
      <c r="B78" s="5">
        <f>B74/B77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999B-4014-40FC-9B8B-ECEBF5C5E37D}">
  <dimension ref="A1:E110"/>
  <sheetViews>
    <sheetView topLeftCell="A93" workbookViewId="0">
      <selection activeCell="D102" sqref="D102"/>
    </sheetView>
  </sheetViews>
  <sheetFormatPr defaultRowHeight="12.75" x14ac:dyDescent="0.2"/>
  <cols>
    <col min="1" max="1" width="21.5703125" customWidth="1"/>
    <col min="4" max="4" width="13.28515625" customWidth="1"/>
    <col min="5" max="5" width="22.140625" customWidth="1"/>
  </cols>
  <sheetData>
    <row r="1" spans="1:5" ht="17.25" x14ac:dyDescent="0.2">
      <c r="A1" s="29" t="s">
        <v>74</v>
      </c>
    </row>
    <row r="5" spans="1:5" ht="15.75" x14ac:dyDescent="0.2">
      <c r="A5" s="30" t="s">
        <v>75</v>
      </c>
    </row>
    <row r="7" spans="1:5" ht="25.5" x14ac:dyDescent="0.2">
      <c r="A7" s="31" t="s">
        <v>0</v>
      </c>
      <c r="B7" s="31" t="s">
        <v>1</v>
      </c>
      <c r="C7" s="31" t="s">
        <v>2</v>
      </c>
      <c r="D7" s="31" t="s">
        <v>22</v>
      </c>
      <c r="E7" s="31" t="s">
        <v>76</v>
      </c>
    </row>
    <row r="8" spans="1:5" x14ac:dyDescent="0.2">
      <c r="A8" s="32" t="s">
        <v>4</v>
      </c>
      <c r="B8" s="32">
        <v>14</v>
      </c>
      <c r="C8" s="32">
        <v>2000</v>
      </c>
      <c r="D8" s="32">
        <v>28</v>
      </c>
      <c r="E8" s="33" t="s">
        <v>77</v>
      </c>
    </row>
    <row r="9" spans="1:5" x14ac:dyDescent="0.2">
      <c r="A9" s="32" t="s">
        <v>5</v>
      </c>
      <c r="B9" s="32">
        <v>5</v>
      </c>
      <c r="C9" s="32">
        <v>80</v>
      </c>
      <c r="D9" s="32">
        <v>0.4</v>
      </c>
      <c r="E9" s="33" t="s">
        <v>78</v>
      </c>
    </row>
    <row r="10" spans="1:5" x14ac:dyDescent="0.2">
      <c r="A10" s="32" t="s">
        <v>6</v>
      </c>
      <c r="B10" s="32">
        <v>5</v>
      </c>
      <c r="C10" s="32">
        <v>17000</v>
      </c>
      <c r="D10" s="32">
        <v>85</v>
      </c>
      <c r="E10" s="33" t="s">
        <v>79</v>
      </c>
    </row>
    <row r="11" spans="1:5" x14ac:dyDescent="0.2">
      <c r="A11" s="32" t="s">
        <v>8</v>
      </c>
      <c r="B11" s="32">
        <v>5</v>
      </c>
      <c r="C11" s="32">
        <v>15</v>
      </c>
      <c r="D11" s="32">
        <v>7.4999999999999997E-2</v>
      </c>
      <c r="E11" s="33" t="s">
        <v>80</v>
      </c>
    </row>
    <row r="12" spans="1:5" x14ac:dyDescent="0.2">
      <c r="A12" s="32" t="s">
        <v>9</v>
      </c>
      <c r="B12" s="32">
        <v>12</v>
      </c>
      <c r="C12" s="32">
        <v>15000</v>
      </c>
      <c r="D12" s="32">
        <v>180</v>
      </c>
      <c r="E12" s="33" t="s">
        <v>81</v>
      </c>
    </row>
    <row r="13" spans="1:5" x14ac:dyDescent="0.2">
      <c r="A13" s="32" t="s">
        <v>82</v>
      </c>
      <c r="B13" s="32">
        <v>5</v>
      </c>
      <c r="C13" s="32">
        <v>380</v>
      </c>
      <c r="D13" s="32">
        <v>1.9</v>
      </c>
      <c r="E13" s="33" t="s">
        <v>83</v>
      </c>
    </row>
    <row r="14" spans="1:5" x14ac:dyDescent="0.2">
      <c r="A14" s="32" t="s">
        <v>11</v>
      </c>
      <c r="B14" s="32">
        <v>5</v>
      </c>
      <c r="C14" s="32">
        <v>400</v>
      </c>
      <c r="D14" s="32">
        <v>2</v>
      </c>
      <c r="E14" s="33" t="s">
        <v>84</v>
      </c>
    </row>
    <row r="15" spans="1:5" x14ac:dyDescent="0.2">
      <c r="A15" s="32" t="s">
        <v>12</v>
      </c>
      <c r="B15" s="32">
        <v>12</v>
      </c>
      <c r="C15" s="32">
        <v>200</v>
      </c>
      <c r="D15" s="32">
        <v>2.4</v>
      </c>
      <c r="E15" s="33" t="s">
        <v>80</v>
      </c>
    </row>
    <row r="16" spans="1:5" x14ac:dyDescent="0.2">
      <c r="A16" s="32" t="s">
        <v>13</v>
      </c>
      <c r="B16" s="32">
        <v>5</v>
      </c>
      <c r="C16" s="32">
        <v>180</v>
      </c>
      <c r="D16" s="32">
        <v>0.9</v>
      </c>
      <c r="E16" s="33" t="s">
        <v>85</v>
      </c>
    </row>
    <row r="17" spans="1:5" x14ac:dyDescent="0.2">
      <c r="A17" s="32" t="s">
        <v>86</v>
      </c>
      <c r="B17" s="32">
        <v>12</v>
      </c>
      <c r="C17" s="32">
        <v>5000</v>
      </c>
      <c r="D17" s="32">
        <v>60</v>
      </c>
      <c r="E17" s="33" t="s">
        <v>87</v>
      </c>
    </row>
    <row r="18" spans="1:5" x14ac:dyDescent="0.2">
      <c r="A18" s="32" t="s">
        <v>36</v>
      </c>
      <c r="B18" s="32">
        <v>5</v>
      </c>
      <c r="C18" s="32">
        <v>10</v>
      </c>
      <c r="D18" s="32">
        <v>0.05</v>
      </c>
      <c r="E18" s="33" t="s">
        <v>88</v>
      </c>
    </row>
    <row r="19" spans="1:5" x14ac:dyDescent="0.2">
      <c r="A19" s="32" t="s">
        <v>89</v>
      </c>
      <c r="B19" s="32">
        <v>12</v>
      </c>
      <c r="C19" s="32">
        <v>20</v>
      </c>
      <c r="D19" s="32">
        <v>0.24</v>
      </c>
      <c r="E19" s="33" t="s">
        <v>90</v>
      </c>
    </row>
    <row r="20" spans="1:5" x14ac:dyDescent="0.2">
      <c r="A20" s="32" t="s">
        <v>91</v>
      </c>
      <c r="B20" s="32">
        <v>5</v>
      </c>
      <c r="C20" s="32">
        <v>30</v>
      </c>
      <c r="D20" s="32">
        <v>0.15</v>
      </c>
      <c r="E20" s="33" t="s">
        <v>92</v>
      </c>
    </row>
    <row r="23" spans="1:5" ht="15.75" x14ac:dyDescent="0.2">
      <c r="A23" s="30" t="s">
        <v>104</v>
      </c>
    </row>
    <row r="25" spans="1:5" ht="25.5" x14ac:dyDescent="0.2">
      <c r="A25" s="31" t="s">
        <v>0</v>
      </c>
      <c r="B25" s="31" t="s">
        <v>1</v>
      </c>
      <c r="C25" s="31" t="s">
        <v>2</v>
      </c>
      <c r="D25" s="31" t="s">
        <v>22</v>
      </c>
    </row>
    <row r="26" spans="1:5" x14ac:dyDescent="0.2">
      <c r="A26" s="32" t="s">
        <v>4</v>
      </c>
      <c r="B26" s="32">
        <v>14</v>
      </c>
      <c r="C26" s="32">
        <v>2000</v>
      </c>
      <c r="D26" s="32">
        <v>28</v>
      </c>
    </row>
    <row r="27" spans="1:5" x14ac:dyDescent="0.2">
      <c r="A27" s="32" t="s">
        <v>5</v>
      </c>
      <c r="B27" s="32">
        <v>5</v>
      </c>
      <c r="C27" s="32">
        <v>80</v>
      </c>
      <c r="D27" s="32">
        <v>0.4</v>
      </c>
    </row>
    <row r="28" spans="1:5" x14ac:dyDescent="0.2">
      <c r="A28" s="32" t="s">
        <v>6</v>
      </c>
      <c r="B28" s="32">
        <v>5</v>
      </c>
      <c r="C28" s="32">
        <v>17000</v>
      </c>
      <c r="D28" s="32">
        <v>85</v>
      </c>
    </row>
    <row r="29" spans="1:5" x14ac:dyDescent="0.2">
      <c r="A29" s="32" t="s">
        <v>8</v>
      </c>
      <c r="B29" s="32">
        <v>5</v>
      </c>
      <c r="C29" s="32">
        <v>15</v>
      </c>
      <c r="D29" s="32">
        <v>7.4999999999999997E-2</v>
      </c>
    </row>
    <row r="30" spans="1:5" x14ac:dyDescent="0.2">
      <c r="A30" s="32" t="s">
        <v>9</v>
      </c>
      <c r="B30" s="32">
        <v>12</v>
      </c>
      <c r="C30" s="32">
        <v>15000</v>
      </c>
      <c r="D30" s="32">
        <v>180</v>
      </c>
    </row>
    <row r="31" spans="1:5" x14ac:dyDescent="0.2">
      <c r="A31" s="32" t="s">
        <v>82</v>
      </c>
      <c r="B31" s="32">
        <v>5</v>
      </c>
      <c r="C31" s="32">
        <v>380</v>
      </c>
      <c r="D31" s="32">
        <v>1.9</v>
      </c>
    </row>
    <row r="32" spans="1:5" x14ac:dyDescent="0.2">
      <c r="A32" s="32" t="s">
        <v>11</v>
      </c>
      <c r="B32" s="32">
        <v>5</v>
      </c>
      <c r="C32" s="32">
        <v>400</v>
      </c>
      <c r="D32" s="32">
        <v>2</v>
      </c>
    </row>
    <row r="33" spans="1:4" x14ac:dyDescent="0.2">
      <c r="A33" s="32" t="s">
        <v>12</v>
      </c>
      <c r="B33" s="32">
        <v>12</v>
      </c>
      <c r="C33" s="32">
        <v>200</v>
      </c>
      <c r="D33" s="32">
        <v>2.4</v>
      </c>
    </row>
    <row r="34" spans="1:4" x14ac:dyDescent="0.2">
      <c r="A34" s="32" t="s">
        <v>13</v>
      </c>
      <c r="B34" s="32">
        <v>5</v>
      </c>
      <c r="C34" s="32">
        <v>180</v>
      </c>
      <c r="D34" s="32">
        <v>0.9</v>
      </c>
    </row>
    <row r="35" spans="1:4" x14ac:dyDescent="0.2">
      <c r="A35" s="32" t="s">
        <v>86</v>
      </c>
      <c r="B35" s="32">
        <v>12</v>
      </c>
      <c r="C35" s="32">
        <v>5000</v>
      </c>
      <c r="D35" s="32">
        <v>60</v>
      </c>
    </row>
    <row r="36" spans="1:4" x14ac:dyDescent="0.2">
      <c r="A36" s="32" t="s">
        <v>36</v>
      </c>
      <c r="B36" s="32">
        <v>5</v>
      </c>
      <c r="C36" s="32">
        <v>10</v>
      </c>
      <c r="D36" s="32">
        <v>0.05</v>
      </c>
    </row>
    <row r="37" spans="1:4" x14ac:dyDescent="0.2">
      <c r="A37" s="32" t="s">
        <v>89</v>
      </c>
      <c r="B37" s="32">
        <v>12</v>
      </c>
      <c r="C37" s="32">
        <v>20</v>
      </c>
      <c r="D37" s="32">
        <v>0.24</v>
      </c>
    </row>
    <row r="38" spans="1:4" x14ac:dyDescent="0.2">
      <c r="A38" s="32" t="s">
        <v>91</v>
      </c>
      <c r="B38" s="32">
        <v>5</v>
      </c>
      <c r="C38" s="32">
        <v>30</v>
      </c>
      <c r="D38" s="32">
        <v>0.15</v>
      </c>
    </row>
    <row r="39" spans="1:4" x14ac:dyDescent="0.2">
      <c r="A39" s="34" t="s">
        <v>28</v>
      </c>
      <c r="B39" s="26"/>
      <c r="C39" s="34">
        <v>39995</v>
      </c>
      <c r="D39" s="34">
        <v>360.09</v>
      </c>
    </row>
    <row r="42" spans="1:4" ht="15.75" x14ac:dyDescent="0.2">
      <c r="A42" s="30" t="s">
        <v>105</v>
      </c>
    </row>
    <row r="44" spans="1:4" x14ac:dyDescent="0.2">
      <c r="A44" s="23" t="s">
        <v>93</v>
      </c>
    </row>
    <row r="46" spans="1:4" ht="25.5" x14ac:dyDescent="0.2">
      <c r="A46" s="31" t="s">
        <v>0</v>
      </c>
      <c r="B46" s="31" t="s">
        <v>1</v>
      </c>
      <c r="C46" s="31" t="s">
        <v>2</v>
      </c>
      <c r="D46" s="31" t="s">
        <v>22</v>
      </c>
    </row>
    <row r="47" spans="1:4" x14ac:dyDescent="0.2">
      <c r="A47" s="32" t="s">
        <v>4</v>
      </c>
      <c r="B47" s="32">
        <v>14</v>
      </c>
      <c r="C47" s="32">
        <v>2000</v>
      </c>
      <c r="D47" s="32">
        <v>28</v>
      </c>
    </row>
    <row r="48" spans="1:4" x14ac:dyDescent="0.2">
      <c r="A48" s="32" t="s">
        <v>5</v>
      </c>
      <c r="B48" s="32">
        <v>5</v>
      </c>
      <c r="C48" s="32">
        <v>80</v>
      </c>
      <c r="D48" s="32">
        <v>0.4</v>
      </c>
    </row>
    <row r="49" spans="1:4" x14ac:dyDescent="0.2">
      <c r="A49" s="32" t="s">
        <v>8</v>
      </c>
      <c r="B49" s="32">
        <v>5</v>
      </c>
      <c r="C49" s="32">
        <v>15</v>
      </c>
      <c r="D49" s="32">
        <v>7.4999999999999997E-2</v>
      </c>
    </row>
    <row r="50" spans="1:4" x14ac:dyDescent="0.2">
      <c r="A50" s="32" t="s">
        <v>9</v>
      </c>
      <c r="B50" s="32">
        <v>12</v>
      </c>
      <c r="C50" s="32">
        <v>15000</v>
      </c>
      <c r="D50" s="32">
        <v>180</v>
      </c>
    </row>
    <row r="51" spans="1:4" x14ac:dyDescent="0.2">
      <c r="A51" s="32" t="s">
        <v>82</v>
      </c>
      <c r="B51" s="32">
        <v>5</v>
      </c>
      <c r="C51" s="32">
        <v>380</v>
      </c>
      <c r="D51" s="32">
        <v>1.9</v>
      </c>
    </row>
    <row r="52" spans="1:4" x14ac:dyDescent="0.2">
      <c r="A52" s="32" t="s">
        <v>11</v>
      </c>
      <c r="B52" s="32">
        <v>5</v>
      </c>
      <c r="C52" s="32">
        <v>400</v>
      </c>
      <c r="D52" s="32">
        <v>2</v>
      </c>
    </row>
    <row r="53" spans="1:4" x14ac:dyDescent="0.2">
      <c r="A53" s="32" t="s">
        <v>12</v>
      </c>
      <c r="B53" s="32">
        <v>12</v>
      </c>
      <c r="C53" s="32">
        <v>200</v>
      </c>
      <c r="D53" s="32">
        <v>2.4</v>
      </c>
    </row>
    <row r="54" spans="1:4" x14ac:dyDescent="0.2">
      <c r="A54" s="32" t="s">
        <v>13</v>
      </c>
      <c r="B54" s="32">
        <v>5</v>
      </c>
      <c r="C54" s="32">
        <v>180</v>
      </c>
      <c r="D54" s="32">
        <v>0.9</v>
      </c>
    </row>
    <row r="55" spans="1:4" x14ac:dyDescent="0.2">
      <c r="A55" s="32" t="s">
        <v>86</v>
      </c>
      <c r="B55" s="32">
        <v>12</v>
      </c>
      <c r="C55" s="32">
        <v>5000</v>
      </c>
      <c r="D55" s="32">
        <v>60</v>
      </c>
    </row>
    <row r="56" spans="1:4" x14ac:dyDescent="0.2">
      <c r="A56" s="32" t="s">
        <v>36</v>
      </c>
      <c r="B56" s="32">
        <v>5</v>
      </c>
      <c r="C56" s="32">
        <v>10</v>
      </c>
      <c r="D56" s="32">
        <v>0.05</v>
      </c>
    </row>
    <row r="57" spans="1:4" x14ac:dyDescent="0.2">
      <c r="A57" s="32" t="s">
        <v>89</v>
      </c>
      <c r="B57" s="32">
        <v>12</v>
      </c>
      <c r="C57" s="32">
        <v>20</v>
      </c>
      <c r="D57" s="32">
        <v>0.24</v>
      </c>
    </row>
    <row r="58" spans="1:4" x14ac:dyDescent="0.2">
      <c r="A58" s="32" t="s">
        <v>91</v>
      </c>
      <c r="B58" s="32">
        <v>5</v>
      </c>
      <c r="C58" s="32">
        <v>30</v>
      </c>
      <c r="D58" s="32">
        <v>0.15</v>
      </c>
    </row>
    <row r="59" spans="1:4" x14ac:dyDescent="0.2">
      <c r="A59" s="34" t="s">
        <v>28</v>
      </c>
      <c r="B59" s="26"/>
      <c r="C59" s="34">
        <v>23295</v>
      </c>
      <c r="D59" s="34">
        <v>277.11500000000001</v>
      </c>
    </row>
    <row r="61" spans="1:4" x14ac:dyDescent="0.2">
      <c r="A61" s="23" t="s">
        <v>94</v>
      </c>
    </row>
    <row r="63" spans="1:4" ht="25.5" x14ac:dyDescent="0.2">
      <c r="A63" s="31" t="s">
        <v>0</v>
      </c>
      <c r="B63" s="31" t="s">
        <v>1</v>
      </c>
      <c r="C63" s="31" t="s">
        <v>2</v>
      </c>
      <c r="D63" s="31" t="s">
        <v>22</v>
      </c>
    </row>
    <row r="64" spans="1:4" x14ac:dyDescent="0.2">
      <c r="A64" s="32" t="s">
        <v>4</v>
      </c>
      <c r="B64" s="32">
        <v>14</v>
      </c>
      <c r="C64" s="32">
        <v>2000</v>
      </c>
      <c r="D64" s="32">
        <v>28</v>
      </c>
    </row>
    <row r="65" spans="1:4" x14ac:dyDescent="0.2">
      <c r="A65" s="32" t="s">
        <v>5</v>
      </c>
      <c r="B65" s="32">
        <v>5</v>
      </c>
      <c r="C65" s="32">
        <v>80</v>
      </c>
      <c r="D65" s="32">
        <v>0.4</v>
      </c>
    </row>
    <row r="66" spans="1:4" x14ac:dyDescent="0.2">
      <c r="A66" s="32" t="s">
        <v>6</v>
      </c>
      <c r="B66" s="32">
        <v>5</v>
      </c>
      <c r="C66" s="32">
        <v>17000</v>
      </c>
      <c r="D66" s="32">
        <v>85</v>
      </c>
    </row>
    <row r="67" spans="1:4" x14ac:dyDescent="0.2">
      <c r="A67" s="32" t="s">
        <v>8</v>
      </c>
      <c r="B67" s="32">
        <v>5</v>
      </c>
      <c r="C67" s="32">
        <v>15</v>
      </c>
      <c r="D67" s="32">
        <v>7.4999999999999997E-2</v>
      </c>
    </row>
    <row r="68" spans="1:4" x14ac:dyDescent="0.2">
      <c r="A68" s="32" t="s">
        <v>82</v>
      </c>
      <c r="B68" s="32">
        <v>5</v>
      </c>
      <c r="C68" s="32">
        <v>380</v>
      </c>
      <c r="D68" s="32">
        <v>1.9</v>
      </c>
    </row>
    <row r="69" spans="1:4" x14ac:dyDescent="0.2">
      <c r="A69" s="32" t="s">
        <v>11</v>
      </c>
      <c r="B69" s="32">
        <v>5</v>
      </c>
      <c r="C69" s="32">
        <v>400</v>
      </c>
      <c r="D69" s="32">
        <v>2</v>
      </c>
    </row>
    <row r="70" spans="1:4" x14ac:dyDescent="0.2">
      <c r="A70" s="32" t="s">
        <v>12</v>
      </c>
      <c r="B70" s="32">
        <v>12</v>
      </c>
      <c r="C70" s="32">
        <v>200</v>
      </c>
      <c r="D70" s="32">
        <v>2.4</v>
      </c>
    </row>
    <row r="71" spans="1:4" x14ac:dyDescent="0.2">
      <c r="A71" s="32" t="s">
        <v>13</v>
      </c>
      <c r="B71" s="32">
        <v>5</v>
      </c>
      <c r="C71" s="32">
        <v>180</v>
      </c>
      <c r="D71" s="32">
        <v>0.9</v>
      </c>
    </row>
    <row r="72" spans="1:4" x14ac:dyDescent="0.2">
      <c r="A72" s="32" t="s">
        <v>86</v>
      </c>
      <c r="B72" s="32">
        <v>12</v>
      </c>
      <c r="C72" s="32">
        <v>5000</v>
      </c>
      <c r="D72" s="32">
        <v>60</v>
      </c>
    </row>
    <row r="73" spans="1:4" x14ac:dyDescent="0.2">
      <c r="A73" s="32" t="s">
        <v>36</v>
      </c>
      <c r="B73" s="32">
        <v>5</v>
      </c>
      <c r="C73" s="32">
        <v>10</v>
      </c>
      <c r="D73" s="32">
        <v>0.05</v>
      </c>
    </row>
    <row r="74" spans="1:4" x14ac:dyDescent="0.2">
      <c r="A74" s="32" t="s">
        <v>89</v>
      </c>
      <c r="B74" s="32">
        <v>12</v>
      </c>
      <c r="C74" s="32">
        <v>20</v>
      </c>
      <c r="D74" s="32">
        <v>0.24</v>
      </c>
    </row>
    <row r="75" spans="1:4" x14ac:dyDescent="0.2">
      <c r="A75" s="32" t="s">
        <v>91</v>
      </c>
      <c r="B75" s="32">
        <v>5</v>
      </c>
      <c r="C75" s="32">
        <v>30</v>
      </c>
      <c r="D75" s="32">
        <v>0.15</v>
      </c>
    </row>
    <row r="76" spans="1:4" x14ac:dyDescent="0.2">
      <c r="A76" s="34" t="s">
        <v>28</v>
      </c>
      <c r="B76" s="26"/>
      <c r="C76" s="34">
        <v>23295</v>
      </c>
      <c r="D76" s="34">
        <v>180.11500000000001</v>
      </c>
    </row>
    <row r="78" spans="1:4" x14ac:dyDescent="0.2">
      <c r="A78" s="23" t="s">
        <v>95</v>
      </c>
    </row>
    <row r="80" spans="1:4" ht="25.5" x14ac:dyDescent="0.2">
      <c r="A80" s="31" t="s">
        <v>0</v>
      </c>
      <c r="B80" s="31" t="s">
        <v>1</v>
      </c>
      <c r="C80" s="31" t="s">
        <v>2</v>
      </c>
      <c r="D80" s="31" t="s">
        <v>22</v>
      </c>
    </row>
    <row r="81" spans="1:4" x14ac:dyDescent="0.2">
      <c r="A81" s="32" t="s">
        <v>4</v>
      </c>
      <c r="B81" s="32">
        <v>14</v>
      </c>
      <c r="C81" s="32">
        <v>1000</v>
      </c>
      <c r="D81" s="32">
        <v>14</v>
      </c>
    </row>
    <row r="82" spans="1:4" x14ac:dyDescent="0.2">
      <c r="A82" s="32" t="s">
        <v>5</v>
      </c>
      <c r="B82" s="32">
        <v>5</v>
      </c>
      <c r="C82" s="32">
        <v>80</v>
      </c>
      <c r="D82" s="32">
        <v>0.4</v>
      </c>
    </row>
    <row r="83" spans="1:4" x14ac:dyDescent="0.2">
      <c r="A83" s="32" t="s">
        <v>82</v>
      </c>
      <c r="B83" s="32">
        <v>5</v>
      </c>
      <c r="C83" s="32">
        <v>380</v>
      </c>
      <c r="D83" s="32">
        <v>1.9</v>
      </c>
    </row>
    <row r="84" spans="1:4" x14ac:dyDescent="0.2">
      <c r="A84" s="32" t="s">
        <v>12</v>
      </c>
      <c r="B84" s="32">
        <v>12</v>
      </c>
      <c r="C84" s="32">
        <v>200</v>
      </c>
      <c r="D84" s="32">
        <v>2.4</v>
      </c>
    </row>
    <row r="85" spans="1:4" x14ac:dyDescent="0.2">
      <c r="A85" s="32" t="s">
        <v>13</v>
      </c>
      <c r="B85" s="32">
        <v>5</v>
      </c>
      <c r="C85" s="32">
        <v>180</v>
      </c>
      <c r="D85" s="32">
        <v>0.9</v>
      </c>
    </row>
    <row r="86" spans="1:4" x14ac:dyDescent="0.2">
      <c r="A86" s="32" t="s">
        <v>86</v>
      </c>
      <c r="B86" s="32">
        <v>12</v>
      </c>
      <c r="C86" s="32">
        <v>5000</v>
      </c>
      <c r="D86" s="32">
        <v>60</v>
      </c>
    </row>
    <row r="87" spans="1:4" x14ac:dyDescent="0.2">
      <c r="A87" s="32" t="s">
        <v>36</v>
      </c>
      <c r="B87" s="32">
        <v>5</v>
      </c>
      <c r="C87" s="32">
        <v>10</v>
      </c>
      <c r="D87" s="32">
        <v>0.05</v>
      </c>
    </row>
    <row r="88" spans="1:4" x14ac:dyDescent="0.2">
      <c r="A88" s="32" t="s">
        <v>89</v>
      </c>
      <c r="B88" s="32">
        <v>12</v>
      </c>
      <c r="C88" s="32">
        <v>20</v>
      </c>
      <c r="D88" s="32">
        <v>0.24</v>
      </c>
    </row>
    <row r="89" spans="1:4" x14ac:dyDescent="0.2">
      <c r="A89" s="32" t="s">
        <v>91</v>
      </c>
      <c r="B89" s="32">
        <v>5</v>
      </c>
      <c r="C89" s="32">
        <v>30</v>
      </c>
      <c r="D89" s="32">
        <v>0.15</v>
      </c>
    </row>
    <row r="90" spans="1:4" x14ac:dyDescent="0.2">
      <c r="A90" s="34" t="s">
        <v>28</v>
      </c>
      <c r="B90" s="26"/>
      <c r="C90" s="34">
        <v>6900</v>
      </c>
      <c r="D90" s="34">
        <v>79.09</v>
      </c>
    </row>
    <row r="93" spans="1:4" ht="15.75" x14ac:dyDescent="0.2">
      <c r="A93" s="30" t="s">
        <v>96</v>
      </c>
    </row>
    <row r="95" spans="1:4" x14ac:dyDescent="0.2">
      <c r="A95" s="23" t="s">
        <v>21</v>
      </c>
    </row>
    <row r="97" spans="1:2" x14ac:dyDescent="0.2">
      <c r="A97" s="24" t="s">
        <v>106</v>
      </c>
    </row>
    <row r="99" spans="1:2" x14ac:dyDescent="0.2">
      <c r="A99" s="23" t="s">
        <v>93</v>
      </c>
    </row>
    <row r="101" spans="1:2" x14ac:dyDescent="0.2">
      <c r="A101" s="31" t="s">
        <v>97</v>
      </c>
      <c r="B101" s="31" t="s">
        <v>98</v>
      </c>
    </row>
    <row r="102" spans="1:2" x14ac:dyDescent="0.2">
      <c r="A102" s="32" t="s">
        <v>22</v>
      </c>
      <c r="B102" s="32">
        <v>277.11500000000001</v>
      </c>
    </row>
    <row r="103" spans="1:2" x14ac:dyDescent="0.2">
      <c r="A103" s="32" t="s">
        <v>99</v>
      </c>
      <c r="B103" s="35">
        <v>0.8</v>
      </c>
    </row>
    <row r="104" spans="1:2" x14ac:dyDescent="0.2">
      <c r="A104" s="32" t="s">
        <v>100</v>
      </c>
      <c r="B104" s="32">
        <v>346.39400000000001</v>
      </c>
    </row>
    <row r="105" spans="1:2" x14ac:dyDescent="0.2">
      <c r="A105" s="32" t="s">
        <v>23</v>
      </c>
      <c r="B105" s="32">
        <v>23.295000000000002</v>
      </c>
    </row>
    <row r="106" spans="1:2" x14ac:dyDescent="0.2">
      <c r="A106" s="32" t="s">
        <v>1</v>
      </c>
      <c r="B106" s="32">
        <v>14.8</v>
      </c>
    </row>
    <row r="107" spans="1:2" x14ac:dyDescent="0.2">
      <c r="A107" s="32" t="s">
        <v>101</v>
      </c>
      <c r="B107" s="32">
        <v>0.5</v>
      </c>
    </row>
    <row r="108" spans="1:2" x14ac:dyDescent="0.2">
      <c r="A108" s="32" t="s">
        <v>30</v>
      </c>
      <c r="B108" s="32">
        <v>11.65</v>
      </c>
    </row>
    <row r="109" spans="1:2" x14ac:dyDescent="0.2">
      <c r="A109" s="32" t="s">
        <v>102</v>
      </c>
      <c r="B109" s="32">
        <v>14.5625</v>
      </c>
    </row>
    <row r="110" spans="1:2" x14ac:dyDescent="0.2">
      <c r="A110" s="32" t="s">
        <v>103</v>
      </c>
      <c r="B110" s="32">
        <v>2</v>
      </c>
    </row>
  </sheetData>
  <hyperlinks>
    <hyperlink ref="E8" r:id="rId1" display="https://info.nvidia.com/rs/156-OFN-742/images/Jetson_AGX_Xavier_New_Era_Autonomous_Machines.pdf" xr:uid="{1B80DE14-3507-45E7-9B56-0418DD1D5D0C}"/>
    <hyperlink ref="E9" r:id="rId2" display="https://docs.arduino.cc/resources/datasheets/A000067-datasheet.pdf" xr:uid="{51F7CA0A-4450-4C2C-A303-9B7FE853EB29}"/>
    <hyperlink ref="E10" r:id="rId3" display="https://hitecrcd.co.jp/material/spec_sheet/servo/33785.pdf" xr:uid="{9E7909E7-88AB-466F-B5AF-0B027C1ADC5D}"/>
    <hyperlink ref="E11" r:id="rId4" display="https://www.alldatasheet.com/datasheet-pdf/pdf/1132204/ETC2/HCSR04.html" xr:uid="{6F3B5EF7-0095-444C-A760-0AB3E4D900F5}"/>
    <hyperlink ref="E12" r:id="rId5" display="https://www.parallax.com/product/6-5-hub-motor-with-encoder/" xr:uid="{6547A6B4-3E25-429C-8596-A75BFCF1E6E5}"/>
    <hyperlink ref="E13" r:id="rId6" display="https://www.generationrobots.com/media/zed2-camera-datasheet.pdf" xr:uid="{44C57F9A-3A25-4D01-8C80-0412FBB82F3A}"/>
    <hyperlink ref="E14" r:id="rId7" display="https://www.dfrobot.com/product-1773.html" xr:uid="{7F5AFCE9-7BA7-4C8D-B673-8EE20F09106E}"/>
    <hyperlink ref="E15" r:id="rId8" display="https://www.alldatasheet.com/datasheet-pdf/pdf/578589/ETC2/4DLCD-32QA.html" xr:uid="{45F9C5A7-56AC-4D4C-A983-5CABE44B0EE8}"/>
    <hyperlink ref="E16" r:id="rId9" display="https://wiki.seeedstudio.com/ReSpeaker_Mic_Array_v2.0/" xr:uid="{955FB27B-08F9-4B0F-A793-FECD6475E1D4}"/>
    <hyperlink ref="E17" r:id="rId10" display="https://www.laskakit.cz/user/related_files/jyqd-v7_3e2-english.pdf" xr:uid="{B64018FB-D56F-4C02-BF93-EC09A9816B3B}"/>
    <hyperlink ref="E18" r:id="rId11" display="https://cdn.sparkfun.com/datasheets/Sensors/Accelerometers/RM-MPU-6000A.pdf" xr:uid="{D9490133-7E86-45DA-B340-4F2466E32FE7}"/>
    <hyperlink ref="E19" r:id="rId12" display="https://www.manualslib.com/products/Overkill-Solar-Jbd-Sp04s020-11218615.html" xr:uid="{F12AD85D-C55B-4069-98AA-AACF698AD707}"/>
    <hyperlink ref="E20" r:id="rId13" display="https://www.pololu.com/product/701/faqs" xr:uid="{8A797550-8A45-4892-999A-632DDE65C4D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A301-ED14-48D4-8196-8D2C9006501D}">
  <dimension ref="A1:E29"/>
  <sheetViews>
    <sheetView workbookViewId="0">
      <selection activeCell="B4" sqref="B4"/>
    </sheetView>
  </sheetViews>
  <sheetFormatPr defaultRowHeight="12.75" x14ac:dyDescent="0.2"/>
  <cols>
    <col min="1" max="1" width="47.28515625" customWidth="1"/>
    <col min="2" max="2" width="90.140625" customWidth="1"/>
    <col min="3" max="3" width="36.5703125" customWidth="1"/>
    <col min="4" max="4" width="33.85546875" customWidth="1"/>
  </cols>
  <sheetData>
    <row r="1" spans="1:4" x14ac:dyDescent="0.2">
      <c r="A1" s="23" t="s">
        <v>31</v>
      </c>
      <c r="D1" s="23" t="s">
        <v>51</v>
      </c>
    </row>
    <row r="2" spans="1:4" x14ac:dyDescent="0.2">
      <c r="A2" s="4" t="s">
        <v>4</v>
      </c>
      <c r="B2" s="24" t="s">
        <v>34</v>
      </c>
      <c r="C2" s="24" t="s">
        <v>65</v>
      </c>
      <c r="D2" s="28" t="s">
        <v>53</v>
      </c>
    </row>
    <row r="3" spans="1:4" x14ac:dyDescent="0.2">
      <c r="A3" s="4" t="s">
        <v>5</v>
      </c>
      <c r="B3" s="24" t="s">
        <v>47</v>
      </c>
      <c r="C3" s="24" t="s">
        <v>66</v>
      </c>
      <c r="D3" t="s">
        <v>50</v>
      </c>
    </row>
    <row r="4" spans="1:4" x14ac:dyDescent="0.2">
      <c r="A4" s="4" t="s">
        <v>6</v>
      </c>
      <c r="B4" s="24" t="s">
        <v>48</v>
      </c>
      <c r="C4" s="24" t="s">
        <v>68</v>
      </c>
      <c r="D4" s="28" t="s">
        <v>55</v>
      </c>
    </row>
    <row r="5" spans="1:4" x14ac:dyDescent="0.2">
      <c r="A5" s="4" t="s">
        <v>8</v>
      </c>
      <c r="B5" s="24" t="s">
        <v>39</v>
      </c>
      <c r="C5" s="24" t="s">
        <v>67</v>
      </c>
      <c r="D5" s="28" t="s">
        <v>54</v>
      </c>
    </row>
    <row r="6" spans="1:4" x14ac:dyDescent="0.2">
      <c r="A6" s="4" t="s">
        <v>9</v>
      </c>
      <c r="B6" s="24" t="s">
        <v>42</v>
      </c>
      <c r="C6" s="24" t="s">
        <v>69</v>
      </c>
      <c r="D6" s="28" t="s">
        <v>56</v>
      </c>
    </row>
    <row r="7" spans="1:4" x14ac:dyDescent="0.2">
      <c r="A7" s="4" t="s">
        <v>10</v>
      </c>
      <c r="B7" s="24" t="s">
        <v>38</v>
      </c>
      <c r="C7" s="24" t="s">
        <v>70</v>
      </c>
      <c r="D7" s="28" t="s">
        <v>57</v>
      </c>
    </row>
    <row r="8" spans="1:4" x14ac:dyDescent="0.2">
      <c r="A8" s="4" t="s">
        <v>11</v>
      </c>
      <c r="B8" s="24" t="s">
        <v>35</v>
      </c>
      <c r="C8" s="24" t="s">
        <v>71</v>
      </c>
      <c r="D8" s="28" t="s">
        <v>58</v>
      </c>
    </row>
    <row r="9" spans="1:4" x14ac:dyDescent="0.2">
      <c r="A9" s="4" t="s">
        <v>12</v>
      </c>
      <c r="B9" s="24" t="s">
        <v>41</v>
      </c>
      <c r="C9" s="24" t="s">
        <v>72</v>
      </c>
      <c r="D9" s="28" t="s">
        <v>59</v>
      </c>
    </row>
    <row r="10" spans="1:4" x14ac:dyDescent="0.2">
      <c r="A10" s="4" t="s">
        <v>13</v>
      </c>
      <c r="B10" s="24" t="s">
        <v>40</v>
      </c>
      <c r="C10" s="24" t="s">
        <v>73</v>
      </c>
      <c r="D10" s="28" t="s">
        <v>60</v>
      </c>
    </row>
    <row r="11" spans="1:4" x14ac:dyDescent="0.2">
      <c r="A11" s="24" t="s">
        <v>32</v>
      </c>
      <c r="B11" s="24" t="s">
        <v>33</v>
      </c>
      <c r="D11" s="28" t="s">
        <v>61</v>
      </c>
    </row>
    <row r="12" spans="1:4" x14ac:dyDescent="0.2">
      <c r="A12" s="25" t="s">
        <v>36</v>
      </c>
      <c r="B12" s="24" t="s">
        <v>37</v>
      </c>
      <c r="D12" s="28" t="s">
        <v>62</v>
      </c>
    </row>
    <row r="13" spans="1:4" ht="18" x14ac:dyDescent="0.2">
      <c r="A13" s="25" t="s">
        <v>44</v>
      </c>
      <c r="B13" s="27" t="s">
        <v>43</v>
      </c>
      <c r="C13" s="24" t="s">
        <v>63</v>
      </c>
      <c r="D13" s="28" t="s">
        <v>64</v>
      </c>
    </row>
    <row r="14" spans="1:4" x14ac:dyDescent="0.2">
      <c r="A14" s="25" t="s">
        <v>45</v>
      </c>
      <c r="B14" s="24" t="s">
        <v>46</v>
      </c>
      <c r="C14" s="24" t="s">
        <v>49</v>
      </c>
      <c r="D14" s="28" t="s">
        <v>52</v>
      </c>
    </row>
    <row r="20" spans="1:5" x14ac:dyDescent="0.2">
      <c r="A20" s="25"/>
    </row>
    <row r="21" spans="1:5" x14ac:dyDescent="0.2">
      <c r="A21" s="25" t="s">
        <v>114</v>
      </c>
      <c r="B21" s="24" t="s">
        <v>115</v>
      </c>
      <c r="C21" s="24" t="s">
        <v>117</v>
      </c>
      <c r="D21" s="24" t="s">
        <v>116</v>
      </c>
      <c r="E21" s="24" t="s">
        <v>118</v>
      </c>
    </row>
    <row r="23" spans="1:5" ht="13.5" thickBot="1" x14ac:dyDescent="0.25">
      <c r="A23" s="45" t="s">
        <v>113</v>
      </c>
    </row>
    <row r="24" spans="1:5" ht="13.5" thickBot="1" x14ac:dyDescent="0.25">
      <c r="A24" s="46" t="s">
        <v>108</v>
      </c>
    </row>
    <row r="25" spans="1:5" ht="13.5" thickBot="1" x14ac:dyDescent="0.25">
      <c r="A25" s="46" t="s">
        <v>109</v>
      </c>
    </row>
    <row r="26" spans="1:5" ht="13.5" thickBot="1" x14ac:dyDescent="0.25">
      <c r="A26" s="46" t="s">
        <v>110</v>
      </c>
    </row>
    <row r="27" spans="1:5" ht="13.5" thickBot="1" x14ac:dyDescent="0.25">
      <c r="A27" s="46" t="s">
        <v>111</v>
      </c>
    </row>
    <row r="28" spans="1:5" ht="13.5" thickBot="1" x14ac:dyDescent="0.25">
      <c r="A28" s="46" t="s">
        <v>112</v>
      </c>
    </row>
    <row r="29" spans="1:5" x14ac:dyDescent="0.2">
      <c r="A29" s="47"/>
    </row>
  </sheetData>
  <hyperlinks>
    <hyperlink ref="D14" r:id="rId1" xr:uid="{DA70423B-4349-4369-AF55-4C37363673A1}"/>
    <hyperlink ref="D2" r:id="rId2" xr:uid="{76736C4C-AA56-4E06-BC53-116E02B248D6}"/>
    <hyperlink ref="D5" r:id="rId3" xr:uid="{62920E50-391B-4FDB-B901-B1EA65A2F072}"/>
    <hyperlink ref="D4" r:id="rId4" xr:uid="{AB10795C-4319-4A36-B12B-35104D230BE2}"/>
    <hyperlink ref="D6" r:id="rId5" xr:uid="{09E83354-60AC-48B2-B7D4-CA7FE9A2A4ED}"/>
    <hyperlink ref="D7" r:id="rId6" xr:uid="{0E8ACD0F-ADAA-4A5F-B6EE-FFF2FA2ED40B}"/>
    <hyperlink ref="D8" r:id="rId7" xr:uid="{7751A886-E350-442B-B187-F5B5825360AC}"/>
    <hyperlink ref="D9" r:id="rId8" xr:uid="{FAB8E6FD-580E-4BA5-9AF7-D97B7898B387}"/>
    <hyperlink ref="D10" r:id="rId9" xr:uid="{93F90481-A8CE-41C0-92DF-BA446813847E}"/>
    <hyperlink ref="D11" r:id="rId10" xr:uid="{E6AF2E09-3DDD-4D23-BFDC-7B2FDC42659C}"/>
    <hyperlink ref="D12" r:id="rId11" xr:uid="{8B994E53-28A0-4A2B-A4DA-53F6D2907A5E}"/>
    <hyperlink ref="D13" r:id="rId12" xr:uid="{069896D8-042D-463A-85C1-E44DDDDF7A68}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EC9A-97D2-47A3-8B94-A8E9B40A033A}">
  <dimension ref="A1:E25"/>
  <sheetViews>
    <sheetView workbookViewId="0">
      <selection activeCell="A14" sqref="A14"/>
    </sheetView>
  </sheetViews>
  <sheetFormatPr defaultRowHeight="12.75" x14ac:dyDescent="0.2"/>
  <cols>
    <col min="1" max="1" width="24.42578125" customWidth="1"/>
  </cols>
  <sheetData>
    <row r="1" spans="1:5" x14ac:dyDescent="0.2">
      <c r="A1" s="117" t="s">
        <v>198</v>
      </c>
      <c r="B1" s="117"/>
    </row>
    <row r="2" spans="1:5" x14ac:dyDescent="0.2">
      <c r="A2" t="s">
        <v>184</v>
      </c>
      <c r="B2">
        <v>1000</v>
      </c>
    </row>
    <row r="3" spans="1:5" x14ac:dyDescent="0.2">
      <c r="A3" t="s">
        <v>185</v>
      </c>
      <c r="B3">
        <v>600</v>
      </c>
    </row>
    <row r="4" spans="1:5" x14ac:dyDescent="0.2">
      <c r="A4" t="s">
        <v>186</v>
      </c>
      <c r="B4">
        <v>5000</v>
      </c>
    </row>
    <row r="5" spans="1:5" x14ac:dyDescent="0.2">
      <c r="A5" t="s">
        <v>187</v>
      </c>
      <c r="B5">
        <v>100</v>
      </c>
    </row>
    <row r="6" spans="1:5" x14ac:dyDescent="0.2">
      <c r="A6" t="s">
        <v>188</v>
      </c>
      <c r="B6">
        <v>1000</v>
      </c>
    </row>
    <row r="7" spans="1:5" x14ac:dyDescent="0.2">
      <c r="B7">
        <v>7700</v>
      </c>
    </row>
    <row r="9" spans="1:5" x14ac:dyDescent="0.2">
      <c r="A9" s="118" t="s">
        <v>199</v>
      </c>
      <c r="B9" s="118"/>
      <c r="C9" s="118"/>
      <c r="D9" s="118"/>
    </row>
    <row r="10" spans="1:5" x14ac:dyDescent="0.2">
      <c r="A10" s="108" t="s">
        <v>193</v>
      </c>
      <c r="B10" s="108" t="s">
        <v>194</v>
      </c>
      <c r="C10" s="108" t="s">
        <v>191</v>
      </c>
      <c r="D10" s="108" t="s">
        <v>192</v>
      </c>
    </row>
    <row r="11" spans="1:5" x14ac:dyDescent="0.2">
      <c r="A11" s="113" t="s">
        <v>209</v>
      </c>
      <c r="B11" s="114"/>
      <c r="C11" s="114"/>
      <c r="D11" s="113">
        <v>13000</v>
      </c>
    </row>
    <row r="12" spans="1:5" x14ac:dyDescent="0.2">
      <c r="A12" s="101" t="s">
        <v>189</v>
      </c>
      <c r="B12" s="101" t="s">
        <v>190</v>
      </c>
      <c r="C12" s="101">
        <v>4</v>
      </c>
      <c r="D12" s="101">
        <v>8160</v>
      </c>
      <c r="E12" s="112"/>
    </row>
    <row r="13" spans="1:5" x14ac:dyDescent="0.2">
      <c r="A13" s="101" t="s">
        <v>195</v>
      </c>
      <c r="B13" s="101" t="s">
        <v>196</v>
      </c>
      <c r="C13" s="101">
        <v>1</v>
      </c>
      <c r="D13" s="101">
        <v>2700</v>
      </c>
    </row>
    <row r="14" spans="1:5" x14ac:dyDescent="0.2">
      <c r="A14" s="113" t="s">
        <v>214</v>
      </c>
      <c r="B14" s="102"/>
      <c r="C14" s="102">
        <v>2</v>
      </c>
      <c r="D14" s="102">
        <v>1000</v>
      </c>
    </row>
    <row r="15" spans="1:5" x14ac:dyDescent="0.2">
      <c r="A15" s="101" t="s">
        <v>200</v>
      </c>
      <c r="B15" s="109" t="s">
        <v>215</v>
      </c>
      <c r="C15" s="101">
        <v>1</v>
      </c>
      <c r="D15" s="101">
        <v>5000</v>
      </c>
    </row>
    <row r="16" spans="1:5" x14ac:dyDescent="0.2">
      <c r="A16" s="113" t="s">
        <v>208</v>
      </c>
      <c r="B16" s="102"/>
      <c r="C16" s="102"/>
      <c r="D16" s="102">
        <v>3000</v>
      </c>
    </row>
    <row r="17" spans="1:5" x14ac:dyDescent="0.2">
      <c r="A17" s="101" t="s">
        <v>185</v>
      </c>
      <c r="B17" s="101"/>
      <c r="C17" s="101"/>
      <c r="D17" s="101">
        <v>3500</v>
      </c>
    </row>
    <row r="18" spans="1:5" x14ac:dyDescent="0.2">
      <c r="A18" s="101" t="s">
        <v>201</v>
      </c>
      <c r="B18" s="101"/>
      <c r="C18" s="101"/>
      <c r="D18" s="101">
        <v>500</v>
      </c>
    </row>
    <row r="19" spans="1:5" x14ac:dyDescent="0.2">
      <c r="A19" s="109" t="s">
        <v>202</v>
      </c>
      <c r="B19" s="109" t="s">
        <v>200</v>
      </c>
      <c r="C19" s="101"/>
      <c r="D19" s="109"/>
    </row>
    <row r="20" spans="1:5" x14ac:dyDescent="0.2">
      <c r="A20" s="109" t="s">
        <v>203</v>
      </c>
      <c r="B20" s="101"/>
      <c r="C20" s="101"/>
      <c r="D20" s="101">
        <v>15000</v>
      </c>
      <c r="E20" s="112"/>
    </row>
    <row r="21" spans="1:5" x14ac:dyDescent="0.2">
      <c r="A21" s="113" t="s">
        <v>204</v>
      </c>
      <c r="B21" s="102"/>
      <c r="C21" s="102">
        <v>1</v>
      </c>
      <c r="D21" s="102">
        <v>3000</v>
      </c>
      <c r="E21" s="112"/>
    </row>
    <row r="22" spans="1:5" x14ac:dyDescent="0.2">
      <c r="A22" s="109" t="s">
        <v>205</v>
      </c>
      <c r="B22" s="101"/>
      <c r="C22" s="101">
        <v>1</v>
      </c>
      <c r="D22" s="101">
        <v>3000</v>
      </c>
      <c r="E22" s="112"/>
    </row>
    <row r="23" spans="1:5" x14ac:dyDescent="0.2">
      <c r="A23" s="113" t="s">
        <v>206</v>
      </c>
      <c r="B23" s="102"/>
      <c r="C23" s="102"/>
      <c r="D23" s="102">
        <v>1000</v>
      </c>
    </row>
    <row r="24" spans="1:5" x14ac:dyDescent="0.2">
      <c r="A24" s="113" t="s">
        <v>207</v>
      </c>
      <c r="B24" s="102"/>
      <c r="C24" s="102">
        <v>2</v>
      </c>
      <c r="D24" s="102">
        <v>500</v>
      </c>
    </row>
    <row r="25" spans="1:5" x14ac:dyDescent="0.2">
      <c r="D25">
        <f>SUM(D11:D24)</f>
        <v>59360</v>
      </c>
    </row>
  </sheetData>
  <mergeCells count="2">
    <mergeCell ref="A1:B1"/>
    <mergeCell ref="A9:D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3928-5F12-4E44-A370-5C2A8BD459D3}">
  <dimension ref="A1:E99"/>
  <sheetViews>
    <sheetView topLeftCell="A31" workbookViewId="0">
      <selection activeCell="C72" sqref="C72:D72"/>
    </sheetView>
  </sheetViews>
  <sheetFormatPr defaultRowHeight="12.75" x14ac:dyDescent="0.2"/>
  <cols>
    <col min="5" max="5" width="13.42578125" customWidth="1"/>
  </cols>
  <sheetData>
    <row r="1" spans="1:5" ht="32.25" thickBot="1" x14ac:dyDescent="0.25">
      <c r="A1" s="36" t="s">
        <v>0</v>
      </c>
      <c r="B1" s="37" t="s">
        <v>1</v>
      </c>
      <c r="C1" s="37" t="s">
        <v>2</v>
      </c>
      <c r="D1" s="37" t="s">
        <v>22</v>
      </c>
      <c r="E1" s="36" t="s">
        <v>76</v>
      </c>
    </row>
    <row r="2" spans="1:5" ht="32.25" thickBot="1" x14ac:dyDescent="0.25">
      <c r="A2" s="38" t="s">
        <v>4</v>
      </c>
      <c r="B2" s="38">
        <v>14</v>
      </c>
      <c r="C2" s="38">
        <v>2000</v>
      </c>
      <c r="D2" s="38">
        <v>28</v>
      </c>
      <c r="E2" s="39" t="s">
        <v>77</v>
      </c>
    </row>
    <row r="3" spans="1:5" ht="32.25" thickBot="1" x14ac:dyDescent="0.25">
      <c r="A3" s="38" t="s">
        <v>5</v>
      </c>
      <c r="B3" s="38">
        <v>5</v>
      </c>
      <c r="C3" s="38">
        <v>80</v>
      </c>
      <c r="D3" s="38">
        <v>0.4</v>
      </c>
      <c r="E3" s="39" t="s">
        <v>78</v>
      </c>
    </row>
    <row r="4" spans="1:5" ht="16.5" thickBot="1" x14ac:dyDescent="0.25">
      <c r="A4" s="38" t="s">
        <v>6</v>
      </c>
      <c r="B4" s="38">
        <v>5</v>
      </c>
      <c r="C4" s="38">
        <v>22000</v>
      </c>
      <c r="D4" s="38">
        <v>110</v>
      </c>
      <c r="E4" s="39" t="s">
        <v>79</v>
      </c>
    </row>
    <row r="5" spans="1:5" ht="32.25" thickBot="1" x14ac:dyDescent="0.25">
      <c r="A5" s="38" t="s">
        <v>8</v>
      </c>
      <c r="B5" s="38">
        <v>5</v>
      </c>
      <c r="C5" s="38">
        <v>15</v>
      </c>
      <c r="D5" s="38">
        <v>7.4999999999999997E-2</v>
      </c>
      <c r="E5" s="39" t="s">
        <v>80</v>
      </c>
    </row>
    <row r="6" spans="1:5" ht="16.5" thickBot="1" x14ac:dyDescent="0.25">
      <c r="A6" s="38" t="s">
        <v>9</v>
      </c>
      <c r="B6" s="38">
        <v>12</v>
      </c>
      <c r="C6" s="38">
        <v>15000</v>
      </c>
      <c r="D6" s="38">
        <v>180</v>
      </c>
      <c r="E6" s="39" t="s">
        <v>81</v>
      </c>
    </row>
    <row r="7" spans="1:5" ht="48" thickBot="1" x14ac:dyDescent="0.25">
      <c r="A7" s="38" t="s">
        <v>82</v>
      </c>
      <c r="B7" s="38">
        <v>5</v>
      </c>
      <c r="C7" s="38">
        <v>380</v>
      </c>
      <c r="D7" s="38">
        <v>1.9</v>
      </c>
      <c r="E7" s="39" t="s">
        <v>83</v>
      </c>
    </row>
    <row r="8" spans="1:5" ht="16.5" thickBot="1" x14ac:dyDescent="0.25">
      <c r="A8" s="38" t="s">
        <v>11</v>
      </c>
      <c r="B8" s="38">
        <v>5</v>
      </c>
      <c r="C8" s="38">
        <v>400</v>
      </c>
      <c r="D8" s="38">
        <v>2</v>
      </c>
      <c r="E8" s="39" t="s">
        <v>84</v>
      </c>
    </row>
    <row r="9" spans="1:5" ht="32.25" thickBot="1" x14ac:dyDescent="0.25">
      <c r="A9" s="38" t="s">
        <v>12</v>
      </c>
      <c r="B9" s="38">
        <v>12</v>
      </c>
      <c r="C9" s="38">
        <v>200</v>
      </c>
      <c r="D9" s="38">
        <v>2.4</v>
      </c>
      <c r="E9" s="39" t="s">
        <v>80</v>
      </c>
    </row>
    <row r="10" spans="1:5" ht="32.25" thickBot="1" x14ac:dyDescent="0.25">
      <c r="A10" s="38" t="s">
        <v>13</v>
      </c>
      <c r="B10" s="38">
        <v>5</v>
      </c>
      <c r="C10" s="38">
        <v>180</v>
      </c>
      <c r="D10" s="38">
        <v>0.9</v>
      </c>
      <c r="E10" s="39" t="s">
        <v>85</v>
      </c>
    </row>
    <row r="11" spans="1:5" ht="16.5" thickBot="1" x14ac:dyDescent="0.25">
      <c r="A11" s="38" t="s">
        <v>36</v>
      </c>
      <c r="B11" s="38">
        <v>5</v>
      </c>
      <c r="C11" s="38">
        <v>10</v>
      </c>
      <c r="D11" s="38">
        <v>0.05</v>
      </c>
      <c r="E11" s="39" t="s">
        <v>88</v>
      </c>
    </row>
    <row r="12" spans="1:5" ht="16.5" thickBot="1" x14ac:dyDescent="0.25">
      <c r="A12" s="38" t="s">
        <v>89</v>
      </c>
      <c r="B12" s="38">
        <v>12</v>
      </c>
      <c r="C12" s="38">
        <v>20</v>
      </c>
      <c r="D12" s="38">
        <v>0.24</v>
      </c>
      <c r="E12" s="39" t="s">
        <v>90</v>
      </c>
    </row>
    <row r="13" spans="1:5" ht="32.25" thickBot="1" x14ac:dyDescent="0.25">
      <c r="A13" s="38" t="s">
        <v>91</v>
      </c>
      <c r="B13" s="38">
        <v>5</v>
      </c>
      <c r="C13" s="38">
        <v>30</v>
      </c>
      <c r="D13" s="38">
        <v>0.15</v>
      </c>
      <c r="E13" s="39" t="s">
        <v>92</v>
      </c>
    </row>
    <row r="15" spans="1:5" ht="13.5" thickBot="1" x14ac:dyDescent="0.25"/>
    <row r="16" spans="1:5" ht="32.25" thickBot="1" x14ac:dyDescent="0.25">
      <c r="A16" s="36" t="s">
        <v>0</v>
      </c>
      <c r="B16" s="37" t="s">
        <v>1</v>
      </c>
      <c r="C16" s="37" t="s">
        <v>2</v>
      </c>
      <c r="D16" s="37" t="s">
        <v>22</v>
      </c>
      <c r="E16" s="37" t="s">
        <v>76</v>
      </c>
    </row>
    <row r="17" spans="1:5" ht="32.25" thickBot="1" x14ac:dyDescent="0.25">
      <c r="A17" s="38" t="s">
        <v>4</v>
      </c>
      <c r="B17" s="38">
        <v>14</v>
      </c>
      <c r="C17" s="38">
        <v>2000</v>
      </c>
      <c r="D17" s="38">
        <v>28</v>
      </c>
      <c r="E17" s="39" t="s">
        <v>77</v>
      </c>
    </row>
    <row r="18" spans="1:5" ht="32.25" thickBot="1" x14ac:dyDescent="0.25">
      <c r="A18" s="38" t="s">
        <v>5</v>
      </c>
      <c r="B18" s="38">
        <v>5</v>
      </c>
      <c r="C18" s="38">
        <v>80</v>
      </c>
      <c r="D18" s="38">
        <v>0.4</v>
      </c>
      <c r="E18" s="39" t="s">
        <v>78</v>
      </c>
    </row>
    <row r="19" spans="1:5" ht="16.5" thickBot="1" x14ac:dyDescent="0.25">
      <c r="A19" s="38" t="s">
        <v>6</v>
      </c>
      <c r="B19" s="38">
        <v>5</v>
      </c>
      <c r="C19" s="38">
        <v>22000</v>
      </c>
      <c r="D19" s="38">
        <v>110</v>
      </c>
      <c r="E19" s="39" t="s">
        <v>79</v>
      </c>
    </row>
    <row r="20" spans="1:5" ht="32.25" thickBot="1" x14ac:dyDescent="0.25">
      <c r="A20" s="38" t="s">
        <v>8</v>
      </c>
      <c r="B20" s="38">
        <v>5</v>
      </c>
      <c r="C20" s="38">
        <v>15</v>
      </c>
      <c r="D20" s="38">
        <v>7.4999999999999997E-2</v>
      </c>
      <c r="E20" s="39" t="s">
        <v>80</v>
      </c>
    </row>
    <row r="21" spans="1:5" ht="16.5" thickBot="1" x14ac:dyDescent="0.25">
      <c r="A21" s="38" t="s">
        <v>9</v>
      </c>
      <c r="B21" s="38">
        <v>12</v>
      </c>
      <c r="C21" s="38">
        <v>15000</v>
      </c>
      <c r="D21" s="38">
        <v>180</v>
      </c>
      <c r="E21" s="39" t="s">
        <v>81</v>
      </c>
    </row>
    <row r="22" spans="1:5" ht="48" thickBot="1" x14ac:dyDescent="0.25">
      <c r="A22" s="38" t="s">
        <v>82</v>
      </c>
      <c r="B22" s="38">
        <v>5</v>
      </c>
      <c r="C22" s="38">
        <v>380</v>
      </c>
      <c r="D22" s="38">
        <v>1.9</v>
      </c>
      <c r="E22" s="39" t="s">
        <v>83</v>
      </c>
    </row>
    <row r="23" spans="1:5" ht="16.5" thickBot="1" x14ac:dyDescent="0.25">
      <c r="A23" s="38" t="s">
        <v>11</v>
      </c>
      <c r="B23" s="38">
        <v>5</v>
      </c>
      <c r="C23" s="38">
        <v>400</v>
      </c>
      <c r="D23" s="38">
        <v>2</v>
      </c>
      <c r="E23" s="39" t="s">
        <v>84</v>
      </c>
    </row>
    <row r="24" spans="1:5" ht="32.25" thickBot="1" x14ac:dyDescent="0.25">
      <c r="A24" s="38" t="s">
        <v>12</v>
      </c>
      <c r="B24" s="38">
        <v>12</v>
      </c>
      <c r="C24" s="38">
        <v>200</v>
      </c>
      <c r="D24" s="38">
        <v>2.4</v>
      </c>
      <c r="E24" s="39" t="s">
        <v>80</v>
      </c>
    </row>
    <row r="25" spans="1:5" ht="32.25" thickBot="1" x14ac:dyDescent="0.25">
      <c r="A25" s="38" t="s">
        <v>13</v>
      </c>
      <c r="B25" s="38">
        <v>5</v>
      </c>
      <c r="C25" s="38">
        <v>180</v>
      </c>
      <c r="D25" s="38">
        <v>0.9</v>
      </c>
      <c r="E25" s="39" t="s">
        <v>85</v>
      </c>
    </row>
    <row r="26" spans="1:5" ht="16.5" thickBot="1" x14ac:dyDescent="0.25">
      <c r="A26" s="38" t="s">
        <v>36</v>
      </c>
      <c r="B26" s="38">
        <v>5</v>
      </c>
      <c r="C26" s="38">
        <v>10</v>
      </c>
      <c r="D26" s="38">
        <v>0.05</v>
      </c>
      <c r="E26" s="39" t="s">
        <v>88</v>
      </c>
    </row>
    <row r="27" spans="1:5" ht="16.5" thickBot="1" x14ac:dyDescent="0.25">
      <c r="A27" s="38" t="s">
        <v>89</v>
      </c>
      <c r="B27" s="38">
        <v>12</v>
      </c>
      <c r="C27" s="38">
        <v>20</v>
      </c>
      <c r="D27" s="38">
        <v>0.24</v>
      </c>
      <c r="E27" s="39" t="s">
        <v>90</v>
      </c>
    </row>
    <row r="28" spans="1:5" ht="32.25" thickBot="1" x14ac:dyDescent="0.25">
      <c r="A28" s="38" t="s">
        <v>91</v>
      </c>
      <c r="B28" s="38">
        <v>5</v>
      </c>
      <c r="C28" s="38">
        <v>30</v>
      </c>
      <c r="D28" s="38">
        <v>0.15</v>
      </c>
      <c r="E28" s="39" t="s">
        <v>92</v>
      </c>
    </row>
    <row r="29" spans="1:5" ht="16.5" thickBot="1" x14ac:dyDescent="0.25">
      <c r="A29" s="36" t="s">
        <v>28</v>
      </c>
      <c r="B29" s="40"/>
      <c r="C29" s="36">
        <f>SUM(C17:C28)</f>
        <v>40315</v>
      </c>
      <c r="D29" s="36">
        <f>SUM(D17:D28)</f>
        <v>326.11499999999995</v>
      </c>
      <c r="E29" s="36"/>
    </row>
    <row r="32" spans="1:5" ht="15.75" x14ac:dyDescent="0.2">
      <c r="A32" s="41" t="s">
        <v>107</v>
      </c>
    </row>
    <row r="33" spans="1:4" ht="16.5" thickBot="1" x14ac:dyDescent="0.25">
      <c r="A33" s="41" t="s">
        <v>93</v>
      </c>
    </row>
    <row r="34" spans="1:4" ht="32.25" thickBot="1" x14ac:dyDescent="0.25">
      <c r="A34" s="36" t="s">
        <v>0</v>
      </c>
      <c r="B34" s="37" t="s">
        <v>1</v>
      </c>
      <c r="C34" s="37" t="s">
        <v>2</v>
      </c>
      <c r="D34" s="37" t="s">
        <v>22</v>
      </c>
    </row>
    <row r="35" spans="1:4" ht="32.25" thickBot="1" x14ac:dyDescent="0.25">
      <c r="A35" s="38" t="s">
        <v>4</v>
      </c>
      <c r="B35" s="38">
        <v>14</v>
      </c>
      <c r="C35" s="38">
        <v>2000</v>
      </c>
      <c r="D35" s="38">
        <v>28</v>
      </c>
    </row>
    <row r="36" spans="1:4" ht="32.25" thickBot="1" x14ac:dyDescent="0.25">
      <c r="A36" s="38" t="s">
        <v>5</v>
      </c>
      <c r="B36" s="38">
        <v>5</v>
      </c>
      <c r="C36" s="38">
        <v>80</v>
      </c>
      <c r="D36" s="38">
        <v>0.4</v>
      </c>
    </row>
    <row r="37" spans="1:4" ht="32.25" thickBot="1" x14ac:dyDescent="0.25">
      <c r="A37" s="38" t="s">
        <v>8</v>
      </c>
      <c r="B37" s="38">
        <v>5</v>
      </c>
      <c r="C37" s="38">
        <v>15</v>
      </c>
      <c r="D37" s="38">
        <v>7.4999999999999997E-2</v>
      </c>
    </row>
    <row r="38" spans="1:4" ht="16.5" thickBot="1" x14ac:dyDescent="0.25">
      <c r="A38" s="38" t="s">
        <v>9</v>
      </c>
      <c r="B38" s="38">
        <v>12</v>
      </c>
      <c r="C38" s="38">
        <v>15000</v>
      </c>
      <c r="D38" s="38">
        <v>180</v>
      </c>
    </row>
    <row r="39" spans="1:4" ht="48" thickBot="1" x14ac:dyDescent="0.25">
      <c r="A39" s="38" t="s">
        <v>82</v>
      </c>
      <c r="B39" s="38">
        <v>5</v>
      </c>
      <c r="C39" s="38">
        <v>380</v>
      </c>
      <c r="D39" s="38">
        <v>1.9</v>
      </c>
    </row>
    <row r="40" spans="1:4" ht="16.5" thickBot="1" x14ac:dyDescent="0.25">
      <c r="A40" s="38" t="s">
        <v>11</v>
      </c>
      <c r="B40" s="38">
        <v>5</v>
      </c>
      <c r="C40" s="38">
        <v>400</v>
      </c>
      <c r="D40" s="38">
        <v>2</v>
      </c>
    </row>
    <row r="41" spans="1:4" ht="32.25" thickBot="1" x14ac:dyDescent="0.25">
      <c r="A41" s="38" t="s">
        <v>12</v>
      </c>
      <c r="B41" s="38">
        <v>12</v>
      </c>
      <c r="C41" s="38">
        <v>200</v>
      </c>
      <c r="D41" s="38">
        <v>2.4</v>
      </c>
    </row>
    <row r="42" spans="1:4" ht="32.25" thickBot="1" x14ac:dyDescent="0.25">
      <c r="A42" s="38" t="s">
        <v>13</v>
      </c>
      <c r="B42" s="38">
        <v>5</v>
      </c>
      <c r="C42" s="38">
        <v>180</v>
      </c>
      <c r="D42" s="38">
        <v>0.9</v>
      </c>
    </row>
    <row r="43" spans="1:4" ht="16.5" thickBot="1" x14ac:dyDescent="0.25">
      <c r="A43" s="38" t="s">
        <v>36</v>
      </c>
      <c r="B43" s="38">
        <v>5</v>
      </c>
      <c r="C43" s="38">
        <v>10</v>
      </c>
      <c r="D43" s="38">
        <v>0.05</v>
      </c>
    </row>
    <row r="44" spans="1:4" ht="16.5" thickBot="1" x14ac:dyDescent="0.25">
      <c r="A44" s="38" t="s">
        <v>89</v>
      </c>
      <c r="B44" s="38">
        <v>12</v>
      </c>
      <c r="C44" s="38">
        <v>20</v>
      </c>
      <c r="D44" s="38">
        <v>0.24</v>
      </c>
    </row>
    <row r="45" spans="1:4" ht="32.25" thickBot="1" x14ac:dyDescent="0.25">
      <c r="A45" s="38" t="s">
        <v>91</v>
      </c>
      <c r="B45" s="38">
        <v>5</v>
      </c>
      <c r="C45" s="38">
        <v>30</v>
      </c>
      <c r="D45" s="38">
        <v>0.15</v>
      </c>
    </row>
    <row r="46" spans="1:4" ht="16.5" thickBot="1" x14ac:dyDescent="0.25">
      <c r="A46" s="36" t="s">
        <v>28</v>
      </c>
      <c r="B46" s="40"/>
      <c r="C46" s="36">
        <f>SUM(C35:C45)</f>
        <v>18315</v>
      </c>
      <c r="D46" s="36">
        <f>SUM(D35:D45)</f>
        <v>216.11500000000004</v>
      </c>
    </row>
    <row r="47" spans="1:4" ht="15.75" x14ac:dyDescent="0.2">
      <c r="A47" s="41"/>
    </row>
    <row r="48" spans="1:4" ht="16.5" thickBot="1" x14ac:dyDescent="0.25">
      <c r="A48" s="41" t="s">
        <v>94</v>
      </c>
    </row>
    <row r="49" spans="1:4" ht="32.25" thickBot="1" x14ac:dyDescent="0.25">
      <c r="A49" s="36" t="s">
        <v>0</v>
      </c>
      <c r="B49" s="37" t="s">
        <v>1</v>
      </c>
      <c r="C49" s="37" t="s">
        <v>2</v>
      </c>
      <c r="D49" s="37" t="s">
        <v>22</v>
      </c>
    </row>
    <row r="50" spans="1:4" ht="32.25" thickBot="1" x14ac:dyDescent="0.25">
      <c r="A50" s="38" t="s">
        <v>4</v>
      </c>
      <c r="B50" s="38">
        <v>14</v>
      </c>
      <c r="C50" s="38">
        <v>2000</v>
      </c>
      <c r="D50" s="38">
        <v>28</v>
      </c>
    </row>
    <row r="51" spans="1:4" ht="32.25" thickBot="1" x14ac:dyDescent="0.25">
      <c r="A51" s="38" t="s">
        <v>5</v>
      </c>
      <c r="B51" s="38">
        <v>5</v>
      </c>
      <c r="C51" s="38">
        <v>80</v>
      </c>
      <c r="D51" s="38">
        <v>0.4</v>
      </c>
    </row>
    <row r="52" spans="1:4" ht="16.5" thickBot="1" x14ac:dyDescent="0.25">
      <c r="A52" s="38" t="s">
        <v>6</v>
      </c>
      <c r="B52" s="38">
        <v>5</v>
      </c>
      <c r="C52" s="38">
        <v>22000</v>
      </c>
      <c r="D52" s="38">
        <v>110</v>
      </c>
    </row>
    <row r="53" spans="1:4" ht="32.25" thickBot="1" x14ac:dyDescent="0.25">
      <c r="A53" s="38" t="s">
        <v>8</v>
      </c>
      <c r="B53" s="38">
        <v>5</v>
      </c>
      <c r="C53" s="38">
        <v>15</v>
      </c>
      <c r="D53" s="38">
        <v>7.4999999999999997E-2</v>
      </c>
    </row>
    <row r="54" spans="1:4" ht="48" thickBot="1" x14ac:dyDescent="0.25">
      <c r="A54" s="38" t="s">
        <v>82</v>
      </c>
      <c r="B54" s="38">
        <v>5</v>
      </c>
      <c r="C54" s="38">
        <v>380</v>
      </c>
      <c r="D54" s="38">
        <v>1.9</v>
      </c>
    </row>
    <row r="55" spans="1:4" ht="16.5" thickBot="1" x14ac:dyDescent="0.25">
      <c r="A55" s="38" t="s">
        <v>11</v>
      </c>
      <c r="B55" s="38">
        <v>5</v>
      </c>
      <c r="C55" s="38">
        <v>400</v>
      </c>
      <c r="D55" s="38">
        <v>2</v>
      </c>
    </row>
    <row r="56" spans="1:4" ht="32.25" thickBot="1" x14ac:dyDescent="0.25">
      <c r="A56" s="38" t="s">
        <v>12</v>
      </c>
      <c r="B56" s="38">
        <v>12</v>
      </c>
      <c r="C56" s="38">
        <v>200</v>
      </c>
      <c r="D56" s="38">
        <v>2.4</v>
      </c>
    </row>
    <row r="57" spans="1:4" ht="32.25" thickBot="1" x14ac:dyDescent="0.25">
      <c r="A57" s="38" t="s">
        <v>13</v>
      </c>
      <c r="B57" s="38">
        <v>5</v>
      </c>
      <c r="C57" s="38">
        <v>180</v>
      </c>
      <c r="D57" s="38">
        <v>0.9</v>
      </c>
    </row>
    <row r="58" spans="1:4" ht="16.5" thickBot="1" x14ac:dyDescent="0.25">
      <c r="A58" s="38" t="s">
        <v>36</v>
      </c>
      <c r="B58" s="38">
        <v>5</v>
      </c>
      <c r="C58" s="38">
        <v>10</v>
      </c>
      <c r="D58" s="38">
        <v>0.05</v>
      </c>
    </row>
    <row r="59" spans="1:4" ht="16.5" thickBot="1" x14ac:dyDescent="0.25">
      <c r="A59" s="38" t="s">
        <v>89</v>
      </c>
      <c r="B59" s="38">
        <v>12</v>
      </c>
      <c r="C59" s="38">
        <v>20</v>
      </c>
      <c r="D59" s="38">
        <v>0.24</v>
      </c>
    </row>
    <row r="60" spans="1:4" ht="32.25" thickBot="1" x14ac:dyDescent="0.25">
      <c r="A60" s="38" t="s">
        <v>91</v>
      </c>
      <c r="B60" s="38">
        <v>5</v>
      </c>
      <c r="C60" s="38">
        <v>30</v>
      </c>
      <c r="D60" s="38">
        <v>0.15</v>
      </c>
    </row>
    <row r="61" spans="1:4" ht="16.5" thickBot="1" x14ac:dyDescent="0.25">
      <c r="A61" s="36" t="s">
        <v>28</v>
      </c>
      <c r="B61" s="40"/>
      <c r="C61" s="36">
        <f>SUM(C50:C60)</f>
        <v>25315</v>
      </c>
      <c r="D61" s="36">
        <f>SUM(D50:D60)</f>
        <v>146.11500000000004</v>
      </c>
    </row>
    <row r="62" spans="1:4" ht="16.5" thickBot="1" x14ac:dyDescent="0.25">
      <c r="A62" s="41" t="s">
        <v>95</v>
      </c>
    </row>
    <row r="63" spans="1:4" ht="32.25" thickBot="1" x14ac:dyDescent="0.25">
      <c r="A63" s="36" t="s">
        <v>0</v>
      </c>
      <c r="B63" s="37" t="s">
        <v>1</v>
      </c>
      <c r="C63" s="37" t="s">
        <v>2</v>
      </c>
      <c r="D63" s="37" t="s">
        <v>22</v>
      </c>
    </row>
    <row r="64" spans="1:4" ht="32.25" thickBot="1" x14ac:dyDescent="0.25">
      <c r="A64" s="38" t="s">
        <v>4</v>
      </c>
      <c r="B64" s="38">
        <v>14</v>
      </c>
      <c r="C64" s="38">
        <v>1000</v>
      </c>
      <c r="D64" s="38">
        <v>14</v>
      </c>
    </row>
    <row r="65" spans="1:4" ht="32.25" thickBot="1" x14ac:dyDescent="0.25">
      <c r="A65" s="38" t="s">
        <v>5</v>
      </c>
      <c r="B65" s="38">
        <v>5</v>
      </c>
      <c r="C65" s="38">
        <v>80</v>
      </c>
      <c r="D65" s="38">
        <v>0.4</v>
      </c>
    </row>
    <row r="66" spans="1:4" ht="48" thickBot="1" x14ac:dyDescent="0.25">
      <c r="A66" s="38" t="s">
        <v>82</v>
      </c>
      <c r="B66" s="38">
        <v>5</v>
      </c>
      <c r="C66" s="38">
        <v>380</v>
      </c>
      <c r="D66" s="38">
        <v>1.9</v>
      </c>
    </row>
    <row r="67" spans="1:4" ht="32.25" thickBot="1" x14ac:dyDescent="0.25">
      <c r="A67" s="38" t="s">
        <v>12</v>
      </c>
      <c r="B67" s="38">
        <v>12</v>
      </c>
      <c r="C67" s="38">
        <v>200</v>
      </c>
      <c r="D67" s="38">
        <v>2.4</v>
      </c>
    </row>
    <row r="68" spans="1:4" ht="32.25" thickBot="1" x14ac:dyDescent="0.25">
      <c r="A68" s="38" t="s">
        <v>13</v>
      </c>
      <c r="B68" s="38">
        <v>5</v>
      </c>
      <c r="C68" s="38">
        <v>180</v>
      </c>
      <c r="D68" s="38">
        <v>0.9</v>
      </c>
    </row>
    <row r="69" spans="1:4" ht="16.5" thickBot="1" x14ac:dyDescent="0.25">
      <c r="A69" s="38" t="s">
        <v>36</v>
      </c>
      <c r="B69" s="38">
        <v>5</v>
      </c>
      <c r="C69" s="38">
        <v>10</v>
      </c>
      <c r="D69" s="38">
        <v>0.05</v>
      </c>
    </row>
    <row r="70" spans="1:4" ht="16.5" thickBot="1" x14ac:dyDescent="0.25">
      <c r="A70" s="38" t="s">
        <v>89</v>
      </c>
      <c r="B70" s="38">
        <v>12</v>
      </c>
      <c r="C70" s="38">
        <v>20</v>
      </c>
      <c r="D70" s="38">
        <v>0.24</v>
      </c>
    </row>
    <row r="71" spans="1:4" ht="32.25" thickBot="1" x14ac:dyDescent="0.25">
      <c r="A71" s="38" t="s">
        <v>91</v>
      </c>
      <c r="B71" s="38">
        <v>5</v>
      </c>
      <c r="C71" s="38">
        <v>30</v>
      </c>
      <c r="D71" s="38">
        <v>0.15</v>
      </c>
    </row>
    <row r="72" spans="1:4" ht="16.5" thickBot="1" x14ac:dyDescent="0.25">
      <c r="A72" s="36" t="s">
        <v>28</v>
      </c>
      <c r="B72" s="40"/>
      <c r="C72" s="36">
        <v>6900</v>
      </c>
      <c r="D72" s="36">
        <v>79.09</v>
      </c>
    </row>
    <row r="75" spans="1:4" ht="15.75" x14ac:dyDescent="0.2">
      <c r="A75" s="43"/>
    </row>
    <row r="76" spans="1:4" ht="15.75" x14ac:dyDescent="0.2">
      <c r="A76" s="43"/>
    </row>
    <row r="77" spans="1:4" ht="15.75" x14ac:dyDescent="0.2">
      <c r="A77" s="43"/>
    </row>
    <row r="78" spans="1:4" ht="15.75" x14ac:dyDescent="0.2">
      <c r="A78" s="43"/>
    </row>
    <row r="79" spans="1:4" ht="15.75" x14ac:dyDescent="0.2">
      <c r="A79" s="43"/>
    </row>
    <row r="80" spans="1:4" ht="15.75" x14ac:dyDescent="0.2">
      <c r="A80" s="43"/>
    </row>
    <row r="81" spans="1:2" ht="15.75" x14ac:dyDescent="0.2">
      <c r="A81" s="43"/>
    </row>
    <row r="82" spans="1:2" ht="15.75" x14ac:dyDescent="0.2">
      <c r="A82" s="43"/>
    </row>
    <row r="83" spans="1:2" ht="15.75" x14ac:dyDescent="0.2">
      <c r="A83" s="43"/>
    </row>
    <row r="84" spans="1:2" ht="15.75" x14ac:dyDescent="0.2">
      <c r="A84" s="43"/>
    </row>
    <row r="85" spans="1:2" ht="15.75" x14ac:dyDescent="0.2">
      <c r="A85" s="41" t="s">
        <v>96</v>
      </c>
    </row>
    <row r="86" spans="1:2" ht="15.75" x14ac:dyDescent="0.2">
      <c r="A86" s="41" t="s">
        <v>21</v>
      </c>
    </row>
    <row r="87" spans="1:2" ht="15.75" x14ac:dyDescent="0.2">
      <c r="A87" s="43" t="s">
        <v>106</v>
      </c>
    </row>
    <row r="88" spans="1:2" ht="16.5" thickBot="1" x14ac:dyDescent="0.25">
      <c r="A88" s="41" t="s">
        <v>93</v>
      </c>
    </row>
    <row r="89" spans="1:2" ht="32.25" thickBot="1" x14ac:dyDescent="0.25">
      <c r="A89" s="36" t="s">
        <v>97</v>
      </c>
      <c r="B89" s="37" t="s">
        <v>98</v>
      </c>
    </row>
    <row r="90" spans="1:2" ht="32.25" thickBot="1" x14ac:dyDescent="0.25">
      <c r="A90" s="38" t="s">
        <v>22</v>
      </c>
      <c r="B90" s="38">
        <v>277.11500000000001</v>
      </c>
    </row>
    <row r="91" spans="1:2" ht="32.25" thickBot="1" x14ac:dyDescent="0.25">
      <c r="A91" s="38" t="s">
        <v>99</v>
      </c>
      <c r="B91" s="44">
        <v>0.8</v>
      </c>
    </row>
    <row r="92" spans="1:2" ht="48" thickBot="1" x14ac:dyDescent="0.25">
      <c r="A92" s="38" t="s">
        <v>100</v>
      </c>
      <c r="B92" s="38">
        <v>350</v>
      </c>
    </row>
    <row r="93" spans="1:2" ht="32.25" thickBot="1" x14ac:dyDescent="0.25">
      <c r="A93" s="38" t="s">
        <v>23</v>
      </c>
      <c r="B93" s="38">
        <v>23.295000000000002</v>
      </c>
    </row>
    <row r="94" spans="1:2" ht="32.25" thickBot="1" x14ac:dyDescent="0.25">
      <c r="A94" s="38" t="s">
        <v>1</v>
      </c>
      <c r="B94" s="38">
        <v>14.8</v>
      </c>
    </row>
    <row r="95" spans="1:2" ht="48" thickBot="1" x14ac:dyDescent="0.25">
      <c r="A95" s="38" t="s">
        <v>101</v>
      </c>
      <c r="B95" s="38">
        <v>0.5</v>
      </c>
    </row>
    <row r="96" spans="1:2" ht="32.25" thickBot="1" x14ac:dyDescent="0.25">
      <c r="A96" s="38" t="s">
        <v>30</v>
      </c>
      <c r="B96" s="38">
        <v>11.65</v>
      </c>
    </row>
    <row r="97" spans="1:2" ht="48" thickBot="1" x14ac:dyDescent="0.25">
      <c r="A97" s="38" t="s">
        <v>102</v>
      </c>
      <c r="B97" s="38">
        <v>15</v>
      </c>
    </row>
    <row r="98" spans="1:2" ht="16.5" thickBot="1" x14ac:dyDescent="0.25">
      <c r="A98" s="38" t="s">
        <v>103</v>
      </c>
      <c r="B98" s="38">
        <v>2</v>
      </c>
    </row>
    <row r="99" spans="1:2" ht="15" x14ac:dyDescent="0.2">
      <c r="A99" s="42"/>
    </row>
  </sheetData>
  <hyperlinks>
    <hyperlink ref="E2" r:id="rId1" display="https://info.nvidia.com/rs/156-OFN-742/images/Jetson_AGX_Xavier_New_Era_Autonomous_Machines.pdf" xr:uid="{26142810-7F54-4207-9710-4BA3AA4BC354}"/>
    <hyperlink ref="E3" r:id="rId2" display="https://docs.arduino.cc/resources/datasheets/A000067-datasheet.pdf" xr:uid="{E0BFE140-A8F3-4499-B6A5-E41698EB00E1}"/>
    <hyperlink ref="E4" r:id="rId3" display="https://hitecrcd.co.jp/material/spec_sheet/servo/33785.pdf" xr:uid="{158441E3-1460-4F65-8ADA-10FDADC0C9FB}"/>
    <hyperlink ref="E5" r:id="rId4" display="https://www.alldatasheet.com/datasheet-pdf/pdf/1132204/ETC2/HCSR04.html" xr:uid="{CE342A7F-86E9-4D8A-8D99-C2D869551D6E}"/>
    <hyperlink ref="E6" r:id="rId5" display="https://www.parallax.com/product/6-5-hub-motor-with-encoder/" xr:uid="{B56CA585-AECC-4B37-A6DA-5786A1246C5A}"/>
    <hyperlink ref="E7" r:id="rId6" display="https://www.generationrobots.com/media/zed2-camera-datasheet.pdf" xr:uid="{2F19F087-01DD-42D1-9FCD-89362B19886A}"/>
    <hyperlink ref="E8" r:id="rId7" display="https://www.dfrobot.com/product-1773.html" xr:uid="{3056E5C8-712C-4C4D-B64B-16361D190B2C}"/>
    <hyperlink ref="E9" r:id="rId8" display="https://www.alldatasheet.com/datasheet-pdf/pdf/578589/ETC2/4DLCD-32QA.html" xr:uid="{2FFF7924-0D4A-42CD-BF29-8D5C3DC340BA}"/>
    <hyperlink ref="E10" r:id="rId9" display="https://wiki.seeedstudio.com/ReSpeaker_Mic_Array_v2.0/" xr:uid="{F9096A03-6C66-4EF6-B983-29743AAA1FB0}"/>
    <hyperlink ref="E11" r:id="rId10" display="https://cdn.sparkfun.com/datasheets/Sensors/Accelerometers/RM-MPU-6000A.pdf" xr:uid="{1E9F7F3D-A610-4CBE-9DA7-50FE6752558E}"/>
    <hyperlink ref="E12" r:id="rId11" display="https://www.manualslib.com/products/Overkill-Solar-Jbd-Sp04s020-11218615.html" xr:uid="{2EEC8678-CD7C-4114-9B67-ECC306BBC687}"/>
    <hyperlink ref="E13" r:id="rId12" display="https://www.pololu.com/product/701/faqs" xr:uid="{6050E553-B1B6-44C3-A00B-61D1C9DB373C}"/>
    <hyperlink ref="E17" r:id="rId13" display="https://info.nvidia.com/rs/156-OFN-742/images/Jetson_AGX_Xavier_New_Era_Autonomous_Machines.pdf" xr:uid="{D3F0A3AA-3590-4A30-8FF9-6649A944241A}"/>
    <hyperlink ref="E18" r:id="rId14" display="https://docs.arduino.cc/resources/datasheets/A000067-datasheet.pdf" xr:uid="{1B4CB6CC-300A-4580-BA49-DB759AB4AC9C}"/>
    <hyperlink ref="E19" r:id="rId15" display="https://hitecrcd.co.jp/material/spec_sheet/servo/33785.pdf" xr:uid="{CBBE9CF0-AD7D-4C72-A407-7B092CA5B11C}"/>
    <hyperlink ref="E20" r:id="rId16" display="https://www.alldatasheet.com/datasheet-pdf/pdf/1132204/ETC2/HCSR04.html" xr:uid="{DBD04600-E3B1-4238-B0F4-00ADFA4EB3CD}"/>
    <hyperlink ref="E21" r:id="rId17" display="https://www.parallax.com/product/6-5-hub-motor-with-encoder/" xr:uid="{F93D9E72-AE08-4A26-9B78-7F90B827741C}"/>
    <hyperlink ref="E22" r:id="rId18" display="https://www.generationrobots.com/media/zed2-camera-datasheet.pdf" xr:uid="{A1A04806-631D-4C0C-A7AF-976E64A87E3D}"/>
    <hyperlink ref="E23" r:id="rId19" display="https://www.dfrobot.com/product-1773.html" xr:uid="{D4D6F247-B336-4663-BD7F-B6200BCCB88F}"/>
    <hyperlink ref="E24" r:id="rId20" display="https://www.alldatasheet.com/datasheet-pdf/pdf/578589/ETC2/4DLCD-32QA.html" xr:uid="{E7F06B72-45C2-42CD-9DD1-CEA564C79496}"/>
    <hyperlink ref="E25" r:id="rId21" display="https://wiki.seeedstudio.com/ReSpeaker_Mic_Array_v2.0/" xr:uid="{1A29828E-4C39-4D90-912B-6F531103A1FE}"/>
    <hyperlink ref="E26" r:id="rId22" display="https://cdn.sparkfun.com/datasheets/Sensors/Accelerometers/RM-MPU-6000A.pdf" xr:uid="{748DA3B8-62CB-4F6B-945A-3A1E1FD2DCFF}"/>
    <hyperlink ref="E27" r:id="rId23" display="https://www.manualslib.com/products/Overkill-Solar-Jbd-Sp04s020-11218615.html" xr:uid="{82A169D3-99DD-4B3C-8B24-D5AFBEF199DC}"/>
    <hyperlink ref="E28" r:id="rId24" display="https://www.pololu.com/product/701/faqs" xr:uid="{3E72918E-9261-434D-8A02-9444F6AA902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3A15-9D00-4A7F-905A-443622C462A6}">
  <dimension ref="A1:J22"/>
  <sheetViews>
    <sheetView zoomScaleNormal="120" workbookViewId="0">
      <selection activeCell="F21" sqref="F21"/>
    </sheetView>
  </sheetViews>
  <sheetFormatPr defaultRowHeight="12.75" x14ac:dyDescent="0.2"/>
  <cols>
    <col min="1" max="1" width="39.85546875" customWidth="1"/>
    <col min="2" max="2" width="25.5703125" customWidth="1"/>
    <col min="3" max="3" width="13.140625" customWidth="1"/>
    <col min="4" max="4" width="12.140625" customWidth="1"/>
    <col min="5" max="5" width="14" customWidth="1"/>
    <col min="6" max="6" width="13.85546875" customWidth="1"/>
    <col min="7" max="7" width="11.42578125" customWidth="1"/>
    <col min="8" max="8" width="13.85546875" customWidth="1"/>
  </cols>
  <sheetData>
    <row r="1" spans="1:9" x14ac:dyDescent="0.2">
      <c r="A1" s="49" t="s">
        <v>0</v>
      </c>
      <c r="B1" s="50" t="s">
        <v>149</v>
      </c>
      <c r="C1" s="50" t="s">
        <v>150</v>
      </c>
      <c r="D1" s="50" t="s">
        <v>151</v>
      </c>
      <c r="E1" s="50" t="s">
        <v>152</v>
      </c>
      <c r="F1" s="50" t="s">
        <v>153</v>
      </c>
      <c r="G1" s="50" t="s">
        <v>157</v>
      </c>
      <c r="H1" s="50" t="s">
        <v>154</v>
      </c>
    </row>
    <row r="2" spans="1:9" x14ac:dyDescent="0.2">
      <c r="A2" s="48" t="s">
        <v>145</v>
      </c>
      <c r="B2" s="52" t="s">
        <v>144</v>
      </c>
      <c r="C2" s="51">
        <v>12803</v>
      </c>
      <c r="D2" s="51">
        <v>1</v>
      </c>
      <c r="E2" s="51">
        <f>(C2*D2)</f>
        <v>12803</v>
      </c>
      <c r="F2" s="51">
        <v>12803</v>
      </c>
      <c r="G2" s="59" t="s">
        <v>155</v>
      </c>
      <c r="H2" s="70" t="s">
        <v>148</v>
      </c>
    </row>
    <row r="3" spans="1:9" ht="13.5" thickBot="1" x14ac:dyDescent="0.25">
      <c r="A3" s="56" t="s">
        <v>121</v>
      </c>
      <c r="B3" s="57" t="s">
        <v>120</v>
      </c>
      <c r="C3" s="58">
        <v>15514</v>
      </c>
      <c r="D3" s="58">
        <v>1</v>
      </c>
      <c r="E3" s="58">
        <f t="shared" ref="E3:F14" si="0">(C3*D3)</f>
        <v>15514</v>
      </c>
      <c r="F3" s="58">
        <v>15514</v>
      </c>
      <c r="G3" s="60" t="s">
        <v>155</v>
      </c>
      <c r="H3" s="70" t="s">
        <v>140</v>
      </c>
    </row>
    <row r="4" spans="1:9" x14ac:dyDescent="0.2">
      <c r="A4" s="90" t="s">
        <v>124</v>
      </c>
      <c r="B4" s="91" t="s">
        <v>122</v>
      </c>
      <c r="C4" s="92">
        <v>1665</v>
      </c>
      <c r="D4" s="92">
        <v>1</v>
      </c>
      <c r="E4" s="92">
        <f t="shared" si="0"/>
        <v>1665</v>
      </c>
      <c r="F4" s="119">
        <f t="shared" si="0"/>
        <v>1665</v>
      </c>
      <c r="G4" s="94" t="s">
        <v>155</v>
      </c>
      <c r="H4" s="71">
        <v>300</v>
      </c>
    </row>
    <row r="5" spans="1:9" ht="13.5" thickBot="1" x14ac:dyDescent="0.25">
      <c r="A5" s="80" t="s">
        <v>125</v>
      </c>
      <c r="B5" s="81" t="s">
        <v>123</v>
      </c>
      <c r="C5" s="82">
        <v>890</v>
      </c>
      <c r="D5" s="82">
        <v>1</v>
      </c>
      <c r="E5" s="62">
        <f t="shared" si="0"/>
        <v>890</v>
      </c>
      <c r="F5" s="120"/>
      <c r="G5" s="95" t="s">
        <v>156</v>
      </c>
      <c r="H5" s="72" t="s">
        <v>146</v>
      </c>
    </row>
    <row r="6" spans="1:9" x14ac:dyDescent="0.2">
      <c r="A6" s="78" t="s">
        <v>128</v>
      </c>
      <c r="B6" s="83" t="s">
        <v>52</v>
      </c>
      <c r="C6" s="79">
        <v>8364</v>
      </c>
      <c r="D6" s="79">
        <v>1</v>
      </c>
      <c r="E6" s="61">
        <f t="shared" si="0"/>
        <v>8364</v>
      </c>
      <c r="F6" s="119">
        <v>1580</v>
      </c>
      <c r="G6" s="64" t="s">
        <v>155</v>
      </c>
      <c r="H6" s="71">
        <v>6000</v>
      </c>
    </row>
    <row r="7" spans="1:9" x14ac:dyDescent="0.2">
      <c r="A7" s="84" t="s">
        <v>129</v>
      </c>
      <c r="B7" s="85" t="s">
        <v>143</v>
      </c>
      <c r="C7" s="86">
        <v>20</v>
      </c>
      <c r="D7" s="86">
        <v>4</v>
      </c>
      <c r="E7" s="86">
        <f t="shared" si="0"/>
        <v>80</v>
      </c>
      <c r="F7" s="121"/>
      <c r="G7" s="67" t="s">
        <v>156</v>
      </c>
      <c r="H7" s="72" t="s">
        <v>146</v>
      </c>
    </row>
    <row r="8" spans="1:9" ht="13.5" thickBot="1" x14ac:dyDescent="0.25">
      <c r="A8" s="87" t="s">
        <v>130</v>
      </c>
      <c r="B8" s="88" t="s">
        <v>142</v>
      </c>
      <c r="C8" s="89">
        <v>250</v>
      </c>
      <c r="D8" s="89">
        <v>6</v>
      </c>
      <c r="E8" s="89">
        <f t="shared" si="0"/>
        <v>1500</v>
      </c>
      <c r="F8" s="120"/>
      <c r="G8" s="65" t="s">
        <v>156</v>
      </c>
      <c r="H8" s="72" t="s">
        <v>146</v>
      </c>
    </row>
    <row r="9" spans="1:9" x14ac:dyDescent="0.2">
      <c r="A9" s="78" t="s">
        <v>133</v>
      </c>
      <c r="B9" s="83" t="s">
        <v>131</v>
      </c>
      <c r="C9" s="79">
        <v>49302</v>
      </c>
      <c r="D9" s="79">
        <v>1</v>
      </c>
      <c r="E9" s="61">
        <f t="shared" si="0"/>
        <v>49302</v>
      </c>
      <c r="F9" s="119">
        <v>14640</v>
      </c>
      <c r="G9" s="66" t="s">
        <v>156</v>
      </c>
      <c r="H9" s="72" t="s">
        <v>146</v>
      </c>
      <c r="I9" t="s">
        <v>132</v>
      </c>
    </row>
    <row r="10" spans="1:9" x14ac:dyDescent="0.2">
      <c r="A10" s="84" t="s">
        <v>134</v>
      </c>
      <c r="B10" s="85" t="s">
        <v>136</v>
      </c>
      <c r="C10" s="86">
        <v>760</v>
      </c>
      <c r="D10" s="86">
        <v>18</v>
      </c>
      <c r="E10" s="86">
        <f t="shared" si="0"/>
        <v>13680</v>
      </c>
      <c r="F10" s="121"/>
      <c r="G10" s="67" t="s">
        <v>156</v>
      </c>
      <c r="H10" s="72" t="s">
        <v>146</v>
      </c>
    </row>
    <row r="11" spans="1:9" ht="13.5" thickBot="1" x14ac:dyDescent="0.25">
      <c r="A11" s="87" t="s">
        <v>135</v>
      </c>
      <c r="B11" s="93" t="s">
        <v>137</v>
      </c>
      <c r="C11" s="89">
        <v>240</v>
      </c>
      <c r="D11" s="89">
        <v>4</v>
      </c>
      <c r="E11" s="89">
        <f t="shared" si="0"/>
        <v>960</v>
      </c>
      <c r="F11" s="120"/>
      <c r="G11" s="68" t="s">
        <v>156</v>
      </c>
      <c r="H11" s="72" t="s">
        <v>146</v>
      </c>
    </row>
    <row r="12" spans="1:9" x14ac:dyDescent="0.2">
      <c r="A12" s="53" t="s">
        <v>127</v>
      </c>
      <c r="B12" s="54" t="s">
        <v>141</v>
      </c>
      <c r="C12" s="55">
        <v>812</v>
      </c>
      <c r="D12" s="55">
        <v>4</v>
      </c>
      <c r="E12" s="55">
        <f t="shared" si="0"/>
        <v>3248</v>
      </c>
      <c r="F12" s="55">
        <v>3248</v>
      </c>
      <c r="G12" s="63" t="s">
        <v>155</v>
      </c>
      <c r="H12" s="70">
        <v>1400</v>
      </c>
    </row>
    <row r="13" spans="1:9" x14ac:dyDescent="0.2">
      <c r="A13" s="48" t="s">
        <v>139</v>
      </c>
      <c r="B13" s="48" t="s">
        <v>138</v>
      </c>
      <c r="C13" s="51">
        <v>1634</v>
      </c>
      <c r="D13" s="51">
        <v>2</v>
      </c>
      <c r="E13" s="51">
        <f t="shared" si="0"/>
        <v>3268</v>
      </c>
      <c r="F13" s="51">
        <v>3268</v>
      </c>
      <c r="G13" s="59" t="s">
        <v>155</v>
      </c>
      <c r="H13" s="70">
        <v>750</v>
      </c>
    </row>
    <row r="14" spans="1:9" ht="13.5" thickBot="1" x14ac:dyDescent="0.25">
      <c r="A14" s="48" t="s">
        <v>119</v>
      </c>
      <c r="B14" s="52" t="s">
        <v>126</v>
      </c>
      <c r="C14" s="51">
        <v>973</v>
      </c>
      <c r="D14" s="51">
        <v>2</v>
      </c>
      <c r="E14" s="51">
        <f t="shared" si="0"/>
        <v>1946</v>
      </c>
      <c r="F14" s="58">
        <v>1946</v>
      </c>
      <c r="G14" s="60" t="s">
        <v>155</v>
      </c>
      <c r="H14" s="73" t="s">
        <v>146</v>
      </c>
    </row>
    <row r="15" spans="1:9" ht="13.5" thickBot="1" x14ac:dyDescent="0.25">
      <c r="A15" s="124"/>
      <c r="B15" s="124"/>
      <c r="C15" s="124"/>
      <c r="D15" s="124"/>
      <c r="E15" s="124"/>
      <c r="F15" s="76">
        <f>SUM(F2:F14)</f>
        <v>54664</v>
      </c>
      <c r="G15" s="77"/>
      <c r="H15" s="74">
        <v>2450</v>
      </c>
    </row>
    <row r="16" spans="1:9" ht="13.5" thickBot="1" x14ac:dyDescent="0.25">
      <c r="A16" s="125"/>
      <c r="B16" s="125"/>
      <c r="C16" s="125"/>
      <c r="D16" s="125"/>
      <c r="E16" s="125"/>
      <c r="F16" s="122" t="s">
        <v>147</v>
      </c>
      <c r="G16" s="123"/>
      <c r="H16" s="75">
        <f>SUM(F15:H15)</f>
        <v>57114</v>
      </c>
    </row>
    <row r="17" spans="1:10" x14ac:dyDescent="0.2">
      <c r="A17" s="125"/>
      <c r="B17" s="125"/>
      <c r="C17" s="125"/>
      <c r="D17" s="125"/>
      <c r="E17" s="125"/>
      <c r="J17" s="69"/>
    </row>
    <row r="22" spans="1:10" x14ac:dyDescent="0.2">
      <c r="C22" s="23"/>
    </row>
  </sheetData>
  <mergeCells count="5">
    <mergeCell ref="F4:F5"/>
    <mergeCell ref="F6:F8"/>
    <mergeCell ref="F9:F11"/>
    <mergeCell ref="F16:G16"/>
    <mergeCell ref="A15:E17"/>
  </mergeCells>
  <hyperlinks>
    <hyperlink ref="B5" r:id="rId1" xr:uid="{FD05A302-A1A9-4384-8D10-B739CD3CE2E6}"/>
    <hyperlink ref="B14" r:id="rId2" xr:uid="{F1BB4F83-DF34-42AE-A292-5A65CBB0419E}"/>
    <hyperlink ref="B9" r:id="rId3" xr:uid="{541E4F43-3AEF-4A54-B9B1-CEE1EDBF757D}"/>
    <hyperlink ref="B10" r:id="rId4" xr:uid="{F6861900-B2A6-40DC-BF73-8819C730F777}"/>
    <hyperlink ref="B12" r:id="rId5" display="https://www.aliexpress.com/item/1005003056439025.html?spm=a2g0o.productlist.main.45.ecca62e2JxuuBc&amp;algo_pvid=59a6e225-4fda-408b-b871-04a8f998fdf2&amp;algo_exp_id=59a6e225-4fda-408b-b871-04a8f998fdf2-22&amp;pdp_npi=4%40dis%21LKR%211015.58%21812.55%21%21%2124.16%2119.33%21%402141111917240541843202836e32d4%2112000024179379492%21sea%21LK%212659478372%21ACX&amp;curPageLogUid=pvrtJLWkkhUl&amp;utparam-url=scene%3Asearch%7Cquery_from%3A" xr:uid="{C287D2CA-800F-4DFD-9F79-69FB38E045BB}"/>
    <hyperlink ref="B6" r:id="rId6" xr:uid="{A0A857F1-E982-4C75-ACE5-E6C94C758E25}"/>
    <hyperlink ref="B8" r:id="rId7" xr:uid="{D4AD0FF1-2253-47AC-8A76-BB21B8C836C3}"/>
    <hyperlink ref="B7" r:id="rId8" xr:uid="{3635D034-2D9F-46F4-8C45-831BAFE23FAB}"/>
  </hyperlinks>
  <pageMargins left="0.7" right="0.7" top="0.75" bottom="0.75" header="0.3" footer="0.3"/>
  <pageSetup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D010-710B-4F65-A9CF-4BBAF0F0FB57}">
  <dimension ref="A1:N64"/>
  <sheetViews>
    <sheetView tabSelected="1" topLeftCell="A37" zoomScale="91" zoomScaleNormal="90" workbookViewId="0">
      <selection activeCell="I65" sqref="I65"/>
    </sheetView>
  </sheetViews>
  <sheetFormatPr defaultRowHeight="12.75" x14ac:dyDescent="0.2"/>
  <cols>
    <col min="1" max="1" width="22.85546875" customWidth="1"/>
    <col min="2" max="2" width="11.85546875" customWidth="1"/>
    <col min="3" max="3" width="12.85546875" customWidth="1"/>
    <col min="10" max="10" width="25.7109375" customWidth="1"/>
    <col min="11" max="11" width="20.140625" customWidth="1"/>
    <col min="13" max="13" width="27.140625" customWidth="1"/>
    <col min="14" max="14" width="20.140625" customWidth="1"/>
  </cols>
  <sheetData>
    <row r="1" spans="1:14" x14ac:dyDescent="0.2">
      <c r="A1" s="103" t="s">
        <v>163</v>
      </c>
      <c r="B1" s="104" t="s">
        <v>161</v>
      </c>
      <c r="C1" s="105" t="s">
        <v>167</v>
      </c>
      <c r="D1" s="106"/>
      <c r="F1" s="100"/>
      <c r="G1" t="s">
        <v>211</v>
      </c>
      <c r="J1" s="115" t="s">
        <v>0</v>
      </c>
      <c r="K1" s="115" t="s">
        <v>153</v>
      </c>
      <c r="M1" s="115" t="s">
        <v>0</v>
      </c>
      <c r="N1" s="115" t="s">
        <v>153</v>
      </c>
    </row>
    <row r="2" spans="1:14" x14ac:dyDescent="0.2">
      <c r="A2" t="s">
        <v>158</v>
      </c>
      <c r="B2">
        <v>14.49</v>
      </c>
      <c r="D2" s="100"/>
      <c r="F2" s="110"/>
      <c r="G2" t="s">
        <v>212</v>
      </c>
      <c r="J2" s="101" t="s">
        <v>89</v>
      </c>
      <c r="K2" s="101">
        <v>4300</v>
      </c>
      <c r="M2" s="109" t="s">
        <v>200</v>
      </c>
      <c r="N2" s="101">
        <v>9400</v>
      </c>
    </row>
    <row r="3" spans="1:14" x14ac:dyDescent="0.2">
      <c r="A3" t="s">
        <v>159</v>
      </c>
      <c r="B3" s="96" t="s">
        <v>166</v>
      </c>
      <c r="D3" s="100"/>
      <c r="J3" s="101" t="s">
        <v>269</v>
      </c>
      <c r="K3" s="101">
        <v>1779</v>
      </c>
      <c r="M3" s="109" t="s">
        <v>283</v>
      </c>
      <c r="N3" s="101">
        <v>12000</v>
      </c>
    </row>
    <row r="4" spans="1:14" x14ac:dyDescent="0.2">
      <c r="A4" t="s">
        <v>160</v>
      </c>
      <c r="B4">
        <v>10.09</v>
      </c>
      <c r="D4" s="100"/>
      <c r="J4" s="101" t="s">
        <v>275</v>
      </c>
      <c r="K4" s="101">
        <v>6820</v>
      </c>
      <c r="M4" s="109" t="s">
        <v>284</v>
      </c>
      <c r="N4" s="101">
        <v>5700</v>
      </c>
    </row>
    <row r="5" spans="1:14" x14ac:dyDescent="0.2">
      <c r="A5" s="23" t="s">
        <v>177</v>
      </c>
      <c r="B5" s="23" t="s">
        <v>168</v>
      </c>
      <c r="C5" s="23" t="s">
        <v>169</v>
      </c>
      <c r="D5" s="101"/>
      <c r="J5" s="101" t="s">
        <v>270</v>
      </c>
      <c r="K5" s="101">
        <v>1720</v>
      </c>
      <c r="M5" s="109" t="s">
        <v>286</v>
      </c>
      <c r="N5" s="101">
        <v>3000</v>
      </c>
    </row>
    <row r="6" spans="1:14" x14ac:dyDescent="0.2">
      <c r="A6" s="103" t="s">
        <v>162</v>
      </c>
      <c r="B6" s="106"/>
      <c r="C6" s="106"/>
      <c r="D6" s="107"/>
      <c r="J6" s="101" t="s">
        <v>271</v>
      </c>
      <c r="K6" s="101">
        <v>3729</v>
      </c>
      <c r="M6" s="109" t="s">
        <v>287</v>
      </c>
      <c r="N6" s="101">
        <v>2000</v>
      </c>
    </row>
    <row r="7" spans="1:14" x14ac:dyDescent="0.2">
      <c r="A7" s="24" t="s">
        <v>171</v>
      </c>
      <c r="B7">
        <v>5.83</v>
      </c>
      <c r="D7" s="102"/>
      <c r="J7" s="101" t="s">
        <v>272</v>
      </c>
      <c r="K7" s="101">
        <v>3250</v>
      </c>
      <c r="M7" s="109" t="s">
        <v>288</v>
      </c>
      <c r="N7" s="101">
        <v>2000</v>
      </c>
    </row>
    <row r="8" spans="1:14" x14ac:dyDescent="0.2">
      <c r="A8" s="24" t="s">
        <v>164</v>
      </c>
      <c r="B8" s="97" t="s">
        <v>172</v>
      </c>
      <c r="C8" t="s">
        <v>174</v>
      </c>
      <c r="D8" s="111"/>
      <c r="J8" s="101" t="s">
        <v>200</v>
      </c>
      <c r="K8" s="101">
        <v>14100</v>
      </c>
      <c r="M8" s="109" t="s">
        <v>289</v>
      </c>
      <c r="N8" s="101">
        <v>5000</v>
      </c>
    </row>
    <row r="9" spans="1:14" x14ac:dyDescent="0.2">
      <c r="A9" s="99" t="s">
        <v>165</v>
      </c>
      <c r="D9" s="102"/>
      <c r="J9" s="101" t="s">
        <v>273</v>
      </c>
      <c r="K9" s="101">
        <v>1205</v>
      </c>
      <c r="M9" s="108" t="s">
        <v>28</v>
      </c>
      <c r="N9" s="108">
        <f>SUM(N2:N8)</f>
        <v>39100</v>
      </c>
    </row>
    <row r="10" spans="1:14" x14ac:dyDescent="0.2">
      <c r="A10" s="24" t="s">
        <v>175</v>
      </c>
      <c r="C10" s="24" t="s">
        <v>178</v>
      </c>
      <c r="D10" s="102"/>
      <c r="J10" s="101" t="s">
        <v>274</v>
      </c>
      <c r="K10" s="101">
        <v>300</v>
      </c>
    </row>
    <row r="11" spans="1:14" x14ac:dyDescent="0.2">
      <c r="A11" s="24" t="s">
        <v>170</v>
      </c>
      <c r="B11" s="97" t="s">
        <v>173</v>
      </c>
      <c r="C11" s="98" t="s">
        <v>176</v>
      </c>
      <c r="D11" s="102"/>
      <c r="J11" s="116" t="s">
        <v>285</v>
      </c>
      <c r="K11" s="101">
        <v>1130</v>
      </c>
    </row>
    <row r="12" spans="1:14" x14ac:dyDescent="0.2">
      <c r="A12" s="23" t="s">
        <v>177</v>
      </c>
      <c r="C12" s="23" t="s">
        <v>179</v>
      </c>
      <c r="D12" s="101"/>
      <c r="J12" s="101" t="s">
        <v>276</v>
      </c>
      <c r="K12" s="101">
        <v>450</v>
      </c>
    </row>
    <row r="13" spans="1:14" x14ac:dyDescent="0.2">
      <c r="A13" s="103" t="s">
        <v>183</v>
      </c>
      <c r="B13" s="106"/>
      <c r="C13" s="103"/>
      <c r="D13" s="107"/>
      <c r="J13" s="101" t="s">
        <v>277</v>
      </c>
      <c r="K13" s="101">
        <v>500</v>
      </c>
    </row>
    <row r="14" spans="1:14" x14ac:dyDescent="0.2">
      <c r="A14" s="24" t="s">
        <v>180</v>
      </c>
      <c r="B14">
        <v>0.95</v>
      </c>
      <c r="D14" s="102"/>
      <c r="J14" s="101" t="s">
        <v>278</v>
      </c>
      <c r="K14" s="101">
        <v>2000</v>
      </c>
    </row>
    <row r="15" spans="1:14" x14ac:dyDescent="0.2">
      <c r="A15" s="24" t="s">
        <v>160</v>
      </c>
      <c r="B15">
        <v>12.98</v>
      </c>
      <c r="C15" t="s">
        <v>181</v>
      </c>
      <c r="D15" s="102"/>
      <c r="J15" s="101" t="s">
        <v>234</v>
      </c>
      <c r="K15" s="101">
        <v>2875</v>
      </c>
    </row>
    <row r="16" spans="1:14" x14ac:dyDescent="0.2">
      <c r="A16" s="23" t="s">
        <v>177</v>
      </c>
      <c r="C16" s="23" t="s">
        <v>182</v>
      </c>
      <c r="J16" s="101" t="s">
        <v>248</v>
      </c>
      <c r="K16" s="101">
        <v>9040</v>
      </c>
    </row>
    <row r="17" spans="1:11" x14ac:dyDescent="0.2">
      <c r="A17" s="103" t="s">
        <v>210</v>
      </c>
      <c r="B17" s="106"/>
      <c r="C17" s="103"/>
      <c r="D17" s="107"/>
      <c r="J17" s="109" t="s">
        <v>280</v>
      </c>
      <c r="K17" s="101">
        <v>15000</v>
      </c>
    </row>
    <row r="18" spans="1:11" x14ac:dyDescent="0.2">
      <c r="A18" t="s">
        <v>197</v>
      </c>
      <c r="C18" t="s">
        <v>220</v>
      </c>
      <c r="D18" s="112"/>
      <c r="J18" s="109" t="s">
        <v>281</v>
      </c>
      <c r="K18" s="101">
        <v>4350</v>
      </c>
    </row>
    <row r="19" spans="1:11" x14ac:dyDescent="0.2">
      <c r="A19" s="23" t="s">
        <v>177</v>
      </c>
      <c r="C19" s="23" t="s">
        <v>213</v>
      </c>
      <c r="J19" s="109" t="s">
        <v>282</v>
      </c>
      <c r="K19" s="101">
        <v>2750</v>
      </c>
    </row>
    <row r="20" spans="1:11" x14ac:dyDescent="0.2">
      <c r="A20" s="103" t="s">
        <v>216</v>
      </c>
      <c r="B20" s="106"/>
      <c r="C20" s="103" t="s">
        <v>217</v>
      </c>
      <c r="D20" s="107"/>
      <c r="J20" s="101" t="s">
        <v>279</v>
      </c>
      <c r="K20" s="101">
        <v>1980</v>
      </c>
    </row>
    <row r="21" spans="1:11" x14ac:dyDescent="0.2">
      <c r="A21" t="s">
        <v>218</v>
      </c>
      <c r="B21">
        <v>8000</v>
      </c>
      <c r="C21" t="s">
        <v>221</v>
      </c>
      <c r="D21" s="112"/>
      <c r="J21" s="108" t="s">
        <v>28</v>
      </c>
      <c r="K21" s="108">
        <f>SUM(K2:K20)</f>
        <v>77278</v>
      </c>
    </row>
    <row r="22" spans="1:11" x14ac:dyDescent="0.2">
      <c r="A22" t="s">
        <v>219</v>
      </c>
      <c r="B22">
        <v>25000</v>
      </c>
      <c r="C22" t="s">
        <v>222</v>
      </c>
      <c r="D22" s="112"/>
    </row>
    <row r="23" spans="1:11" x14ac:dyDescent="0.2">
      <c r="A23" t="s">
        <v>223</v>
      </c>
      <c r="C23" t="s">
        <v>224</v>
      </c>
      <c r="D23" s="112"/>
    </row>
    <row r="24" spans="1:11" x14ac:dyDescent="0.2">
      <c r="A24" t="s">
        <v>225</v>
      </c>
      <c r="C24" t="s">
        <v>226</v>
      </c>
      <c r="D24" s="112"/>
    </row>
    <row r="25" spans="1:11" x14ac:dyDescent="0.2">
      <c r="A25" s="23" t="s">
        <v>177</v>
      </c>
      <c r="C25" s="23" t="s">
        <v>227</v>
      </c>
    </row>
    <row r="26" spans="1:11" x14ac:dyDescent="0.2">
      <c r="A26" s="103" t="s">
        <v>228</v>
      </c>
      <c r="B26" s="106"/>
      <c r="C26" s="103"/>
      <c r="D26" s="107"/>
    </row>
    <row r="27" spans="1:11" x14ac:dyDescent="0.2">
      <c r="A27" t="s">
        <v>229</v>
      </c>
      <c r="C27" t="s">
        <v>230</v>
      </c>
      <c r="D27" s="112"/>
    </row>
    <row r="28" spans="1:11" x14ac:dyDescent="0.2">
      <c r="A28" s="23" t="s">
        <v>177</v>
      </c>
      <c r="C28" s="23" t="s">
        <v>231</v>
      </c>
    </row>
    <row r="29" spans="1:11" x14ac:dyDescent="0.2">
      <c r="A29" s="103" t="s">
        <v>232</v>
      </c>
      <c r="B29" s="106"/>
      <c r="C29" s="103" t="s">
        <v>233</v>
      </c>
      <c r="D29" s="107"/>
    </row>
    <row r="30" spans="1:11" x14ac:dyDescent="0.2">
      <c r="A30" t="s">
        <v>234</v>
      </c>
      <c r="B30">
        <v>2875</v>
      </c>
      <c r="C30" t="s">
        <v>235</v>
      </c>
      <c r="D30" s="112"/>
    </row>
    <row r="31" spans="1:11" x14ac:dyDescent="0.2">
      <c r="A31" s="23" t="s">
        <v>246</v>
      </c>
      <c r="C31" s="23" t="s">
        <v>236</v>
      </c>
    </row>
    <row r="32" spans="1:11" x14ac:dyDescent="0.2">
      <c r="A32" s="103" t="s">
        <v>237</v>
      </c>
      <c r="B32" s="106"/>
      <c r="C32" s="103"/>
      <c r="D32" s="107"/>
    </row>
    <row r="33" spans="1:6" x14ac:dyDescent="0.2">
      <c r="A33" t="s">
        <v>238</v>
      </c>
      <c r="B33">
        <v>200</v>
      </c>
      <c r="C33">
        <v>-200</v>
      </c>
      <c r="D33" s="112"/>
    </row>
    <row r="34" spans="1:6" x14ac:dyDescent="0.2">
      <c r="A34" s="23" t="s">
        <v>177</v>
      </c>
      <c r="C34" s="23" t="s">
        <v>239</v>
      </c>
    </row>
    <row r="35" spans="1:6" x14ac:dyDescent="0.2">
      <c r="A35" s="103" t="s">
        <v>240</v>
      </c>
      <c r="B35" s="106"/>
      <c r="C35" s="103" t="s">
        <v>241</v>
      </c>
      <c r="D35" s="107"/>
      <c r="F35" t="s">
        <v>242</v>
      </c>
    </row>
    <row r="36" spans="1:6" x14ac:dyDescent="0.2">
      <c r="A36" t="s">
        <v>243</v>
      </c>
      <c r="B36">
        <v>4700</v>
      </c>
      <c r="C36" t="s">
        <v>244</v>
      </c>
      <c r="D36" s="112"/>
      <c r="F36" t="s">
        <v>254</v>
      </c>
    </row>
    <row r="37" spans="1:6" x14ac:dyDescent="0.2">
      <c r="A37" s="23" t="s">
        <v>246</v>
      </c>
      <c r="C37" s="23" t="s">
        <v>245</v>
      </c>
    </row>
    <row r="38" spans="1:6" x14ac:dyDescent="0.2">
      <c r="A38" s="103" t="s">
        <v>247</v>
      </c>
      <c r="B38" s="106"/>
      <c r="C38" s="103"/>
      <c r="D38" s="107"/>
    </row>
    <row r="39" spans="1:6" x14ac:dyDescent="0.2">
      <c r="A39" t="s">
        <v>248</v>
      </c>
      <c r="B39" t="s">
        <v>250</v>
      </c>
      <c r="C39" t="s">
        <v>249</v>
      </c>
      <c r="D39" s="110"/>
    </row>
    <row r="40" spans="1:6" x14ac:dyDescent="0.2">
      <c r="A40" t="s">
        <v>251</v>
      </c>
      <c r="B40">
        <v>200</v>
      </c>
      <c r="C40" t="s">
        <v>252</v>
      </c>
      <c r="D40" s="112"/>
    </row>
    <row r="41" spans="1:6" x14ac:dyDescent="0.2">
      <c r="A41" s="23" t="s">
        <v>246</v>
      </c>
      <c r="C41" s="23" t="s">
        <v>253</v>
      </c>
    </row>
    <row r="42" spans="1:6" x14ac:dyDescent="0.2">
      <c r="A42" s="103" t="s">
        <v>255</v>
      </c>
      <c r="B42" s="106"/>
      <c r="C42" s="103" t="s">
        <v>256</v>
      </c>
      <c r="D42" s="107"/>
      <c r="F42" t="s">
        <v>257</v>
      </c>
    </row>
    <row r="43" spans="1:6" x14ac:dyDescent="0.2">
      <c r="A43" t="s">
        <v>258</v>
      </c>
      <c r="C43" t="s">
        <v>259</v>
      </c>
      <c r="D43" s="112"/>
    </row>
    <row r="44" spans="1:6" x14ac:dyDescent="0.2">
      <c r="A44" t="s">
        <v>260</v>
      </c>
      <c r="C44" t="s">
        <v>261</v>
      </c>
      <c r="D44" s="112"/>
    </row>
    <row r="45" spans="1:6" x14ac:dyDescent="0.2">
      <c r="A45" s="23" t="s">
        <v>246</v>
      </c>
      <c r="C45" s="23" t="s">
        <v>262</v>
      </c>
    </row>
    <row r="46" spans="1:6" x14ac:dyDescent="0.2">
      <c r="A46" s="103" t="s">
        <v>263</v>
      </c>
      <c r="B46" s="106"/>
      <c r="C46" s="103"/>
      <c r="D46" s="107"/>
    </row>
    <row r="47" spans="1:6" x14ac:dyDescent="0.2">
      <c r="A47" t="s">
        <v>264</v>
      </c>
      <c r="B47">
        <v>80</v>
      </c>
      <c r="C47" t="s">
        <v>266</v>
      </c>
      <c r="D47" s="112"/>
    </row>
    <row r="48" spans="1:6" x14ac:dyDescent="0.2">
      <c r="A48" t="s">
        <v>265</v>
      </c>
      <c r="B48">
        <v>300</v>
      </c>
      <c r="C48" t="s">
        <v>267</v>
      </c>
      <c r="D48" s="112"/>
    </row>
    <row r="49" spans="1:10" x14ac:dyDescent="0.2">
      <c r="A49" s="23" t="s">
        <v>246</v>
      </c>
      <c r="C49" s="23" t="s">
        <v>268</v>
      </c>
    </row>
    <row r="50" spans="1:10" x14ac:dyDescent="0.2">
      <c r="A50" s="103" t="s">
        <v>290</v>
      </c>
      <c r="B50" s="106"/>
      <c r="C50" s="103"/>
      <c r="D50" s="107"/>
    </row>
    <row r="51" spans="1:10" x14ac:dyDescent="0.2">
      <c r="A51" t="s">
        <v>291</v>
      </c>
      <c r="B51">
        <v>250</v>
      </c>
      <c r="C51" t="s">
        <v>292</v>
      </c>
      <c r="D51" s="112"/>
    </row>
    <row r="52" spans="1:10" x14ac:dyDescent="0.2">
      <c r="A52" t="s">
        <v>293</v>
      </c>
      <c r="B52">
        <v>195</v>
      </c>
      <c r="C52" t="s">
        <v>294</v>
      </c>
      <c r="D52" s="112"/>
    </row>
    <row r="53" spans="1:10" x14ac:dyDescent="0.2">
      <c r="A53" s="23" t="s">
        <v>246</v>
      </c>
      <c r="C53" s="23" t="s">
        <v>295</v>
      </c>
    </row>
    <row r="54" spans="1:10" x14ac:dyDescent="0.2">
      <c r="A54" s="103" t="s">
        <v>296</v>
      </c>
      <c r="B54" s="106"/>
      <c r="C54" s="103"/>
      <c r="D54" s="107"/>
    </row>
    <row r="55" spans="1:10" x14ac:dyDescent="0.2">
      <c r="A55" t="s">
        <v>297</v>
      </c>
      <c r="B55">
        <v>140</v>
      </c>
      <c r="C55" t="s">
        <v>298</v>
      </c>
      <c r="D55" s="112"/>
    </row>
    <row r="56" spans="1:10" x14ac:dyDescent="0.2">
      <c r="A56" s="23" t="s">
        <v>246</v>
      </c>
      <c r="C56" s="23" t="s">
        <v>299</v>
      </c>
    </row>
    <row r="57" spans="1:10" x14ac:dyDescent="0.2">
      <c r="A57" s="103" t="s">
        <v>300</v>
      </c>
      <c r="B57" s="106"/>
      <c r="C57" s="103"/>
      <c r="D57" s="107"/>
    </row>
    <row r="58" spans="1:10" x14ac:dyDescent="0.2">
      <c r="A58" t="s">
        <v>301</v>
      </c>
      <c r="B58" t="s">
        <v>302</v>
      </c>
      <c r="C58" t="s">
        <v>303</v>
      </c>
      <c r="D58" s="112"/>
    </row>
    <row r="59" spans="1:10" x14ac:dyDescent="0.2">
      <c r="A59" t="s">
        <v>304</v>
      </c>
      <c r="B59">
        <v>1100</v>
      </c>
      <c r="C59" t="s">
        <v>305</v>
      </c>
      <c r="D59" s="112"/>
    </row>
    <row r="60" spans="1:10" x14ac:dyDescent="0.2">
      <c r="A60" t="s">
        <v>306</v>
      </c>
      <c r="B60">
        <v>605</v>
      </c>
      <c r="C60" t="s">
        <v>307</v>
      </c>
      <c r="D60" s="112"/>
    </row>
    <row r="61" spans="1:10" x14ac:dyDescent="0.2">
      <c r="A61" t="s">
        <v>308</v>
      </c>
      <c r="B61">
        <v>900</v>
      </c>
      <c r="C61" t="s">
        <v>309</v>
      </c>
      <c r="D61" s="112"/>
    </row>
    <row r="62" spans="1:10" x14ac:dyDescent="0.2">
      <c r="A62" t="s">
        <v>310</v>
      </c>
      <c r="B62" t="s">
        <v>311</v>
      </c>
      <c r="C62" t="s">
        <v>312</v>
      </c>
      <c r="D62" s="112"/>
      <c r="F62" t="s">
        <v>315</v>
      </c>
      <c r="G62" t="s">
        <v>316</v>
      </c>
      <c r="H62" t="s">
        <v>317</v>
      </c>
      <c r="I62" t="s">
        <v>319</v>
      </c>
      <c r="J62" t="s">
        <v>318</v>
      </c>
    </row>
    <row r="63" spans="1:10" x14ac:dyDescent="0.2">
      <c r="A63" t="s">
        <v>313</v>
      </c>
      <c r="B63" t="s">
        <v>314</v>
      </c>
      <c r="C63" t="s">
        <v>226</v>
      </c>
      <c r="D63" s="112"/>
      <c r="F63" t="s">
        <v>320</v>
      </c>
    </row>
    <row r="64" spans="1:10" x14ac:dyDescent="0.2">
      <c r="A64" s="23" t="s">
        <v>246</v>
      </c>
      <c r="C64" s="23" t="s">
        <v>321</v>
      </c>
      <c r="F64" t="s">
        <v>322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Copy of Sheet1</vt:lpstr>
      <vt:lpstr>Sheet3</vt:lpstr>
      <vt:lpstr>new2.0</vt:lpstr>
      <vt:lpstr>Sheet2</vt:lpstr>
      <vt:lpstr>Sheet4</vt:lpstr>
      <vt:lpstr>import</vt:lpstr>
      <vt:lpstr>buy from card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Disnaka</cp:lastModifiedBy>
  <dcterms:modified xsi:type="dcterms:W3CDTF">2025-03-14T10:57:13Z</dcterms:modified>
</cp:coreProperties>
</file>