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ishatamang/Desktop/social media/"/>
    </mc:Choice>
  </mc:AlternateContent>
  <xr:revisionPtr revIDLastSave="0" documentId="8_{C360E9C6-2D73-AF43-A4A3-B740849DC19B}" xr6:coauthVersionLast="47" xr6:coauthVersionMax="47" xr10:uidLastSave="{00000000-0000-0000-0000-000000000000}"/>
  <bookViews>
    <workbookView xWindow="0" yWindow="500" windowWidth="28800" windowHeight="15800" activeTab="1" xr2:uid="{00000000-000D-0000-FFFF-FFFF00000000}"/>
  </bookViews>
  <sheets>
    <sheet name="ReadmeSettings" sheetId="1" r:id="rId1"/>
    <sheet name="Archive" sheetId="2" r:id="rId2"/>
    <sheet name="Pivot Table 1" sheetId="3" r:id="rId3"/>
    <sheet name="Summary" sheetId="4" state="hidden" r:id="rId4"/>
    <sheet name="Dashboard" sheetId="5" state="hidden" r:id="rId5"/>
  </sheets>
  <definedNames>
    <definedName name="dCalc" localSheetId="4">Dashboard!$V$1</definedName>
    <definedName name="sCalc" localSheetId="3">Summary!$L$1</definedName>
    <definedName name="searchTerm" localSheetId="0">ReadmeSettings!$B$9</definedName>
  </definedNames>
  <calcPr calcId="191029"/>
  <pivotCaches>
    <pivotCache cacheId="88" r:id="rId6"/>
  </pivotCaches>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O149" i="5" l="1"/>
  <c r="O148" i="5"/>
  <c r="O147" i="5"/>
  <c r="O146" i="5"/>
  <c r="O145" i="5"/>
  <c r="O144" i="5"/>
  <c r="O143" i="5"/>
  <c r="O142" i="5"/>
  <c r="O141" i="5"/>
  <c r="O140" i="5"/>
  <c r="O139" i="5"/>
  <c r="O138" i="5"/>
  <c r="O137" i="5"/>
  <c r="O136" i="5"/>
  <c r="O135" i="5"/>
  <c r="O134" i="5"/>
  <c r="O133" i="5"/>
  <c r="O132" i="5"/>
  <c r="O131" i="5"/>
  <c r="O130" i="5"/>
  <c r="O129" i="5"/>
  <c r="O128" i="5"/>
  <c r="O127" i="5"/>
  <c r="O126" i="5"/>
  <c r="O125" i="5"/>
  <c r="O124" i="5"/>
  <c r="O123" i="5"/>
  <c r="O122" i="5"/>
  <c r="O121" i="5"/>
  <c r="O120" i="5"/>
  <c r="O119" i="5"/>
  <c r="O118" i="5"/>
  <c r="O117" i="5"/>
  <c r="O116" i="5"/>
  <c r="O115" i="5"/>
  <c r="O114" i="5"/>
  <c r="O113" i="5"/>
  <c r="O112" i="5"/>
  <c r="O111" i="5"/>
  <c r="O110" i="5"/>
  <c r="O109" i="5"/>
  <c r="O108" i="5"/>
  <c r="O107" i="5"/>
  <c r="O106" i="5"/>
  <c r="O105" i="5"/>
  <c r="O104" i="5"/>
  <c r="O103" i="5"/>
  <c r="O102" i="5"/>
  <c r="O101" i="5"/>
  <c r="O100" i="5"/>
  <c r="O99" i="5"/>
  <c r="O98" i="5"/>
  <c r="O97" i="5"/>
  <c r="O96" i="5"/>
  <c r="O95" i="5"/>
  <c r="O94" i="5"/>
  <c r="O93" i="5"/>
  <c r="O92" i="5"/>
  <c r="O91" i="5"/>
  <c r="O90" i="5"/>
  <c r="O89" i="5"/>
  <c r="O88" i="5"/>
  <c r="O87" i="5"/>
  <c r="O86" i="5"/>
  <c r="O85" i="5"/>
  <c r="O84" i="5"/>
  <c r="O83" i="5"/>
  <c r="O82" i="5"/>
  <c r="O81" i="5"/>
  <c r="O80" i="5"/>
  <c r="O79" i="5"/>
  <c r="O78" i="5"/>
  <c r="O77" i="5"/>
  <c r="O76" i="5"/>
  <c r="O75" i="5"/>
  <c r="O74" i="5"/>
  <c r="O73" i="5"/>
  <c r="O72" i="5"/>
  <c r="O71" i="5"/>
  <c r="O70" i="5"/>
  <c r="O69" i="5"/>
  <c r="O68" i="5"/>
  <c r="O67" i="5"/>
  <c r="O66" i="5"/>
  <c r="O65" i="5"/>
  <c r="O64" i="5"/>
  <c r="O63" i="5"/>
  <c r="O62" i="5"/>
  <c r="O61" i="5"/>
  <c r="O60" i="5"/>
  <c r="O59" i="5"/>
  <c r="O58" i="5"/>
  <c r="O57" i="5"/>
  <c r="O56" i="5"/>
  <c r="O55" i="5"/>
  <c r="O54" i="5"/>
  <c r="O53" i="5"/>
  <c r="O52" i="5"/>
  <c r="O51" i="5"/>
  <c r="O50" i="5"/>
  <c r="O49" i="5"/>
  <c r="O48" i="5"/>
  <c r="O47" i="5"/>
  <c r="O46" i="5"/>
  <c r="O45" i="5"/>
  <c r="O44" i="5"/>
  <c r="O43" i="5"/>
  <c r="O42" i="5"/>
  <c r="O41" i="5"/>
  <c r="C41" i="5"/>
  <c r="O40" i="5"/>
  <c r="O39" i="5"/>
  <c r="C39" i="5"/>
  <c r="O38" i="5"/>
  <c r="O37" i="5"/>
  <c r="O36" i="5"/>
  <c r="O35" i="5"/>
  <c r="O34" i="5"/>
  <c r="I34" i="5"/>
  <c r="O33" i="5"/>
  <c r="I33" i="5"/>
  <c r="O32" i="5"/>
  <c r="I32" i="5"/>
  <c r="O31" i="5"/>
  <c r="I31" i="5"/>
  <c r="O30" i="5"/>
  <c r="I30" i="5"/>
  <c r="O29" i="5"/>
  <c r="I29" i="5"/>
  <c r="O28" i="5"/>
  <c r="I28" i="5"/>
  <c r="O27" i="5"/>
  <c r="I27" i="5"/>
  <c r="O26" i="5"/>
  <c r="I26" i="5"/>
  <c r="O25" i="5"/>
  <c r="I25" i="5"/>
  <c r="O24" i="5"/>
  <c r="I24" i="5"/>
  <c r="O23" i="5"/>
  <c r="I23" i="5"/>
  <c r="F23" i="5"/>
  <c r="O22" i="5"/>
  <c r="O21" i="5"/>
  <c r="O20" i="5"/>
  <c r="O19" i="5"/>
  <c r="O18" i="5"/>
  <c r="O17" i="5"/>
  <c r="O16" i="5"/>
  <c r="Q15" i="5" a="1"/>
  <c r="Q196" i="5" s="1"/>
  <c r="O15" i="5"/>
  <c r="R14" i="5"/>
  <c r="O14" i="5"/>
  <c r="O13" i="5"/>
  <c r="O12" i="5"/>
  <c r="O11" i="5"/>
  <c r="O10" i="5"/>
  <c r="O9" i="5"/>
  <c r="O8" i="5"/>
  <c r="L8" i="5"/>
  <c r="O7" i="5"/>
  <c r="O6" i="5"/>
  <c r="O5" i="5"/>
  <c r="L5" i="5"/>
  <c r="D5" i="5"/>
  <c r="C5" i="5"/>
  <c r="B5" i="5"/>
  <c r="O4" i="5"/>
  <c r="D4" i="5"/>
  <c r="C4" i="5"/>
  <c r="B4" i="5"/>
  <c r="O3" i="5"/>
  <c r="M3" i="5"/>
  <c r="L3" i="5" a="1"/>
  <c r="L3" i="5"/>
  <c r="T2" i="5"/>
  <c r="L2" i="5" a="1"/>
  <c r="L2" i="5" s="1"/>
  <c r="B1" i="5"/>
  <c r="E145" i="4"/>
  <c r="E144" i="4"/>
  <c r="E143" i="4"/>
  <c r="E142" i="4"/>
  <c r="E141" i="4"/>
  <c r="E140" i="4"/>
  <c r="E139" i="4"/>
  <c r="E138" i="4"/>
  <c r="E137" i="4"/>
  <c r="E136" i="4"/>
  <c r="E135" i="4"/>
  <c r="E134" i="4"/>
  <c r="E133" i="4"/>
  <c r="E132" i="4"/>
  <c r="E131" i="4"/>
  <c r="E130" i="4"/>
  <c r="E129" i="4"/>
  <c r="E128" i="4"/>
  <c r="E127" i="4"/>
  <c r="E126" i="4"/>
  <c r="E125" i="4"/>
  <c r="E124" i="4"/>
  <c r="E123" i="4"/>
  <c r="E122" i="4"/>
  <c r="E121" i="4"/>
  <c r="E120" i="4"/>
  <c r="E119" i="4"/>
  <c r="E118" i="4"/>
  <c r="E117" i="4"/>
  <c r="E116" i="4"/>
  <c r="E115" i="4"/>
  <c r="E114" i="4"/>
  <c r="E113" i="4"/>
  <c r="E112" i="4"/>
  <c r="E111" i="4"/>
  <c r="E110" i="4"/>
  <c r="E109" i="4"/>
  <c r="E108" i="4"/>
  <c r="E107" i="4"/>
  <c r="E106" i="4"/>
  <c r="E105" i="4"/>
  <c r="E104" i="4"/>
  <c r="E103" i="4"/>
  <c r="E102" i="4"/>
  <c r="E101" i="4"/>
  <c r="E100" i="4"/>
  <c r="E99" i="4"/>
  <c r="E98" i="4"/>
  <c r="E97" i="4"/>
  <c r="E96" i="4"/>
  <c r="E95" i="4"/>
  <c r="E94" i="4"/>
  <c r="E93" i="4"/>
  <c r="E92" i="4"/>
  <c r="E91" i="4"/>
  <c r="E90" i="4"/>
  <c r="E89" i="4"/>
  <c r="E88" i="4"/>
  <c r="E87" i="4"/>
  <c r="E86" i="4"/>
  <c r="E85" i="4"/>
  <c r="E84" i="4"/>
  <c r="E83" i="4"/>
  <c r="E82" i="4"/>
  <c r="E81" i="4"/>
  <c r="E80" i="4"/>
  <c r="E79" i="4"/>
  <c r="E78" i="4"/>
  <c r="E77" i="4"/>
  <c r="E76" i="4"/>
  <c r="E75" i="4"/>
  <c r="E74" i="4"/>
  <c r="E73" i="4"/>
  <c r="E72" i="4"/>
  <c r="E71" i="4"/>
  <c r="E70" i="4"/>
  <c r="E69" i="4"/>
  <c r="E68" i="4"/>
  <c r="E67" i="4"/>
  <c r="E66" i="4"/>
  <c r="E65" i="4"/>
  <c r="E64" i="4"/>
  <c r="E63" i="4"/>
  <c r="E62" i="4"/>
  <c r="E61" i="4"/>
  <c r="E60" i="4"/>
  <c r="E59" i="4"/>
  <c r="E58" i="4"/>
  <c r="E57" i="4"/>
  <c r="E56" i="4"/>
  <c r="E55" i="4"/>
  <c r="E54" i="4"/>
  <c r="E53" i="4"/>
  <c r="E52" i="4"/>
  <c r="E51" i="4"/>
  <c r="E50" i="4"/>
  <c r="E49" i="4"/>
  <c r="E48" i="4"/>
  <c r="E47" i="4"/>
  <c r="E46" i="4"/>
  <c r="E45" i="4"/>
  <c r="E44" i="4"/>
  <c r="E43" i="4"/>
  <c r="E42" i="4"/>
  <c r="E41" i="4"/>
  <c r="E40" i="4"/>
  <c r="E39" i="4"/>
  <c r="E38" i="4"/>
  <c r="E37" i="4"/>
  <c r="E36" i="4"/>
  <c r="E35" i="4"/>
  <c r="E34" i="4"/>
  <c r="E33" i="4"/>
  <c r="E32" i="4"/>
  <c r="G31" i="4"/>
  <c r="F31" i="4"/>
  <c r="E31" i="4"/>
  <c r="G30" i="4"/>
  <c r="F30" i="4"/>
  <c r="E30" i="4"/>
  <c r="G29" i="4"/>
  <c r="F29" i="4"/>
  <c r="E29" i="4"/>
  <c r="G28" i="4"/>
  <c r="F28" i="4"/>
  <c r="E28" i="4"/>
  <c r="G27" i="4"/>
  <c r="F27" i="4"/>
  <c r="E27" i="4"/>
  <c r="G26" i="4"/>
  <c r="F26" i="4"/>
  <c r="E26" i="4"/>
  <c r="G25" i="4"/>
  <c r="F25" i="4"/>
  <c r="E25" i="4"/>
  <c r="G24" i="4"/>
  <c r="F24" i="4"/>
  <c r="E24" i="4"/>
  <c r="G23" i="4"/>
  <c r="F23" i="4"/>
  <c r="E23" i="4"/>
  <c r="G22" i="4"/>
  <c r="F22" i="4"/>
  <c r="E22" i="4"/>
  <c r="G21" i="4"/>
  <c r="F21" i="4"/>
  <c r="E21" i="4"/>
  <c r="M20" i="4"/>
  <c r="G20" i="4"/>
  <c r="F20" i="4"/>
  <c r="E20" i="4"/>
  <c r="M19" i="4"/>
  <c r="G19" i="4"/>
  <c r="F19" i="4"/>
  <c r="E19" i="4"/>
  <c r="M18" i="4"/>
  <c r="G18" i="4"/>
  <c r="F18" i="4"/>
  <c r="E18" i="4"/>
  <c r="M17" i="4"/>
  <c r="G17" i="4"/>
  <c r="F17" i="4"/>
  <c r="E17" i="4"/>
  <c r="M16" i="4"/>
  <c r="J16" i="4"/>
  <c r="G16" i="4"/>
  <c r="F16" i="4"/>
  <c r="E16" i="4"/>
  <c r="M15" i="4"/>
  <c r="J15" i="4"/>
  <c r="G15" i="4"/>
  <c r="F15" i="4"/>
  <c r="E15" i="4"/>
  <c r="M14" i="4"/>
  <c r="G14" i="4"/>
  <c r="F14" i="4"/>
  <c r="E14" i="4"/>
  <c r="M13" i="4"/>
  <c r="G13" i="4"/>
  <c r="F13" i="4"/>
  <c r="E13" i="4"/>
  <c r="M12" i="4"/>
  <c r="G12" i="4"/>
  <c r="F12" i="4"/>
  <c r="E12" i="4"/>
  <c r="M11" i="4"/>
  <c r="G11" i="4"/>
  <c r="F11" i="4"/>
  <c r="E11" i="4"/>
  <c r="M10" i="4"/>
  <c r="J10" i="4"/>
  <c r="G10" i="4"/>
  <c r="F10" i="4"/>
  <c r="E10" i="4"/>
  <c r="M9" i="4"/>
  <c r="G9" i="4"/>
  <c r="F9" i="4"/>
  <c r="E9" i="4"/>
  <c r="M8" i="4"/>
  <c r="J8" i="4"/>
  <c r="G8" i="4"/>
  <c r="F8" i="4"/>
  <c r="E8" i="4"/>
  <c r="M7" i="4"/>
  <c r="J7" i="4"/>
  <c r="G7" i="4"/>
  <c r="F7" i="4"/>
  <c r="E7" i="4"/>
  <c r="M6" i="4"/>
  <c r="J6" i="4"/>
  <c r="G6" i="4"/>
  <c r="F6" i="4"/>
  <c r="E6" i="4"/>
  <c r="M5" i="4"/>
  <c r="J5" i="4"/>
  <c r="G5" i="4"/>
  <c r="F5" i="4"/>
  <c r="E5" i="4"/>
  <c r="M4" i="4"/>
  <c r="J4" i="4"/>
  <c r="G4" i="4"/>
  <c r="F4" i="4"/>
  <c r="E4" i="4"/>
  <c r="M3" i="4"/>
  <c r="J3" i="4" a="1"/>
  <c r="J3" i="4"/>
  <c r="G3" i="4"/>
  <c r="F3" i="4"/>
  <c r="E3" i="4"/>
  <c r="J2" i="4" a="1"/>
  <c r="J2" i="4" s="1"/>
  <c r="G2" i="4"/>
  <c r="F2" i="4"/>
  <c r="E2" i="4"/>
  <c r="B2" i="4" a="1"/>
  <c r="B2" i="4"/>
  <c r="D1" i="4"/>
  <c r="C1" i="4"/>
  <c r="A32" i="1"/>
  <c r="A31" i="1"/>
  <c r="B28" i="1"/>
  <c r="B26" i="1"/>
  <c r="B22" i="1"/>
  <c r="B21" i="1"/>
  <c r="B20" i="1"/>
  <c r="B19" i="1"/>
  <c r="C17" i="1"/>
  <c r="C9" i="1"/>
  <c r="C4" i="1"/>
  <c r="Q21" i="5" l="1"/>
  <c r="Q29" i="5"/>
  <c r="Q37" i="5"/>
  <c r="Q45" i="5"/>
  <c r="Q53" i="5"/>
  <c r="Q61" i="5"/>
  <c r="Q69" i="5"/>
  <c r="Q77" i="5"/>
  <c r="Q85" i="5"/>
  <c r="Q93" i="5"/>
  <c r="Q101" i="5"/>
  <c r="Q109" i="5"/>
  <c r="Q117" i="5"/>
  <c r="Q125" i="5"/>
  <c r="Q133" i="5"/>
  <c r="Q141" i="5"/>
  <c r="Q149" i="5"/>
  <c r="Q157" i="5"/>
  <c r="Q165" i="5"/>
  <c r="Q173" i="5"/>
  <c r="Q181" i="5"/>
  <c r="Q189" i="5"/>
  <c r="Q197" i="5"/>
  <c r="Q15" i="5"/>
  <c r="Q22" i="5"/>
  <c r="Q30" i="5"/>
  <c r="Q38" i="5"/>
  <c r="Q46" i="5"/>
  <c r="Q54" i="5"/>
  <c r="Q62" i="5"/>
  <c r="Q70" i="5"/>
  <c r="Q78" i="5"/>
  <c r="Q86" i="5"/>
  <c r="Q94" i="5"/>
  <c r="Q102" i="5"/>
  <c r="Q110" i="5"/>
  <c r="Q118" i="5"/>
  <c r="Q126" i="5"/>
  <c r="Q134" i="5"/>
  <c r="Q142" i="5"/>
  <c r="Q150" i="5"/>
  <c r="Q158" i="5"/>
  <c r="Q166" i="5"/>
  <c r="Q174" i="5"/>
  <c r="Q182" i="5"/>
  <c r="Q190" i="5"/>
  <c r="Q198" i="5"/>
  <c r="Q23" i="5"/>
  <c r="Q31" i="5"/>
  <c r="Q39" i="5"/>
  <c r="Q47" i="5"/>
  <c r="Q55" i="5"/>
  <c r="Q63" i="5"/>
  <c r="Q71" i="5"/>
  <c r="Q79" i="5"/>
  <c r="Q87" i="5"/>
  <c r="Q95" i="5"/>
  <c r="Q103" i="5"/>
  <c r="Q111" i="5"/>
  <c r="Q119" i="5"/>
  <c r="Q127" i="5"/>
  <c r="Q135" i="5"/>
  <c r="Q143" i="5"/>
  <c r="Q151" i="5"/>
  <c r="Q159" i="5"/>
  <c r="Q167" i="5"/>
  <c r="Q175" i="5"/>
  <c r="Q183" i="5"/>
  <c r="Q191" i="5"/>
  <c r="Q199" i="5"/>
  <c r="M4" i="5"/>
  <c r="M5" i="5" s="1"/>
  <c r="M6" i="5" s="1"/>
  <c r="M7" i="5" s="1"/>
  <c r="M8" i="5" s="1"/>
  <c r="M9" i="5" s="1"/>
  <c r="M10" i="5" s="1"/>
  <c r="M11" i="5" s="1"/>
  <c r="M12" i="5" s="1"/>
  <c r="M13" i="5" s="1"/>
  <c r="M14" i="5" s="1"/>
  <c r="M15" i="5" s="1"/>
  <c r="M16" i="5" s="1"/>
  <c r="M17" i="5" s="1"/>
  <c r="M18" i="5" s="1"/>
  <c r="M19" i="5" s="1"/>
  <c r="M20" i="5" s="1"/>
  <c r="M21" i="5" s="1"/>
  <c r="M22" i="5" s="1"/>
  <c r="M23" i="5" s="1"/>
  <c r="M24" i="5" s="1"/>
  <c r="M25" i="5" s="1"/>
  <c r="M26" i="5" s="1"/>
  <c r="M27" i="5" s="1"/>
  <c r="M28" i="5" s="1"/>
  <c r="M29" i="5" s="1"/>
  <c r="M30" i="5" s="1"/>
  <c r="M31" i="5" s="1"/>
  <c r="M32" i="5" s="1"/>
  <c r="M33" i="5" s="1"/>
  <c r="M34" i="5" s="1"/>
  <c r="M35" i="5" s="1"/>
  <c r="M36" i="5" s="1"/>
  <c r="M37" i="5" s="1"/>
  <c r="M38" i="5" s="1"/>
  <c r="M39" i="5" s="1"/>
  <c r="M40" i="5" s="1"/>
  <c r="M41" i="5" s="1"/>
  <c r="M42" i="5" s="1"/>
  <c r="M43" i="5" s="1"/>
  <c r="M44" i="5" s="1"/>
  <c r="M45" i="5" s="1"/>
  <c r="M46" i="5" s="1"/>
  <c r="M47" i="5" s="1"/>
  <c r="M48" i="5" s="1"/>
  <c r="M49" i="5" s="1"/>
  <c r="M50" i="5" s="1"/>
  <c r="M51" i="5" s="1"/>
  <c r="M52" i="5" s="1"/>
  <c r="M53" i="5" s="1"/>
  <c r="M54" i="5" s="1"/>
  <c r="M55" i="5" s="1"/>
  <c r="M56" i="5" s="1"/>
  <c r="M57" i="5" s="1"/>
  <c r="M58" i="5" s="1"/>
  <c r="M59" i="5" s="1"/>
  <c r="M60" i="5" s="1"/>
  <c r="M61" i="5" s="1"/>
  <c r="M62" i="5" s="1"/>
  <c r="M63" i="5" s="1"/>
  <c r="M64" i="5" s="1"/>
  <c r="M65" i="5" s="1"/>
  <c r="M66" i="5" s="1"/>
  <c r="M67" i="5" s="1"/>
  <c r="M68" i="5" s="1"/>
  <c r="M69" i="5" s="1"/>
  <c r="M70" i="5" s="1"/>
  <c r="M71" i="5" s="1"/>
  <c r="M72" i="5" s="1"/>
  <c r="M73" i="5" s="1"/>
  <c r="M74" i="5" s="1"/>
  <c r="M75" i="5" s="1"/>
  <c r="M76" i="5" s="1"/>
  <c r="M77" i="5" s="1"/>
  <c r="M78" i="5" s="1"/>
  <c r="M79" i="5" s="1"/>
  <c r="M80" i="5" s="1"/>
  <c r="M81" i="5" s="1"/>
  <c r="M82" i="5" s="1"/>
  <c r="M83" i="5" s="1"/>
  <c r="M84" i="5" s="1"/>
  <c r="M85" i="5" s="1"/>
  <c r="M86" i="5" s="1"/>
  <c r="M87" i="5" s="1"/>
  <c r="M88" i="5" s="1"/>
  <c r="M89" i="5" s="1"/>
  <c r="M90" i="5" s="1"/>
  <c r="M91" i="5" s="1"/>
  <c r="M92" i="5" s="1"/>
  <c r="M93" i="5" s="1"/>
  <c r="M94" i="5" s="1"/>
  <c r="M95" i="5" s="1"/>
  <c r="M96" i="5" s="1"/>
  <c r="M97" i="5" s="1"/>
  <c r="M98" i="5" s="1"/>
  <c r="M99" i="5" s="1"/>
  <c r="M100" i="5" s="1"/>
  <c r="M101" i="5" s="1"/>
  <c r="M102" i="5" s="1"/>
  <c r="M103" i="5" s="1"/>
  <c r="M104" i="5" s="1"/>
  <c r="M105" i="5" s="1"/>
  <c r="M106" i="5" s="1"/>
  <c r="M107" i="5" s="1"/>
  <c r="M108" i="5" s="1"/>
  <c r="M109" i="5" s="1"/>
  <c r="M110" i="5" s="1"/>
  <c r="M111" i="5" s="1"/>
  <c r="M112" i="5" s="1"/>
  <c r="M113" i="5" s="1"/>
  <c r="M114" i="5" s="1"/>
  <c r="M115" i="5" s="1"/>
  <c r="M116" i="5" s="1"/>
  <c r="M117" i="5" s="1"/>
  <c r="M118" i="5" s="1"/>
  <c r="M119" i="5" s="1"/>
  <c r="M120" i="5" s="1"/>
  <c r="M121" i="5" s="1"/>
  <c r="M122" i="5" s="1"/>
  <c r="M123" i="5" s="1"/>
  <c r="M124" i="5" s="1"/>
  <c r="M125" i="5" s="1"/>
  <c r="M126" i="5" s="1"/>
  <c r="M127" i="5" s="1"/>
  <c r="M128" i="5" s="1"/>
  <c r="M129" i="5" s="1"/>
  <c r="M130" i="5" s="1"/>
  <c r="M131" i="5" s="1"/>
  <c r="M132" i="5" s="1"/>
  <c r="M133" i="5" s="1"/>
  <c r="M134" i="5" s="1"/>
  <c r="M135" i="5" s="1"/>
  <c r="M136" i="5" s="1"/>
  <c r="M137" i="5" s="1"/>
  <c r="M138" i="5" s="1"/>
  <c r="M139" i="5" s="1"/>
  <c r="M140" i="5" s="1"/>
  <c r="M141" i="5" s="1"/>
  <c r="M142" i="5" s="1"/>
  <c r="M143" i="5" s="1"/>
  <c r="M144" i="5" s="1"/>
  <c r="M145" i="5" s="1"/>
  <c r="M146" i="5" s="1"/>
  <c r="M147" i="5" s="1"/>
  <c r="M148" i="5" s="1"/>
  <c r="Q16" i="5"/>
  <c r="Q24" i="5"/>
  <c r="Q32" i="5"/>
  <c r="Q40" i="5"/>
  <c r="Q48" i="5"/>
  <c r="Q56" i="5"/>
  <c r="Q64" i="5"/>
  <c r="Q72" i="5"/>
  <c r="Q80" i="5"/>
  <c r="Q88" i="5"/>
  <c r="Q96" i="5"/>
  <c r="Q104" i="5"/>
  <c r="Q112" i="5"/>
  <c r="Q120" i="5"/>
  <c r="Q128" i="5"/>
  <c r="Q136" i="5"/>
  <c r="Q144" i="5"/>
  <c r="Q152" i="5"/>
  <c r="Q160" i="5"/>
  <c r="Q168" i="5"/>
  <c r="Q176" i="5"/>
  <c r="Q184" i="5"/>
  <c r="Q192" i="5"/>
  <c r="Q200" i="5"/>
  <c r="Q17" i="5"/>
  <c r="Q25" i="5"/>
  <c r="Q33" i="5"/>
  <c r="Q41" i="5"/>
  <c r="Q49" i="5"/>
  <c r="Q57" i="5"/>
  <c r="Q65" i="5"/>
  <c r="Q73" i="5"/>
  <c r="Q81" i="5"/>
  <c r="Q89" i="5"/>
  <c r="Q97" i="5"/>
  <c r="Q105" i="5"/>
  <c r="Q113" i="5"/>
  <c r="Q121" i="5"/>
  <c r="Q129" i="5"/>
  <c r="Q137" i="5"/>
  <c r="Q145" i="5"/>
  <c r="Q153" i="5"/>
  <c r="Q161" i="5"/>
  <c r="Q169" i="5"/>
  <c r="Q177" i="5"/>
  <c r="Q185" i="5"/>
  <c r="Q193" i="5"/>
  <c r="Q201" i="5"/>
  <c r="Q18" i="5"/>
  <c r="Q26" i="5"/>
  <c r="Q34" i="5"/>
  <c r="Q42" i="5"/>
  <c r="Q50" i="5"/>
  <c r="Q58" i="5"/>
  <c r="Q66" i="5"/>
  <c r="Q74" i="5"/>
  <c r="Q82" i="5"/>
  <c r="Q90" i="5"/>
  <c r="Q98" i="5"/>
  <c r="Q106" i="5"/>
  <c r="Q114" i="5"/>
  <c r="Q122" i="5"/>
  <c r="Q130" i="5"/>
  <c r="Q138" i="5"/>
  <c r="Q146" i="5"/>
  <c r="Q154" i="5"/>
  <c r="Q162" i="5"/>
  <c r="Q170" i="5"/>
  <c r="Q178" i="5"/>
  <c r="Q186" i="5"/>
  <c r="Q194" i="5"/>
  <c r="Q202" i="5"/>
  <c r="Q19" i="5"/>
  <c r="Q27" i="5"/>
  <c r="Q35" i="5"/>
  <c r="Q43" i="5"/>
  <c r="Q51" i="5"/>
  <c r="Q59" i="5"/>
  <c r="Q67" i="5"/>
  <c r="Q75" i="5"/>
  <c r="Q83" i="5"/>
  <c r="Q91" i="5"/>
  <c r="Q99" i="5"/>
  <c r="Q107" i="5"/>
  <c r="Q115" i="5"/>
  <c r="Q123" i="5"/>
  <c r="Q131" i="5"/>
  <c r="Q139" i="5"/>
  <c r="Q147" i="5"/>
  <c r="Q155" i="5"/>
  <c r="Q163" i="5"/>
  <c r="Q171" i="5"/>
  <c r="Q179" i="5"/>
  <c r="Q187" i="5"/>
  <c r="Q195" i="5"/>
  <c r="Q20" i="5"/>
  <c r="Q28" i="5"/>
  <c r="Q36" i="5"/>
  <c r="Q44" i="5"/>
  <c r="Q52" i="5"/>
  <c r="Q60" i="5"/>
  <c r="Q68" i="5"/>
  <c r="Q76" i="5"/>
  <c r="Q84" i="5"/>
  <c r="Q92" i="5"/>
  <c r="Q100" i="5"/>
  <c r="Q108" i="5"/>
  <c r="Q116" i="5"/>
  <c r="Q124" i="5"/>
  <c r="Q132" i="5"/>
  <c r="Q140" i="5"/>
  <c r="Q148" i="5"/>
  <c r="Q156" i="5"/>
  <c r="Q164" i="5"/>
  <c r="Q172" i="5"/>
  <c r="Q180" i="5"/>
  <c r="Q188" i="5"/>
  <c r="N3" i="5" l="1" a="1"/>
  <c r="N142" i="5" l="1"/>
  <c r="N134" i="5"/>
  <c r="N126" i="5"/>
  <c r="N118" i="5"/>
  <c r="N110" i="5"/>
  <c r="N102" i="5"/>
  <c r="N94" i="5"/>
  <c r="N86" i="5"/>
  <c r="N78" i="5"/>
  <c r="N70" i="5"/>
  <c r="N62" i="5"/>
  <c r="N54" i="5"/>
  <c r="N46" i="5"/>
  <c r="N38" i="5"/>
  <c r="N30" i="5"/>
  <c r="N22" i="5"/>
  <c r="N14" i="5"/>
  <c r="N6" i="5"/>
  <c r="N149" i="5"/>
  <c r="N141" i="5"/>
  <c r="N133" i="5"/>
  <c r="N125" i="5"/>
  <c r="N117" i="5"/>
  <c r="N109" i="5"/>
  <c r="N101" i="5"/>
  <c r="N93" i="5"/>
  <c r="N85" i="5"/>
  <c r="N77" i="5"/>
  <c r="N69" i="5"/>
  <c r="N61" i="5"/>
  <c r="N53" i="5"/>
  <c r="N45" i="5"/>
  <c r="N37" i="5"/>
  <c r="N29" i="5"/>
  <c r="N21" i="5"/>
  <c r="N13" i="5"/>
  <c r="N5" i="5"/>
  <c r="N148" i="5"/>
  <c r="N140" i="5"/>
  <c r="N132" i="5"/>
  <c r="N124" i="5"/>
  <c r="N116" i="5"/>
  <c r="N108" i="5"/>
  <c r="N100" i="5"/>
  <c r="N92" i="5"/>
  <c r="N84" i="5"/>
  <c r="N76" i="5"/>
  <c r="N68" i="5"/>
  <c r="N60" i="5"/>
  <c r="N52" i="5"/>
  <c r="N44" i="5"/>
  <c r="N36" i="5"/>
  <c r="N28" i="5"/>
  <c r="N20" i="5"/>
  <c r="N12" i="5"/>
  <c r="N4" i="5"/>
  <c r="N113" i="5"/>
  <c r="N89" i="5"/>
  <c r="N73" i="5"/>
  <c r="N57" i="5"/>
  <c r="N41" i="5"/>
  <c r="N25" i="5"/>
  <c r="N9" i="5"/>
  <c r="N147" i="5"/>
  <c r="N139" i="5"/>
  <c r="N131" i="5"/>
  <c r="N123" i="5"/>
  <c r="N115" i="5"/>
  <c r="N107" i="5"/>
  <c r="N99" i="5"/>
  <c r="N91" i="5"/>
  <c r="N83" i="5"/>
  <c r="N75" i="5"/>
  <c r="N67" i="5"/>
  <c r="N59" i="5"/>
  <c r="N51" i="5"/>
  <c r="N43" i="5"/>
  <c r="N35" i="5"/>
  <c r="N27" i="5"/>
  <c r="N19" i="5"/>
  <c r="N11" i="5"/>
  <c r="N145" i="5"/>
  <c r="N137" i="5"/>
  <c r="N129" i="5"/>
  <c r="N121" i="5"/>
  <c r="N105" i="5"/>
  <c r="N97" i="5"/>
  <c r="N81" i="5"/>
  <c r="N65" i="5"/>
  <c r="N49" i="5"/>
  <c r="N33" i="5"/>
  <c r="N17" i="5"/>
  <c r="N146" i="5"/>
  <c r="N138" i="5"/>
  <c r="N130" i="5"/>
  <c r="N122" i="5"/>
  <c r="N114" i="5"/>
  <c r="N106" i="5"/>
  <c r="N98" i="5"/>
  <c r="N90" i="5"/>
  <c r="N82" i="5"/>
  <c r="N74" i="5"/>
  <c r="N66" i="5"/>
  <c r="N58" i="5"/>
  <c r="N50" i="5"/>
  <c r="N42" i="5"/>
  <c r="N34" i="5"/>
  <c r="N26" i="5"/>
  <c r="N18" i="5"/>
  <c r="N10" i="5"/>
  <c r="N3" i="5"/>
  <c r="N144" i="5"/>
  <c r="N136" i="5"/>
  <c r="N128" i="5"/>
  <c r="N120" i="5"/>
  <c r="N112" i="5"/>
  <c r="N104" i="5"/>
  <c r="N96" i="5"/>
  <c r="N88" i="5"/>
  <c r="N80" i="5"/>
  <c r="N72" i="5"/>
  <c r="N64" i="5"/>
  <c r="N56" i="5"/>
  <c r="N48" i="5"/>
  <c r="N40" i="5"/>
  <c r="N32" i="5"/>
  <c r="N24" i="5"/>
  <c r="N16" i="5"/>
  <c r="N8" i="5"/>
  <c r="N143" i="5"/>
  <c r="N135" i="5"/>
  <c r="N127" i="5"/>
  <c r="N119" i="5"/>
  <c r="N111" i="5"/>
  <c r="N103" i="5"/>
  <c r="N95" i="5"/>
  <c r="N87" i="5"/>
  <c r="N79" i="5"/>
  <c r="N71" i="5"/>
  <c r="N63" i="5"/>
  <c r="N55" i="5"/>
  <c r="N47" i="5"/>
  <c r="N39" i="5"/>
  <c r="N31" i="5"/>
  <c r="N23" i="5"/>
  <c r="N15" i="5"/>
  <c r="N7" i="5"/>
</calcChain>
</file>

<file path=xl/sharedStrings.xml><?xml version="1.0" encoding="utf-8"?>
<sst xmlns="http://schemas.openxmlformats.org/spreadsheetml/2006/main" count="9070" uniqueCount="5216">
  <si>
    <t>TAGS v6.1.9.1</t>
  </si>
  <si>
    <t xml:space="preserve">
Created by mhawksey. Read more about this at:</t>
  </si>
  <si>
    <t>http://tags.hawksey.info</t>
  </si>
  <si>
    <t>With this spreadsheet you can:</t>
  </si>
  <si>
    <t>- automatically pull results from a Twitter Search into a Google Spreadsheet</t>
  </si>
  <si>
    <t>Instructions:</t>
  </si>
  <si>
    <r>
      <rPr>
        <sz val="10"/>
        <rFont val="Roboto"/>
      </rPr>
      <t xml:space="preserve">1. If you've never run </t>
    </r>
    <r>
      <rPr>
        <sz val="10"/>
        <rFont val="Courier New"/>
      </rPr>
      <t>TAGS &gt; Setup Twitter Access</t>
    </r>
    <r>
      <rPr>
        <sz val="10"/>
        <rFont val="Roboto"/>
      </rPr>
      <t xml:space="preserve"> do so now (this should only need be done once for all your TAGS sheets) </t>
    </r>
  </si>
  <si>
    <t>2. Enter term</t>
  </si>
  <si>
    <t>Balen Shah AND LocalElection2079</t>
  </si>
  <si>
    <r>
      <rPr>
        <b/>
        <sz val="10"/>
        <rFont val="Roboto"/>
      </rPr>
      <t>Note:</t>
    </r>
    <r>
      <rPr>
        <sz val="10"/>
        <rFont val="Roboto"/>
      </rPr>
      <t xml:space="preserve">  Make a one off collection with </t>
    </r>
    <r>
      <rPr>
        <sz val="10"/>
        <rFont val="Courier New"/>
      </rPr>
      <t>TAGS &gt; Run now!</t>
    </r>
    <r>
      <rPr>
        <sz val="10"/>
        <rFont val="Roboto"/>
      </rPr>
      <t xml:space="preserve"> or set a trigger to collect every hour </t>
    </r>
    <r>
      <rPr>
        <sz val="10"/>
        <rFont val="Courier New"/>
      </rPr>
      <t>TAGS &gt; Update archive every hour</t>
    </r>
    <r>
      <rPr>
        <sz val="10"/>
        <rFont val="Roboto"/>
      </rPr>
      <t xml:space="preserve">. To change the frequency open </t>
    </r>
    <r>
      <rPr>
        <sz val="10"/>
        <rFont val="Courier New"/>
      </rPr>
      <t>Tools &gt; Script Editor</t>
    </r>
    <r>
      <rPr>
        <sz val="10"/>
        <rFont val="Roboto"/>
      </rPr>
      <t xml:space="preserve"> then </t>
    </r>
    <r>
      <rPr>
        <sz val="10"/>
        <rFont val="Courier New"/>
      </rPr>
      <t>Triggers &gt; Current script's triggers...</t>
    </r>
    <r>
      <rPr>
        <sz val="10"/>
        <rFont val="Roboto"/>
      </rPr>
      <t xml:space="preserve"> and adjust
</t>
    </r>
  </si>
  <si>
    <t>Advanced Settings:</t>
  </si>
  <si>
    <t>Period</t>
  </si>
  <si>
    <t>default</t>
  </si>
  <si>
    <t>Continuous/paged</t>
  </si>
  <si>
    <t>continuous</t>
  </si>
  <si>
    <t>&lt;- deprecated option</t>
  </si>
  <si>
    <t>Follower count filter</t>
  </si>
  <si>
    <t>&lt;- if search term is being spammed you can set the minimum followers a person must have to be included in archive</t>
  </si>
  <si>
    <t>Number of tweets</t>
  </si>
  <si>
    <t>&lt;- maximum varies based on the type of archive you are collecting</t>
  </si>
  <si>
    <t>Type</t>
  </si>
  <si>
    <t>search/tweets</t>
  </si>
  <si>
    <t>Stats</t>
  </si>
  <si>
    <t>Number of Tweets</t>
  </si>
  <si>
    <t>Unique tweets</t>
  </si>
  <si>
    <t>First Tweet</t>
  </si>
  <si>
    <t>Last Tweet</t>
  </si>
  <si>
    <t>Make interactive</t>
  </si>
  <si>
    <t>Turn your archive into an interactive online resource using TAGSExplorer - see http://bit.ly/TAGSsetup</t>
  </si>
  <si>
    <r>
      <rPr>
        <b/>
        <sz val="10"/>
        <rFont val="Roboto"/>
      </rPr>
      <t xml:space="preserve">Note: </t>
    </r>
    <r>
      <rPr>
        <b/>
        <sz val="10"/>
        <rFont val="Courier New"/>
      </rPr>
      <t>Share &gt; Anyone with link</t>
    </r>
    <r>
      <rPr>
        <sz val="10"/>
        <rFont val="Roboto"/>
      </rPr>
      <t xml:space="preserve"> to use these views</t>
    </r>
  </si>
  <si>
    <t>&lt;- conversation explorer</t>
  </si>
  <si>
    <t>&lt;- searchable archive</t>
  </si>
  <si>
    <t>News</t>
  </si>
  <si>
    <t>id_str</t>
  </si>
  <si>
    <t>from_user</t>
  </si>
  <si>
    <t>text</t>
  </si>
  <si>
    <t>Reasons for the tweets</t>
  </si>
  <si>
    <t>created_at</t>
  </si>
  <si>
    <t>time</t>
  </si>
  <si>
    <t>geo_coordinates</t>
  </si>
  <si>
    <t>user_lang</t>
  </si>
  <si>
    <t>in_reply_to_user_id_str</t>
  </si>
  <si>
    <t>in_reply_to_screen_name</t>
  </si>
  <si>
    <t>from_user_id_str</t>
  </si>
  <si>
    <t>in_reply_to_status_id_str</t>
  </si>
  <si>
    <t>source</t>
  </si>
  <si>
    <t>profile_image_url</t>
  </si>
  <si>
    <t>user_followers_count</t>
  </si>
  <si>
    <t>user_friends_count</t>
  </si>
  <si>
    <t>user_location</t>
  </si>
  <si>
    <t>status_url</t>
  </si>
  <si>
    <t>entities_str</t>
  </si>
  <si>
    <t>Kathmandu Metro vote Count Update : Balen Shah is leading by 3343 votes. 
Last Update Time :- 02:05 PM
Lauro : 7089
Surya : 3746
Rukh : 3300
#LocalElection2022 
#LocalElection2079 
#BalenShah</t>
  </si>
  <si>
    <t>Election updates</t>
  </si>
  <si>
    <t>Mon May 16 08:31:08 +0000 2022</t>
  </si>
  <si>
    <t>1226180498252132352</t>
  </si>
  <si>
    <t>&lt;a href="http://twitter.com/download/android" rel="nofollow"&gt;Twitter for Android&lt;/a&gt;</t>
  </si>
  <si>
    <t>http://pbs.twimg.com/profile_images/1421196794109710341/-miTXknZ_normal.jpg</t>
  </si>
  <si>
    <t>http://twitter.com/aditya_yadav179/statuses/1526118038122397697</t>
  </si>
  <si>
    <t>{"hashtags":[{"text":"LocalElection2022","indices":[143,161]},{"text":"LocalElection2079","indices":[163,181]},{"text":"BalenShah","indices":[183,193]}],"symbols":[],"user_mentions":[],"urls":[]}</t>
  </si>
  <si>
    <t>Nepwavebydgs</t>
  </si>
  <si>
    <t>Balen Shah retains the lead at Kathmandu Metroplis with 6692 votes over Keshav Sthapit with 3562 votes. 
Follow live at: https://t.co/2iBbqLtLlO
#Balen #LocalElection2079 #Nepwave #BalenShah #KeshavSthapit https://t.co/FLsmwFcOdG</t>
  </si>
  <si>
    <t>Mon May 16 06:09:25 +0000 2022</t>
  </si>
  <si>
    <t>1493175055874150401</t>
  </si>
  <si>
    <t>&lt;a href="https://mobile.twitter.com" rel="nofollow"&gt;Twitter Web App&lt;/a&gt;</t>
  </si>
  <si>
    <t>http://pbs.twimg.com/profile_images/1520798275481522176/GyagCnqN_normal.jpg</t>
  </si>
  <si>
    <t>Kathmandu</t>
  </si>
  <si>
    <t>http://twitter.com/Nepwavebydgs/statuses/1526082370536734721</t>
  </si>
  <si>
    <t>{"hashtags":[{"text":"Balen","indices":[147,153]},{"text":"LocalElection2079","indices":[154,172]},{"text":"Nepwave","indices":[173,181]},{"text":"BalenShah","indices":[182,192]},{"text":"KeshavSthapit","indices":[193,207]}],"symbols":[],"user_mentions":[],"urls":[{"url":"https://t.co/2iBbqLtLlO","expanded_url":"https://election.nepwave.com","display_url":"election.nepwave.com","indices":[122,145]}],"media":[{"id":1526082347644268500,"id_str":"1526082347644268544","indices":[208,231],"media_url":"http://pbs.twimg.com/media/FS27z0VUsAAQNDt.jpg","media_url_https":"https://pbs.twimg.com/media/FS27z0VUsAAQNDt.jpg","url":"https://t.co/FLsmwFcOdG","display_url":"pic.twitter.com/FLsmwFcOdG","expanded_url":"https://twitter.com/Nepwavebydgs/status/1526082370536734721/photo/1","type":"photo","sizes":{"medium":{"w":1000,"h":1000,"resize":"fit"},"thumb":{"w":150,"h":150,"resize":"crop"},"small":{"w":680,"h":680,"resize":"fit"},"large":{"w":1000,"h":1000,"resize":"fit"}}}]}</t>
  </si>
  <si>
    <t>RT @Nepwavebydgs: Balen Shah retains the lead at Kathmandu Metroplis with 4139 votes over Keshav Sthapit with 2148 votes. 
Follow live at: https://t.co/2iBbqLtLlO
#Balen #LocalElection2079 #Nepwave #BalenShah #KeshavSthapit https://t.co/JvOu7yYQFO</t>
  </si>
  <si>
    <t>Mon May 16 06:03:39 +0000 2022</t>
  </si>
  <si>
    <t>1091080692</t>
  </si>
  <si>
    <t>http://pbs.twimg.com/profile_images/1087208024723185665/OZ6_awbT_normal.jpg</t>
  </si>
  <si>
    <t>Biratnagar , Nepal</t>
  </si>
  <si>
    <t>http://twitter.com/devamit29/statuses/1526080919215677441</t>
  </si>
  <si>
    <t>{"hashtags":[],"symbols":[],"user_mentions":[{"screen_name":"Nepwavebydgs","name":"Nepwave","id":1493175055874150400,"id_str":"1493175055874150401","indices":[3,16]}],"urls":[]}</t>
  </si>
  <si>
    <t>RT @isshashankdas: In Nepal's history, there has never been such a buzz about local elections.
Just one name, just one attempt, has ended the prophecy of political figures.
Remember the name "Balen Shah".</t>
  </si>
  <si>
    <t>RT @journonepali: Race for Kathmandu mayor: 
Balen Shah- 5214
Keshav Sthapit- 2832
Sirjana Singh- 2470
Vote count- 13714 
#LocalElections2022 #Nepal #politics 
https://t.co/PQsRVTEJBt</t>
  </si>
  <si>
    <t>Support youth in politics</t>
  </si>
  <si>
    <t>Sun May 15 23:43:28 +0000 2022</t>
  </si>
  <si>
    <t>238402039</t>
  </si>
  <si>
    <t>http://pbs.twimg.com/profile_images/1417144322131075074/45z-D3l0_normal.jpg</t>
  </si>
  <si>
    <t>Lalitpur, Nepal</t>
  </si>
  <si>
    <t>http://twitter.com/_sumancr_/statuses/1525985244880351232</t>
  </si>
  <si>
    <t>{"hashtags":[],"symbols":[],"user_mentions":[{"screen_name":"isshashankdas","name":"Shashank Das","id":742733169741332500,"id_str":"742733169741332480","indices":[3,17]}],"urls":[]}</t>
  </si>
  <si>
    <t>PopulismUpdates</t>
  </si>
  <si>
    <t>Balen Shah, an independent mayoral candidate for mayor of Kathmandu Metropolitan City, is leading the vote count with 4.905 votes.
https://t.co/zCyAx1M6bf
#Khabarhub #Balen_Shah #Kathmandu #Nepal</t>
  </si>
  <si>
    <t>Sun May 15 23:40:17 +0000 2022</t>
  </si>
  <si>
    <t>1000503711330791424</t>
  </si>
  <si>
    <t>http://pbs.twimg.com/profile_images/1509996382706307074/GC2j4cyp_normal.jpg</t>
  </si>
  <si>
    <t>🌎</t>
  </si>
  <si>
    <t>http://twitter.com/PopulismUpdates/statuses/1525984445433380864</t>
  </si>
  <si>
    <t>{"hashtags":[],"symbols":[],"user_mentions":[{"screen_name":"journonepali","name":"Santosh Ghimire","id":602659703,"id_str":"602659703","indices":[3,16]}],"urls":[]}</t>
  </si>
  <si>
    <t>Race for Kathmandu mayor: 
Balen Shah- 5214
Keshav Sthapit- 2832
Sirjana Singh- 2470
Vote count- 13714 
#LocalElections2022 #Nepal #politics 
https://t.co/PQsRVTEJBt</t>
  </si>
  <si>
    <t>Sun May 15 23:33:03 +0000 2022</t>
  </si>
  <si>
    <t>715827440359178241</t>
  </si>
  <si>
    <t>http://pbs.twimg.com/profile_images/1103178676169048064/zxfSzS_k_normal.png</t>
  </si>
  <si>
    <t>Kathmandu, Nepal</t>
  </si>
  <si>
    <t>http://twitter.com/Khabarhub_Eng/statuses/1525982622375354368</t>
  </si>
  <si>
    <t>{"hashtags":[{"text":"Khabarhub","indices":[155,165]},{"text":"Balen_Shah","indices":[166,177]},{"text":"Kathmandu","indices":[178,188]},{"text":"Nepal","indices":[189,195]}],"symbols":[],"user_mentions":[],"urls":[{"url":"https://t.co/zCyAx1M6bf","expanded_url":"https://english.khabarhub.com/2022/16/252417/","display_url":"english.khabarhub.com/2022/16/252417/","indices":[131,154]}]}</t>
  </si>
  <si>
    <t>I am making a prediction once more that Balen Shah will be elected the Mayor of Kathmandu.  
This is a slap in the face of Nepali Congress and UML.
This is a rejection of the corruption and the corrupted.
This vote is also hope for the future.
This vote is for  young generation.</t>
  </si>
  <si>
    <t>Sun May 15 23:26:34 +0000 2022</t>
  </si>
  <si>
    <t>602659703</t>
  </si>
  <si>
    <t>http://pbs.twimg.com/profile_images/1472423034262679556/l6Vp4CPK_normal.jpg</t>
  </si>
  <si>
    <t xml:space="preserve">Nepal </t>
  </si>
  <si>
    <t>http://twitter.com/journonepali/statuses/1525980990258106368</t>
  </si>
  <si>
    <t>{"hashtags":[{"text":"LocalElections2022","indices":[105,124]},{"text":"Nepal","indices":[125,131]},{"text":"politics","indices":[132,141]}],"symbols":[],"user_mentions":[],"urls":[{"url":"https://t.co/PQsRVTEJBt","expanded_url":"https://nepalkhabar.com/politics/130615-2022-5-16-4-34-25","display_url":"nepalkhabar.com/politics/13061…","indices":[144,167]}]}</t>
  </si>
  <si>
    <t>Don't know why, but 'm loving these new नारा(slogan) on #BalenShah 's support. "क बाट कलम, ख खरायो स्थापित को घमण्ड कता हरायो","Balen Shah  को चस्मा भष्ट्चारी भष्म" etcetra-etcetra..🤣
#LiterallyImpressed #LocalElections2022  #VoteForChange
#TheKingHasBeenChosen  #kathmandumayor</t>
  </si>
  <si>
    <t>Sun May 15 22:10:56 +0000 2022</t>
  </si>
  <si>
    <t>1275855597116641280</t>
  </si>
  <si>
    <t>http://pbs.twimg.com/profile_images/1282747952742584320/sq_pz9nX_normal.jpg</t>
  </si>
  <si>
    <t>http://twitter.com/AshokNe71285906/statuses/1525961960012951553</t>
  </si>
  <si>
    <t>{"hashtags":[],"symbols":[],"user_mentions":[],"urls":[]}</t>
  </si>
  <si>
    <t>@thakurkc @shah_balen @brb1954 @cmprachanda @NcPaudel @thapagk @kpsharmaoli @IshwarPokhrel @PradeepgyawaliK @Online_khabar @setopati तेरो बाउ ले गर्छ तेसो भये</t>
  </si>
  <si>
    <t>Comment on the slogan and the phrases</t>
  </si>
  <si>
    <t>Sun May 15 21:47:47 +0000 2022</t>
  </si>
  <si>
    <t>800928759771725824</t>
  </si>
  <si>
    <t>http://pbs.twimg.com/profile_images/1525967856655298561/Ik3j5Foh_normal.jpg</t>
  </si>
  <si>
    <t>http://twitter.com/kriti_pok/statuses/1525956134418644992</t>
  </si>
  <si>
    <t>{"hashtags":[{"text":"BalenShah","indices":[56,66]},{"text":"LiterallyImpressed","indices":[184,203]},{"text":"LocalElections2022","indices":[204,223]},{"text":"VoteForChange","indices":[225,239]},{"text":"TheKingHasBeenChosen","indices":[240,261]},{"text":"kathmandumayor","indices":[263,278]}],"symbols":[],"user_mentions":[],"urls":[]}</t>
  </si>
  <si>
    <t>@thakurkc @shah_balen @ncp_madhavnepal @cmprachanda @JSPrabhakar @pampha_bhusal @kpsharmaoli @IshwarPokhrel @PradeepgyawaliK @Online_khabar @setopati यो हावा कोस्को झोले हो</t>
  </si>
  <si>
    <t>Sun May 15 21:37:57 +0000 2022</t>
  </si>
  <si>
    <t>160172618</t>
  </si>
  <si>
    <t>thakurkc</t>
  </si>
  <si>
    <t>1283088794967842816</t>
  </si>
  <si>
    <t>1525829687993257984</t>
  </si>
  <si>
    <t>http://pbs.twimg.com/profile_images/1300886004807671808/PGdIjoBs_normal.jpg</t>
  </si>
  <si>
    <t xml:space="preserve">butwal </t>
  </si>
  <si>
    <t>http://twitter.com/AcchutGyawali/statuses/1525953657182773250</t>
  </si>
  <si>
    <t>{"hashtags":[],"symbols":[],"user_mentions":[{"screen_name":"thakurkc","name":"TKC","id":160172618,"id_str":"160172618","indices":[0,9]},{"screen_name":"shah_balen","name":"Balen Shah","id":1523735802198462500,"id_str":"1523735802198462464","indices":[10,21]},{"screen_name":"brb1954","name":"Baburam Bhattarai","id":1105470817,"id_str":"1105470817","indices":[22,30]},{"screen_name":"cmprachanda","name":"☭ Comrade Prachanda","id":4660585155,"id_str":"4660585155","indices":[31,43]},{"screen_name":"NcPaudel","name":"Ram Chandra Paudel","id":2711269524,"id_str":"2711269524","indices":[44,53]},{"screen_name":"thapagk","name":"Gagan Thapa","id":93589182,"id_str":"93589182","indices":[54,62]},{"screen_name":"kpsharmaoli","name":"K P Sharma Oli","id":2835736254,"id_str":"2835736254","indices":[63,75]},{"screen_name":"IshwarPokhrel","name":"Ishwar Pokhrel","id":4012774520,"id_str":"4012774520","indices":[76,90]},{"screen_name":"PradeepgyawaliK","name":"Pradeep Gyawali","id":3249638810,"id_str":"3249638810","indices":[91,107]},{"screen_name":"Online_khabar","name":"Onlinekhabar","id":365918709,"id_str":"365918709","indices":[108,122]},{"screen_name":"setopati","name":"Setopati","id":1307725646,"id_str":"1307725646","indices":[123,132]}],"urls":[]}</t>
  </si>
  <si>
    <t>RT @SujanBagale8: @thakurkc @shah_balen @brb1954 @cmprachanda @NcPaudel @thapagk @kpsharmaoli @IshwarPokhrel @PradeepgyawaliK @Online_khabar @setopati बिकास गर्न राजनीतिको अनुभव हैन कामको अनुभव हुन पर्छ, जेल गएर लठ्ठी खाएकोहरु हैन स्कुल कलेज गएर ज्ञान आर्जेको हुन पर्छ। पार्टीको एस म्यान झोले हैन समाज बुझेको मान्छे हुन पर्छ। विभिन्न काण्ड भ्रस्टाचार आदिमा मुछिएको हैन स्वच्छ छवि भएको हुनुपर्दछ। बालेन अब्बल छन अरुभन्दा।</t>
  </si>
  <si>
    <t>Sun May 15 21:24:52 +0000 2022</t>
  </si>
  <si>
    <t>1525514458453319682</t>
  </si>
  <si>
    <t>http://twitter.com/AcchutGyawali/statuses/1525950365182705666</t>
  </si>
  <si>
    <t>{"hashtags":[],"symbols":[],"user_mentions":[{"screen_name":"thakurkc","name":"TKC","id":160172618,"id_str":"160172618","indices":[0,9]},{"screen_name":"shah_balen","name":"Balen Shah","id":1523735802198462500,"id_str":"1523735802198462464","indices":[10,21]},{"screen_name":"ncp_madhavnepal","name":"Madhav Kumar Nepal","id":3305750220,"id_str":"3305750220","indices":[22,38]},{"screen_name":"cmprachanda","name":"☭ Comrade Prachanda","id":4660585155,"id_str":"4660585155","indices":[39,51]},{"screen_name":"JSPrabhakar","name":"Janardan Sharma","id":1646988860,"id_str":"1646988860","indices":[52,64]},{"screen_name":"pampha_bhusal","name":"Pampha Bhusal","id":1298262259030884400,"id_str":"1298262259030884352","indices":[65,79]},{"screen_name":"kpsharmaoli","name":"K P Sharma Oli","id":2835736254,"id_str":"2835736254","indices":[80,92]},{"screen_name":"IshwarPokhrel","name":"Ishwar Pokhrel","id":4012774520,"id_str":"4012774520","indices":[93,107]},{"screen_name":"PradeepgyawaliK","name":"Pradeep Gyawali","id":3249638810,"id_str":"3249638810","indices":[108,124]},{"screen_name":"Online_khabar","name":"Onlinekhabar","id":365918709,"id_str":"365918709","indices":[125,139]},{"screen_name":"setopati","name":"Setopati","id":1307725646,"id_str":"1307725646","indices":[140,149]}],"urls":[]}</t>
  </si>
  <si>
    <t>RT @Nepal_News_En: MyRepublica: Balen Shah leading his nearest rival Sthapit by almost double votes - https://t.co/XkCzYqBYQO</t>
  </si>
  <si>
    <t>Comparing with other parties</t>
  </si>
  <si>
    <t>Sun May 15 20:22:59 +0000 2022</t>
  </si>
  <si>
    <t>1194631964285919232</t>
  </si>
  <si>
    <t>http://pbs.twimg.com/profile_images/1471973284501721093/cPTLy7XR_normal.jpg</t>
  </si>
  <si>
    <t>नपाल</t>
  </si>
  <si>
    <t>http://twitter.com/madan0020/statuses/1525934789970341896</t>
  </si>
  <si>
    <t>{"hashtags":[],"symbols":[],"user_mentions":[{"screen_name":"SujanBagale8","name":"Sujan Bagale🇳🇵","id":1215531375622787000,"id_str":"1215531375622787072","indices":[3,16]},{"screen_name":"thakurkc","name":"TKC","id":160172618,"id_str":"160172618","indices":[18,27]},{"screen_name":"shah_balen","name":"Balen Shah","id":1523735802198462500,"id_str":"1523735802198462464","indices":[28,39]},{"screen_name":"brb1954","name":"Baburam Bhattarai","id":1105470817,"id_str":"1105470817","indices":[40,48]},{"screen_name":"cmprachanda","name":"☭ Comrade Prachanda","id":4660585155,"id_str":"4660585155","indices":[49,61]},{"screen_name":"NcPaudel","name":"Ram Chandra Paudel","id":2711269524,"id_str":"2711269524","indices":[62,71]},{"screen_name":"thapagk","name":"Gagan Thapa","id":93589182,"id_str":"93589182","indices":[72,80]},{"screen_name":"kpsharmaoli","name":"K P Sharma Oli","id":2835736254,"id_str":"2835736254","indices":[81,93]},{"screen_name":"IshwarPokhrel","name":"Ishwar Pokhrel","id":4012774520,"id_str":"4012774520","indices":[94,108]},{"screen_name":"PradeepgyawaliK","name":"Pradeep Gyawali","id":3249638810,"id_str":"3249638810","indices":[109,125]}],"urls":[]}</t>
  </si>
  <si>
    <t>RT @dhakalroshan9: Latest update: 
Balen Shah : 4365
Keshav Sthapit : 2303
Srijana Singh : 2067</t>
  </si>
  <si>
    <t>Sun May 15 20:20:09 +0000 2022</t>
  </si>
  <si>
    <t>1360728459119624194</t>
  </si>
  <si>
    <t>http://pbs.twimg.com/profile_images/1360729149845995521/4mMT-F_b_normal.jpg</t>
  </si>
  <si>
    <t>http://twitter.com/LaRodriguezdel1/statuses/1525934077236461568</t>
  </si>
  <si>
    <t>{"hashtags":[],"symbols":[],"user_mentions":[{"screen_name":"Nepal_News_En","name":"Nepal News English","id":2416885579,"id_str":"2416885579","indices":[3,17]}],"urls":[{"url":"https://t.co/XkCzYqBYQO","expanded_url":"https://myrepublica.nagariknetwork.com/news/balen-shah-leading-his-nearest-rival-sthapit-by-almost-double-votes/","display_url":"myrepublica.nagariknetwork.com/news/balen-sha…","indices":[102,125]}]}</t>
  </si>
  <si>
    <t>SetoPati: Balen Shah continues to consolidate lead over Sthapit -  https://t.co/FcqRBcQZlb</t>
  </si>
  <si>
    <t>Sun May 15 20:17:15 +0000 2022</t>
  </si>
  <si>
    <t>http://twitter.com/madan0020/statuses/1525933349512019968</t>
  </si>
  <si>
    <t>{"hashtags":[],"symbols":[],"user_mentions":[{"screen_name":"dhakalroshan9","name":"Balen Shah Supporter #chunabupdate #balen","id":4800884508,"id_str":"4800884508","indices":[3,17]}],"urls":[]}</t>
  </si>
  <si>
    <t>@thakurkc @shah_balen @brb1954 @cmprachanda @NcPaudel @thapagk @kpsharmaoli @IshwarPokhrel @PradeepgyawaliK @Online_khabar @setopati बिकास गर्न राजनीतिको अनुभव हैन कामको अनुभव हुन पर्छ, जेल गएर लठ्ठी खाएकोहरु हैन स्कुल कलेज गएर ज्ञान आर्जेको हुन पर्छ। पार्टीको एस म्यान झोले हैन समाज बुझेको मान्छे हुन पर्छ। विभिन्न काण्ड भ्रस्टाचार आदिमा मुछिएको हैन स्वच्छ छवि भएको हुनुपर्दछ। बालेन अब्बल छन अरुभन्दा।</t>
  </si>
  <si>
    <t>Sun May 15 20:17:03 +0000 2022</t>
  </si>
  <si>
    <t>2470167398</t>
  </si>
  <si>
    <t>&lt;a href="http://twitter.com/download/iphone" rel="nofollow"&gt;Twitter for iPhone&lt;/a&gt;</t>
  </si>
  <si>
    <t>http://pbs.twimg.com/profile_images/1242271737569402880/HztaaSIp_normal.jpg</t>
  </si>
  <si>
    <t>http://twitter.com/sochharu/statuses/1525933297313861633</t>
  </si>
  <si>
    <t>RT @journonepali: Independent candidate for mayor in Kathmandu Metropolis takes lead with wide margin: 
Balen Shah (IC): 4404 
Keshav Sthapit (UML): 2303
Sirjana Singh (NC): 2070 
Vote counting so far: 11444 
#Nepal #LocalElections2022
#Politics</t>
  </si>
  <si>
    <t>Sun May 15 20:10:06 +0000 2022</t>
  </si>
  <si>
    <t>2416885579</t>
  </si>
  <si>
    <t>&lt;a href="https://twitter.com/nepal_news_en" rel="nofollow"&gt;Poster-app&lt;/a&gt;</t>
  </si>
  <si>
    <t>http://pbs.twimg.com/profile_images/449756431990788096/G1zT-nAm_normal.jpeg</t>
  </si>
  <si>
    <t>http://twitter.com/Nepal_News_En/statuses/1525931549274869760</t>
  </si>
  <si>
    <t>{"hashtags":[],"symbols":[],"user_mentions":[],"urls":[{"url":"https://t.co/FcqRBcQZlb","expanded_url":"https://en.setopati.com/political/158495","display_url":"en.setopati.com/political/1584…","indices":[67,90]}]}</t>
  </si>
  <si>
    <t>@thakurkc @shah_balen @ncp_madhavnepal @cmprachanda @JSPrabhakar @pampha_bhusal @kpsharmaoli @IshwarPokhrel @PradeepgyawaliK @Online_khabar @setopati Jhandu ko kura yastai  aauxa</t>
  </si>
  <si>
    <t>Sun May 15 20:04:17 +0000 2022</t>
  </si>
  <si>
    <t>1215531375622787072</t>
  </si>
  <si>
    <t>http://pbs.twimg.com/profile_images/1462805150456762371/HorRM98Z_normal.jpg</t>
  </si>
  <si>
    <t>Chitwan Nepal</t>
  </si>
  <si>
    <t>http://twitter.com/SujanBagale8/statuses/1525930084892295172</t>
  </si>
  <si>
    <t>#Balen shah thuglife🤣🔥 |part-4 
#BalenShah 
https://t.co/3y5LDo01xi via @YouTube</t>
  </si>
  <si>
    <t>Sun May 15 19:57:17 +0000 2022</t>
  </si>
  <si>
    <t>163464587</t>
  </si>
  <si>
    <t>&lt;a href="http://twitter.com/#!/download/ipad" rel="nofollow"&gt;Twitter for iPad&lt;/a&gt;</t>
  </si>
  <si>
    <t>http://pbs.twimg.com/profile_images/1503155549055029249/kZ0B378B_normal.jpg</t>
  </si>
  <si>
    <t>United States</t>
  </si>
  <si>
    <t>http://twitter.com/MunaThapa/statuses/1525928322848305153</t>
  </si>
  <si>
    <t>RT @speaks_ashis: I'd never seen People jumping outside Rastriya Sabha Griha during the Vote Count Update ! Balen Shah has been a ray of Hope for thousands of Kathmandu residents ! Hope that ray turns into beam! I don't want to see these thousands of Hope being Shattered🤞@ShahBalen #BalenShah</t>
  </si>
  <si>
    <t>Sun May 15 19:38:51 +0000 2022</t>
  </si>
  <si>
    <t>1009332960590430218</t>
  </si>
  <si>
    <t>http://pbs.twimg.com/profile_images/1284957550291673090/rjbHFguL_normal.jpg</t>
  </si>
  <si>
    <t>http://twitter.com/ramhari89/statuses/1525923686469054465</t>
  </si>
  <si>
    <t>@thakurkc @shah_balen @brb1954 @cmprachanda @NcPaudel @thapagk @kpsharmaoli @IshwarPokhrel @PradeepgyawaliK @Online_khabar @setopati Masu bhaat ma aafo chhak bechne jholey pothi</t>
  </si>
  <si>
    <t>Sun May 15 19:36:28 +0000 2022</t>
  </si>
  <si>
    <t>273299524</t>
  </si>
  <si>
    <t>http://pbs.twimg.com/profile_images/443984613413634048/EuBd6cW0_normal.jpeg</t>
  </si>
  <si>
    <t>http://twitter.com/pralmty/statuses/1525923085999820801</t>
  </si>
  <si>
    <t>{"hashtags":[{"text":"Balen","indices":[0,6]},{"text":"BalenShah","indices":[32,42]}],"symbols":[],"user_mentions":[{"screen_name":"YouTube","name":"YouTube","id":10228272,"id_str":"10228272","indices":[72,80]}],"urls":[{"url":"https://t.co/3y5LDo01xi","expanded_url":"https://youtu.be/it4REYXgAls","display_url":"youtu.be/it4REYXgAls","indices":[44,67]}]}</t>
  </si>
  <si>
    <t>RT @PopulismUpdates: Young supporters of rapper Balen Shah ecstatic after hearing he's leading initial returns in the Kathmandu mayoral election https://t.co/0w1oIUl9H3</t>
  </si>
  <si>
    <t>To support Balen</t>
  </si>
  <si>
    <t>Sun May 15 19:11:37 +0000 2022</t>
  </si>
  <si>
    <t>736469991097131008</t>
  </si>
  <si>
    <t>http://pbs.twimg.com/profile_images/1521698744407715840/0a9Lsoiy_normal.jpg</t>
  </si>
  <si>
    <t>देवदेश-गोरक्षराष्ट्र नेपाल</t>
  </si>
  <si>
    <t>http://twitter.com/shishir_bro/statuses/1525916832250466304</t>
  </si>
  <si>
    <t>{"hashtags":[],"symbols":[],"user_mentions":[{"screen_name":"speaks_ashis","name":"Ashis Speaks","id":1517175388958445600,"id_str":"1517175388958445570","indices":[3,16]}],"urls":[]}</t>
  </si>
  <si>
    <t>@thakurkc @shah_balen @ncp_madhavnepal @cmprachanda @JSPrabhakar @pampha_bhusal @kpsharmaoli @IshwarPokhrel @PradeepgyawaliK @Online_khabar @setopati Tyo Vidya sundar shakya le kati kam garyo last five years ma?</t>
  </si>
  <si>
    <t>Sun May 15 19:09:29 +0000 2022</t>
  </si>
  <si>
    <t>1294295913905586177</t>
  </si>
  <si>
    <t>http://pbs.twimg.com/profile_images/1522772066805575680/M8PKShZ-_normal.jpg</t>
  </si>
  <si>
    <t>http://twitter.com/bestmate_cfc/statuses/1525916292972048384</t>
  </si>
  <si>
    <t>Independent candidate Balen Shah: 4646
CPN-UML candidate Keshav Sthapit: 2405
Nepali Congress candidate Sirjana Singh: 2224
[11:45 PM am on May 15, 2022]
#Kathmandu 
#BalenShah 
#LocalElections2022</t>
  </si>
  <si>
    <t>Sun May 15 19:07:36 +0000 2022</t>
  </si>
  <si>
    <t>1116858411214237696</t>
  </si>
  <si>
    <t>http://pbs.twimg.com/profile_images/1499632813577961479/RCMpNZuC_normal.jpg</t>
  </si>
  <si>
    <t>🇮🇷🇦🇿</t>
  </si>
  <si>
    <t>http://twitter.com/kittyflandre/statuses/1525915820332683264</t>
  </si>
  <si>
    <t>{"hashtags":[],"symbols":[],"user_mentions":[{"screen_name":"PopulismUpdates","name":"Populism Updates","id":1000503711330791400,"id_str":"1000503711330791424","indices":[3,19]}],"urls":[]}</t>
  </si>
  <si>
    <t>Balen shah ko craze bhaneko Nepali janatale chaaheko change ho… https://t.co/nMFzrcK1gl</t>
  </si>
  <si>
    <t>Fed-up with other parties</t>
  </si>
  <si>
    <t>Sun May 15 18:56:07 +0000 2022</t>
  </si>
  <si>
    <t>1518592102220939264</t>
  </si>
  <si>
    <t>http://pbs.twimg.com/profile_images/1519028528209186816/dvbXJ7uF_normal.jpg</t>
  </si>
  <si>
    <t>http://twitter.com/MangalS69252944/statuses/1525912932667777025</t>
  </si>
  <si>
    <t>Okay, so the keyword volume of Balen Shah appears to be high, implying that it will attract more traffic.
So there are chances #BalenShah will receive more traffic on vote count 😊
#livebreatheseo #seo #electionresults2022 https://t.co/pg2oTPz8vi</t>
  </si>
  <si>
    <t>Sun May 15 18:52:57 +0000 2022</t>
  </si>
  <si>
    <t>1121091592587304960</t>
  </si>
  <si>
    <t>http://pbs.twimg.com/profile_images/1388566071645405184/qUvUxNCe_normal.jpg</t>
  </si>
  <si>
    <t>http://twitter.com/iamurSaugat/statuses/1525912132503601154</t>
  </si>
  <si>
    <t>{"hashtags":[{"text":"Kathmandu","indices":[155,165]},{"text":"BalenShah","indices":[167,177]},{"text":"LocalElections2022","indices":[179,198]}],"symbols":[],"user_mentions":[],"urls":[]}</t>
  </si>
  <si>
    <t>RT @nepalmeme: Balen Shah : 4646
Keshav Sthapit : 2404
Srijana Singh : 2224
#memeNepalUpdates
#KeepInTouch</t>
  </si>
  <si>
    <t>To support Independent party</t>
  </si>
  <si>
    <t>Sun May 15 18:49:08 +0000 2022</t>
  </si>
  <si>
    <t>3195976717</t>
  </si>
  <si>
    <t>http://pbs.twimg.com/profile_images/1432878705265676293/Z-woaC-R_normal.jpg</t>
  </si>
  <si>
    <t>Nepal</t>
  </si>
  <si>
    <t>http://twitter.com/trkoirala0311/statuses/1525911175602782208</t>
  </si>
  <si>
    <t>{"hashtags":[],"symbols":[],"user_mentions":[],"urls":[],"media":[{"id":1525911168975773700,"id_str":"1525911168975773696","indices":[64,87],"media_url":"http://pbs.twimg.com/media/FS0gH6GaIAArmAz.jpg","media_url_https":"https://pbs.twimg.com/media/FS0gH6GaIAArmAz.jpg","url":"https://t.co/nMFzrcK1gl","display_url":"pic.twitter.com/nMFzrcK1gl","expanded_url":"https://twitter.com/trkoirala0311/status/1525911175602782208/photo/1","type":"photo","sizes":{"thumb":{"w":150,"h":150,"resize":"crop"},"large":{"w":828,"h":1792,"resize":"fit"},"medium":{"w":554,"h":1200,"resize":"fit"},"small":{"w":314,"h":680,"resize":"fit"}}}]}</t>
  </si>
  <si>
    <t>Latest response : Now the difference is 2241. 🇳🇵
Keshav Sthapit Vs Balen Shah
16th May, 12:10 am</t>
  </si>
  <si>
    <t>Sun May 15 18:48:18 +0000 2022</t>
  </si>
  <si>
    <t>3048508058</t>
  </si>
  <si>
    <t>http://pbs.twimg.com/profile_images/1359412698123886596/VyH0Lt7c_normal.jpg</t>
  </si>
  <si>
    <t>http://twitter.com/Hawrry_B/statuses/1525910965551714305</t>
  </si>
  <si>
    <t>{"hashtags":[{"text":"BalenShah","indices":[128,138]},{"text":"livebreatheseo","indices":[182,197]},{"text":"seo","indices":[198,202]},{"text":"electionresults2022","indices":[203,223]}],"symbols":[],"user_mentions":[],"urls":[],"media":[{"id":1525910962804404200,"id_str":"1525910962804404224","indices":[224,247],"media_url":"http://pbs.twimg.com/media/FS0f76DUsAAuxqz.jpg","media_url_https":"https://pbs.twimg.com/media/FS0f76DUsAAuxqz.jpg","url":"https://t.co/pg2oTPz8vi","display_url":"pic.twitter.com/pg2oTPz8vi","expanded_url":"https://twitter.com/Hawrry_B/status/1525910965551714305/photo/1","type":"photo","sizes":{"medium":{"w":675,"h":1200,"resize":"fit"},"thumb":{"w":150,"h":150,"resize":"crop"},"large":{"w":1080,"h":1920,"resize":"fit"},"small":{"w":383,"h":680,"resize":"fit"}}}]}</t>
  </si>
  <si>
    <t>RT @KanakManiDixit: "बालेनलाई मुलधारको मिडियाले धेरै समयसम्म देखेर पनि आँखा छोपेर बसेको हो। उनको प्रभावको उज्यालो यसरी फैलियो कि आँखैमा लाइट बलेपछि त हेर्नै पर्‍यो।" - @saralagautam1 in @Himal_Khabar on the Balen Shah trending phenomenon.
https://t.co/oryUiSSZSF</t>
  </si>
  <si>
    <t>Sun May 15 18:43:12 +0000 2022</t>
  </si>
  <si>
    <t>http://twitter.com/PopulismUpdates/statuses/1525909680328847360</t>
  </si>
  <si>
    <t>{"hashtags":[{"text":"memeNepalUpdates","indices":[77,94]},{"text":"KeepInTouch","indices":[95,107]}],"symbols":[],"user_mentions":[{"screen_name":"nepalmeme","name":"meme NEPAL","id":2787030430,"id_str":"2787030430","indices":[3,13]}],"urls":[]}</t>
  </si>
  <si>
    <t>bijulionfire</t>
  </si>
  <si>
    <t>RT @bkeshab2046: @thakurkc @shah_balen @brb1954 @cmprachanda @NcPaudel @thapagk @kpsharmaoli @IshwarPokhrel @PradeepgyawaliK @Online_khabar @setopati हिजो चौधरी हाउसमा सदस्य भएर जादा ताली ठोग्ने पनि हामी हौ र लुटिने पनि हामी हौ , उसले नेपालको करनिती  बनाउन पायो भने उसको ब्यबसायले नेपाल सरकारलाई करकम तिर्नेगरी नीति बनाउछ कि सरकारलाई बढी कर तिर्ने बनाउछ?  यति त पक्कै बुझेको मान्छे किन नबोलेको डरले।</t>
  </si>
  <si>
    <t>Sun May 15 18:27:17 +0000 2022</t>
  </si>
  <si>
    <t>934223484464504832</t>
  </si>
  <si>
    <t>1525835862801776641</t>
  </si>
  <si>
    <t>http://pbs.twimg.com/profile_images/1525515762764759041/bHIJ0Zw2_normal.jpg</t>
  </si>
  <si>
    <t>http://twitter.com/bijulionfire/statuses/1525905675934904320</t>
  </si>
  <si>
    <t>Balen Shah : 4646
Keshav Sthapit : 2404
Srijana Singh : 2224
#memeNepalUpdates
#KeepInTouch</t>
  </si>
  <si>
    <t>Sun May 15 18:23:59 +0000 2022</t>
  </si>
  <si>
    <t>4837952054</t>
  </si>
  <si>
    <t>http://pbs.twimg.com/profile_images/1509561172072316933/HqPXkXTr_normal.jpg</t>
  </si>
  <si>
    <t>puppet republic of Nepal</t>
  </si>
  <si>
    <t>http://twitter.com/bijuwadai/statuses/1525904843868712963</t>
  </si>
  <si>
    <t>{"hashtags":[],"symbols":[],"user_mentions":[{"screen_name":"KanakManiDixit","name":"Kanak Mani Dixit","id":399923070,"id_str":"399923070","indices":[3,18]}],"urls":[]}</t>
  </si>
  <si>
    <t>@thakurkc @shah_balen @brb1954 @cmprachanda @NcPaudel @thapagk @kpsharmaoli @IshwarPokhrel @PradeepgyawaliK @Online_khabar @setopati हिजो चौधरी हाउसमा सदस्य भएर जादा ताली ठोग्ने पनि हामी हौ र लुटिने पनि हामी हौ , उसले नेपालको करनिती  बनाउन पायो भने उसको ब्यबसायले नेपाल सरकारलाई करकम तिर्नेगरी नीति बनाउछ कि सरकारलाई बढी कर तिर्ने बनाउछ?  यति त पक्कै बुझेको मान्छे किन नबोलेको डरले।</t>
  </si>
  <si>
    <t>Sun May 15 18:20:24 +0000 2022</t>
  </si>
  <si>
    <t>3294017407</t>
  </si>
  <si>
    <t>http://pbs.twimg.com/profile_images/1503755509341777925/aWvQs1ez_normal.jpg</t>
  </si>
  <si>
    <t>@thapagk रात दिन  एमाले! एमाले के हि काम छैन अरु?? विकास, अर्थतन्त्र येसबारेमा के हि आउदैन त, तिमि जस्तो एकार्कालाई गाली गर्नुलाई राजनीति ठान्ने गर्नाले balen shah  जस्तो को उदय भएको हो</t>
  </si>
  <si>
    <t>Sun May 15 18:18:09 +0000 2022</t>
  </si>
  <si>
    <t>2787030430</t>
  </si>
  <si>
    <t>http://pbs.twimg.com/profile_images/1190347137026002944/aFPP6QzC_normal.jpg</t>
  </si>
  <si>
    <t>SetoPati: Balen Shah builds lead of 2,022 votes over Sthapit -  https://t.co/FcqRBcQZlb</t>
  </si>
  <si>
    <t>Sun May 15 18:16:07 +0000 2022</t>
  </si>
  <si>
    <t>790154109080903680</t>
  </si>
  <si>
    <t>http://pbs.twimg.com/profile_images/1525043801051385856/D30mB-T4_normal.jpg</t>
  </si>
  <si>
    <t>RT @Annapurna_Post: बालेन शाहले अझै बढाए मतान्तर
https://t.co/iqzjVkBC3z</t>
  </si>
  <si>
    <t>Sun May 15 18:10:15 +0000 2022</t>
  </si>
  <si>
    <t>93589182</t>
  </si>
  <si>
    <t>thapagk</t>
  </si>
  <si>
    <t>1431164058770685956</t>
  </si>
  <si>
    <t>1525845351759945729</t>
  </si>
  <si>
    <t>http://pbs.twimg.com/profile_images/1469498419995574273/OqysAX5f_normal.jpg</t>
  </si>
  <si>
    <t>@realpbhattarai Aba timi dalal kaa din sakiya lauro  le bajaauna parxa 👊😅😅 Balen shah 💪</t>
  </si>
  <si>
    <t>Sun May 15 18:10:06 +0000 2022</t>
  </si>
  <si>
    <t>@thakurkc @shah_balen @brb1954 @cmprachanda @NcPaudel @thapagk @kpsharmaoli @IshwarPokhrel @PradeepgyawaliK @Online_khabar @setopati चेतना नपुगेको मान्सिक्ता  भन्छु ।</t>
  </si>
  <si>
    <t>Sun May 15 18:08:44 +0000 2022</t>
  </si>
  <si>
    <t>1414477688</t>
  </si>
  <si>
    <t>http://pbs.twimg.com/profile_images/1409114760315027459/V9h5cbLo_normal.jpg</t>
  </si>
  <si>
    <t>Latest update of Kathmandu Metropolis vote counting
Balen Shah: 4646
Keshav Sthapit: 2405
Sirjana Singh: 2224
#KathmanduMetropolitan #UPDATE #LocalElections #Kathmandu #Mayor
https://t.co/qpS9s4aqgz</t>
  </si>
  <si>
    <t>Sun May 15 18:06:35 +0000 2022</t>
  </si>
  <si>
    <t>929254514149822466</t>
  </si>
  <si>
    <t>realpbhattarai</t>
  </si>
  <si>
    <t>1466788684565344256</t>
  </si>
  <si>
    <t>1525782252210507777</t>
  </si>
  <si>
    <t>http://pbs.twimg.com/profile_images/1466788799938129925/v76nBozZ_normal.jpg</t>
  </si>
  <si>
    <t>http://twitter.com/Rajendr89659586/statuses/1525900466651267072</t>
  </si>
  <si>
    <t>{"hashtags":[],"symbols":[],"user_mentions":[{"screen_name":"realpbhattarai","name":"Pradip Bhattarai","id":929254514149822500,"id_str":"929254514149822466","indices":[0,15]}],"urls":[]}</t>
  </si>
  <si>
    <t>@thakurkc @shah_balen @brb1954 @cmprachanda @NcPaudel @thapagk @kpsharmaoli @IshwarPokhrel @PradeepgyawaliK @Online_khabar @setopati -आज सम्म ५ पटक प्रम भएर सेरबहादुरले नेपालमा के नापेर ?
- क्रान्तिको नाममा १७००० मान्छे मारेर प्रचण्डले के नापे?
- बहुदलीय र प्रजातन्त्र हामिले ल्यायौ भन्ने एमाले काग्रेसको राजनितीको बास्सा भन्नेहरुले के नापे नेपालमा ?</t>
  </si>
  <si>
    <t>Sun May 15 18:06:18 +0000 2022</t>
  </si>
  <si>
    <t>1398502411300311041</t>
  </si>
  <si>
    <t>http://pbs.twimg.com/profile_images/1398502725126524930/_sX0onvV_normal.jpg</t>
  </si>
  <si>
    <t>http://twitter.com/sijapati_binod/statuses/1525900393221222400</t>
  </si>
  <si>
    <t>Balen Shah is Good Person,,, https://t.co/8637Kz7QJ6 via @YouTube</t>
  </si>
  <si>
    <t>Sun May 15 18:06:14 +0000 2022</t>
  </si>
  <si>
    <t>1360844190096101376</t>
  </si>
  <si>
    <t>http://pbs.twimg.com/profile_images/1385210066001747977/DmGQJmvq_normal.jpg</t>
  </si>
  <si>
    <t>http://twitter.com/NepalLiveToday/statuses/1525900378796986369</t>
  </si>
  <si>
    <t>{"hashtags":[{"text":"KathmanduMetropolitan","indices":[110,132]},{"text":"UPDATE","indices":[133,140]},{"text":"LocalElections","indices":[141,156]},{"text":"Kathmandu","indices":[157,167]},{"text":"Mayor","indices":[168,174]}],"symbols":[],"user_mentions":[],"urls":[{"url":"https://t.co/qpS9s4aqgz","expanded_url":"http://Nepallivetoday.com","display_url":"Nepallivetoday.com","indices":[175,198]}]}</t>
  </si>
  <si>
    <t>RT @PremChalaune5: Wonderful long coverage on the rise of Balen Shah !  Red it and really enjoyed it ! 
संगठन होइन, सञ्जालले फत्ते गर्दै गरेको मिसनका चार सारथि https://t.co/TRhCPD0wbA</t>
  </si>
  <si>
    <t>Sun May 15 18:05:19 +0000 2022</t>
  </si>
  <si>
    <t>http://twitter.com/bkeshab2046/statuses/1525900147737042945</t>
  </si>
  <si>
    <t>RT @roman_aryal: Balen Shah
#BalenShah https://t.co/fQiDPxggK9</t>
  </si>
  <si>
    <t>Sun May 15 17:50:59 +0000 2022</t>
  </si>
  <si>
    <t>1264951320731176963</t>
  </si>
  <si>
    <t>http://pbs.twimg.com/profile_images/1264951855781724170/d6u4r0hr_normal.jpg</t>
  </si>
  <si>
    <t>Faro, Portugal</t>
  </si>
  <si>
    <t>http://twitter.com/MoktangDilip/statuses/1525896540832813056</t>
  </si>
  <si>
    <t>{"hashtags":[],"symbols":[],"user_mentions":[{"screen_name":"YouTube","name":"YouTube","id":10228272,"id_str":"10228272","indices":[57,65]}],"urls":[{"url":"https://t.co/8637Kz7QJ6","expanded_url":"https://youtu.be/Vhj4CLkc3B4","display_url":"youtu.be/Vhj4CLkc3B4","indices":[29,52]}]}</t>
  </si>
  <si>
    <t>RT @asaroj982: Everyone’s eyes on change, eyes on youth, eyes on vision, eyes on sustainable development, eyes on systematic capital, eyes on hope, eyes on proper management, eyes on future, eyes on BALEN SHAH. #BalenShah</t>
  </si>
  <si>
    <t>Sun May 15 17:45:13 +0000 2022</t>
  </si>
  <si>
    <t>2338719858</t>
  </si>
  <si>
    <t>http://pbs.twimg.com/profile_images/1512379376796504064/OShX8tDy_normal.jpg</t>
  </si>
  <si>
    <t>http://twitter.com/birat_anupam/statuses/1525895087829372928</t>
  </si>
  <si>
    <t>{"hashtags":[],"symbols":[],"user_mentions":[{"screen_name":"PremChalaune5","name":"Prem Bahadur Chalaune","id":1242465985757511700,"id_str":"1242465985757511683","indices":[3,17]}],"urls":[]}</t>
  </si>
  <si>
    <t>RT @fire_jwala: This election has to clarify -Youth want changes, people want changes..
The craze for Balen Shah Is just an example
#Balenleads #BalenShah</t>
  </si>
  <si>
    <t>Sun May 15 17:40:43 +0000 2022</t>
  </si>
  <si>
    <t>859616892130131968</t>
  </si>
  <si>
    <t>http://pbs.twimg.com/profile_images/1519337739870949376/KMTkjHIF_normal.jpg</t>
  </si>
  <si>
    <t>http://twitter.com/nimeshghimire12/statuses/1525893957053722624</t>
  </si>
  <si>
    <t>{"hashtags":[{"text":"BalenShah","indices":[28,38]}],"symbols":[],"user_mentions":[{"screen_name":"roman_aryal","name":"Roman Sharma Aryal","id":2611717364,"id_str":"2611717364","indices":[3,15]}],"urls":[],"media":[{"id":1525663216377864200,"id_str":"1525663216377864193","indices":[39,62],"media_url":"http://pbs.twimg.com/media/FSw-nKsVIAEA5Dp.jpg","media_url_https":"https://pbs.twimg.com/media/FSw-nKsVIAEA5Dp.jpg","url":"https://t.co/fQiDPxggK9","display_url":"pic.twitter.com/fQiDPxggK9","expanded_url":"https://twitter.com/roman_aryal/status/1525663218969944065/photo/1","type":"photo","sizes":{"thumb":{"w":150,"h":150,"resize":"crop"},"large":{"w":899,"h":2048,"resize":"fit"},"medium":{"w":527,"h":1200,"resize":"fit"},"small":{"w":298,"h":680,"resize":"fit"}},"source_status_id":1525663218969944000,"source_status_id_str":"1525663218969944065","source_user_id":2611717364,"source_user_id_str":"2611717364"}]}</t>
  </si>
  <si>
    <t>RT @DivasChaulagai1: Latest Update 
Kathmandu Election ✌️
Independent candidate Balen Shah: 4259
CPN-UML candidate Keshav Sthapit: 2237
Nepali Congress candidate Sirjana Singh: 2018
Source- Nepal Live Today #Balenshah is leading by 2022</t>
  </si>
  <si>
    <t>Sun May 15 17:38:43 +0000 2022</t>
  </si>
  <si>
    <t>http://twitter.com/nimeshghimire12/statuses/1525893452470562817</t>
  </si>
  <si>
    <t>{"hashtags":[],"symbols":[],"user_mentions":[{"screen_name":"asaroj982","name":"Saroj Adhikari","id":4419383844,"id_str":"4419383844","indices":[3,13]}],"urls":[]}</t>
  </si>
  <si>
    <t>RT @iamurSaugat: Independent candidate Balen Shah: 4139
CPN-UML candidate Keshav Sthapit: 2148
Nepali Congress candidate Sirjana Singh: 1934
[08:15 PM May 15, 2022]
#kathmandumayor 
#BalenShah 
#LocalElections2022</t>
  </si>
  <si>
    <t>Sun May 15 17:38:25 +0000 2022</t>
  </si>
  <si>
    <t>http://twitter.com/nimeshghimire12/statuses/1525893377459646464</t>
  </si>
  <si>
    <t>{"hashtags":[],"symbols":[],"user_mentions":[{"screen_name":"fire_jwala","name":"ज्वाला 🔥🔥","id":925312824682750000,"id_str":"925312824682749952","indices":[3,14]}],"urls":[]}</t>
  </si>
  <si>
    <t>RT @iamujjwalt: Balen Shah is leading by 2101 votes more then second most voted Mayor candidate  Sthapit in the Kathmandu. He has been able to divert votes of almost all the parties, including CPN UML the most.
The votes of Wards like 15,16,17 will be crucial.
#BalenShah https://t.co/MsjrveC12O</t>
  </si>
  <si>
    <t>Sun May 15 17:38:16 +0000 2022</t>
  </si>
  <si>
    <t>http://twitter.com/nimeshghimire12/statuses/1525893338632978433</t>
  </si>
  <si>
    <t>{"hashtags":[],"symbols":[],"user_mentions":[{"screen_name":"DivasChaulagai1","name":"divas","id":3298911696,"id_str":"3298911696","indices":[3,19]}],"urls":[]}</t>
  </si>
  <si>
    <t>RT @mutd_mahendra14: Most popular people in Nepal these days:
Balen Shah, Sagar, Basante, Krishne #BalenShah #LocalElections2022</t>
  </si>
  <si>
    <t>Sun May 15 17:38:03 +0000 2022</t>
  </si>
  <si>
    <t>http://twitter.com/nimeshghimire12/statuses/1525893283951804416</t>
  </si>
  <si>
    <t>{"hashtags":[],"symbols":[],"user_mentions":[{"screen_name":"iamurSaugat","name":"Saugat AFC 🇳🇵","id":1121091592587305000,"id_str":"1121091592587304960","indices":[3,15]}],"urls":[]}</t>
  </si>
  <si>
    <t>बालेन शाहले अझै बढाए मतान्तर
https://t.co/iqzjVkBC3z</t>
  </si>
  <si>
    <t>Sun May 15 17:37:41 +0000 2022</t>
  </si>
  <si>
    <t>http://twitter.com/nimeshghimire12/statuses/1525893194613137408</t>
  </si>
  <si>
    <t>{"hashtags":[],"symbols":[],"user_mentions":[{"screen_name":"iamujjwalt","name":"Mr. X","id":842540719990485000,"id_str":"842540719990484992","indices":[3,14]}],"urls":[]}</t>
  </si>
  <si>
    <t>11:11
Balen Shah🤞</t>
  </si>
  <si>
    <t>Sun May 15 17:37:34 +0000 2022</t>
  </si>
  <si>
    <t>http://twitter.com/nimeshghimire12/statuses/1525893161897570304</t>
  </si>
  <si>
    <t>{"hashtags":[{"text":"BalenShah","indices":[98,108]},{"text":"LocalElections2022","indices":[109,128]}],"symbols":[],"user_mentions":[{"screen_name":"mutd_mahendra14","name":"Mahendra Dhakal","id":3175418001,"id_str":"3175418001","indices":[3,19]}],"urls":[]}</t>
  </si>
  <si>
    <t>@thakurkc @shah_balen @brb1954 @cmprachanda @NcPaudel @thapagk @kpsharmaoli @IshwarPokhrel @PradeepgyawaliK @Online_khabar @setopati तपाईं भनेर सब्द को के बदनामी गर्नु है तर तेरो बाउ लाई आज पछुतो चाई आवश्य लाग्या होला त्यो राति छिटो नसुतेको मा बुझिस् नी गफाडी को चाप्लुसी । थुक्क खाते</t>
  </si>
  <si>
    <t>Sun May 15 17:33:23 +0000 2022</t>
  </si>
  <si>
    <t>1568130360</t>
  </si>
  <si>
    <t>&lt;a href="https://about.twitter.com/products/tweetdeck" rel="nofollow"&gt;TweetDeck&lt;/a&gt;</t>
  </si>
  <si>
    <t>http://pbs.twimg.com/profile_images/1431187322838519808/XhZ3RHBm_normal.jpg</t>
  </si>
  <si>
    <t>http://twitter.com/Annapurna_Post/statuses/1525892108699435008</t>
  </si>
  <si>
    <t>{"hashtags":[],"symbols":[],"user_mentions":[],"urls":[{"url":"https://t.co/iqzjVkBC3z","expanded_url":"https://annapurnapost.com/news/balen-shah-further-increased-the-differences-203759","display_url":"annapurnapost.com/news/balen-sha…","indices":[29,52]}]}</t>
  </si>
  <si>
    <t>Balen Shah is leading by 2101 votes more then second most voted Mayor candidate  Sthapit in the Kathmandu. He has been able to divert votes of almost all the parties, including CPN UML the most.
The votes of Wards like 15,16,17 will be crucial.
#BalenShah https://t.co/MsjrveC12O</t>
  </si>
  <si>
    <t>Sun May 15 17:26:51 +0000 2022</t>
  </si>
  <si>
    <t>4686870450</t>
  </si>
  <si>
    <t>http://pbs.twimg.com/profile_images/1282152040676769793/5xabrwZI_normal.jpg</t>
  </si>
  <si>
    <t>Aafnai Duniyama</t>
  </si>
  <si>
    <t>http://twitter.com/duluwa7/statuses/1525890465685311488</t>
  </si>
  <si>
    <t>@thakurkc @shah_balen @brb1954 @cmprachanda @NcPaudel @thapagk @kpsharmaoli @IshwarPokhrel @PradeepgyawaliK @Online_khabar @setopati त खाते लाई था छ😡😡</t>
  </si>
  <si>
    <t>Sun May 15 17:22:38 +0000 2022</t>
  </si>
  <si>
    <t>823449531522031620</t>
  </si>
  <si>
    <t>http://pbs.twimg.com/profile_images/1352458122137202688/z99etTpG_normal.jpg</t>
  </si>
  <si>
    <t>jhapa</t>
  </si>
  <si>
    <t>http://twitter.com/ShasankN/statuses/1525889403134287873</t>
  </si>
  <si>
    <t>RT @anilregmee: Samiksha Baskota seems 90,835 times better than Balen Shah.</t>
  </si>
  <si>
    <t>Sun May 15 17:21:01 +0000 2022</t>
  </si>
  <si>
    <t>842540719990484992</t>
  </si>
  <si>
    <t>http://pbs.twimg.com/profile_images/1409692041169170435/YaJtFzXj_normal.jpg</t>
  </si>
  <si>
    <t>http://twitter.com/iamujjwalt/statuses/1525888997393805312</t>
  </si>
  <si>
    <t>{"hashtags":[{"text":"BalenShah","indices":[246,256]}],"symbols":[],"user_mentions":[],"urls":[],"media":[{"id":1525888994113769500,"id_str":"1525888994113769473","indices":[257,280],"media_url":"http://pbs.twimg.com/media/FS0L9KTUUAEJViM.jpg","media_url_https":"https://pbs.twimg.com/media/FS0L9KTUUAEJViM.jpg","url":"https://t.co/MsjrveC12O","display_url":"pic.twitter.com/MsjrveC12O","expanded_url":"https://twitter.com/iamujjwalt/status/1525888997393805312/photo/1","type":"photo","sizes":{"thumb":{"w":150,"h":150,"resize":"crop"},"medium":{"w":1200,"h":675,"resize":"fit"},"large":{"w":2048,"h":1152,"resize":"fit"},"small":{"w":680,"h":383,"resize":"fit"}}}]}</t>
  </si>
  <si>
    <t>Wonderful long coverage on the rise of Balen Shah !  Red it and really enjoyed it ! 
संगठन होइन, सञ्जालले फत्ते गर्दै गरेको मिसनका चार सारथि https://t.co/TRhCPD0wbA</t>
  </si>
  <si>
    <t>Sun May 15 17:20:09 +0000 2022</t>
  </si>
  <si>
    <t>1171377529258573825</t>
  </si>
  <si>
    <t>http://pbs.twimg.com/profile_images/1171377801196445699/F6r8R0Ou_normal.jpg</t>
  </si>
  <si>
    <t>http://twitter.com/SafalSantoshTh1/statuses/1525888780347244544</t>
  </si>
  <si>
    <t>Independent candidate for mayor in Kathmandu Metropolis takes lead with wide margin: 
Balen Shah (IC): 4404 
Keshav Sthapit (UML): 2303
Sirjana Singh (NC): 2070 
Vote counting so far: 11444 
#Nepal #LocalElections2022
#Politics</t>
  </si>
  <si>
    <t>Sun May 15 17:16:02 +0000 2022</t>
  </si>
  <si>
    <t>932255204489117697</t>
  </si>
  <si>
    <t>&lt;a href="http://www.nepalstream.com" rel="nofollow"&gt;twinTweetbolt&lt;/a&gt;</t>
  </si>
  <si>
    <t>http://pbs.twimg.com/profile_images/932263188392853504/B7yb5AW__normal.jpg</t>
  </si>
  <si>
    <t>http://twitter.com/thisweekinnepal/statuses/1525887744634982400</t>
  </si>
  <si>
    <t>Blaendra Shah
REMEMBER THE NAME !!
#BalenforMayor #Balen 
@ShahBalen</t>
  </si>
  <si>
    <t>Negative tweets</t>
  </si>
  <si>
    <t>Sun May 15 17:15:42 +0000 2022</t>
  </si>
  <si>
    <t>1405150960490475522</t>
  </si>
  <si>
    <t>http://pbs.twimg.com/profile_images/1484920367445852160/xuPMyHQC_normal.jpg</t>
  </si>
  <si>
    <t>http://twitter.com/prateek208/statuses/1525887659188842496</t>
  </si>
  <si>
    <t>{"hashtags":[],"symbols":[],"user_mentions":[{"screen_name":"anilregmee","name":"Anil","id":451371786,"id_str":"451371786","indices":[3,14]}],"urls":[]}</t>
  </si>
  <si>
    <t>RT @roman_aryal: Balen Shah
#BalenShah
Best wishes to Balen. https://t.co/qWsL7qrp9u</t>
  </si>
  <si>
    <t>Comment on the campaign</t>
  </si>
  <si>
    <t>Sun May 15 17:15:12 +0000 2022</t>
  </si>
  <si>
    <t>1242465985757511683</t>
  </si>
  <si>
    <t>http://pbs.twimg.com/profile_images/1252477534685458432/CC5ELan6_normal.jpg</t>
  </si>
  <si>
    <t>http://twitter.com/PremChalaune5/statuses/1525887536039862272</t>
  </si>
  <si>
    <t>{"hashtags":[],"symbols":[],"user_mentions":[],"urls":[{"url":"https://t.co/TRhCPD0wbA","expanded_url":"https://shilapatra.com/detail/85494","display_url":"shilapatra.com/detail/85494","indices":[141,164]}]}</t>
  </si>
  <si>
    <t>नेपाल का ठुला बडा सोघोषित वुद्दिजिवी हरु ले
Balen shah ko खेदो खने को देखियो ।
Buda pakha लाइ युवा aayeko mann na parekai hota
#Balenshah</t>
  </si>
  <si>
    <t>Sun May 15 17:13:47 +0000 2022</t>
  </si>
  <si>
    <t>http://twitter.com/journonepali/statuses/1525887178416754693</t>
  </si>
  <si>
    <t>{"hashtags":[{"text":"Nepal","indices":[192,198]},{"text":"LocalElections2022","indices":[199,218]},{"text":"Politics","indices":[219,228]}],"symbols":[],"user_mentions":[],"urls":[]}</t>
  </si>
  <si>
    <t>RT @iaashishbhatta: POV: Balen Shah and Sunita Dangol after winning Election https://t.co/QncnoNHHii</t>
  </si>
  <si>
    <t>Sun May 15 17:12:49 +0000 2022</t>
  </si>
  <si>
    <t>1374685316359987202</t>
  </si>
  <si>
    <t>http://pbs.twimg.com/profile_images/1453730840513417222/7Qkk5z_D_normal.jpg</t>
  </si>
  <si>
    <t>corruption less Nepal</t>
  </si>
  <si>
    <t>http://twitter.com/diwashofficial/statuses/1525886933892665345</t>
  </si>
  <si>
    <t>{"hashtags":[{"text":"BalenforMayor","indices":[35,49]},{"text":"Balen","indices":[50,56]}],"symbols":[],"user_mentions":[{"screen_name":"ShahBalen","name":"Balen Shah","id":1471116252600955000,"id_str":"1471116252600954886","indices":[58,68]}],"urls":[]}</t>
  </si>
  <si>
    <t>Latest update: 
Balen Shah : 4365
Keshav Sthapit : 2303
Srijana Singh : 2067</t>
  </si>
  <si>
    <t>Sun May 15 17:04:53 +0000 2022</t>
  </si>
  <si>
    <t>http://twitter.com/prateek208/statuses/1525884936414437376</t>
  </si>
  <si>
    <t>{"hashtags":[{"text":"BalenShah","indices":[28,38]}],"symbols":[],"user_mentions":[{"screen_name":"roman_aryal","name":"Roman Sharma Aryal","id":2611717364,"id_str":"2611717364","indices":[3,15]}],"urls":[],"media":[{"id":1525875587511771100,"id_str":"1525875587511771136","indices":[61,84],"media_url":"http://pbs.twimg.com/ext_tw_video_thumb/1525875587511771136/pu/img/-x2JWZNEhClGk6Tv.jpg","media_url_https":"https://pbs.twimg.com/ext_tw_video_thumb/1525875587511771136/pu/img/-x2JWZNEhClGk6Tv.jpg","url":"https://t.co/qWsL7qrp9u","display_url":"pic.twitter.com/qWsL7qrp9u","expanded_url":"https://twitter.com/roman_aryal/status/1525875627278016512/video/1","type":"photo","sizes":{"thumb":{"w":150,"h":150,"resize":"crop"},"medium":{"w":426,"h":334,"resize":"fit"},"large":{"w":426,"h":334,"resize":"fit"},"small":{"w":426,"h":334,"resize":"fit"}},"source_status_id":1525875627278016500,"source_status_id_str":"1525875627278016512","source_user_id":2611717364,"source_user_id_str":"2611717364"}]}</t>
  </si>
  <si>
    <t>RT @Annapurna_Post: बालेन शाह र केशव स्थापितबीच दुई हजार बढीको मतान्तर
https://t.co/Zb9n9X7vQC</t>
  </si>
  <si>
    <t>Sun May 15 17:03:11 +0000 2022</t>
  </si>
  <si>
    <t>1521807873818652672</t>
  </si>
  <si>
    <t>http://pbs.twimg.com/profile_images/1521807966298849280/7c-yjRWG_normal.png</t>
  </si>
  <si>
    <t>http://twitter.com/HarishK72263870/statuses/1525884510730358784</t>
  </si>
  <si>
    <t>{"hashtags":[{"text":"Balenshah","indices":[127,137]}],"symbols":[],"user_mentions":[],"urls":[]}</t>
  </si>
  <si>
    <t>Independent candidate Balen Shah: 4365
CPN-UML candidate Keshav Sthapit: 2303
Nepali Congress candidate Sirjana Singh: 2067
[10:00 PM May 15, 2022]
#Kathmandu 
#BalenShah
#LocalElections2022</t>
  </si>
  <si>
    <t>Sun May 15 16:57:02 +0000 2022</t>
  </si>
  <si>
    <t>1129828850</t>
  </si>
  <si>
    <t>http://pbs.twimg.com/profile_images/584033355458482177/9NeH5NtZ_normal.jpg</t>
  </si>
  <si>
    <t>http://twitter.com/kshitiz132/statuses/1525882960645615616</t>
  </si>
  <si>
    <t>{"hashtags":[],"symbols":[],"user_mentions":[{"screen_name":"iaashishbhatta","name":"اشيش","id":1297161896965988400,"id_str":"1297161896965988352","indices":[3,18]}],"urls":[],"media":[{"id":1525393487440425000,"id_str":"1525393487440424960","indices":[77,100],"media_url":"http://pbs.twimg.com/ext_tw_video_thumb/1525393487440424960/pu/img/iP_5nRH_zN1U8L3N.jpg","media_url_https":"https://pbs.twimg.com/ext_tw_video_thumb/1525393487440424960/pu/img/iP_5nRH_zN1U8L3N.jpg","url":"https://t.co/QncnoNHHii","display_url":"pic.twitter.com/QncnoNHHii","expanded_url":"https://twitter.com/iaashishbhatta/status/1525393543648333824/video/1","type":"photo","sizes":{"thumb":{"w":150,"h":150,"resize":"crop"},"medium":{"w":960,"h":488,"resize":"fit"},"small":{"w":680,"h":346,"resize":"fit"},"large":{"w":960,"h":488,"resize":"fit"}},"source_status_id":1525393543648333800,"source_status_id_str":"1525393543648333824","source_user_id":1297161896965988400,"source_user_id_str":"1297161896965988352"}]}</t>
  </si>
  <si>
    <t>Balen Shah retains lead in Kathmandu, Renu Dahal follows Bijay Subedi at Bharatpur on latest counts. 
Follow Live Updates at: 
https://t.co/2iBbqLLmKo  
#BalenShah #RenuDahal #KeshavSthapit #NepalElection2079 #Nepwave</t>
  </si>
  <si>
    <t>Sun May 15 16:52:11 +0000 2022</t>
  </si>
  <si>
    <t>1427636652500004879</t>
  </si>
  <si>
    <t>http://pbs.twimg.com/profile_images/1515168081991008257/GlHt3k3Q_normal.jpg</t>
  </si>
  <si>
    <t>http://twitter.com/shivaj1118/statuses/1525881741553963008</t>
  </si>
  <si>
    <t>RT @Nepwavebydgs: Balen Shah supporters chant slogan targeting CPN ULM Mayor candidate, Keshav Sthapit amidst election results.
#Balen #Election2022 #KeshavSthapit #LocalElections2022 #LocalElections
#Balenshah https://t.co/17gKgPsSHh</t>
  </si>
  <si>
    <t>Sun May 15 16:50:56 +0000 2022</t>
  </si>
  <si>
    <t>4800884508</t>
  </si>
  <si>
    <t>http://pbs.twimg.com/profile_images/1522446176305696768/rQxve5C-_normal.jpg</t>
  </si>
  <si>
    <t>🇳🇵📩mail@dhakalroshan.com.np</t>
  </si>
  <si>
    <t>http://twitter.com/dhakalroshan9/statuses/1525881425693659136</t>
  </si>
  <si>
    <t>@Galaxy4KNepal Good luck Balen Shah</t>
  </si>
  <si>
    <t>Sun May 15 16:50:48 +0000 2022</t>
  </si>
  <si>
    <t>http://twitter.com/tikaramyatri/statuses/1525881392692768769</t>
  </si>
  <si>
    <t>{"hashtags":[],"symbols":[],"user_mentions":[{"screen_name":"Annapurna_Post","name":"Annapurna Post","id":1568130360,"id_str":"1568130360","indices":[3,18]}],"urls":[{"url":"https://t.co/Zb9n9X7vQC","expanded_url":"https://annapurnapost.com/news/more-than-2-000-votes-difference-between-balen-shah-and-keshav-sthapit-203751","display_url":"annapurnapost.com/news/more-than…","indices":[71,94]}]}</t>
  </si>
  <si>
    <t>Kathmandu Mayor Voting Update as of  10:15 P.M. 
Balen Shah (Lauro) : 4,365
Keshav Sthapit (Surya) : 2,303
Srijana Singh (Rukh) : 2,067</t>
  </si>
  <si>
    <t>Sun May 15 16:48:09 +0000 2022</t>
  </si>
  <si>
    <t>http://twitter.com/iamurSaugat/statuses/1525880725500616704</t>
  </si>
  <si>
    <t>{"hashtags":[{"text":"Kathmandu","indices":[149,159]},{"text":"BalenShah","indices":[161,171]},{"text":"LocalElections2022","indices":[172,191]}],"symbols":[],"user_mentions":[],"urls":[]}</t>
  </si>
  <si>
    <t>Balen Shah : 4,365
Keshav Sthapit : 2,303
Srijana Singh : 2,067
Remaining holidays: 1</t>
  </si>
  <si>
    <t>Sun May 15 16:48:03 +0000 2022</t>
  </si>
  <si>
    <t>310235153</t>
  </si>
  <si>
    <t>http://pbs.twimg.com/profile_images/1314911326674644992/DoGUV8XA_normal.jpg</t>
  </si>
  <si>
    <t>http://twitter.com/Aakasky/statuses/1525880703048876032</t>
  </si>
  <si>
    <t>It's so satisfying to see the difference between Balen Shah and other competing candidates increasing on every new update! Dang! The hypeee!</t>
  </si>
  <si>
    <t>Sun May 15 16:47:46 +0000 2022</t>
  </si>
  <si>
    <t>1525868536438345728</t>
  </si>
  <si>
    <t>http://twitter.com/Nepwavebydgs/statuses/1525880632265555970</t>
  </si>
  <si>
    <t>{"hashtags":[{"text":"BalenShah","indices":[154,164]},{"text":"RenuDahal","indices":[165,175]},{"text":"KeshavSthapit","indices":[176,190]},{"text":"NepalElection2079","indices":[191,209]},{"text":"Nepwave","indices":[210,218]}],"symbols":[],"user_mentions":[],"urls":[{"url":"https://t.co/2iBbqLLmKo","expanded_url":"https://election.nepwave.com","display_url":"election.nepwave.com","indices":[127,150]}]}</t>
  </si>
  <si>
    <t>RT @NepaliGentleman: Balen Shah          :       4259 
CPN(UML)           :        2237
Nepali Congress :      +2018
                                     --------
               Total      :        4255
#LocalElections2022 🗳️ #Nepal</t>
  </si>
  <si>
    <t>Sun May 15 16:42:47 +0000 2022</t>
  </si>
  <si>
    <t>2195483760</t>
  </si>
  <si>
    <t>http://pbs.twimg.com/profile_images/832964332631711747/4w_1G1ZR_normal.jpg</t>
  </si>
  <si>
    <t>In the middle of nowhere</t>
  </si>
  <si>
    <t>http://twitter.com/sandeshRauth/statuses/1525879375908208640</t>
  </si>
  <si>
    <t>{"hashtags":[{"text":"Balen","indices":[129,135]}],"symbols":[],"user_mentions":[{"screen_name":"Nepwavebydgs","name":"Nepwave","id":1493175055874150400,"id_str":"1493175055874150401","indices":[3,16]}],"urls":[]}</t>
  </si>
  <si>
    <t>Balen Shah : 4365
Keshav Sthapit : 2303
Srijana Singh : 2067
#memeNepalUpdates
#KeepInTouch</t>
  </si>
  <si>
    <t>Sun May 15 16:42:37 +0000 2022</t>
  </si>
  <si>
    <t>1322926758836887552</t>
  </si>
  <si>
    <t>Galaxy4KNepal</t>
  </si>
  <si>
    <t>1283451760632311812</t>
  </si>
  <si>
    <t>1525876602735071232</t>
  </si>
  <si>
    <t>http://pbs.twimg.com/profile_images/1452107566155288580/RE8YK_5k_normal.jpg</t>
  </si>
  <si>
    <t>http://twitter.com/kesharg54357534/statuses/1525879335340613638</t>
  </si>
  <si>
    <t>{"hashtags":[],"symbols":[],"user_mentions":[{"screen_name":"Galaxy4KNepal","name":"Galaxy4K","id":1322926758836887600,"id_str":"1322926758836887552","indices":[0,14]}],"urls":[]}</t>
  </si>
  <si>
    <t>Balen Shah          :       4259 
CPN(UML)           :        2237
Nepali Congress :      +2018
                                     --------
               Total      :        4255
#LocalElections2022 🗳️ #Nepal</t>
  </si>
  <si>
    <t>Sun May 15 16:42:12 +0000 2022</t>
  </si>
  <si>
    <t>3018624348</t>
  </si>
  <si>
    <t>http://pbs.twimg.com/profile_images/1505759571796971524/Bmk0fT48_normal.jpg</t>
  </si>
  <si>
    <t>http://twitter.com/thepuranjaishy/statuses/1525879228709076992</t>
  </si>
  <si>
    <t>RT @g123sandip: Balen shah :- अगाडि अगाडि🏃🏃‍♂️
Keshav Stapit :- पख्नुस् त पख्नुस् त !!🕴️
Srijana Singh:- हत्तेरिका माटोक्ने आदै आन्न त !! 🙈
😂😂😂</t>
  </si>
  <si>
    <t>Sun May 15 16:41:19 +0000 2022</t>
  </si>
  <si>
    <t>1333034402457088003</t>
  </si>
  <si>
    <t>http://pbs.twimg.com/profile_images/1333040514090713090/CkRr7Jde_normal.jpg</t>
  </si>
  <si>
    <t>http://twitter.com/opiniomaniac/statuses/1525879009162448896</t>
  </si>
  <si>
    <t>RT @OnlineKhabar_En: #Kathmandu 
Shah extends his lead. Do you think he'll win?
Balen Shah, Independent - 3,110
Keshav Sthapit, UML - 1,645
Sirjana Singh, Nepali Congress - 1,602
#Nepal #NepalVotes #NepalElection #NepalElection2079 #NepalLocalElections https://t.co/mDqofLVj7W</t>
  </si>
  <si>
    <t>Sun May 15 16:40:22 +0000 2022</t>
  </si>
  <si>
    <t>3758750893</t>
  </si>
  <si>
    <t>http://pbs.twimg.com/profile_images/1509486552455725060/1ES1Z8dZ_normal.jpg</t>
  </si>
  <si>
    <t>http://twitter.com/Prasansha27/statuses/1525878767612469248</t>
  </si>
  <si>
    <t>Latest update of Kathmandu Metropolis vote counting
Balen Shah: 4365
Keshav Sthapit: 2303
Sirjana Singh: 2067
#KathmanduMetropolitan #UPDATE #LocalElections #Kathmandu #Mayor
https://t.co/qpS9s4aqgz</t>
  </si>
  <si>
    <t>Sun May 15 16:37:55 +0000 2022</t>
  </si>
  <si>
    <t>3683301738</t>
  </si>
  <si>
    <t>http://pbs.twimg.com/profile_images/1002912941040066561/EHLkhT3V_normal.jpg</t>
  </si>
  <si>
    <t>Thapathali, Kathmandu</t>
  </si>
  <si>
    <t>http://twitter.com/AP1HDTV/statuses/1525878149900251136</t>
  </si>
  <si>
    <t>Balen Shah
#BalenShah
Best wishes to Balen. https://t.co/qWsL7qrp9u</t>
  </si>
  <si>
    <t>Sun May 15 16:34:37 +0000 2022</t>
  </si>
  <si>
    <t>3222008270</t>
  </si>
  <si>
    <t>http://pbs.twimg.com/profile_images/1525099571416039424/aMbAcEKL_normal.jpg</t>
  </si>
  <si>
    <t xml:space="preserve">Banana ripublic </t>
  </si>
  <si>
    <t>http://twitter.com/mastamaulana/statuses/1525877321156407297</t>
  </si>
  <si>
    <t>{"hashtags":[],"symbols":[],"user_mentions":[{"screen_name":"NepaliGentleman","name":"जेण्टलम्यान","id":2589176029,"id_str":"2589176029","indices":[3,19]}],"urls":[]}</t>
  </si>
  <si>
    <t>RT @RONBupdates: Interesting: Ahile Social media ma Khotang ma Balen Shah le Kathmandu Metro ko mayor Jitchan ki nai vanera Nepali Kagaj (नेपाली कागज) ma 28 kg ko khasi baji rakheko kura viral bhairako chha.</t>
  </si>
  <si>
    <t>Sun May 15 16:33:09 +0000 2022</t>
  </si>
  <si>
    <t>http://twitter.com/nepalmeme/statuses/1525876951910842369</t>
  </si>
  <si>
    <t>{"hashtags":[{"text":"memeNepalUpdates","indices":[62,79]},{"text":"KeepInTouch","indices":[80,92]}],"symbols":[],"user_mentions":[],"urls":[]}</t>
  </si>
  <si>
    <t>MyRepublica: Balen Shah leading his nearest rival Sthapit by almost double votes - https://t.co/XkCzYqBYQO</t>
  </si>
  <si>
    <t>Sun May 15 16:32:17 +0000 2022</t>
  </si>
  <si>
    <t>1027441401792028672</t>
  </si>
  <si>
    <t>http://pbs.twimg.com/profile_images/1521431759849623552/nKFdgXcq_normal.jpg</t>
  </si>
  <si>
    <t>Banana Republic 🍌</t>
  </si>
  <si>
    <t>http://twitter.com/HippieKanxo/statuses/1525876734830473216</t>
  </si>
  <si>
    <t>Balen shah :- अगाडि अगाडि🏃🏃‍♂️
Keshav Stapit :- पख्नुस् त पख्नुस् त !!🕴️
Srijana Singh:- हत्तेरिका माटोक्ने आदै आन्न त !! 🙈#election</t>
  </si>
  <si>
    <t>Sun May 15 16:32:00 +0000 2022</t>
  </si>
  <si>
    <t>1126698464878813184</t>
  </si>
  <si>
    <t>http://pbs.twimg.com/profile_images/1410290137284628482/6u1fIqfL_normal.jpg</t>
  </si>
  <si>
    <t>मरुभुमिमा तातो हावा खाँदै</t>
  </si>
  <si>
    <t>http://twitter.com/khatri_sudin/statuses/1525876662201622528</t>
  </si>
  <si>
    <t>RT @OnlineKhabar_En: Balen Shah is leading in UML's strongholds. He currently leads UML's Keshav Sthapit by over 1,200 votes.
#NepalVotes #NepalElection #NepalElection2079 #nepalielections #LocalElections2022 https://t.co/3L9wd2Kaob</t>
  </si>
  <si>
    <t>Sun May 15 16:30:33 +0000 2022</t>
  </si>
  <si>
    <t>2589176029</t>
  </si>
  <si>
    <t>http://pbs.twimg.com/profile_images/1505527857476300801/RgEfHvPp_normal.jpg</t>
  </si>
  <si>
    <t>Lipulekh, Nepal</t>
  </si>
  <si>
    <t>http://twitter.com/NepaliGentleman/statuses/1525876298467651584</t>
  </si>
  <si>
    <t>{"hashtags":[{"text":"LocalElections2022","indices":[184,203]},{"text":"Nepal","indices":[207,213]}],"symbols":[],"user_mentions":[],"urls":[]}</t>
  </si>
  <si>
    <t>बालेन शाह र केशव स्थापितबीच दुई हजार बढीको मतान्तर
https://t.co/Zb9n9X7vQC</t>
  </si>
  <si>
    <t>Sun May 15 16:30:31 +0000 2022</t>
  </si>
  <si>
    <t>3346419753</t>
  </si>
  <si>
    <t>http://pbs.twimg.com/profile_images/1507700558245036036/I4OLkFuO_normal.jpg</t>
  </si>
  <si>
    <t xml:space="preserve">पोखरा  , नेपाल </t>
  </si>
  <si>
    <t>http://twitter.com/dipenregmi72/statuses/1525876289315696640</t>
  </si>
  <si>
    <t>{"hashtags":[],"symbols":[],"user_mentions":[{"screen_name":"g123sandip","name":"SanDeep","id":3255416785,"id_str":"3255416785","indices":[3,14]}],"urls":[]}</t>
  </si>
  <si>
    <t>RT @setopati: Balen Shah builds lead of 2,022 votes over Sthapit https://t.co/1VmNKpNLiS</t>
  </si>
  <si>
    <t>Sun May 15 16:28:46 +0000 2022</t>
  </si>
  <si>
    <t>2186397991</t>
  </si>
  <si>
    <t>http://pbs.twimg.com/profile_images/1505811794681819140/IqDfeufc_normal.jpg</t>
  </si>
  <si>
    <t>http://twitter.com/329shankar/statuses/1525875848548851713</t>
  </si>
  <si>
    <t>Balen Shah builds lead of 2,022 votes over Sthapit https://t.co/1VmNKpNLiS</t>
  </si>
  <si>
    <t>Sun May 15 16:28:29 +0000 2022</t>
  </si>
  <si>
    <t>3590824512</t>
  </si>
  <si>
    <t>http://pbs.twimg.com/profile_images/644497449222959104/92gw0v0l_normal.jpg</t>
  </si>
  <si>
    <t>http://twitter.com/arunshukla555/statuses/1525875777304047618</t>
  </si>
  <si>
    <t>{"hashtags":[{"text":"Kathmandu","indices":[21,31]}],"symbols":[],"user_mentions":[{"screen_name":"OnlineKhabar_En","name":"Onlinekhabar English","id":3832931652,"id_str":"3832931652","indices":[3,19]}],"urls":[]}</t>
  </si>
  <si>
    <t>Balen Shah after winning elections: https://t.co/73MOPrZzZN</t>
  </si>
  <si>
    <t>Sun May 15 16:28:25 +0000 2022</t>
  </si>
  <si>
    <t>http://twitter.com/NepalLiveToday/statuses/1525875760455528448</t>
  </si>
  <si>
    <t>RT @DeepakbhandRi: ‼️Ktm Latest Vote Update ‼️
         Balen Shah(🦯  ) : 4259
         keshav Sthapit (☀) : 2237
         Srijana Singh(🌴) : 2018
   #vote_update #Election2022</t>
  </si>
  <si>
    <t>Sun May 15 16:27:53 +0000 2022</t>
  </si>
  <si>
    <t>2611717364</t>
  </si>
  <si>
    <t>http://pbs.twimg.com/profile_images/1454837262533869593/swTQmyS1_normal.jpg</t>
  </si>
  <si>
    <t>http://twitter.com/roman_aryal/statuses/1525875627278016512</t>
  </si>
  <si>
    <t>{"hashtags":[{"text":"BalenShah","indices":[11,21]}],"symbols":[],"user_mentions":[],"urls":[],"media":[{"id":1525875587511771100,"id_str":"1525875587511771136","indices":[44,67],"media_url":"http://pbs.twimg.com/ext_tw_video_thumb/1525875587511771136/pu/img/-x2JWZNEhClGk6Tv.jpg","media_url_https":"https://pbs.twimg.com/ext_tw_video_thumb/1525875587511771136/pu/img/-x2JWZNEhClGk6Tv.jpg","url":"https://t.co/qWsL7qrp9u","display_url":"pic.twitter.com/qWsL7qrp9u","expanded_url":"https://twitter.com/roman_aryal/status/1525875627278016512/video/1","type":"photo","sizes":{"thumb":{"w":150,"h":150,"resize":"crop"},"medium":{"w":426,"h":334,"resize":"fit"},"large":{"w":426,"h":334,"resize":"fit"},"small":{"w":426,"h":334,"resize":"fit"}}}]}</t>
  </si>
  <si>
    <t>RT @magarsita1111: Balen shah :- अगाडि अगाडि🏃🏃‍♂️
Keshav Stapit :- पख्नुस् त पख्नुस् त !!🕴️
Srijana Singh:- हत्तेरिका माटोक्ने आदै आन्न त !! 🙈
#copy</t>
  </si>
  <si>
    <t>Sun May 15 16:20:06 +0000 2022</t>
  </si>
  <si>
    <t>http://twitter.com/Nepal_News_En/statuses/1525873668303331329</t>
  </si>
  <si>
    <t>{"hashtags":[],"symbols":[],"user_mentions":[],"urls":[{"url":"https://t.co/XkCzYqBYQO","expanded_url":"https://myrepublica.nagariknetwork.com/news/balen-shah-leading-his-nearest-rival-sthapit-by-almost-double-votes/","display_url":"myrepublica.nagariknetwork.com/news/balen-sha…","indices":[83,106]}]}</t>
  </si>
  <si>
    <t>Balen Shah  &amp;gt;  @serjtankian
ifyk
#systemofadown  #SystemOfADown #SOAD #BalenforMayor</t>
  </si>
  <si>
    <t>Sun May 15 16:12:47 +0000 2022</t>
  </si>
  <si>
    <t>1343820881013796864</t>
  </si>
  <si>
    <t>http://pbs.twimg.com/profile_images/1343821233767415809/mPtLV346_normal.jpg</t>
  </si>
  <si>
    <t>http://twitter.com/Prithvi86012621/statuses/1525871825678307336</t>
  </si>
  <si>
    <t>{"hashtags":[{"text":"election","indices":[125,134]}],"symbols":[],"user_mentions":[],"urls":[]}</t>
  </si>
  <si>
    <t>RT @Nepwavebydgs: Balen Shah retains the lead at Kathmandu Metroplis with 4139 votes over Keshav Sthapit with 2148 votes. 
Follow live at: https://t.co/2iBbqLtLlO
#Balen #LocalElection2079 #Nepwave #BalenShah #KeshavSthapit https://t.co/jSwDhLCckF</t>
  </si>
  <si>
    <t>Sun May 15 16:10:07 +0000 2022</t>
  </si>
  <si>
    <t>1202109260185952256</t>
  </si>
  <si>
    <t>http://pbs.twimg.com/profile_images/1489243108093345793/8s8H8Dzf_normal.jpg</t>
  </si>
  <si>
    <t>Balaju Height</t>
  </si>
  <si>
    <t>http://twitter.com/TheBhatta10/statuses/1525871153994399744</t>
  </si>
  <si>
    <t>@thakurkc @shah_balen @brb1954 @cmprachanda @NcPaudel @thapagk @kpsharmaoli @IshwarPokhrel @PradeepgyawaliK @Online_khabar @setopati Hjr yo vannu galth jasto lagxa.....kinki saboi janyka bujya 8 class pass garkale ta desh dubayra xody ni aba Nepali janta lai aasa xa balen shaha g le khi paribartan garauny....palo yuwa ho ko....hyrau yakpathk.....yasri vannu uchit hudoina....ni 👑🇳🇵🇳🇵jay Nepal 🇳🇵 jay balen</t>
  </si>
  <si>
    <t>Sun May 15 16:08:43 +0000 2022</t>
  </si>
  <si>
    <t>1255719606137880578</t>
  </si>
  <si>
    <t>http://pbs.twimg.com/profile_images/1425040672713699333/0b4gUVKw_normal.jpg</t>
  </si>
  <si>
    <t>http://twitter.com/_anilbhatta/statuses/1525870804432343041</t>
  </si>
  <si>
    <t>{"hashtags":[{"text":"NepalVotes","indices":[127,138]}],"symbols":[],"user_mentions":[{"screen_name":"OnlineKhabar_En","name":"Onlinekhabar English","id":3832931652,"id_str":"3832931652","indices":[3,19]}],"urls":[]}</t>
  </si>
  <si>
    <t>@RONBupdates Who says an artist with no political background can`t take a responsibility.VOLODYMYR ZELENSKYY president of ukraine is a best example!! likewise BALEN SHAH is. Best wishes🤞</t>
  </si>
  <si>
    <t>Sun May 15 16:07:58 +0000 2022</t>
  </si>
  <si>
    <t>http://twitter.com/Annapurna_Post/statuses/1525870612916629504</t>
  </si>
  <si>
    <t>{"hashtags":[],"symbols":[],"user_mentions":[],"urls":[{"url":"https://t.co/Zb9n9X7vQC","expanded_url":"https://annapurnapost.com/news/more-than-2-000-votes-difference-between-balen-shah-and-keshav-sthapit-203751","display_url":"annapurnapost.com/news/more-than…","indices":[51,74]}]}</t>
  </si>
  <si>
    <t>@thakurkc @shah_balen @ncp_madhavnepal @cmprachanda @JSPrabhakar @pampha_bhusal @kpsharmaoli @IshwarPokhrel @PradeepgyawaliK @Online_khabar @setopati झोलेले बोल्ने यस्तै हो ।  तिमीजस्ता पार्टीका झोले र नेताहरूले अनेकन तिकड गरि काम गर्न नदिने षड्यन्त्र गर्ने सोचेका छौ भने ५ वर्ष खेर जाला तर ५ वर्ष पछि वडा अध्यक्ष सहित सदस्यसम्म स्वतन्त्र उमेद्‌वारलाई मात्र जितउनेछन् जनताले । निर्वाचनको बेला साधारण जानताले आफ्नो शक्ति देखाउने छन</t>
  </si>
  <si>
    <t>Sun May 15 16:07:44 +0000 2022</t>
  </si>
  <si>
    <t>http://twitter.com/TheBhatta10/statuses/1525870557535047680</t>
  </si>
  <si>
    <t>{"hashtags":[],"symbols":[],"user_mentions":[{"screen_name":"setopati","name":"Setopati","id":1307725646,"id_str":"1307725646","indices":[3,12]}],"urls":[{"url":"https://t.co/1VmNKpNLiS","expanded_url":"https://en.setopati.com/political/158495","display_url":"en.setopati.com/political/1584…","indices":[65,88]}]}</t>
  </si>
  <si>
    <t>setopati</t>
  </si>
  <si>
    <t>‼️Ktm Latest Vote Update ‼️
         Balen Shah(🦯  ) : 4259
         keshav Sthapit (☀) : 2237
         Srijana Singh(🌴) : 2018
   #vote_update #Election2022</t>
  </si>
  <si>
    <t>Sun May 15 16:07:04 +0000 2022</t>
  </si>
  <si>
    <t>1307725646</t>
  </si>
  <si>
    <t>http://pbs.twimg.com/profile_images/588936040888438784/RxOOcrCe_normal.jpg</t>
  </si>
  <si>
    <t>http://twitter.com/setopati/statuses/1525870388873310208</t>
  </si>
  <si>
    <t>{"hashtags":[],"symbols":[],"user_mentions":[],"urls":[{"url":"https://t.co/1VmNKpNLiS","expanded_url":"https://en.setopati.com/political/158495","display_url":"en.setopati.com/political/1584…","indices":[51,74]}]}</t>
  </si>
  <si>
    <t>RT @VedantBajgai: @OnlineKhabar_En Balen shah murdaba</t>
  </si>
  <si>
    <t>Sun May 15 16:06:43 +0000 2022</t>
  </si>
  <si>
    <t>1083706850</t>
  </si>
  <si>
    <t>http://pbs.twimg.com/profile_images/1525380497626767361/dL406T40_normal.jpg</t>
  </si>
  <si>
    <t>http://twitter.com/KeshavSthapiit/statuses/1525870300046708736</t>
  </si>
  <si>
    <t>{"hashtags":[],"symbols":[],"user_mentions":[],"urls":[],"media":[{"id":1525870290928283600,"id_str":"1525870290928283649","indices":[36,59],"media_url":"http://pbs.twimg.com/tweet_video_thumb/FSz68fgaMAEiO2H.jpg","media_url_https":"https://pbs.twimg.com/tweet_video_thumb/FSz68fgaMAEiO2H.jpg","url":"https://t.co/73MOPrZzZN","display_url":"pic.twitter.com/73MOPrZzZN","expanded_url":"https://twitter.com/KeshavSthapiit/status/1525870300046708736/photo/1","type":"photo","sizes":{"large":{"w":498,"h":372,"resize":"fit"},"thumb":{"w":150,"h":150,"resize":"crop"},"medium":{"w":498,"h":372,"resize":"fit"},"small":{"w":498,"h":372,"resize":"fit"}}}]}</t>
  </si>
  <si>
    <t>बालेन शाहको मतमा न त जातीय गन्ध छ,न त दलीय मानसिकता छ,केवल परिवर्तनको चाह छ ।Balen shah- 4259 Keshab Sthapit - 2237Srijana Singh - 2018👉STAY UPDATED...🙏</t>
  </si>
  <si>
    <t>Sun May 15 16:06:21 +0000 2022</t>
  </si>
  <si>
    <t>3143167219</t>
  </si>
  <si>
    <t>http://pbs.twimg.com/profile_images/1359740839652597763/dNwkJfFE_normal.jpg</t>
  </si>
  <si>
    <t>http://twitter.com/Deependra077/statuses/1525870206475972608</t>
  </si>
  <si>
    <t>{"hashtags":[],"symbols":[],"user_mentions":[{"screen_name":"DeepakbhandRi","name":"Balen Supporter","id":791520430729400300,"id_str":"791520430729400321","indices":[3,17]}],"urls":[]}</t>
  </si>
  <si>
    <t>Balen Shah Leading by more then 2000 votes as of now, yet more then lakhs of votes to be counted!
#balenshah #BalenforMayor #LocalElections2022 https://t.co/eX4c0RmAve</t>
  </si>
  <si>
    <t>Sun May 15 16:05:40 +0000 2022</t>
  </si>
  <si>
    <t>1376624148</t>
  </si>
  <si>
    <t>HyperNephroma_</t>
  </si>
  <si>
    <t>1346654549017153537</t>
  </si>
  <si>
    <t>1525857958353342464</t>
  </si>
  <si>
    <t>http://pbs.twimg.com/profile_images/1525839361987575809/CAMwn1Sb_normal.jpg</t>
  </si>
  <si>
    <t>http://twitter.com/KiranSh36162357/statuses/1525870036967034885</t>
  </si>
  <si>
    <t>{"hashtags":[],"symbols":[],"user_mentions":[{"screen_name":"HyperNephroma_","name":"Umesh Nepal🇳🇵","id":1376624148,"id_str":"1376624148","indices":[0,15]}],"urls":[]}</t>
  </si>
  <si>
    <t>Latest Update 
Kathmandu Election ✌️
Independent candidate Balen Shah: 4259
CPN-UML candidate Keshav Sthapit: 2237
Nepali Congress candidate Sirjana Singh: 2018
Source- Nepal Live Today #Balenshah is leading by 2022</t>
  </si>
  <si>
    <t>Sun May 15 16:02:47 +0000 2022</t>
  </si>
  <si>
    <t>895321133175590912</t>
  </si>
  <si>
    <t>http://pbs.twimg.com/profile_images/1250995588713385987/ReSaFUgX_normal.jpg</t>
  </si>
  <si>
    <t>http://twitter.com/RabiTha03/statuses/1525869310303797248</t>
  </si>
  <si>
    <t>@thakurkc @shah_balen @ncp_madhavnepal @cmprachanda @JSPrabhakar @pampha_bhusal @kpsharmaoli @IshwarPokhrel @PradeepgyawaliK @Online_khabar @setopati आँखा कम्जोर भाकाले हो युवाको भिजन नदेख्ने🤣🤣
तिमि जस्तालाई उहीँ बिध्या सुन्दर नै ठिक हो🤣🤣</t>
  </si>
  <si>
    <t>Sun May 15 16:02:45 +0000 2022</t>
  </si>
  <si>
    <t>939436163621724161</t>
  </si>
  <si>
    <t>http://pbs.twimg.com/profile_images/1458297318583668739/0sQSdFNc_normal.jpg</t>
  </si>
  <si>
    <t>Gulmi to Kathmandu ❤️</t>
  </si>
  <si>
    <t>http://twitter.com/rollnumber25/statuses/1525869303249408000</t>
  </si>
  <si>
    <t>{"hashtags":[],"symbols":[],"user_mentions":[{"screen_name":"magarsita1111","name":"💞Sita magar❤️","id":957206092412416000,"id_str":"957206092412416008","indices":[3,17]}],"urls":[]}</t>
  </si>
  <si>
    <t>RT @NepalLiveToday: Latest update of Kathmandu Metropolis vote counting
Balen Shah: 4259
Keshav Sthapit: 2237
Sirjana Singh: 2018
#KathmanduMetropolitan #UPDATE #LocalElections #Kathmandu #Mayor</t>
  </si>
  <si>
    <t>Sun May 15 16:01:57 +0000 2022</t>
  </si>
  <si>
    <t>1366485517</t>
  </si>
  <si>
    <t>http://pbs.twimg.com/profile_images/1458087266526670849/HJW5H50F_normal.jpg</t>
  </si>
  <si>
    <t>http://twitter.com/nepalibatman/statuses/1525869101314211840</t>
  </si>
  <si>
    <t>Watch Balen Shah video  https://t.co/koGbH3V09n</t>
  </si>
  <si>
    <t>Sun May 15 15:59:54 +0000 2022</t>
  </si>
  <si>
    <t>3657945918</t>
  </si>
  <si>
    <t>http://pbs.twimg.com/profile_images/1190925000599052288/0N9RUSZl_normal.jpg</t>
  </si>
  <si>
    <t>Itahari, Nepal 🇳🇵</t>
  </si>
  <si>
    <t>http://twitter.com/vijaygirifeeds/statuses/1525868582990598145</t>
  </si>
  <si>
    <t>@Krishna198911 @thakurkc @shah_balen @brb1954 @cmprachanda @NcPaudel @thapagk @kpsharmaoli @IshwarPokhrel @PradeepgyawaliK @Online_khabar @setopati 😁🤣झोले हुन भान्जा नुन को सोझो गर्नै पर्या छ सब लाई</t>
  </si>
  <si>
    <t>Sun May 15 15:59:05 +0000 2022</t>
  </si>
  <si>
    <t>1451280713064624139</t>
  </si>
  <si>
    <t>http://pbs.twimg.com/profile_images/1451280821978030084/GSTQ1_Vd_normal.jpg</t>
  </si>
  <si>
    <t>http://twitter.com/DurgaSa81873254/statuses/1525868378388307969</t>
  </si>
  <si>
    <t>Astounded how Balen Shah shook the Nepali politics. 
May all the odds be in his favor.</t>
  </si>
  <si>
    <t>Sun May 15 15:56:57 +0000 2022</t>
  </si>
  <si>
    <t>3141875413</t>
  </si>
  <si>
    <t>RONBupdates</t>
  </si>
  <si>
    <t>835853453054238720</t>
  </si>
  <si>
    <t>1525852579988934656</t>
  </si>
  <si>
    <t>http://abs.twimg.com/sticky/default_profile_images/default_profile_normal.png</t>
  </si>
  <si>
    <t>http://twitter.com/kangmangcha1/statuses/1525867841748099075</t>
  </si>
  <si>
    <t>{"hashtags":[],"symbols":[],"user_mentions":[{"screen_name":"RONBupdates","name":"Routine of Nepal banda","id":3141875413,"id_str":"3141875413","indices":[0,12]}],"urls":[]}</t>
  </si>
  <si>
    <t>RT @medtweet_itis: Balen Shah Syndrome: 
#Balenshah #Election2022 #Nepal
Common in  Young people
Symptoms : An OCD of checking phone just to ensure Balen Shah is leading the vote counts 
General Finding : Neck flexed position with movement of abductor &amp;amp; adductor pollicis / thumb muscles on a screen</t>
  </si>
  <si>
    <t>Sun May 15 15:54:21 +0000 2022</t>
  </si>
  <si>
    <t>195575898</t>
  </si>
  <si>
    <t>http://pbs.twimg.com/profile_images/1464917427372716032/tQC4S7xX_normal.jpg</t>
  </si>
  <si>
    <t>http://twitter.com/bishnuyar/statuses/1525867186673582085</t>
  </si>
  <si>
    <t>@RONBupdates I want to see Balen shah as mayor of Kathmandu 😎...
🤞🤞🤞</t>
  </si>
  <si>
    <t>Sun May 15 15:50:40 +0000 2022</t>
  </si>
  <si>
    <t>791520430729400321</t>
  </si>
  <si>
    <t>http://pbs.twimg.com/profile_images/1525406958613721089/DrYrH_yY_normal.jpg</t>
  </si>
  <si>
    <t>बुटवल,नेपाल 🇳🇵</t>
  </si>
  <si>
    <t>http://twitter.com/DeepakbhandRi/statuses/1525866260386353162</t>
  </si>
  <si>
    <t>{"hashtags":[{"text":"vote_update","indices":[131,143]},{"text":"Election2022","indices":[144,157]}],"symbols":[],"user_mentions":[],"urls":[]}</t>
  </si>
  <si>
    <t>RT @black_mustangs: Latest Figures 🚀
Balen Shah: 4,005
Keshav Sthapit: 2,278
Srijana Singh: 1,987
#NepalLocalElection
#NTCUpdates</t>
  </si>
  <si>
    <t>Sun May 15 15:48:27 +0000 2022</t>
  </si>
  <si>
    <t>1263072176015413248</t>
  </si>
  <si>
    <t>http://pbs.twimg.com/profile_images/1347072675378728960/1393G6C__normal.jpg</t>
  </si>
  <si>
    <t>http://twitter.com/SamriddaP/statuses/1525865702170558464</t>
  </si>
  <si>
    <t>{"hashtags":[],"symbols":[],"user_mentions":[{"screen_name":"VedantBajgai","name":"Vedant Bajgai","id":1468389214811160600,"id_str":"1468389214811160576","indices":[3,16]},{"screen_name":"OnlineKhabar_En","name":"Onlinekhabar English","id":3832931652,"id_str":"3832931652","indices":[18,34]}],"urls":[]}</t>
  </si>
  <si>
    <t>@thakurkc @shah_balen @ncp_madhavnepal @cmprachanda @JSPrabhakar @pampha_bhusal @kpsharmaoli @IshwarPokhrel @PradeepgyawaliK @Online_khabar @setopati Haha kaam ta garihalxan ni netaharule
Thugne kaam,lutne kaam,chorne kaam haram ko kamai khane kaam</t>
  </si>
  <si>
    <t>Sun May 15 15:44:00 +0000 2022</t>
  </si>
  <si>
    <t>4419383844</t>
  </si>
  <si>
    <t>http://pbs.twimg.com/profile_images/1513380285857026055/t9NhYaB9_normal.jpg</t>
  </si>
  <si>
    <t>http://twitter.com/asaroj982/statuses/1525864582547664896</t>
  </si>
  <si>
    <t>RT @nepalmeme: Balen Shah : 4139
Keshav Sthapit : 2148
Srijana Singh : 1934
#memeNepalUpdates
#KeepInTouch</t>
  </si>
  <si>
    <t>Sun May 15 15:39:49 +0000 2022</t>
  </si>
  <si>
    <t>http://twitter.com/iamujjwalt/statuses/1525863531769303045</t>
  </si>
  <si>
    <t>{"hashtags":[{"text":"balenshah","indices":[99,109]},{"text":"BalenforMayor","indices":[110,124]},{"text":"LocalElections2022","indices":[125,144]}],"symbols":[],"user_mentions":[],"urls":[],"media":[{"id":1525863527654649900,"id_str":"1525863527654649856","indices":[145,168],"media_url":"http://pbs.twimg.com/media/FSz0y0WUcAAkmsK.jpg","media_url_https":"https://pbs.twimg.com/media/FSz0y0WUcAAkmsK.jpg","url":"https://t.co/eX4c0RmAve","display_url":"pic.twitter.com/eX4c0RmAve","expanded_url":"https://twitter.com/iamujjwalt/status/1525863531769303045/photo/1","type":"photo","sizes":{"thumb":{"w":150,"h":150,"resize":"crop"},"small":{"w":680,"h":383,"resize":"fit"},"large":{"w":2048,"h":1152,"resize":"fit"},"medium":{"w":1200,"h":675,"resize":"fit"}}}]}</t>
  </si>
  <si>
    <t>Balen shah :- अगाडि अगाडि🏃🏃‍♂️
Keshav Stapit :- पख्नुस् त पख्नुस् त !!🕴️
Srijana Singh:- हत्तेरिका माटोक्ने आदै आन्न त !! 🙈
#भेलुबाजे#</t>
  </si>
  <si>
    <t>Sun May 15 15:38:29 +0000 2022</t>
  </si>
  <si>
    <t>3298911696</t>
  </si>
  <si>
    <t>http://pbs.twimg.com/profile_images/1516597978110525442/V5kzGez0_normal.jpg</t>
  </si>
  <si>
    <t xml:space="preserve">Sindhuli </t>
  </si>
  <si>
    <t>http://twitter.com/DivasChaulagai1/statuses/1525863195403259904</t>
  </si>
  <si>
    <t>{"hashtags":[{"text":"Balenshah","indices":[187,197]}],"symbols":[],"user_mentions":[],"urls":[]}</t>
  </si>
  <si>
    <t>RT @RepublicaNepal: Shah has been replying that the Nepal Workers and Peasants Party (NWPP)  is the party of his choice. He also maintained that Bhaktapur has become an exemplary municipality because of the victory of NWPP in Bhaktapur. 
#social #Balenshah #LocalElections2022
https://t.co/dwKWQUMNEV</t>
  </si>
  <si>
    <t>Sun May 15 15:37:04 +0000 2022</t>
  </si>
  <si>
    <t>840401389369008128</t>
  </si>
  <si>
    <t>http://pbs.twimg.com/profile_images/1393817810803982338/GTSa8jUR_normal.jpg</t>
  </si>
  <si>
    <t>तानसेन पाल्पा</t>
  </si>
  <si>
    <t>http://twitter.com/Jr_daka1/statuses/1525862838405070849</t>
  </si>
  <si>
    <t>Latest Figures 🚀
Balen Shah: 4,005
Keshav Sthapit: 2,278
Srijana Singh: 1,987
#NepalLocalElection
#NTCUpdates</t>
  </si>
  <si>
    <t>Sun May 15 15:36:16 +0000 2022</t>
  </si>
  <si>
    <t>1517410621083377664</t>
  </si>
  <si>
    <t>http://pbs.twimg.com/profile_images/1525755637891620864/mNIj8PFJ_normal.jpg</t>
  </si>
  <si>
    <t>http://twitter.com/AvaneeshWelham/statuses/1525862638457978880</t>
  </si>
  <si>
    <t>{"hashtags":[],"symbols":[],"user_mentions":[{"screen_name":"NepalLiveToday","name":"Nepal Live Today","id":1360844190096101400,"id_str":"1360844190096101376","indices":[3,18]}],"urls":[]}</t>
  </si>
  <si>
    <t>Balen Shah supporters chant slogan targeting CPN ULM Mayor candidate, Keshav Sthapit amidst election results.
Details: https://t.co/BfEfgIHIv2</t>
  </si>
  <si>
    <t>Sun May 15 15:32:27 +0000 2022</t>
  </si>
  <si>
    <t>http://twitter.com/NepalLiveToday/statuses/1525861675693645824</t>
  </si>
  <si>
    <t>{"hashtags":[{"text":"KathmanduMetropolitan","indices":[110,132]},{"text":"UPDATE","indices":[133,140]},{"text":"LocalElections","indices":[141,156]},{"text":"Kathmandu","indices":[157,167]},{"text":"Mayor","indices":[168,174]}],"symbols":[],"user_mentions":[],"urls":[]}</t>
  </si>
  <si>
    <t>Hamro desh ahiley samma vrastachari guff matra hanna janni vasadh ma jokes handai basni desh lai becheraw khani ambulance ready huna parni budhaharule chaleko xa. Sayad balen shah ko jeet huda kehi farak aauxa ki. Desh lai chaiyeko naya soch vayeko yuwa marfat.</t>
  </si>
  <si>
    <t>Sun May 15 15:31:47 +0000 2022</t>
  </si>
  <si>
    <t>1195758036502990848</t>
  </si>
  <si>
    <t>http://pbs.twimg.com/profile_images/1195758234616811520/gf7oAzTs_normal.jpg</t>
  </si>
  <si>
    <t>http://twitter.com/AnantaAdhikar18/statuses/1525861508038930433</t>
  </si>
  <si>
    <t>{"hashtags":[],"symbols":[],"user_mentions":[],"urls":[{"url":"https://t.co/koGbH3V09n","expanded_url":"https://youtu.be/VZfKqojCmeg","display_url":"youtu.be/VZfKqojCmeg","indices":[24,47]}]}</t>
  </si>
  <si>
    <t>@thakurkc @shah_balen @brb1954 @cmprachanda @NcPaudel @thapagk @kpsharmaoli @IshwarPokhrel @PradeepgyawaliK @Online_khabar @setopati हईन मैईले नबुझ्या कुरो राजनैतिक अनुभव भनेको  के हो त्यै  भ्रस्तचार गर्ने अनि दुई चार वटा झोले गुन्डा लीएर हिड्ने हो सर् |</t>
  </si>
  <si>
    <t>Sun May 15 15:14:10 +0000 2022</t>
  </si>
  <si>
    <t>934266020453236736</t>
  </si>
  <si>
    <t>http://pbs.twimg.com/profile_images/1446991307549806592/Tev1pdro_normal.jpg</t>
  </si>
  <si>
    <t>Biratnagar, Nepal</t>
  </si>
  <si>
    <t>http://twitter.com/siddhant_raj98/statuses/1525857077033582595</t>
  </si>
  <si>
    <t>Independent candidate Balen Shah: 4139
CPN-UML candidate Keshav Sthapit: 2148
Nepali Congress candidate Sirjana Singh: 1934
[08:15 PM May 15, 2022]
#kathmandumayor 
#BalenShah 
#LocalElections2022</t>
  </si>
  <si>
    <t>Sun May 15 15:12:49 +0000 2022</t>
  </si>
  <si>
    <t>1718364757</t>
  </si>
  <si>
    <t>http://pbs.twimg.com/profile_images/1522068749100142598/I6kSN4ee_normal.jpg</t>
  </si>
  <si>
    <t>Saskatchewan, Canada</t>
  </si>
  <si>
    <t>http://twitter.com/Parajuli_Prashi/statuses/1525856735872921600</t>
  </si>
  <si>
    <t>Everyone’s eyes on change, eyes on youth, eyes on vision, eyes on sustainable development, eyes on systematic capital, eyes on hope, eyes on proper management, eyes on future, eyes on BALEN SHAH. #BalenShah</t>
  </si>
  <si>
    <t>Sun May 15 15:10:23 +0000 2022</t>
  </si>
  <si>
    <t>1273236555126042624</t>
  </si>
  <si>
    <t>http://pbs.twimg.com/profile_images/1523543506224037889/YwEjz_a5_normal.jpg</t>
  </si>
  <si>
    <t>your heart</t>
  </si>
  <si>
    <t>http://twitter.com/depees_/statuses/1525856121939931136</t>
  </si>
  <si>
    <t>{"hashtags":[{"text":"Balenshah","indices":[41,51]},{"text":"Election2022","indices":[52,65]},{"text":"Nepal","indices":[66,72]}],"symbols":[],"user_mentions":[{"screen_name":"medtweet_itis","name":"Bimarsh_Acharya","id":1251101404506108000,"id_str":"1251101404506107904","indices":[3,17]}],"urls":[]}</t>
  </si>
  <si>
    <t>RT @SujanNeupane_: Balen Shah is leading the early vote count in Kathmandu. Elsewhere, other indepedent candidates Gopal Hamal and Manoj Shah are also leading in Dhangadhi and Janakpur respectively.
Great to see independent candidates building strong momentum! #NepalElection2079</t>
  </si>
  <si>
    <t>Sun May 15 15:10:17 +0000 2022</t>
  </si>
  <si>
    <t>1019221820090736640</t>
  </si>
  <si>
    <t>http://pbs.twimg.com/profile_images/1517188264020480002/Zibnt5F9_normal.jpg</t>
  </si>
  <si>
    <t>http://twitter.com/momoandsarcasm/statuses/1525856099089362944</t>
  </si>
  <si>
    <t>स्वतन्त्र युवाले नाम चलेको नेतालाई यसरी पछि पारेको देख्दा बुझ्न सकिन्छ यो देशको राजनीति बाट जनता कति वाक्क रहेछन् । 
 सन्दर्भ - Balen Shah
#BalenforMayor</t>
  </si>
  <si>
    <t>Sun May 15 15:09:49 +0000 2022</t>
  </si>
  <si>
    <t>1520316093155344385</t>
  </si>
  <si>
    <t>http://pbs.twimg.com/profile_images/1523940218985861120/om-s8dmx_normal.jpg</t>
  </si>
  <si>
    <t>http://twitter.com/Itsmenisha0_/statuses/1525855981279662085</t>
  </si>
  <si>
    <t>@thakurkc @shah_balen @brb1954 @cmprachanda @NcPaudel @thapagk @kpsharmaoli @IshwarPokhrel @PradeepgyawaliK @Online_khabar @setopati आज सम्म का ले पो के गरे र?विद्या सुन्दर शाक्य भए कै हुन खै के गरे?</t>
  </si>
  <si>
    <t>Sun May 15 15:08:35 +0000 2022</t>
  </si>
  <si>
    <t>80525699</t>
  </si>
  <si>
    <t>http://pbs.twimg.com/profile_images/1522565032923787266/4-6JwHBa_normal.jpg</t>
  </si>
  <si>
    <t xml:space="preserve">gorkha 🗾 japan </t>
  </si>
  <si>
    <t>http://twitter.com/black_mustangs/statuses/1525855672008847360</t>
  </si>
  <si>
    <t>{"hashtags":[{"text":"NepalLocalElection","indices":[100,119]},{"text":"NTCUpdates","indices":[120,131]}],"symbols":[],"user_mentions":[{"screen_name":"black_mustangs","name":"हिमाली नेपाली","id":80525699,"id_str":"80525699","indices":[3,18]}],"urls":[]}</t>
  </si>
  <si>
    <t>RT @voice4nepal: @kcsabin2014 Balen Shah is setting an example for all youth all over the world. To run the country, it is not mandatory that you should be a politician or you should be from politics background. We just need a courage and urge for change in nation. We should be proud on him . #Nepal #India</t>
  </si>
  <si>
    <t>Sun May 15 15:07:22 +0000 2022</t>
  </si>
  <si>
    <t>3688503692</t>
  </si>
  <si>
    <t>http://pbs.twimg.com/profile_images/1269914140476272640/w2zFWWFY_normal.jpg</t>
  </si>
  <si>
    <t>http://twitter.com/JhaKhagendra/statuses/1525855363106410497</t>
  </si>
  <si>
    <t>RT @ayubaazad: My two cents on the unfolding results of Kathmandu Metropolitan:
1. Balen Shah's performance shows shattering of the deeply rooted social norm called 'Afno Manche'.
2. Intelligentsia and media's reaction shows our slide into populism.</t>
  </si>
  <si>
    <t>Sun May 15 15:06:43 +0000 2022</t>
  </si>
  <si>
    <t>950743984049086464</t>
  </si>
  <si>
    <t>http://pbs.twimg.com/profile_images/1509779101720387585/IwRhGOds_normal.jpg</t>
  </si>
  <si>
    <t>Bhaktapur Nepal</t>
  </si>
  <si>
    <t>http://twitter.com/prashidda4/statuses/1525855201198219264</t>
  </si>
  <si>
    <t>My two cents on the unfolding results of Kathmandu Metropolitan:
1. Balen Shah's performance shows shattering of the deeply rooted social norm called 'Afno Manche'.
2. Intelligentsia and media's reaction shows our slide into populism.</t>
  </si>
  <si>
    <t>Sun May 15 15:06:15 +0000 2022</t>
  </si>
  <si>
    <t>1284161245105360897</t>
  </si>
  <si>
    <t>http://pbs.twimg.com/profile_images/1523333160486207488/xCazyUpG_normal.jpg</t>
  </si>
  <si>
    <t>moon 😌❤</t>
  </si>
  <si>
    <t>http://twitter.com/__lol_life/statuses/1525855084504293376</t>
  </si>
  <si>
    <t>Balen Shah retains the lead at Kathmandu Metroplis with 4139 votes over Keshav Sthapit with 2148 votes. 
Follow live at: https://t.co/2iBbqLtLlO
#Balen #LocalElection2079 #Nepwave #BalenShah #KeshavSthapit https://t.co/jSwDhLCckF</t>
  </si>
  <si>
    <t>Sun May 15 15:04:31 +0000 2022</t>
  </si>
  <si>
    <t>708279153418575872</t>
  </si>
  <si>
    <t>http://pbs.twimg.com/profile_images/1437423113524809738/3XJFA7me_normal.jpg</t>
  </si>
  <si>
    <t>Dang ghorahi</t>
  </si>
  <si>
    <t>http://twitter.com/sharmajee11/statuses/1525854647227133953</t>
  </si>
  <si>
    <t>Balen Shah retains the lead at Kathmandu Metroplis with 4139 votes over Keshav Sthapit with 2148 votes. 
Follow live at: https://t.co/2iBbqLtLlO
#Balen #LocalElection2079 #Nepwave #BalenShah #KeshavSthapit https://t.co/JvOu7yYQFO</t>
  </si>
  <si>
    <t>Sun May 15 15:04:15 +0000 2022</t>
  </si>
  <si>
    <t>1217470801525346304</t>
  </si>
  <si>
    <t>http://pbs.twimg.com/profile_images/1495110344267554818/yDmF5MNb_normal.jpg</t>
  </si>
  <si>
    <t>http://twitter.com/pratiktweetshit/statuses/1525854578386022400</t>
  </si>
  <si>
    <t>‼️Ktm Latest Vote Update ‼️
         Balen Shah(🦯  ) :4139
         keshav Sthapit (☀) : 2128
         Srijana Singh(🌴) : 1934
   #vote_update #Election2022</t>
  </si>
  <si>
    <t>Sun May 15 15:03:04 +0000 2022</t>
  </si>
  <si>
    <t>1478614656725893121</t>
  </si>
  <si>
    <t>http://pbs.twimg.com/profile_images/1478617217784631296/ooVQ-HVy_normal.jpg</t>
  </si>
  <si>
    <t>http://twitter.com/meronaamGaurav/statuses/1525854281961984000</t>
  </si>
  <si>
    <t>{"hashtags":[],"symbols":[],"user_mentions":[{"screen_name":"RepublicaNepal","name":"República","id":354838265,"id_str":"354838265","indices":[3,18]}],"urls":[]}</t>
  </si>
  <si>
    <t>काठमाडौं महानगरपालिका update :-
Balen shah- 4139
Keshab Sthapit - 2148
Srijana Singh - 1934
👉STAY UPDATED...🙏</t>
  </si>
  <si>
    <t>Sun May 15 15:01:32 +0000 2022</t>
  </si>
  <si>
    <t>963277348459204610</t>
  </si>
  <si>
    <t>http://pbs.twimg.com/profile_images/1519384073269317633/BkkuZRML_normal.jpg</t>
  </si>
  <si>
    <t>Myanglung 1 terhathum</t>
  </si>
  <si>
    <t>http://twitter.com/ramkuma57121707/statuses/1525853894471208960</t>
  </si>
  <si>
    <t>{"hashtags":[],"symbols":[],"user_mentions":[{"screen_name":"RONBupdates","name":"Routine of Nepal banda","id":3141875413,"id_str":"3141875413","indices":[3,15]}],"urls":[]}</t>
  </si>
  <si>
    <t>Balen Shah : 4139
Keshav Sthapit : 2148
Srijana Singh : 1934
#memeNepalUpdates
#KeepInTouch</t>
  </si>
  <si>
    <t>Sun May 15 15:01:28 +0000 2022</t>
  </si>
  <si>
    <t>140742448</t>
  </si>
  <si>
    <t>http://pbs.twimg.com/profile_images/1078497361008173057/75cKIkFM_normal.jpg</t>
  </si>
  <si>
    <t>Kathmandu,Nepal</t>
  </si>
  <si>
    <t>http://twitter.com/KonarkR/statuses/1525853878578987016</t>
  </si>
  <si>
    <t>Latest update of Kathmandu Metropolis vote counting
Balen Shah: 4139
Keshav Sthapit: 2148
Sirjana Singh: 1934
#KathmanduMetropolitan #UPDATE #LocalElections #Kathmandu #Mayor
https://t.co/qpS9s4szuH</t>
  </si>
  <si>
    <t>Sun May 15 15:01:11 +0000 2022</t>
  </si>
  <si>
    <t>http://twitter.com/black_mustangs/statuses/1525853808798334979</t>
  </si>
  <si>
    <t>{"hashtags":[{"text":"NepalLocalElection","indices":[80,99]},{"text":"NTCUpdates","indices":[100,111]}],"symbols":[],"user_mentions":[],"urls":[]}</t>
  </si>
  <si>
    <t>RT @dhakalroshan9: Latest Figures 🚀
Balen Shah: 4,005
Keshav Sthapit: 2,278
Srijana Singh: 1,987
#NepalLocalElection
#NTCUpdates</t>
  </si>
  <si>
    <t>Sun May 15 14:59:32 +0000 2022</t>
  </si>
  <si>
    <t>1525779446933770241</t>
  </si>
  <si>
    <t>http://twitter.com/Nepwavebydgs/statuses/1525853394182631424</t>
  </si>
  <si>
    <t>{"hashtags":[],"symbols":[],"user_mentions":[],"urls":[{"url":"https://t.co/BfEfgIHIv2","expanded_url":"https://twitter.com/Nepwavebydgs/status/1525852421267673088","display_url":"twitter.com/Nepwavebydgs/s…","indices":[120,143]}]}</t>
  </si>
  <si>
    <t>RT @butterpaneerr: Balen Shah with a good lead! 👏</t>
  </si>
  <si>
    <t>Sun May 15 14:58:22 +0000 2022</t>
  </si>
  <si>
    <t>588059905</t>
  </si>
  <si>
    <t>http://pbs.twimg.com/profile_images/1501033759981793288/hoIy7N7V_normal.jpg</t>
  </si>
  <si>
    <t xml:space="preserve">Bharatpur ,Nepal </t>
  </si>
  <si>
    <t>http://twitter.com/shishir_aryal/statuses/1525853097834098689</t>
  </si>
  <si>
    <t>Balen Shah / keshav staphit and REAL MADRID lmao🤣🤣👏🏻
u knw when u kwn but hope this doesnt really happen</t>
  </si>
  <si>
    <t>Sun May 15 14:57:21 +0000 2022</t>
  </si>
  <si>
    <t>1430525219018399756</t>
  </si>
  <si>
    <t>http://pbs.twimg.com/profile_images/1513914719270162436/oTPs6FzB_normal.jpg</t>
  </si>
  <si>
    <t>http://twitter.com/sudikshya_17/statuses/1525852841600229377</t>
  </si>
  <si>
    <t>@kcsabin2014 Balen Shah is setting an example for all youth all over the world. To run the country, it is not mandatory that you should be a politician or you should be from politics background. We just need a courage and urge for change in nation. We should be proud on him . #Nepal #India</t>
  </si>
  <si>
    <t>Sun May 15 14:56:14 +0000 2022</t>
  </si>
  <si>
    <t>776769461906833408</t>
  </si>
  <si>
    <t>http://pbs.twimg.com/profile_images/1521150493187526657/YTxcsdzx_normal.jpg</t>
  </si>
  <si>
    <t>Butwal,nepal</t>
  </si>
  <si>
    <t>http://twitter.com/imbikash20/statuses/1525852563123609600</t>
  </si>
  <si>
    <t>If Balen Shah gets elected Mayor of Kathmandu, he has his work cut out for himself 👇 https://t.co/jMQkDMbIrl</t>
  </si>
  <si>
    <t>Sun May 15 14:55:40 +0000 2022</t>
  </si>
  <si>
    <t>http://twitter.com/Nepwavebydgs/statuses/1525852421267673088</t>
  </si>
  <si>
    <t>{"hashtags":[{"text":"Balen","indices":[111,117]},{"text":"Election2022","indices":[118,131]},{"text":"KeshavSthapit","indices":[132,146]},{"text":"LocalElections2022","indices":[147,166]},{"text":"LocalElections","indices":[167,182]},{"text":"Balenshah","indices":[183,193]}],"symbols":[],"user_mentions":[],"urls":[],"media":[{"id":1525852163787722800,"id_str":"1525852163787722752","indices":[194,217],"media_url":"http://pbs.twimg.com/ext_tw_video_thumb/1525852163787722752/pu/img/sUOZypAgQPPcsput.jpg","media_url_https":"https://pbs.twimg.com/ext_tw_video_thumb/1525852163787722752/pu/img/sUOZypAgQPPcsput.jpg","url":"https://t.co/17gKgPsSHh","display_url":"pic.twitter.com/17gKgPsSHh","expanded_url":"https://twitter.com/Nepwavebydgs/status/1525852421267673088/video/1","type":"photo","sizes":{"thumb":{"w":150,"h":150,"resize":"crop"},"medium":{"w":1000,"h":1000,"resize":"fit"},"small":{"w":680,"h":680,"resize":"fit"},"large":{"w":1000,"h":1000,"resize":"fit"}}}]}</t>
  </si>
  <si>
    <t>RT @Sandhyaeve1: I don't care about who wins in my city but ...Balen shah must win 😂</t>
  </si>
  <si>
    <t>Sun May 15 14:55:32 +0000 2022</t>
  </si>
  <si>
    <t>732475670635257856</t>
  </si>
  <si>
    <t>http://pbs.twimg.com/profile_images/1335118989354098689/JetFtgUn_normal.jpg</t>
  </si>
  <si>
    <t>http://twitter.com/D_Aparichit69/statuses/1525852387633553408</t>
  </si>
  <si>
    <t>Vote counting update: काठमाडौं महानगरको ताजा अपडेट! 
Balen Shah: 4,005
Keshav Sthapit: 2,278
Srijana Singh: 1,987
#Election #Kathmandu #UPDATE #roeupdates #FYP</t>
  </si>
  <si>
    <t>Sun May 15 14:53:27 +0000 2022</t>
  </si>
  <si>
    <t>554375080</t>
  </si>
  <si>
    <t>http://pbs.twimg.com/profile_images/1210210345987371009/AtKLsHnn_normal.jpg</t>
  </si>
  <si>
    <t>Bangkok, Thailand</t>
  </si>
  <si>
    <t>http://twitter.com/usernamerosan/statuses/1525851862414462977</t>
  </si>
  <si>
    <t>The Counting of votes of Kathmandu Metropolitan City is going on and Balen Shah has been leading. But Keshav Sthapit on recent interview says,"जित्ने मैले नै यत्ति लेखेर राख्नुस्। यसमा सन्देह नगर्नुहोस्। बालेन तेश्रो हो। केही घण्टापछि हेरौंला । म अहिले ध्यानमा छु ।" #roeupdates https://t.co/VUNW7asWD2</t>
  </si>
  <si>
    <t>Sun May 15 14:52:44 +0000 2022</t>
  </si>
  <si>
    <t>1279984584549994496</t>
  </si>
  <si>
    <t>http://pbs.twimg.com/profile_images/1393263532620206083/0fdUNXPC_normal.jpg</t>
  </si>
  <si>
    <t>Syangja</t>
  </si>
  <si>
    <t>http://twitter.com/Mansoon567/statuses/1525851681832873984</t>
  </si>
  <si>
    <t>बालेन शाह अगाडी - https://t.co/ejPiYGzmik https://t.co/fKJHh5UaUU</t>
  </si>
  <si>
    <t>Sun May 15 14:52:19 +0000 2022</t>
  </si>
  <si>
    <t>http://twitter.com/iamurSaugat/statuses/1525851577663098881</t>
  </si>
  <si>
    <t>{"hashtags":[{"text":"kathmandumayor","indices":[149,164]},{"text":"BalenShah","indices":[166,176]},{"text":"LocalElections2022","indices":[178,197]}],"symbols":[],"user_mentions":[],"urls":[]}</t>
  </si>
  <si>
    <t>@thakurkc @shah_balen @ncp_madhavnepal @cmprachanda @JSPrabhakar @pampha_bhusal @kpsharmaoli @IshwarPokhrel @PradeepgyawaliK @Online_khabar @setopati Hjr ajhai bharm Mai hunuhunx hjr</t>
  </si>
  <si>
    <t>Sun May 15 14:49:03 +0000 2022</t>
  </si>
  <si>
    <t>http://twitter.com/asaroj982/statuses/1525850754518765568</t>
  </si>
  <si>
    <t>{"hashtags":[{"text":"BalenShah","indices":[196,206]}],"symbols":[],"user_mentions":[],"urls":[]}</t>
  </si>
  <si>
    <t>@thakurkc @shah_balen @brb1954 @cmprachanda @NcPaudel @thapagk @kpsharmaoli @IshwarPokhrel @PradeepgyawaliK @Online_khabar @setopati त्यो त मनको टुश हो,गर्ने ले गर्छन</t>
  </si>
  <si>
    <t>Sun May 15 14:46:40 +0000 2022</t>
  </si>
  <si>
    <t>http://twitter.com/pralmty/statuses/1525850155609735168</t>
  </si>
  <si>
    <t>{"hashtags":[],"symbols":[],"user_mentions":[{"screen_name":"SujanNeupane_","name":"Sujan Neupane","id":298309739,"id_str":"298309739","indices":[3,17]}],"urls":[]}</t>
  </si>
  <si>
    <t>Independent mayor candidate Balen Shah leading with over 1,800 votes against closest rival Sthapit
https://t.co/B5wzVYEqHe
#Khabarhub #Nepal #Kathmandu #mayor #election #results #vote #count</t>
  </si>
  <si>
    <t>Sun May 15 14:44:57 +0000 2022</t>
  </si>
  <si>
    <t>4652195901</t>
  </si>
  <si>
    <t>http://pbs.twimg.com/profile_images/1275820297975812098/KAE-4dqB_normal.jpg</t>
  </si>
  <si>
    <t>http://twitter.com/BijayRijal3/statuses/1525849724867452928</t>
  </si>
  <si>
    <t>{"hashtags":[{"text":"BalenforMayor","indices":[139,153]}],"symbols":[],"user_mentions":[],"urls":[]}</t>
  </si>
  <si>
    <t>Balen shah will came.</t>
  </si>
  <si>
    <t>Sun May 15 14:39:54 +0000 2022</t>
  </si>
  <si>
    <t>1257033260758192128</t>
  </si>
  <si>
    <t>http://pbs.twimg.com/profile_images/1511767833625124871/--QMiWem_normal.jpg</t>
  </si>
  <si>
    <t>http://twitter.com/Krishna198911/statuses/1525848451589754881</t>
  </si>
  <si>
    <t>RT @RONBupdates: Mayor Candidate of Kathmandu Metro, Balen Shah (No. 35/Lauro) casting his vote today at Tinkune. https://t.co/gzmB9EWay3</t>
  </si>
  <si>
    <t>Sun May 15 14:38:15 +0000 2022</t>
  </si>
  <si>
    <t>1505795293513588741</t>
  </si>
  <si>
    <t>http://pbs.twimg.com/profile_images/1518616557936836608/GUkTd5zC_normal.jpg</t>
  </si>
  <si>
    <t>http://twitter.com/voice4nepal/statuses/1525848035888340997</t>
  </si>
  <si>
    <t>{"hashtags":[],"symbols":[],"user_mentions":[{"screen_name":"voice4nepal","name":"Sumit ","id":1505795293513588700,"id_str":"1505795293513588741","indices":[3,15]},{"screen_name":"kcsabin2014","name":"Sabin Kc(+AB)","id":3634841474,"id_str":"3634841474","indices":[17,29]}],"urls":[]}</t>
  </si>
  <si>
    <t>@thakurkc @shah_balen @ncp_madhavnepal @cmprachanda @JSPrabhakar @pampha_bhusal @kpsharmaoli @IshwarPokhrel @PradeepgyawaliK @Online_khabar @setopati स्तापित कतै बिस्तापित हुनि त होइनन!!!</t>
  </si>
  <si>
    <t>Sun May 15 14:37:01 +0000 2022</t>
  </si>
  <si>
    <t>775822208</t>
  </si>
  <si>
    <t>http://pbs.twimg.com/profile_images/1522958167264870400/nxva7gS2_normal.jpg</t>
  </si>
  <si>
    <t>Kathmanduuu •any pronouns•</t>
  </si>
  <si>
    <t>http://twitter.com/jinxpsnljinx/statuses/1525847724947836928</t>
  </si>
  <si>
    <t>{"hashtags":[],"symbols":[],"user_mentions":[{"screen_name":"ayubaazad","name":"Mohd Ayub","id":730390104,"id_str":"730390104","indices":[3,13]}],"urls":[]}</t>
  </si>
  <si>
    <t>Balen Shah : 3834
Keshav Sthapit : 1996
Srijana Singh : 1802
 जित कस्को ??
 बालेनको -- 😆 भन्ने बेला आयो है ...!</t>
  </si>
  <si>
    <t>Sun May 15 14:36:00 +0000 2022</t>
  </si>
  <si>
    <t>730390104</t>
  </si>
  <si>
    <t>http://pbs.twimg.com/profile_images/1449269046566817797/4aS4Fqq6_normal.jpg</t>
  </si>
  <si>
    <t>Lumbini - Kathmandu</t>
  </si>
  <si>
    <t>http://twitter.com/ayubaazad/statuses/1525847470374199298</t>
  </si>
  <si>
    <t>Balen shah jitera aauu chito...
Kathmanduu ko fohor uthna chodyo feri...sayad timlaii po parkhya hoki...
Surumaii yo kaam ma lagnu hai..</t>
  </si>
  <si>
    <t>Sun May 15 14:35:53 +0000 2022</t>
  </si>
  <si>
    <t>http://twitter.com/Nepwavebydgs/statuses/1525847442972741633</t>
  </si>
  <si>
    <t>{"hashtags":[{"text":"Balen","indices":[147,153]},{"text":"LocalElection2079","indices":[154,172]},{"text":"Nepwave","indices":[173,181]},{"text":"BalenShah","indices":[182,192]},{"text":"KeshavSthapit","indices":[193,207]}],"symbols":[],"user_mentions":[],"urls":[{"url":"https://t.co/2iBbqLtLlO","expanded_url":"https://election.nepwave.com","display_url":"election.nepwave.com","indices":[122,145]}],"media":[{"id":1525847427193770000,"id_str":"1525847427193769985","indices":[208,231],"media_url":"http://pbs.twimg.com/media/FSzmJpdUEAEE2kF.jpg","media_url_https":"https://pbs.twimg.com/media/FSzmJpdUEAEE2kF.jpg","url":"https://t.co/jSwDhLCckF","display_url":"pic.twitter.com/jSwDhLCckF","expanded_url":"https://twitter.com/Nepwavebydgs/status/1525847442972741633/photo/1","type":"photo","sizes":{"thumb":{"w":150,"h":150,"resize":"crop"},"small":{"w":680,"h":680,"resize":"fit"},"medium":{"w":1000,"h":1000,"resize":"fit"},"large":{"w":1000,"h":1000,"resize":"fit"}}}]}</t>
  </si>
  <si>
    <t>Latest numbers 🚀
Balen Shah : 3834
Keshav Sthapit : 1996
Srijana Singh : 1802
#LocalElectionNepal
#NTCUpdates</t>
  </si>
  <si>
    <t>Sun May 15 14:35:21 +0000 2022</t>
  </si>
  <si>
    <t>http://twitter.com/Nepwavebydgs/statuses/1525847308499156992</t>
  </si>
  <si>
    <t>{"hashtags":[{"text":"Balen","indices":[147,153]},{"text":"LocalElection2079","indices":[154,172]},{"text":"Nepwave","indices":[173,181]},{"text":"BalenShah","indices":[182,192]},{"text":"KeshavSthapit","indices":[193,207]}],"symbols":[],"user_mentions":[],"urls":[{"url":"https://t.co/2iBbqLtLlO","expanded_url":"https://election.nepwave.com","display_url":"election.nepwave.com","indices":[122,145]}],"media":[{"id":1525847289364811800,"id_str":"1525847289364811776","indices":[208,231],"media_url":"http://pbs.twimg.com/media/FSzmBoAVEAAWAde.jpg","media_url_https":"https://pbs.twimg.com/media/FSzmBoAVEAAWAde.jpg","url":"https://t.co/JvOu7yYQFO","display_url":"pic.twitter.com/JvOu7yYQFO","expanded_url":"https://twitter.com/Nepwavebydgs/status/1525847308499156992/photo/1","type":"photo","sizes":{"thumb":{"w":150,"h":150,"resize":"crop"},"small":{"w":680,"h":680,"resize":"fit"},"medium":{"w":1000,"h":1000,"resize":"fit"},"large":{"w":1000,"h":1000,"resize":"fit"}}}]}</t>
  </si>
  <si>
    <t>@ekantipur_com Aba Vote Count nagarneni hunxa jitne bhaneko Balen shah le nai ho ❤️</t>
  </si>
  <si>
    <t>Sun May 15 14:35:07 +0000 2022</t>
  </si>
  <si>
    <t>306190244</t>
  </si>
  <si>
    <t>http://pbs.twimg.com/profile_images/1516334008715546624/Hzy75cz6_normal.jpg</t>
  </si>
  <si>
    <t>Earth</t>
  </si>
  <si>
    <t>http://twitter.com/abhimufc/statuses/1525847246763307008</t>
  </si>
  <si>
    <t>Balen shah ले मेयरको लागि जित्नु र 
मैले shrinkhala khatiwada लाई ताक्नु
एउटै हो, भए त हुने नी हुँदै हुँदैनन्..!
#त्यसका_बाजे
#टेडो_बकम्फुसे</t>
  </si>
  <si>
    <t>Sun May 15 14:34:26 +0000 2022</t>
  </si>
  <si>
    <t>http://twitter.com/DeepakbhandRi/statuses/1525847077862789120</t>
  </si>
  <si>
    <t>{"hashtags":[{"text":"vote_update","indices":[130,142]},{"text":"Election2022","indices":[143,156]}],"symbols":[],"user_mentions":[],"urls":[]}</t>
  </si>
  <si>
    <t>Balen Shah : 3834
Keshav Sthapit : 1996
Srijana Singh : 1802
#KeepInTouch</t>
  </si>
  <si>
    <t>Sun May 15 14:34:13 +0000 2022</t>
  </si>
  <si>
    <t>http://twitter.com/asaroj982/statuses/1525847022921986049</t>
  </si>
  <si>
    <t>Independent candidate Balen Shah: 3532
CPN-UML candidate Keshav Sthapit: 1856
Nepali Congress candidate Sirjana Singh: 1668
[07:00 PM May 15, 2022]
#kathmandumayor
#BalenShah
#LocalElections2022</t>
  </si>
  <si>
    <t>Sun May 15 14:28:40 +0000 2022</t>
  </si>
  <si>
    <t>http://twitter.com/nepalmeme/statuses/1525845623085228032</t>
  </si>
  <si>
    <t>RT @NepalLiveToday: Latest update of Kathmandu Metropolis vote counting
Balen Shah: 3834
Keshav Sthapit: 1996
Sirjana Singh: 1802
#KathmanduMetropolitan #UPDATE #LocalElections #Kathmandu #Mayor
https://t.co/qpS9s4szuH</t>
  </si>
  <si>
    <t>Sun May 15 14:20:45 +0000 2022</t>
  </si>
  <si>
    <t>http://twitter.com/NepalLiveToday/statuses/1525843633710469121</t>
  </si>
  <si>
    <t>{"hashtags":[{"text":"KathmanduMetropolitan","indices":[110,132]},{"text":"UPDATE","indices":[133,140]},{"text":"LocalElections","indices":[141,156]},{"text":"Kathmandu","indices":[157,167]},{"text":"Mayor","indices":[168,174]}],"symbols":[],"user_mentions":[],"urls":[{"url":"https://t.co/qpS9s4szuH","expanded_url":"http://Nepallivetoday.com","display_url":"Nepallivetoday.com","indices":[175,198]}]}</t>
  </si>
  <si>
    <t>This election has to clarify -Youth want changes, people want changes..
The craze for Balen Shah Is just an example
#Balenleads #BalenShah</t>
  </si>
  <si>
    <t>Sun May 15 14:19:23 +0000 2022</t>
  </si>
  <si>
    <t>http://twitter.com/dhakalroshan9/statuses/1525843288120786945</t>
  </si>
  <si>
    <t>{"hashtags":[{"text":"NepalLocalElection","indices":[99,118]},{"text":"NTCUpdates","indices":[119,130]}],"symbols":[],"user_mentions":[{"screen_name":"dhakalroshan9","name":"Balen Shah Supporter #chunabupdate #balen","id":4800884508,"id_str":"4800884508","indices":[3,17]}],"urls":[]}</t>
  </si>
  <si>
    <t>RT @nepalmeme: Balen Shah : 3834
Keshav Sthapit : 1996
Srijana Singh : 1802
#memeNepalUpdates
#KeepInTouch</t>
  </si>
  <si>
    <t>Sun May 15 14:18:46 +0000 2022</t>
  </si>
  <si>
    <t>http://twitter.com/dhakalroshan9/statuses/1525843135032872963</t>
  </si>
  <si>
    <t>@thakurkc @shah_balen @brb1954 @cmprachanda @NcPaudel @thapagk @kpsharmaoli @IshwarPokhrel @PradeepgyawaliK @Online_khabar @setopati He is engineer by profession not bootlicker</t>
  </si>
  <si>
    <t>Sun May 15 14:17:40 +0000 2022</t>
  </si>
  <si>
    <t>2743367035</t>
  </si>
  <si>
    <t>http://pbs.twimg.com/profile_images/1441287757045788672/hJVwtmsD_normal.jpg</t>
  </si>
  <si>
    <t>न बस्ने घर न ठेगाना, लिपुलेक</t>
  </si>
  <si>
    <t>http://twitter.com/unheard_oices/statuses/1525842858619547649</t>
  </si>
  <si>
    <t>{"hashtags":[],"symbols":[],"user_mentions":[{"screen_name":"butterpaneerr","name":"Aakreeti/आकृति","id":1019645861905817600,"id_str":"1019645861905817600","indices":[3,17]}],"urls":[]}</t>
  </si>
  <si>
    <t>‼️Ktm Latest Vote counting ‼️
         Balen Shah(🦯  ) : 3834
         keshav Sthapit (☀) : 1996
         Srijana Singh(🌴) : 1802
   #vote_update #Election2022</t>
  </si>
  <si>
    <t>Sun May 15 14:14:22 +0000 2022</t>
  </si>
  <si>
    <t>995707495560765440</t>
  </si>
  <si>
    <t>http://pbs.twimg.com/profile_images/1521188420428746760/2CStkCTs_normal.jpg</t>
  </si>
  <si>
    <t>yo dada pari,tyo dada pari</t>
  </si>
  <si>
    <t>http://twitter.com/loveislandsP/statuses/1525842028021555202</t>
  </si>
  <si>
    <t>Balen Shah : 3834
Keshav Sthapit : 1996
Srijana Singh : 1802
#memeNepalUpdates
#KeepInTouch</t>
  </si>
  <si>
    <t>Sun May 15 14:11:37 +0000 2022</t>
  </si>
  <si>
    <t>3634841474</t>
  </si>
  <si>
    <t>kcsabin2014</t>
  </si>
  <si>
    <t>1525797414568853509</t>
  </si>
  <si>
    <t>http://twitter.com/voice4nepal/statuses/1525841334254596097</t>
  </si>
  <si>
    <t>{"hashtags":[{"text":"Nepal","indices":[277,283]},{"text":"India","indices":[284,290]}],"symbols":[],"user_mentions":[{"screen_name":"kcsabin2014","name":"Sabin Kc(+AB)","id":3634841474,"id_str":"3634841474","indices":[0,12]}],"urls":[]}</t>
  </si>
  <si>
    <t>Balen Shah #BalenShah https://t.co/Ilm7VewZkj</t>
  </si>
  <si>
    <t>Sun May 15 14:10:12 +0000 2022</t>
  </si>
  <si>
    <t>14860646</t>
  </si>
  <si>
    <t>http://pbs.twimg.com/profile_images/1448967096294014980/vKzRf7i1_normal.jpg</t>
  </si>
  <si>
    <t>http://twitter.com/DeepakAdk/statuses/1525840976287514625</t>
  </si>
  <si>
    <t>{"hashtags":[],"symbols":[],"user_mentions":[],"urls":[{"url":"https://t.co/jMQkDMbIrl","expanded_url":"https://twitter.com/ronbupdates/status/1525839214944067586","display_url":"twitter.com/ronbupdates/st…","indices":[85,108]}]}</t>
  </si>
  <si>
    <t>Latest update of Kathmandu Metropolis vote counting
Balen Shah: 3834
Keshav Sthapit: 1996
Sirjana Singh: 1802
#KathmanduMetropolitan #UPDATE #LocalElections #Kathmandu #Mayor
https://t.co/qpS9s4szuH</t>
  </si>
  <si>
    <t>Sun May 15 14:09:06 +0000 2022</t>
  </si>
  <si>
    <t>1471683568422166533</t>
  </si>
  <si>
    <t>http://pbs.twimg.com/profile_images/1524997524313866242/hNNwzwAP_normal.jpg</t>
  </si>
  <si>
    <t>http://twitter.com/ThakurSubedi3/statuses/1525840701518270466</t>
  </si>
  <si>
    <t>{"hashtags":[],"symbols":[],"user_mentions":[{"screen_name":"Sandhyaeve1","name":"Sandhyaeve1🌼","id":1272105958806675500,"id_str":"1272105958806675456","indices":[3,15]}],"urls":[]}</t>
  </si>
  <si>
    <t>@WeR_someprasad @TirthaPrasai Balen shah le media ma eti attention attikai pako thiyena bhanne halla suru bhako raicha 😂</t>
  </si>
  <si>
    <t>Sun May 15 14:08:16 +0000 2022</t>
  </si>
  <si>
    <t>1509160647375814656</t>
  </si>
  <si>
    <t>http://pbs.twimg.com/profile_images/1511391829496791042/7DqTm41M_normal.jpg</t>
  </si>
  <si>
    <t>http://twitter.com/ROEUpdates/statuses/1525840489768882176</t>
  </si>
  <si>
    <t>{"hashtags":[{"text":"Election","indices":[115,124]},{"text":"Kathmandu","indices":[125,135]},{"text":"UPDATE","indices":[136,143]},{"text":"roeupdates","indices":[144,155]},{"text":"FYP","indices":[156,160]}],"symbols":[],"user_mentions":[],"urls":[]}</t>
  </si>
  <si>
    <t>Balen shah :- अगाडि अगाडि🏃🏃‍♂️
Keshav Stapit :- पख्नुस् त पख्नुस् त !!🕴️
Srijana Singh:- हत्तेरिका माटोक्ने आउँदै आउन्न त !! 🙈
#copyed</t>
  </si>
  <si>
    <t>Sun May 15 14:04:58 +0000 2022</t>
  </si>
  <si>
    <t>http://twitter.com/ROEUpdates/statuses/1525839658914983937</t>
  </si>
  <si>
    <t>{"hashtags":[{"text":"roeupdates","indices":[267,278]}],"symbols":[],"user_mentions":[],"urls":[],"media":[{"id":1525839656423567400,"id_str":"1525839656423567360","indices":[279,302],"media_url":"http://pbs.twimg.com/media/FSzfFVFUsAA0HYw.jpg","media_url_https":"https://pbs.twimg.com/media/FSzfFVFUsAA0HYw.jpg","url":"https://t.co/VUNW7asWD2","display_url":"pic.twitter.com/VUNW7asWD2","expanded_url":"https://twitter.com/ROEUpdates/status/1525839658914983937/photo/1","type":"photo","sizes":{"thumb":{"w":150,"h":150,"resize":"crop"},"small":{"w":544,"h":680,"resize":"fit"},"medium":{"w":960,"h":1200,"resize":"fit"},"large":{"w":960,"h":1200,"resize":"fit"}}}]}</t>
  </si>
  <si>
    <t>Kathmandu Mayor Election Algorithm
Balen Shah:   O(n^2)
Keshav Sthapit: O(n log n)
Shrijana Shrestha: O(n)
Madan Das Shrestha:  O(log n)
#Algorithms #LocalElections2022 #BalenShah #programming  #Keshavsthapit</t>
  </si>
  <si>
    <t>Sun May 15 14:03:35 +0000 2022</t>
  </si>
  <si>
    <t>847297956415918081</t>
  </si>
  <si>
    <t>http://pbs.twimg.com/profile_images/1291423219488944133/Po--8BsR_normal.jpg</t>
  </si>
  <si>
    <t>http://twitter.com/OnlineKhabarHub/statuses/1525839310800719872</t>
  </si>
  <si>
    <t>{"hashtags":[],"symbols":[],"user_mentions":[],"urls":[{"url":"https://t.co/ejPiYGzmik","expanded_url":"http://Onlinekhabarhub.com","display_url":"Onlinekhabarhub.com","indices":[18,41]},{"url":"https://t.co/fKJHh5UaUU","expanded_url":"https://www.onlinekhabarhub.com/politics/upadate---balen-shah-1652623194.html","display_url":"onlinekhabarhub.com/politics/upada…","indices":[42,65]}]}</t>
  </si>
  <si>
    <t>Balen shah :- अगाडि अगाडि🏃🏃‍♂️
Keshav Stapit :- पख्नुस् त पख्नुस् त !!🕴️
Srijana Singh:- हत्तेरिका माटोक्ने आदै आन्न त !! 🙈
😂😂😂</t>
  </si>
  <si>
    <t>Sun May 15 14:02:20 +0000 2022</t>
  </si>
  <si>
    <t>1448672515186851854</t>
  </si>
  <si>
    <t>http://pbs.twimg.com/profile_images/1473562960727461888/GKhmX3si_normal.jpg</t>
  </si>
  <si>
    <t>http://twitter.com/shiv61228/statuses/1525838999067103232</t>
  </si>
  <si>
    <t>Balen shah :- अगाडि अगाडि🏃🏃‍♂️
Keshav Stapit :- पख्नुस् त पख्नुस् त !!🕴️
Srijana Singh:- हत्तेरिका माटोक्ने आदै आन्न त !! 🙈
#copy</t>
  </si>
  <si>
    <t>Sun May 15 14:00:24 +0000 2022</t>
  </si>
  <si>
    <t>http://twitter.com/unheard_oices/statuses/1525838510925967360</t>
  </si>
  <si>
    <t>EXCLUSIVE: BALEN SHAH ले जितपछि सबै स्वतन्त्र उठ्नेछन्, दलहरुको औचित्य समाप्त हुनेछ; BHADRA K. GHALE
https://t.co/tH8mSLOtHK https://t.co/MHPoCrgP8A</t>
  </si>
  <si>
    <t>Sun May 15 13:59:38 +0000 2022</t>
  </si>
  <si>
    <t>http://twitter.com/Khabarhub_Eng/statuses/1525838318549737475</t>
  </si>
  <si>
    <t>{"hashtags":[{"text":"Khabarhub","indices":[123,133]},{"text":"Nepal","indices":[134,140]},{"text":"Kathmandu","indices":[141,151]},{"text":"mayor","indices":[152,158]},{"text":"election","indices":[159,168]},{"text":"results","indices":[169,177]},{"text":"vote","indices":[178,183]},{"text":"count","indices":[184,190]}],"symbols":[],"user_mentions":[],"urls":[{"url":"https://t.co/B5wzVYEqHe","expanded_url":"https://english.khabarhub.com/2022/15/252391/","display_url":"english.khabarhub.com/2022/15/252391/","indices":[99,122]}]}</t>
  </si>
  <si>
    <t>RT @SamirDhami11: Balen shah : अगाडि अगाडि🏃🏃‍♂️
Keshav Stapit : ए पख्नुस् त! पख्नुस्टो!!🕴️
Srijana Singh: हैट, हट्टेरिका  माटोक्ने भेट्टै भेट्टाउडिन ट! 😂</t>
  </si>
  <si>
    <t>Sun May 15 13:56:06 +0000 2022</t>
  </si>
  <si>
    <t>1524766490167111681</t>
  </si>
  <si>
    <t>http://pbs.twimg.com/profile_images/1524767218210197505/-hr9tdzu_normal.jpg</t>
  </si>
  <si>
    <t>http://twitter.com/Madnep60/statuses/1525837427788554240</t>
  </si>
  <si>
    <t>Balen Shah's early lead is sending positive vibes among common people and at the same time it is creating havoc in opposition camps. Let's not forget it's still early days in the competition. Last time it took 14 days for results.</t>
  </si>
  <si>
    <t>Sun May 15 13:52:33 +0000 2022</t>
  </si>
  <si>
    <t>1256061998518820866</t>
  </si>
  <si>
    <t>http://pbs.twimg.com/profile_images/1276123332010602497/xkwBm0Xt_normal.jpg</t>
  </si>
  <si>
    <t>http://twitter.com/dhirajdj51/statuses/1525836535181873155</t>
  </si>
  <si>
    <t>{"hashtags":[],"symbols":[],"user_mentions":[{"screen_name":"RONBupdates","name":"Routine of Nepal banda","id":3141875413,"id_str":"3141875413","indices":[3,15]}],"urls":[],"media":[{"id":1524999503052689400,"id_str":"1524999503052689408","indices":[114,137],"media_url":"http://pbs.twimg.com/media/FSni994aUAAuSGE.jpg","media_url_https":"https://pbs.twimg.com/media/FSni994aUAAuSGE.jpg","url":"https://t.co/gzmB9EWay3","display_url":"pic.twitter.com/gzmB9EWay3","expanded_url":"https://twitter.com/RONBupdates/status/1524999506411933696/photo/1","type":"photo","sizes":{"thumb":{"w":150,"h":150,"resize":"crop"},"medium":{"w":1080,"h":1080,"resize":"fit"},"large":{"w":1080,"h":1080,"resize":"fit"},"small":{"w":680,"h":680,"resize":"fit"}},"source_status_id":1524999506411933700,"source_status_id_str":"1524999506411933696","source_user_id":3141875413,"source_user_id_str":"3141875413"}]}</t>
  </si>
  <si>
    <t>RT @Psyched35971466: If Balen Shah wins, (I really hope he does) much of Nepali youths will get interested in politics. Not only in Local Elections, we will see changes and reformations happening all over the country in Central Elections too. 
The power of people✊</t>
  </si>
  <si>
    <t>Sun May 15 13:51:38 +0000 2022</t>
  </si>
  <si>
    <t>1082488328451170304</t>
  </si>
  <si>
    <t>http://pbs.twimg.com/profile_images/1219464921651372032/3l-Afqhb_normal.jpg</t>
  </si>
  <si>
    <t>http://twitter.com/YamGautam8/statuses/1525836305904480256</t>
  </si>
  <si>
    <t>RT @mountain_gooner: Balen shah will create a wave indeed. 
Now politics should not only about carrying Party’s bag. 
Thank you Balen for staying tall. You have already won for me. Let the votes follow the same.</t>
  </si>
  <si>
    <t>Sun May 15 13:50:58 +0000 2022</t>
  </si>
  <si>
    <t>1104362122216132609</t>
  </si>
  <si>
    <t>http://pbs.twimg.com/profile_images/1518985370427588608/Tocl_AJt_normal.jpg</t>
  </si>
  <si>
    <t>Somewhere</t>
  </si>
  <si>
    <t>http://twitter.com/kebirajtamu/statuses/1525836138975760384</t>
  </si>
  <si>
    <t>@benidictinrupu Haha god going through the same thing...i am more concerned and worried abt #Dhaakad  and balen shah them my exams😂 so cheers to that</t>
  </si>
  <si>
    <t>Sun May 15 13:49:55 +0000 2022</t>
  </si>
  <si>
    <t>4474228214</t>
  </si>
  <si>
    <t>http://pbs.twimg.com/profile_images/1480476631001010178/_7fF2Gjj_normal.jpg</t>
  </si>
  <si>
    <t>http://twitter.com/pokhrel_binita/statuses/1525835874273198081</t>
  </si>
  <si>
    <t>Keshav Sthapit after seeing the lead by Balen Shah : https://t.co/pGHLeKxeWR</t>
  </si>
  <si>
    <t>Sun May 15 13:49:17 +0000 2022</t>
  </si>
  <si>
    <t>http://twitter.com/dhakalroshan9/statuses/1525835715011309570</t>
  </si>
  <si>
    <t>{"hashtags":[{"text":"LocalElectionNepal","indices":[80,99]},{"text":"NTCUpdates","indices":[100,111]}],"symbols":[],"user_mentions":[],"urls":[]}</t>
  </si>
  <si>
    <t>RT @nepalmeme: Balen Shah : 3532
Keshav Sthapit : 1856
Srijana Singh : 1668
#memeNepalUpdates
#KeepInTouch</t>
  </si>
  <si>
    <t>Sun May 15 13:46:45 +0000 2022</t>
  </si>
  <si>
    <t>1235170983583141892</t>
  </si>
  <si>
    <t>http://pbs.twimg.com/profile_images/1477171939558846468/EHQZ9ztz_normal.jpg</t>
  </si>
  <si>
    <t>butwal,yogikuti shantichowk</t>
  </si>
  <si>
    <t>http://twitter.com/w_ewdd/statuses/1525835076944416769</t>
  </si>
  <si>
    <t>OnlineKhabar: #Kathmandu 
Balen Shah, Independent: 3,532
Keshav Sthapit, UML: 1,856
Sirjana Singh, Nepali Congress: 1,668 
#Nepal #NepalVotes #NepalElection #NepalElection -</t>
  </si>
  <si>
    <t>Sun May 15 13:43:48 +0000 2022</t>
  </si>
  <si>
    <t>63195881</t>
  </si>
  <si>
    <t>http://pbs.twimg.com/profile_images/1488029325823602688/ihLjQtIk_normal.jpg</t>
  </si>
  <si>
    <t>http://twitter.com/ajayspradhan/statuses/1525834335365963779</t>
  </si>
  <si>
    <t>Latest Vote Count Update (Kathmandu)
Balen Shah (Independent) : 3532
Keshav Sthapit (CPN UML) : 1856
Srijana Singh (Nepali Congress) : 1668
Vote difference between Balen Shah and Keshav Sthapit : 1676
#LocalElections2079 #LocalElections2022</t>
  </si>
  <si>
    <t>Sun May 15 13:39:40 +0000 2022</t>
  </si>
  <si>
    <t>364761398</t>
  </si>
  <si>
    <t>ekantipur_com</t>
  </si>
  <si>
    <t>1519682712487227393</t>
  </si>
  <si>
    <t>1525767752086040581</t>
  </si>
  <si>
    <t>http://pbs.twimg.com/profile_images/1519682996986871808/Stkq0CEl_normal.jpg</t>
  </si>
  <si>
    <t>http://twitter.com/SoyalAnsari18/statuses/1525833293094334466</t>
  </si>
  <si>
    <t>{"hashtags":[],"symbols":[],"user_mentions":[{"screen_name":"ekantipur_com","name":"ekantipur","id":364761398,"id_str":"364761398","indices":[0,14]}],"urls":[]}</t>
  </si>
  <si>
    <t>Balen shah : अगाडि अगाडि🏃🏃‍♂️
Keshav Stapit : ए पख्नुस् त! पख्नुस्टो!!🕴️
Srijana Singh: हैट, हट्टेरिका  माटोक्ने भेट्टै भेट्टाउडिन ट! 😂</t>
  </si>
  <si>
    <t>Sun May 15 13:38:42 +0000 2022</t>
  </si>
  <si>
    <t>1299598475831648256</t>
  </si>
  <si>
    <t>http://pbs.twimg.com/profile_images/1478191577759555584/hQ1pZztF_normal.jpg</t>
  </si>
  <si>
    <t>Palpa,Nepal</t>
  </si>
  <si>
    <t>http://twitter.com/DevThapaMagar12/statuses/1525833052336713729</t>
  </si>
  <si>
    <t>{"hashtags":[{"text":"त्यसका_बाजे","indices":[113,125]},{"text":"टेडो_बकम्फुसे","indices":[126,140]}],"symbols":[],"user_mentions":[],"urls":[]}</t>
  </si>
  <si>
    <t>Most popular people in Nepal these days:
Balen Shah, Sagar, Basante, Krishne #BalenShah #LocalElections2022</t>
  </si>
  <si>
    <t>Sun May 15 13:36:27 +0000 2022</t>
  </si>
  <si>
    <t>134770040</t>
  </si>
  <si>
    <t>http://pbs.twimg.com/profile_images/1513725352300150788/Y2XQys8c_normal.jpg</t>
  </si>
  <si>
    <t>Sydney -  Bharatpur</t>
  </si>
  <si>
    <t>http://twitter.com/BravoAdhi/statuses/1525832486168952837</t>
  </si>
  <si>
    <t>MyRepublica: Balen Shah leads KMC mayor race with 3,532 votes (update) - https://t.co/GmHoQ0EK73</t>
  </si>
  <si>
    <t>Sun May 15 13:35:15 +0000 2022</t>
  </si>
  <si>
    <t>1348893612</t>
  </si>
  <si>
    <t>http://pbs.twimg.com/profile_images/1405169709683671044/d8PC3t5M_normal.jpg</t>
  </si>
  <si>
    <t>Jhapa,Nepal</t>
  </si>
  <si>
    <t>http://twitter.com/Rocks_Suman1/statuses/1525832181381091333</t>
  </si>
  <si>
    <t>{"hashtags":[{"text":"KeepInTouch","indices":[61,73]}],"symbols":[],"user_mentions":[],"urls":[]}</t>
  </si>
  <si>
    <t>@JeffreyGuterman Sir Jeffrey 😍 do yo you know ? Balen Shah from Nepal 🇳🇵</t>
  </si>
  <si>
    <t>Sun May 15 13:34:41 +0000 2022</t>
  </si>
  <si>
    <t>3247400186</t>
  </si>
  <si>
    <t>http://pbs.twimg.com/profile_images/1525139998390898688/30PX1yxY_normal.jpg</t>
  </si>
  <si>
    <t>पागलपुर😍</t>
  </si>
  <si>
    <t>http://twitter.com/manjhare_/statuses/1525832041010712576</t>
  </si>
  <si>
    <t>Balen shah :- अगाडि अगाडि🏃🏃‍♂️
Keshav Stapit :- पख्नुस् त पख्नुस् त !!🕴️
Srijana Singh:- हत्तेरिका माटोक्ने आदै आन्न त !! 🙈
#भेलुबाजे</t>
  </si>
  <si>
    <t>Sun May 15 13:32:13 +0000 2022</t>
  </si>
  <si>
    <t>http://twitter.com/iamurSaugat/statuses/1525831420538630144</t>
  </si>
  <si>
    <t>{"hashtags":[{"text":"kathmandumayor","indices":[149,164]},{"text":"BalenShah","indices":[165,175]},{"text":"LocalElections2022","indices":[176,195]}],"symbols":[],"user_mentions":[],"urls":[]}</t>
  </si>
  <si>
    <t>Independent candidate for the post of mayor of Kathmandu Metropolitan City (KMC) Balendra Shah 'Balen' has maintained his lead in the ongoing vote counting. According to the latest details, he has received 3,532 votes.
#LocalElections2022 #balen  #Nepal
https://t.co/SWJPnt5dFQ</t>
  </si>
  <si>
    <t>Sun May 15 13:31:31 +0000 2022</t>
  </si>
  <si>
    <t>125262783</t>
  </si>
  <si>
    <t>http://pbs.twimg.com/profile_images/996936514218045440/5Sl8dAoh_normal.jpg</t>
  </si>
  <si>
    <t>http://twitter.com/sagarchalise/statuses/1525831242444578817</t>
  </si>
  <si>
    <t>Why is this not trending?
Balen Shah | Manchheko Khoji ( मान्छेको खोजी ) Shishir Yogi
https://t.co/hQP56rOFcT
#BalenShah https://t.co/OpRUFoZl7p</t>
  </si>
  <si>
    <t>Sun May 15 13:30:22 +0000 2022</t>
  </si>
  <si>
    <t>925312824682749952</t>
  </si>
  <si>
    <t>http://pbs.twimg.com/profile_images/1451869746782031882/5VQYQoe6_normal.jpg</t>
  </si>
  <si>
    <t>http://twitter.com/fire_jwala/statuses/1525830954589122561</t>
  </si>
  <si>
    <t>{"hashtags":[{"text":"Balenleads","indices":[116,127]},{"text":"BalenShah","indices":[128,138]}],"symbols":[],"user_mentions":[],"urls":[]}</t>
  </si>
  <si>
    <t>Still can't get over 'Balendra' Shah, balen lekhe kati energy, pixels, internet bytes, etc bachthiyo hola</t>
  </si>
  <si>
    <t>Sun May 15 13:29:59 +0000 2022</t>
  </si>
  <si>
    <t>1516248448642691075</t>
  </si>
  <si>
    <t>http://pbs.twimg.com/profile_images/1525648795240833024/9vi_qgxl_normal.jpg</t>
  </si>
  <si>
    <t>http://twitter.com/Dikshak_DP/statuses/1525830857436504064</t>
  </si>
  <si>
    <t>काठमाडौं महानगरपालिका Update :
Balen Shah- 3532
Keshab Sthapit -1856
Srijana Singh- 1668</t>
  </si>
  <si>
    <t>Sun May 15 13:27:37 +0000 2022</t>
  </si>
  <si>
    <t>323578581</t>
  </si>
  <si>
    <t>http://pbs.twimg.com/profile_images/1322102450799570945/uscQT2TH_normal.jpg</t>
  </si>
  <si>
    <t>+977</t>
  </si>
  <si>
    <t>http://twitter.com/rraz123/statuses/1525830262130905088</t>
  </si>
  <si>
    <t>👍 on @YouTube: Balen Shah भन्छन् ज्योतिषशास्त्र अनुसार १००% जित मेरै हो, बालेनको भोटले देशैभरि तरंग Keshav VS Balen https://t.co/SqjnNqRcAJ</t>
  </si>
  <si>
    <t>Sun May 15 13:27:17 +0000 2022</t>
  </si>
  <si>
    <t>933180632829591553</t>
  </si>
  <si>
    <t>http://pbs.twimg.com/profile_images/1469687577015767047/YRWrqs97_normal.jpg</t>
  </si>
  <si>
    <t>Baglung</t>
  </si>
  <si>
    <t>http://twitter.com/manozpdel/statuses/1525830176852291584</t>
  </si>
  <si>
    <t>People's hope from Kathmandu metropolis mayor candidate Balen Shah is REAL! 
According to the latest updates provided (5:00 PM), Keshav Sthapit is lagging by 1676 votes. Let it come! 
Thoughts?
#localelections #election2022 #kathmandu #nepal #nonextquestion https://t.co/dtatwDoSbz</t>
  </si>
  <si>
    <t>Sun May 15 13:25:52 +0000 2022</t>
  </si>
  <si>
    <t>http://twitter.com/DeepakbhandRi/statuses/1525829822265536513</t>
  </si>
  <si>
    <t>{"hashtags":[{"text":"vote_update","indices":[133,145]},{"text":"Election2022","indices":[146,159]}],"symbols":[],"user_mentions":[],"urls":[]}</t>
  </si>
  <si>
    <t>RT @OnlineKhabar_En: #Kathmandu 
Balen Shah, Independent: 3,532
Keshav Sthapit, UML: 1,856
Sirjana Singh, Nepali Congress: 1,668 
#Nepal #NepalVotes #NepalElection #NepalElection https://t.co/w0cg0UN4QU</t>
  </si>
  <si>
    <t>Sun May 15 13:25:08 +0000 2022</t>
  </si>
  <si>
    <t>http://twitter.com/nepalmeme/statuses/1525829634969190400</t>
  </si>
  <si>
    <t>RT @iamurSaugat: Independent candidate Balen Shah: 3532
CPN-UML candidate Keshav Sthapit: 1856
Nepali Congress candidate Sirjana Singh: 1668
[05:12 PM May 15, 2022]
#kathmandumayor 
#BalenShah 
#LocalElections2022</t>
  </si>
  <si>
    <t>Sun May 15 13:24:36 +0000 2022</t>
  </si>
  <si>
    <t>http://twitter.com/roman_aryal/statuses/1525829500281720833</t>
  </si>
  <si>
    <t>{"hashtags":[{"text":"BalenShah","indices":[11,21]}],"symbols":[],"user_mentions":[],"urls":[],"media":[{"id":1525829497396011000,"id_str":"1525829497396011009","indices":[22,45],"media_url":"http://pbs.twimg.com/media/FSzV1_waIAEY9NR.jpg","media_url_https":"https://pbs.twimg.com/media/FSzV1_waIAEY9NR.jpg","url":"https://t.co/Ilm7VewZkj","display_url":"pic.twitter.com/Ilm7VewZkj","expanded_url":"https://twitter.com/roman_aryal/status/1525829500281720833/photo/1","type":"photo","sizes":{"thumb":{"w":150,"h":150,"resize":"crop"},"small":{"w":306,"h":680,"resize":"fit"},"large":{"w":922,"h":2048,"resize":"fit"},"medium":{"w":540,"h":1200,"resize":"fit"}}}]}</t>
  </si>
  <si>
    <t>THT: Vote count moves at snail's pace; Balen Shah, Sunita Dangol frontrunners in Kathmandu https://t.co/egKPyJq8Yv -</t>
  </si>
  <si>
    <t>Sun May 15 13:20:12 +0000 2022</t>
  </si>
  <si>
    <t>http://twitter.com/NepalLiveToday/statuses/1525828393031565312</t>
  </si>
  <si>
    <t>RT @DeepakbhandRi: ‼️Ktm Latest Vote counting ‼️
         Balen Shah(🦯  ) : 3532
         keshav Sthapit (☀) : 1856
         Srijana Singh(🌴) : 1668
   #vote_update #Election2022</t>
  </si>
  <si>
    <t>Sun May 15 13:20:03 +0000 2022</t>
  </si>
  <si>
    <t>1354758597343895552</t>
  </si>
  <si>
    <t>WeR_someprasad</t>
  </si>
  <si>
    <t>142136872</t>
  </si>
  <si>
    <t>1525817620980965377</t>
  </si>
  <si>
    <t>http://pbs.twimg.com/profile_images/724178846006693888/P87lq-KG_normal.jpg</t>
  </si>
  <si>
    <t>http://twitter.com/amitpkr/statuses/1525828355269926919</t>
  </si>
  <si>
    <t>{"hashtags":[],"symbols":[],"user_mentions":[{"screen_name":"WeR_someprasad","name":"साेम प्रसाद शर्मा","id":1354758597343895600,"id_str":"1354758597343895552","indices":[0,15]},{"screen_name":"TirthaPrasai","name":"Tirtha Prasai","id":1040140286,"id_str":"1040140286","indices":[16,29]}],"urls":[]}</t>
  </si>
  <si>
    <t>Balen Shah doubles lead over Sthapit, Singh 
https://t.co/5HHjegSo1B</t>
  </si>
  <si>
    <t>Sun May 15 13:18:51 +0000 2022</t>
  </si>
  <si>
    <t>1268556660764635136</t>
  </si>
  <si>
    <t>http://pbs.twimg.com/profile_images/1515759918963630084/wRvizESc_normal.jpg</t>
  </si>
  <si>
    <t xml:space="preserve">Hetauda </t>
  </si>
  <si>
    <t>http://twitter.com/Soni_Rijal69/statuses/1525828056459677699</t>
  </si>
  <si>
    <t>{"hashtags":[{"text":"copyed","indices":[129,136]}],"symbols":[],"user_mentions":[],"urls":[]}</t>
  </si>
  <si>
    <t>Independent candidate Balen Shah: 3532
CPN-UML candidate Keshav Sthapit: 1856
Nepali Congress candidate Sirjana Singh: 1668
[05:12 PM May 15, 2022]
#kathmandumayor 
#BalenShah 
#LocalElections2022</t>
  </si>
  <si>
    <t>Sun May 15 13:16:10 +0000 2022</t>
  </si>
  <si>
    <t>218356771</t>
  </si>
  <si>
    <t>http://pbs.twimg.com/profile_images/734364616067813376/EHYjbcbY_normal.jpg</t>
  </si>
  <si>
    <t>http://twitter.com/kkrishnansu/statuses/1525827379901628416</t>
  </si>
  <si>
    <t>{"hashtags":[{"text":"Algorithms","indices":[137,148]},{"text":"LocalElections2022","indices":[149,168]},{"text":"BalenShah","indices":[169,179]},{"text":"programming","indices":[180,192]},{"text":"Keshavsthapit","indices":[194,208]}],"symbols":[],"user_mentions":[],"urls":[]}</t>
  </si>
  <si>
    <t>Balen Shah : 3532
Keshav Sthapit : 1856
Srijana Singh : 1668
#LocalElections2079 
#LocalElections 
#BalenShah</t>
  </si>
  <si>
    <t>Sun May 15 13:15:19 +0000 2022</t>
  </si>
  <si>
    <t>3255416785</t>
  </si>
  <si>
    <t>http://pbs.twimg.com/profile_images/1525906661424082945/JehNgB9M_normal.jpg</t>
  </si>
  <si>
    <t>http://twitter.com/g123sandip/statuses/1525827166222528512</t>
  </si>
  <si>
    <t>‼️Ktm Latest Vote counting ‼️
         Balen Shah(🦯  ) : 3532
         keshav Sthapit (☀) : 1856
         Srijana Singh(🌴) : 1668
   #vote_update #Election2022</t>
  </si>
  <si>
    <t>Sun May 15 13:15:11 +0000 2022</t>
  </si>
  <si>
    <t>1518504381070536704</t>
  </si>
  <si>
    <t>http://pbs.twimg.com/profile_images/1518521806189080579/e-f6zEdY_normal.jpg</t>
  </si>
  <si>
    <t>http://twitter.com/YdvAakash1/statuses/1525827132445761538</t>
  </si>
  <si>
    <t>History भनेको फेरिने चिज हो  ,बालेन अहिलेसम्म आको थिएन!🙂♥️
#breakingnews 
पछिल्लो प्राप्त मतगणना अप्डेट
Balen Shah - 3532
Keshav Sthapit- 1856
Sirjana Singh - 1668
#latest_update
  अग्रता कायमै🙏♥️</t>
  </si>
  <si>
    <t>Sun May 15 13:13:58 +0000 2022</t>
  </si>
  <si>
    <t>957206092412416008</t>
  </si>
  <si>
    <t>http://pbs.twimg.com/profile_images/1518786030237007872/15sCRIto_normal.jpg</t>
  </si>
  <si>
    <t>Nepal ❤️</t>
  </si>
  <si>
    <t>http://twitter.com/magarsita1111/statuses/1525826827872137216</t>
  </si>
  <si>
    <t>{"hashtags":[{"text":"copy","indices":[126,131]}],"symbols":[],"user_mentions":[],"urls":[]}</t>
  </si>
  <si>
    <t>RT @khanal_roji: New Update
Balen Shah : 12103
Keshav Sthapit : 7891
Srijana Singh : 8430 😝</t>
  </si>
  <si>
    <t>Sun May 15 13:12:01 +0000 2022</t>
  </si>
  <si>
    <t>4162108300</t>
  </si>
  <si>
    <t>http://pbs.twimg.com/profile_images/1522957940856336385/1UjrFwq9_normal.jpg</t>
  </si>
  <si>
    <t>kathmandu, nepal</t>
  </si>
  <si>
    <t>http://twitter.com/elixir9944/statuses/1525826333561225217</t>
  </si>
  <si>
    <t>#Kathmandu 
Balen Shah, Independent: 3,532
Keshav Sthapit, UML: 1,856
Sirjana Singh, Nepali Congress: 1,668 
#Nepal #NepalVotes #NepalElection #NepalElection https://t.co/w0cg0UN4QU</t>
  </si>
  <si>
    <t>Sun May 15 13:10:28 +0000 2022</t>
  </si>
  <si>
    <t>276513217</t>
  </si>
  <si>
    <t>http://pbs.twimg.com/profile_images/1332690989924769792/40rho6a8_normal.jpg</t>
  </si>
  <si>
    <t>http://www.pnpkhabar.com</t>
  </si>
  <si>
    <t>http://twitter.com/mediapnp/statuses/1525825947072884737</t>
  </si>
  <si>
    <t>{"hashtags":[],"symbols":[],"user_mentions":[],"urls":[{"url":"https://t.co/tH8mSLOtHK","expanded_url":"https://www.youtube.com/watch?v=NqRumgC6Y8k","display_url":"youtube.com/watch?v=NqRumg…","indices":[101,124]}],"media":[{"id":1525825933340733400,"id_str":"1525825933340733441","indices":[125,148],"media_url":"http://pbs.twimg.com/media/FSzSminacAE5C9q.jpg","media_url_https":"https://pbs.twimg.com/media/FSzSminacAE5C9q.jpg","url":"https://t.co/MHPoCrgP8A","display_url":"pic.twitter.com/MHPoCrgP8A","expanded_url":"https://twitter.com/mediapnp/status/1525825947072884737/photo/1","type":"photo","sizes":{"medium":{"w":1200,"h":675,"resize":"fit"},"thumb":{"w":150,"h":150,"resize":"crop"},"large":{"w":1280,"h":720,"resize":"fit"},"small":{"w":680,"h":383,"resize":"fit"}}}]}</t>
  </si>
  <si>
    <t>Was waiting for this moment.
Balen Shah : 3532
Keshav Sthapit : 1856 + Srijana Singh : 1668 = 3524
The sum of Srijana and Keshav is less than Balen
@ShahBalen #balen #NepalVotes #election2022</t>
  </si>
  <si>
    <t>Sun May 15 13:09:33 +0000 2022</t>
  </si>
  <si>
    <t>3318173425</t>
  </si>
  <si>
    <t>http://pbs.twimg.com/profile_images/1521822407639674880/8V4vLKee_normal.jpg</t>
  </si>
  <si>
    <t>☠️</t>
  </si>
  <si>
    <t>http://twitter.com/Nepal_Tbn/statuses/1525825713827467265</t>
  </si>
  <si>
    <t>{"hashtags":[],"symbols":[],"user_mentions":[{"screen_name":"SamirDhami11","name":"SAMEER DHAMI 🇳🇵","id":1502477384712622000,"id_str":"1502477384712622083","indices":[3,16]}],"urls":[]}</t>
  </si>
  <si>
    <t>Balen Shah : 3532
Keshav Sthapit : 1856
Srijana Singh : 1668
#KeepInTouch</t>
  </si>
  <si>
    <t>Sun May 15 13:09:31 +0000 2022</t>
  </si>
  <si>
    <t>2953402222</t>
  </si>
  <si>
    <t>http://pbs.twimg.com/profile_images/1504091186708975617/BI_KjwIx_normal.jpg</t>
  </si>
  <si>
    <t>http://twitter.com/MaharjanSamraat/statuses/1525825707360030720</t>
  </si>
  <si>
    <t>RT @amish973: While still too early to call, Balen Shah's current lead in KTM municipal elections says there is a definitive demand for an alternative to the current party system. 
The q. is whether existing parties will take lessons or preserve status quo.</t>
  </si>
  <si>
    <t>Sun May 15 13:07:56 +0000 2022</t>
  </si>
  <si>
    <t>993815229623623680</t>
  </si>
  <si>
    <t>http://pbs.twimg.com/profile_images/1261568294990970881/lc1VT5tY_normal.jpg</t>
  </si>
  <si>
    <t>http://twitter.com/KusumDahal9/statuses/1525825308821430273</t>
  </si>
  <si>
    <t>{"hashtags":[],"symbols":[],"user_mentions":[{"screen_name":"Psyched35971466","name":"Ujjwal","id":1126384977745047600,"id_str":"1126384977745047552","indices":[3,19]}],"urls":[]}</t>
  </si>
  <si>
    <t>Balen shah : अगाडि अगाडि🏃🏃‍♂️
Keshav Stapit : ए पख्नुस् त! पख्नुस्टो!!🕴️
Srijana Singh: हैट, हट्टेरिका  माटोक्ने भेट्टै भेट्टाउडिन ट! 😂
#LocalElections2079</t>
  </si>
  <si>
    <t>Sun May 15 13:03:34 +0000 2022</t>
  </si>
  <si>
    <t>3322239618</t>
  </si>
  <si>
    <t>http://pbs.twimg.com/profile_images/1513138755271815169/-HPhQmX2_normal.jpg</t>
  </si>
  <si>
    <t>Sydney, New South Wales</t>
  </si>
  <si>
    <t>http://twitter.com/bhawana_subedi/statuses/1525824210798448641</t>
  </si>
  <si>
    <t>{"hashtags":[],"symbols":[],"user_mentions":[{"screen_name":"mountain_gooner","name":"Niroj","id":297993684,"id_str":"297993684","indices":[3,19]}],"urls":[]}</t>
  </si>
  <si>
    <t>RT @NepalLiveToday: Latest update of Kathmandu Metropolis vote counting
Balen Shah: 3532
Keshav Sthapit: 1856
Sirjana Singh: 1668
#KathmanduMetropolitan #UPDATE #LocalElections #Kathmandu #Mayor
https://t.co/qpS9s4szuH</t>
  </si>
  <si>
    <t>Sun May 15 12:55:33 +0000 2022</t>
  </si>
  <si>
    <t>1178860401598976001</t>
  </si>
  <si>
    <t>benidictinrupu</t>
  </si>
  <si>
    <t>1216981945088741376</t>
  </si>
  <si>
    <t>1525819682892259329</t>
  </si>
  <si>
    <t>http://pbs.twimg.com/profile_images/1519933824200679424/wHUZ6E0i_normal.jpg</t>
  </si>
  <si>
    <t>http://twitter.com/sajawan5/statuses/1525822193262661633</t>
  </si>
  <si>
    <t>{"hashtags":[{"text":"Dhaakad","indices":[92,100]}],"symbols":[],"user_mentions":[{"screen_name":"benidictinrupu","name":"Benidictin","id":1178860401598976000,"id_str":"1178860401598976001","indices":[0,15]}],"urls":[]}</t>
  </si>
  <si>
    <t>RT @shreezyyy: Balen Shah:- 287
Keshav Sthapit:- 192
Srijana singh:- 147
No of bitches u get- 0</t>
  </si>
  <si>
    <t>Sun May 15 12:49:54 +0000 2022</t>
  </si>
  <si>
    <t>1333216219181170690</t>
  </si>
  <si>
    <t>http://pbs.twimg.com/profile_images/1523926858060165122/XX7RcJ_D_normal.jpg</t>
  </si>
  <si>
    <t>http://twitter.com/_serieslo/statuses/1525820771213291522</t>
  </si>
  <si>
    <t>RT @ouzi_rice: What if balen shah wants to win the ktm mayor seat because a baluwatar girl broke his heart during high school?</t>
  </si>
  <si>
    <t>Sun May 15 12:47:27 +0000 2022</t>
  </si>
  <si>
    <t>http://twitter.com/KeshavSthapiit/statuses/1525820154600652800</t>
  </si>
  <si>
    <t>{"hashtags":[],"symbols":[],"user_mentions":[],"urls":[],"media":[{"id":1525820147193495600,"id_str":"1525820147193495552","indices":[53,76],"media_url":"http://pbs.twimg.com/media/FSzNVviaQAAXuRX.jpg","media_url_https":"https://pbs.twimg.com/media/FSzNVviaQAAXuRX.jpg","url":"https://t.co/pGHLeKxeWR","display_url":"pic.twitter.com/pGHLeKxeWR","expanded_url":"https://twitter.com/KeshavSthapiit/status/1525820154600652800/photo/1","type":"photo","sizes":{"thumb":{"w":150,"h":150,"resize":"crop"},"medium":{"w":300,"h":169,"resize":"fit"},"small":{"w":300,"h":169,"resize":"fit"},"large":{"w":300,"h":169,"resize":"fit"}}}]}</t>
  </si>
  <si>
    <t>What if balen shah wants to win the ktm mayor seat because a baluwatar girl broke his heart during high school?</t>
  </si>
  <si>
    <t>Sun May 15 12:37:25 +0000 2022</t>
  </si>
  <si>
    <t>1407184825476288518</t>
  </si>
  <si>
    <t>http://pbs.twimg.com/profile_images/1407185234576039937/H0utUmZs_normal.jpg</t>
  </si>
  <si>
    <t>http://twitter.com/preombie/statuses/1525817626278391809</t>
  </si>
  <si>
    <t>New Update
Balen Shah : 3532
Keshav Sthapit : 1856
Srijana Singh : 1668
#NepalElection2079 
#NepalVotes</t>
  </si>
  <si>
    <t>Sun May 15 12:30:13 +0000 2022</t>
  </si>
  <si>
    <t>http://twitter.com/Nepal_News_En/statuses/1525815815781621760</t>
  </si>
  <si>
    <t>{"hashtags":[{"text":"Kathmandu","indices":[14,24]},{"text":"Nepal","indices":[124,130]},{"text":"NepalVotes","indices":[131,142]},{"text":"NepalElection","indices":[143,157]},{"text":"NepalElection","indices":[158,172]}],"symbols":[],"user_mentions":[],"urls":[]}</t>
  </si>
  <si>
    <t>Balen shah ❌
Balance shah ✔ https://t.co/K742G7lbJ6</t>
  </si>
  <si>
    <t>Sun May 15 12:28:12 +0000 2022</t>
  </si>
  <si>
    <t>http://twitter.com/Dikshak_DP/statuses/1525815306983071745</t>
  </si>
  <si>
    <t>{"hashtags":[{"text":"LocalElections2079","indices":[204,223]},{"text":"LocalElections2022","indices":[224,243]}],"symbols":[],"user_mentions":[],"urls":[]}</t>
  </si>
  <si>
    <t>Balen Shah retains the lead at Kathmandu Metroplis with 3532 votes over Keshav Sthapit with 1856 votes. 
Follow live at: https://t.co/2iBbqLtLlO
#Balen #LocalElection2079 #Nepwave #BalenShah #KeshavSthapit https://t.co/rqwlvyMkdO</t>
  </si>
  <si>
    <t>Sun May 15 12:27:06 +0000 2022</t>
  </si>
  <si>
    <t>1502477384712622083</t>
  </si>
  <si>
    <t>http://pbs.twimg.com/profile_images/1502484629521334272/Abt-ElJ0_normal.jpg</t>
  </si>
  <si>
    <t>http://twitter.com/SamirDhami11/statuses/1525815030973079552</t>
  </si>
  <si>
    <t>Vote count moves at snail's pace; Balen Shah, Sunita Dangol frontrunners in Kathmandu https://t.co/0fmNRv6p36</t>
  </si>
  <si>
    <t>Sun May 15 12:25:43 +0000 2022</t>
  </si>
  <si>
    <t>3175418001</t>
  </si>
  <si>
    <t>http://pbs.twimg.com/profile_images/771732020560932864/YjunXFs3_normal.jpg</t>
  </si>
  <si>
    <t>बाग्लुङ,Nepal</t>
  </si>
  <si>
    <t>http://twitter.com/mutd_mahendra14/statuses/1525814683600842752</t>
  </si>
  <si>
    <t>{"hashtags":[{"text":"BalenShah","indices":[77,87]},{"text":"LocalElections2022","indices":[88,107]}],"symbols":[],"user_mentions":[],"urls":[]}</t>
  </si>
  <si>
    <t>Balen Shah retains the lead at Kathmandu Metroplis with 3532 votes over Keshav Sthapit with 1856 votes. 
Follow live at: https://t.co/2iBbqLtLlO
#Balen #LocalElection2079 #Nepwave #BalenShah #KeshavSthapit https://t.co/8pB0MlYbaD</t>
  </si>
  <si>
    <t>Sun May 15 12:20:07 +0000 2022</t>
  </si>
  <si>
    <t>http://twitter.com/Nepal_News_En/statuses/1525813272804458497</t>
  </si>
  <si>
    <t>{"hashtags":[],"symbols":[],"user_mentions":[],"urls":[{"url":"https://t.co/GmHoQ0EK73","expanded_url":"https://myrepublica.nagariknetwork.com/news/balen-shah-leads-kmc-mayor-race-with-3-532-votes-update/","display_url":"myrepublica.nagariknetwork.com/news/balen-sha…","indices":[73,96]}]}</t>
  </si>
  <si>
    <t>Balen Shah : 3532
Keshav Sthapit : 1856
Srijana Singh : 1668
#memeNepalUpdates
#KeepInTouch</t>
  </si>
  <si>
    <t>Sun May 15 12:18:38 +0000 2022</t>
  </si>
  <si>
    <t>246103</t>
  </si>
  <si>
    <t>JeffreyGuterman</t>
  </si>
  <si>
    <t>1237411020173262850</t>
  </si>
  <si>
    <t>1525808220115042305</t>
  </si>
  <si>
    <t>http://pbs.twimg.com/profile_images/1326511311048486912/RhduJnVh_normal.jpg</t>
  </si>
  <si>
    <t>http://twitter.com/BuddhaKadariya/statuses/1525812901004869633</t>
  </si>
  <si>
    <t>{"hashtags":[],"symbols":[],"user_mentions":[{"screen_name":"JeffreyGuterman","name":"Dr. Jeffrey Guterman","id":246103,"id_str":"246103","indices":[0,16]}],"urls":[]}</t>
  </si>
  <si>
    <t>Latest update of Kathmandu Metropolis vote counting
Balen Shah: 3532
Keshav Sthapit: 1856
Sirjana Singh: 1668
#KathmanduMetropolitan #UPDATE #LocalElections #Kathmandu #Mayor
https://t.co/qpS9s4szuH</t>
  </si>
  <si>
    <t>Sun May 15 12:17:16 +0000 2022</t>
  </si>
  <si>
    <t>568058294</t>
  </si>
  <si>
    <t>http://pbs.twimg.com/profile_images/1253892132844244993/kdvpk-9X_normal.jpg</t>
  </si>
  <si>
    <t xml:space="preserve">Nawalpur to Kathmandu </t>
  </si>
  <si>
    <t>http://twitter.com/br_kafle/statuses/1525812558782902274</t>
  </si>
  <si>
    <t>{"hashtags":[{"text":"भेलुबाजे","indices":[128,137]}],"symbols":[],"user_mentions":[],"urls":[]}</t>
  </si>
  <si>
    <t>If you had to make a choice for the post of PRIME MINISTER.
Cloose one 😎#BalenShah
Balen Shah</t>
  </si>
  <si>
    <t>Sun May 15 12:16:31 +0000 2022</t>
  </si>
  <si>
    <t>354838265</t>
  </si>
  <si>
    <t>http://pbs.twimg.com/profile_images/1519617314291068928/NCfmzaDR_normal.jpg</t>
  </si>
  <si>
    <t>http://twitter.com/RepublicaNepal/statuses/1525812367644233730</t>
  </si>
  <si>
    <t>{"hashtags":[{"text":"LocalElections2022","indices":[219,238]},{"text":"balen","indices":[239,245]},{"text":"Nepal","indices":[247,253]}],"symbols":[],"user_mentions":[],"urls":[{"url":"https://t.co/SWJPnt5dFQ","expanded_url":"https://myrepublica.nagariknetwork.com/news/balen-shah-leads-kmc-mayor-race-with-3-532-votes-update/","display_url":"myrepublica.nagariknetwork.com/news/balen-sha…","indices":[254,277]}]}</t>
  </si>
  <si>
    <t>काठमाडौं महानगरपालिका Update :
Balen Shah- 3110
Keshab Sthapit -1645
Srijana Singh -1602</t>
  </si>
  <si>
    <t>Sun May 15 12:16:22 +0000 2022</t>
  </si>
  <si>
    <t>1434848900859379720</t>
  </si>
  <si>
    <t>http://pbs.twimg.com/profile_images/1516120244292829185/l1pULR7G_normal.jpg</t>
  </si>
  <si>
    <t>http://twitter.com/PrinceAli777/statuses/1525812329556099072</t>
  </si>
  <si>
    <t>{"hashtags":[{"text":"BalenShah","indices":[112,122]}],"symbols":[],"user_mentions":[],"urls":[{"url":"https://t.co/hQP56rOFcT","expanded_url":"https://youtu.be/FH9VS5X_oi8","display_url":"youtu.be/FH9VS5X_oi8","indices":[87,110]}],"media":[{"id":1525812297813606400,"id_str":"1525812297813606401","indices":[123,146],"media_url":"http://pbs.twimg.com/media/FSzGM2UaQAE0BZW.jpg","media_url_https":"https://pbs.twimg.com/media/FSzGM2UaQAE0BZW.jpg","url":"https://t.co/OpRUFoZl7p","display_url":"pic.twitter.com/OpRUFoZl7p","expanded_url":"https://twitter.com/PrinceAli777/status/1525812329556099072/photo/1","type":"photo","sizes":{"thumb":{"w":150,"h":150,"resize":"crop"},"medium":{"w":960,"h":540,"resize":"fit"},"large":{"w":960,"h":540,"resize":"fit"},"small":{"w":680,"h":383,"resize":"fit"}}}]}</t>
  </si>
  <si>
    <t>Balen Shah : 3135
Keshav Sthapit : 1665
Srijana Singh : 1628
#memeNepalUpdates
#KeepInTouch</t>
  </si>
  <si>
    <t>Sun May 15 12:12:10 +0000 2022</t>
  </si>
  <si>
    <t>1299803155891236864</t>
  </si>
  <si>
    <t>http://pbs.twimg.com/profile_images/1516449978239299586/DzBImAEO_normal.jpg</t>
  </si>
  <si>
    <t>http://twitter.com/lmfaoabhi/statuses/1525811274743169024</t>
  </si>
  <si>
    <t>prajwolbaniyaa</t>
  </si>
  <si>
    <t>Balen Shah  is 🔥🔥🔥 
Metropolitan in Kathmandu Nepal https://t.co/ddn83znh1Q</t>
  </si>
  <si>
    <t>Sun May 15 12:11:41 +0000 2022</t>
  </si>
  <si>
    <t>2969302921</t>
  </si>
  <si>
    <t>http://pbs.twimg.com/profile_images/1443274914971013121/l3xtWWb3_normal.jpg</t>
  </si>
  <si>
    <t>http://twitter.com/prajwolbaniyaa/statuses/1525811152822816769</t>
  </si>
  <si>
    <t>Huda huda Balance shah po vanna lage ta😂
#BalenShah 
#balen 
#BalenforMayor 
#Elections2022</t>
  </si>
  <si>
    <t>Sun May 15 12:10:23 +0000 2022</t>
  </si>
  <si>
    <t>843810751940767744</t>
  </si>
  <si>
    <t>&lt;a href="https://ifttt.com" rel="nofollow"&gt;IFTTT&lt;/a&gt;</t>
  </si>
  <si>
    <t>http://pbs.twimg.com/profile_images/982956063531175936/dCvsTAt4_normal.jpg</t>
  </si>
  <si>
    <t>http://twitter.com/OnlinetvnepalC/statuses/1525810822924075008</t>
  </si>
  <si>
    <t>{"hashtags":[],"symbols":[],"user_mentions":[{"screen_name":"YouTube","name":"YouTube","id":10228272,"id_str":"10228272","indices":[5,13]}],"urls":[{"url":"https://t.co/SqjnNqRcAJ","expanded_url":"https://www.youtube.com/watch?v=TvHHva5Jqo4","display_url":"youtube.com/watch?v=TvHHva…","indices":[116,139]}]}</t>
  </si>
  <si>
    <t>Balen shah leading(3110) followed by Keshav Staphit(1645)...... 
#NepalVotes #BalenShah #abapaloyuwako</t>
  </si>
  <si>
    <t>Sun May 15 12:08:31 +0000 2022</t>
  </si>
  <si>
    <t>1260069202620116996</t>
  </si>
  <si>
    <t>http://pbs.twimg.com/profile_images/1491092512252968963/FJ5jdWvc_normal.jpg</t>
  </si>
  <si>
    <t>http://twitter.com/NoNext_Question/statuses/1525810353182937088</t>
  </si>
  <si>
    <t>{"hashtags":[{"text":"localelections","indices":[197,212]},{"text":"election2022","indices":[213,226]},{"text":"kathmandu","indices":[227,237]},{"text":"nepal","indices":[238,244]},{"text":"nonextquestion","indices":[245,260]}],"symbols":[],"user_mentions":[],"urls":[],"media":[{"id":1525810290230628400,"id_str":"1525810290230628352","indices":[261,284],"media_url":"http://pbs.twimg.com/ext_tw_video_thumb/1525810290230628352/pu/img/924etk0BTUq-gNfI.jpg","media_url_https":"https://pbs.twimg.com/ext_tw_video_thumb/1525810290230628352/pu/img/924etk0BTUq-gNfI.jpg","url":"https://t.co/dtatwDoSbz","display_url":"pic.twitter.com/dtatwDoSbz","expanded_url":"https://twitter.com/NoNext_Question/status/1525810353182937088/video/1","type":"photo","sizes":{"thumb":{"w":150,"h":150,"resize":"crop"},"small":{"w":680,"h":680,"resize":"fit"},"medium":{"w":720,"h":720,"resize":"fit"},"large":{"w":720,"h":720,"resize":"fit"}}}]}</t>
  </si>
  <si>
    <t>👍 on @YouTube: Balen Shah भन्छन् १००% जित मेरै हो, ज्योतिषले भनिसक्यो ! बालेनको भोटले देशैभरि तरंग https://t.co/L4eJD7Lq9P</t>
  </si>
  <si>
    <t>Sun May 15 12:01:35 +0000 2022</t>
  </si>
  <si>
    <t>1272525547445329921</t>
  </si>
  <si>
    <t>http://pbs.twimg.com/profile_images/1523602719008718848/oOaOqWwa_normal.jpg</t>
  </si>
  <si>
    <t>Nepal, Kathmandu</t>
  </si>
  <si>
    <t>http://twitter.com/SubodhS56287575/statuses/1525808610327990274</t>
  </si>
  <si>
    <t>{"hashtags":[{"text":"Kathmandu","indices":[21,31]},{"text":"Nepal","indices":[131,137]}],"symbols":[],"user_mentions":[{"screen_name":"OnlineKhabar_En","name":"Onlinekhabar English","id":3832931652,"id_str":"3832931652","indices":[3,19]}],"urls":[]}</t>
  </si>
  <si>
    <t>‼️Ktm Latest Vote counting ‼️
         Balen Shah(🦯  ) :3135
         keshav Sthapit (☀) : 1667
         Srijana Singh(🌴) : 1628
   #vote_update #Election2022</t>
  </si>
  <si>
    <t>Sun May 15 12:01:13 +0000 2022</t>
  </si>
  <si>
    <t>http://twitter.com/nimeshghimire12/statuses/1525808516640157696</t>
  </si>
  <si>
    <t>@ekantipur_com balen shah zindabad</t>
  </si>
  <si>
    <t>Sun May 15 12:00:59 +0000 2022</t>
  </si>
  <si>
    <t>http://twitter.com/nimeshghimire12/statuses/1525808458268028929</t>
  </si>
  <si>
    <t>@Galaxy4KNepal Best wishes Balen Shah sir 
Let's pray for him 🙏</t>
  </si>
  <si>
    <t>Sun May 15 12:00:15 +0000 2022</t>
  </si>
  <si>
    <t>http://twitter.com/Nepal_News_En/statuses/1525808276578902018</t>
  </si>
  <si>
    <t>{"hashtags":[],"symbols":[],"user_mentions":[],"urls":[{"url":"https://t.co/egKPyJq8Yv","expanded_url":"https://thehimalayantimes.com/kathmandu/vote-count-moves-at-snails-pace-balen-sunita-continue-to-be-frontrunners-in-kathmandu","display_url":"thehimalayantimes.com/kathmandu/vote…","indices":[91,114]}]}</t>
  </si>
  <si>
    <t>As Balen Shah leads the race for Kathmandu mayor, here is a look at the revolutionary impulse of his songs. https://t.co/0YpyNj7osb</t>
  </si>
  <si>
    <t>Sun May 15 11:58:56 +0000 2022</t>
  </si>
  <si>
    <t>327948586</t>
  </si>
  <si>
    <t>http://pbs.twimg.com/profile_images/1492877723189977089/OxkPrkBf_normal.jpg</t>
  </si>
  <si>
    <t>KATHMANDU NEPAL</t>
  </si>
  <si>
    <t>http://twitter.com/kishworacharya/statuses/1525807942804467712</t>
  </si>
  <si>
    <t>{"hashtags":[],"symbols":[],"user_mentions":[{"screen_name":"DeepakbhandRi","name":"Balen Supporter","id":791520430729400300,"id_str":"791520430729400321","indices":[3,17]}],"urls":[]}</t>
  </si>
  <si>
    <t>RT @setopati: Balen Shah extends lead to over 1,000 https://t.co/GMToYKAXTU</t>
  </si>
  <si>
    <t>Sun May 15 11:58:17 +0000 2022</t>
  </si>
  <si>
    <t>306045565</t>
  </si>
  <si>
    <t>http://pbs.twimg.com/profile_images/1320689825826050053/WachHJ_M_normal.jpg</t>
  </si>
  <si>
    <t>http://twitter.com/NepaliDiplomacy/statuses/1525807779101175808</t>
  </si>
  <si>
    <t>{"hashtags":[],"symbols":[],"user_mentions":[],"urls":[{"url":"https://t.co/5HHjegSo1B","expanded_url":"https://en.himalpress.com/news/464","display_url":"en.himalpress.com/news/464","indices":[45,68]}]}</t>
  </si>
  <si>
    <t>@realpbhattarai Balen shah  भिजन  नभएको मान्छे राम्रैसङ्ग चिन्नुहुदोरहिछ तपाइका अध्यक्ष भन्दा शिक्षित र इन्जिनियर पनि हुन।ब्याबस्थ्याले बेरोजगार र र्यापर भएका थिए ।।</t>
  </si>
  <si>
    <t>Sun May 15 11:58:14 +0000 2022</t>
  </si>
  <si>
    <t>http://twitter.com/iamurSaugat/statuses/1525807768233316354</t>
  </si>
  <si>
    <t>Independent candidate for mayor of Kathmandu Metropolitan City, Balen Shah is racing away from Keshav Sthapit of CPN-UML even as Sirjana Singh of Nepali Congress (NC) tries to bridge the gap with Sthapit.
https://t.co/OhoGZdFDii
#Khabarhub #national #BalenShah #localelection #Ktm</t>
  </si>
  <si>
    <t>Sun May 15 11:55:52 +0000 2022</t>
  </si>
  <si>
    <t>1426134681720811522</t>
  </si>
  <si>
    <t>http://pbs.twimg.com/profile_images/1518562312822870021/mznvCrkA_normal.jpg</t>
  </si>
  <si>
    <t>http://twitter.com/PR4K45H/statuses/1525807170989989888</t>
  </si>
  <si>
    <t>RT @DeepakbhandRi: ‼️Ktm Latest Vote counting ‼️
         Balen Shah(🦯  ) : 3110
         keshav Sthapit (☀) : 1645
         Srijana Singh(🌴) : 1602
   #vote_update #Election2022</t>
  </si>
  <si>
    <t>Sun May 15 11:52:42 +0000 2022</t>
  </si>
  <si>
    <t>1496157789881716736</t>
  </si>
  <si>
    <t>http://pbs.twimg.com/profile_images/1500796319014998016/M2yTiYXc_normal.jpg</t>
  </si>
  <si>
    <t>http://twitter.com/spectatorindexn/statuses/1525806376567832576</t>
  </si>
  <si>
    <t>{"hashtags":[{"text":"LocalElections2079","indices":[61,80]},{"text":"LocalElections","indices":[82,97]},{"text":"BalenShah","indices":[99,109]}],"symbols":[],"user_mentions":[],"urls":[]}</t>
  </si>
  <si>
    <t>Independent candidate Balen Shah has been taking lead in the mayoral race in Kathmandu Metropolitan City.
#NepalPress
 https://t.co/m5YEXLVVRz</t>
  </si>
  <si>
    <t>Sun May 15 11:52:13 +0000 2022</t>
  </si>
  <si>
    <t>http://twitter.com/DeepakbhandRi/statuses/1525806251866615813</t>
  </si>
  <si>
    <t>The CPN-UML is leading the votes counted in the 20 local units under the local level elections so far.
#NepalPress
 https://t.co/m5YEXLVVRz</t>
  </si>
  <si>
    <t>Sun May 15 11:49:40 +0000 2022</t>
  </si>
  <si>
    <t>http://twitter.com/asaroj982/statuses/1525805611124150273</t>
  </si>
  <si>
    <t>{"hashtags":[{"text":"breakingnews","indices":[59,72]},{"text":"latest_update","indices":[167,181]}],"symbols":[],"user_mentions":[],"urls":[]}</t>
  </si>
  <si>
    <t>@Guffadi98 balen le nai ho jitne 🙏</t>
  </si>
  <si>
    <t>Sun May 15 11:47:43 +0000 2022</t>
  </si>
  <si>
    <t>1230421351636160514</t>
  </si>
  <si>
    <t>http://pbs.twimg.com/profile_images/1477605891155267585/FMOi3kTY_normal.jpg</t>
  </si>
  <si>
    <t>Brisbane, Queensland</t>
  </si>
  <si>
    <t>http://twitter.com/rohanga90741898/statuses/1525805121430401025</t>
  </si>
  <si>
    <t>‼️Ktm Latest Vote counting ‼️
         Balen Shah(🦯  ) : 3110
         keshav Sthapit (☀) : 1645
         Srijana Singh(🌴) : 1602
   #vote_update #Election2022</t>
  </si>
  <si>
    <t>Sun May 15 11:47:39 +0000 2022</t>
  </si>
  <si>
    <t>3288425738</t>
  </si>
  <si>
    <t>http://pbs.twimg.com/profile_images/1516780427973132288/vis05csa_normal.jpg</t>
  </si>
  <si>
    <t>sunsari</t>
  </si>
  <si>
    <t>http://twitter.com/deepakluitel45/statuses/1525805104112500737</t>
  </si>
  <si>
    <t>{"hashtags":[],"symbols":[],"user_mentions":[{"screen_name":"khanal_roji","name":"💞 रोजि 💞","id":4312978340,"id_str":"4312978340","indices":[3,15]}],"urls":[]}</t>
  </si>
  <si>
    <t>SetoPati: Balen Shah extends lead over Sthapit -  https://t.co/q156YjHp0J</t>
  </si>
  <si>
    <t>Sun May 15 11:47:09 +0000 2022</t>
  </si>
  <si>
    <t>365918709</t>
  </si>
  <si>
    <t>http://pbs.twimg.com/profile_images/1358396653883990016/5aUgRddG_normal.jpg</t>
  </si>
  <si>
    <t xml:space="preserve">BuddhaNagar, Kathmandu </t>
  </si>
  <si>
    <t>http://twitter.com/Online_khabar/statuses/1525804978841219072</t>
  </si>
  <si>
    <t>OnlineKhabar_En</t>
  </si>
  <si>
    <t>SetoPati: Balen Shah races ahead as Singh closes gap with Sthapit -  https://t.co/XDg35jdmR7</t>
  </si>
  <si>
    <t>Sun May 15 11:46:44 +0000 2022</t>
  </si>
  <si>
    <t>3832931652</t>
  </si>
  <si>
    <t>http://pbs.twimg.com/profile_images/1386957637279834112/2Lt_HPYn_normal.jpg</t>
  </si>
  <si>
    <t>http://twitter.com/OnlineKhabar_En/statuses/1525804873262178305</t>
  </si>
  <si>
    <t>{"hashtags":[{"text":"Kathmandu","indices":[0,10]},{"text":"Nepal","indices":[110,116]},{"text":"NepalVotes","indices":[117,128]},{"text":"NepalElection","indices":[129,143]},{"text":"NepalElection","indices":[144,158]}],"symbols":[],"user_mentions":[],"urls":[],"media":[{"id":1525804836167745500,"id_str":"1525804836167745537","indices":[159,182],"media_url":"http://pbs.twimg.com/media/FSy_ahhaAAEB6wD.jpg","media_url_https":"https://pbs.twimg.com/media/FSy_ahhaAAEB6wD.jpg","url":"https://t.co/w0cg0UN4QU","display_url":"pic.twitter.com/w0cg0UN4QU","expanded_url":"https://twitter.com/OnlineKhabar_En/status/1525804873262178305/photo/1","type":"photo","sizes":{"large":{"w":1024,"h":624,"resize":"fit"},"small":{"w":680,"h":414,"resize":"fit"},"thumb":{"w":150,"h":150,"resize":"crop"},"medium":{"w":1024,"h":624,"resize":"fit"}}}]}</t>
  </si>
  <si>
    <t>Balen shah bata प्रधानमन्त्री ko पद bata vanda ni badhi aas rakhdai xan janta le
#BalenShah</t>
  </si>
  <si>
    <t>Sun May 15 11:45:27 +0000 2022</t>
  </si>
  <si>
    <t>890125857293033473</t>
  </si>
  <si>
    <t>http://pbs.twimg.com/profile_images/890127085108428800/5BH0rIml_normal.jpg</t>
  </si>
  <si>
    <t>http://twitter.com/DakterSaab/statuses/1525804548241371138</t>
  </si>
  <si>
    <t>{"hashtags":[{"text":"balen","indices":[159,165]},{"text":"NepalVotes","indices":[166,177]},{"text":"election2022","indices":[178,191]}],"symbols":[],"user_mentions":[{"screen_name":"ShahBalen","name":"Balen Shah","id":1471116252600955000,"id_str":"1471116252600954886","indices":[148,158]}],"urls":[]}</t>
  </si>
  <si>
    <t>Balen Shah 1465 votes le agadi chan 🥲🥲🥲 #collectiveplayers</t>
  </si>
  <si>
    <t>Sun May 15 11:42:02 +0000 2022</t>
  </si>
  <si>
    <t>http://twitter.com/Rocks_Suman1/statuses/1525803689315037184</t>
  </si>
  <si>
    <t>{"hashtags":[{"text":"KeepInTouch","indices":[62,74]}],"symbols":[],"user_mentions":[],"urls":[]}</t>
  </si>
  <si>
    <t>New Update
Balen Shah : 12103
Keshav Sthapit : 7891
Srijana Singh : 8430 😝</t>
  </si>
  <si>
    <t>Sun May 15 11:40:42 +0000 2022</t>
  </si>
  <si>
    <t>4880708896</t>
  </si>
  <si>
    <t>http://pbs.twimg.com/profile_images/1475367495951290368/sugfZ6_t_normal.jpg</t>
  </si>
  <si>
    <t>New Delhi, India</t>
  </si>
  <si>
    <t>http://twitter.com/SamridhaR/statuses/1525803355930472449</t>
  </si>
  <si>
    <t>{"hashtags":[],"symbols":[],"user_mentions":[{"screen_name":"amish973","name":"Amish Mulmi","id":4043609653,"id_str":"4043609653","indices":[3,12]}],"urls":[]}</t>
  </si>
  <si>
    <t>Balen Shah : 3110
Keshav Sthapit : 1645
Srijana Singh : 1602
#KeepInTouch</t>
  </si>
  <si>
    <t>Sun May 15 11:39:39 +0000 2022</t>
  </si>
  <si>
    <t>3017876136</t>
  </si>
  <si>
    <t>http://pbs.twimg.com/profile_images/1509284457072668674/_VthhHOK_normal.jpg</t>
  </si>
  <si>
    <t>http://twitter.com/bimal_khimdung/statuses/1525803089126563840</t>
  </si>
  <si>
    <t>{"hashtags":[{"text":"LocalElections2079","indices":[138,157]}],"symbols":[],"user_mentions":[],"urls":[]}</t>
  </si>
  <si>
    <t>@XLABGYANENDRA Balen Shah 🔥🔥🔥</t>
  </si>
  <si>
    <t>Sun May 15 11:39:25 +0000 2022</t>
  </si>
  <si>
    <t>3239996600</t>
  </si>
  <si>
    <t>http://pbs.twimg.com/profile_images/1479675638432690176/dzrrq89c_normal.jpg</t>
  </si>
  <si>
    <t>http://twitter.com/PritamBidrohi/statuses/1525803030830280705</t>
  </si>
  <si>
    <t>RT @nepalmeme: Balen Shah : 3110
Keshav Sthapit : 1645
Srijana Singh : 1602
#memeNepalUpdates
#KeepInTouch</t>
  </si>
  <si>
    <t>Sun May 15 11:39:06 +0000 2022</t>
  </si>
  <si>
    <t>879585829722652672</t>
  </si>
  <si>
    <t>http://pbs.twimg.com/profile_images/1506633140218961924/AAIVkAOb_normal.jpg</t>
  </si>
  <si>
    <t>http://twitter.com/certifiedbadb_/statuses/1525802953403076609</t>
  </si>
  <si>
    <t>{"hashtags":[],"symbols":[],"user_mentions":[{"screen_name":"shreezyyy","name":"shreZu","id":1204027861230710800,"id_str":"1204027861230710784","indices":[3,13]}],"urls":[]}</t>
  </si>
  <si>
    <t>RT @enhimalpress: Independent candidate Balen Shah has nearly doubled his lead over his close competitors Keshav Sthapit of CPN-UML and Srijana Singh of Nepali Congress in Kathmandu Metropolitan City. #Election #HimalPress #BalenShah
https://t.co/mZAiIRS38K</t>
  </si>
  <si>
    <t>Sun May 15 11:39:00 +0000 2022</t>
  </si>
  <si>
    <t>464130006</t>
  </si>
  <si>
    <t>http://pbs.twimg.com/profile_images/1512731088443277314/uEHodB1j_normal.jpg</t>
  </si>
  <si>
    <t>http://twitter.com/Silent_KillerDr/statuses/1525802926954131457</t>
  </si>
  <si>
    <t>Independent candidate Balen Shah has nearly doubled his lead over his close competitors Keshav Sthapit of CPN-UML and Srijana Singh of Nepali Congress in Kathmandu Metropolitan City. #Election #HimalPress #BalenShah
https://t.co/mZAiIRS38K</t>
  </si>
  <si>
    <t>Sun May 15 11:37:27 +0000 2022</t>
  </si>
  <si>
    <t>775734192403427328</t>
  </si>
  <si>
    <t>http://pbs.twimg.com/profile_images/1510271356797341699/nb4eF5li_normal.jpg</t>
  </si>
  <si>
    <t>औकात</t>
  </si>
  <si>
    <t>http://twitter.com/HeyPeaKay/statuses/1525802535680102400</t>
  </si>
  <si>
    <t>{"hashtags":[],"symbols":[],"user_mentions":[{"screen_name":"ouzi_rice","name":"Jean ❤","id":624509919,"id_str":"624509919","indices":[3,13]}],"urls":[]}</t>
  </si>
  <si>
    <t>Balen Shah races ahead as Singh closes gap with Sthapit https://t.co/JMGAZuxsMh</t>
  </si>
  <si>
    <t>Sun May 15 11:36:59 +0000 2022</t>
  </si>
  <si>
    <t>462657692</t>
  </si>
  <si>
    <t>http://pbs.twimg.com/profile_images/1510063713176465412/9zcZJy7C_normal.jpg</t>
  </si>
  <si>
    <t>San Marcos, TX</t>
  </si>
  <si>
    <t>http://twitter.com/TheBiddhut/statuses/1525802417710850049</t>
  </si>
  <si>
    <t>Can't wait to hear Balen Shah become the mayor of Kathmandu.☺️</t>
  </si>
  <si>
    <t>Sun May 15 11:36:11 +0000 2022</t>
  </si>
  <si>
    <t>624509919</t>
  </si>
  <si>
    <t>http://pbs.twimg.com/profile_images/1522887923409907712/tGibnIl8_normal.jpg</t>
  </si>
  <si>
    <t>America is real Nepal is myth</t>
  </si>
  <si>
    <t>http://twitter.com/ouzi_rice/statuses/1525802220016414720</t>
  </si>
  <si>
    <t>@thakurkc @shah_balen @ncp_madhavnepal @cmprachanda @JSPrabhakar @pampha_bhusal @kpsharmaoli @IshwarPokhrel @PradeepgyawaliK @Online_khabar @setopati यो मुजी पनि झोले होला र आफ्नो पार्टी बाहेक कोहि देख्दैन। बुद्धिजीवी भनाउँदाको सोच कन्डो जस्तो रैछ। सोच बदल मुजी।</t>
  </si>
  <si>
    <t>Sun May 15 11:36:08 +0000 2022</t>
  </si>
  <si>
    <t>1014534332780867585</t>
  </si>
  <si>
    <t>http://pbs.twimg.com/profile_images/1506633604549718017/MfUDgztH_normal.jpg</t>
  </si>
  <si>
    <t>She/her</t>
  </si>
  <si>
    <t>http://twitter.com/Mystypraya/statuses/1525802206414381058</t>
  </si>
  <si>
    <t>OnlineKhabar: #Kathmandu 
Shah extends his lead. Do you think he'll win?
Balen Shah, Independent - 3,110
Keshav Sthapit, UML - 1,645
Sirjana Singh, Nepali Congress - 1,602
#Nepal #NepalVotes #NepalElection #NepalElection2079 #NepalLocalElections -</t>
  </si>
  <si>
    <t>Sun May 15 11:35:53 +0000 2022</t>
  </si>
  <si>
    <t>1515536773761273860</t>
  </si>
  <si>
    <t>http://pbs.twimg.com/profile_images/1516385777512779784/Fyi5Ile__normal.png</t>
  </si>
  <si>
    <t>http://twitter.com/NplYearProgres/statuses/1525802143110025217</t>
  </si>
  <si>
    <t>{"hashtags":[{"text":"NepalElection2079","indices":[72,90]},{"text":"NepalVotes","indices":[92,103]}],"symbols":[],"user_mentions":[],"urls":[]}</t>
  </si>
  <si>
    <t>RT @Ujyaalo: काठमाण्डाैकाे मतगणनामा बालेन शाह दाेब्बरभन्दा धेरै मतले अगाडि Shared via @Ujyaalo https://t.co/td65su8Dcj</t>
  </si>
  <si>
    <t>Sun May 15 11:35:47 +0000 2022</t>
  </si>
  <si>
    <t>112341239</t>
  </si>
  <si>
    <t>http://pbs.twimg.com/profile_images/1473239840208547843/aUPMAXDB_normal.jpg</t>
  </si>
  <si>
    <t>Nepal, South Asia</t>
  </si>
  <si>
    <t>http://twitter.com/siromanid/statuses/1525802119349280768</t>
  </si>
  <si>
    <t>Balen Shah with a good lead! 👏</t>
  </si>
  <si>
    <t>Sun May 15 11:33:39 +0000 2022</t>
  </si>
  <si>
    <t>http://twitter.com/__lol_life/statuses/1525801578602450944</t>
  </si>
  <si>
    <t>{"hashtags":[],"symbols":[],"user_mentions":[],"urls":[{"url":"https://t.co/K742G7lbJ6","expanded_url":"https://twitter.com/nepalmeme/status/1525790228283543552","display_url":"twitter.com/nepalmeme/stat…","indices":[28,51]}]}</t>
  </si>
  <si>
    <t>#Kathmandu 
Shah extends his lead. Do you think he'll win?
Balen Shah, Independent - 3,110
Keshav Sthapit, UML - 1,645
Sirjana Singh, Nepali Congress - 1,602
#Nepal #NepalVotes #NepalElection #NepalElection2079 #NepalLocalElections https://t.co/mDqofLVj7W</t>
  </si>
  <si>
    <t>Sun May 15 11:33:14 +0000 2022</t>
  </si>
  <si>
    <t>http://twitter.com/Nepwavebydgs/statuses/1525801474235633665</t>
  </si>
  <si>
    <t>{"hashtags":[{"text":"Balen","indices":[147,153]},{"text":"LocalElection2079","indices":[154,172]},{"text":"Nepwave","indices":[173,181]},{"text":"BalenShah","indices":[182,192]},{"text":"KeshavSthapit","indices":[193,207]}],"symbols":[],"user_mentions":[],"urls":[{"url":"https://t.co/2iBbqLtLlO","expanded_url":"https://election.nepwave.com","display_url":"election.nepwave.com","indices":[122,145]}],"media":[{"id":1525801422779842600,"id_str":"1525801422779842560","indices":[208,231],"media_url":"http://pbs.twimg.com/media/FSy8T1qUAAA1G-U.jpg","media_url_https":"https://pbs.twimg.com/media/FSy8T1qUAAA1G-U.jpg","url":"https://t.co/rqwlvyMkdO","display_url":"pic.twitter.com/rqwlvyMkdO","expanded_url":"https://twitter.com/Nepwavebydgs/status/1525801474235633665/photo/1","type":"photo","sizes":{"thumb":{"w":150,"h":150,"resize":"crop"},"large":{"w":1000,"h":1000,"resize":"fit"},"medium":{"w":1000,"h":1000,"resize":"fit"},"small":{"w":680,"h":680,"resize":"fit"}}}]}</t>
  </si>
  <si>
    <t>thehimalayan</t>
  </si>
  <si>
    <t>New Update
Balen Shah : 3110
Keshav Sthapit : 1645
Srijana Singh : 1602
#NepalElection2079 
#NepalVotes</t>
  </si>
  <si>
    <t>Sun May 15 11:33:00 +0000 2022</t>
  </si>
  <si>
    <t>160131888</t>
  </si>
  <si>
    <t>http://pbs.twimg.com/profile_images/378800000742583092/7830e5564d64a8cf925015e7b4f85169_normal.jpeg</t>
  </si>
  <si>
    <t>http://twitter.com/thehimalayan/statuses/1525801415326584832</t>
  </si>
  <si>
    <t>{"hashtags":[],"symbols":[],"user_mentions":[],"urls":[{"url":"https://t.co/0fmNRv6p36","expanded_url":"https://thehimalayantimes.com/kathmandu/vote-count-moves-at-snails-pace-balen-sunita-continue-to-be-frontrunners-in-kathmandu","display_url":"thehimalayantimes.com/kathmandu/vote…","indices":[86,109]}]}</t>
  </si>
  <si>
    <t>RT @NepalLiveToday: Balen Shah, an independent candidate who shot to fame from the popular rap battling league Raw Barz, has taken an early lead in the vote counting.  https://t.co/pCI6cRHlno</t>
  </si>
  <si>
    <t>Sun May 15 11:32:46 +0000 2022</t>
  </si>
  <si>
    <t>http://twitter.com/Nepwavebydgs/statuses/1525801357663358976</t>
  </si>
  <si>
    <t>{"hashtags":[{"text":"Balen","indices":[147,153]},{"text":"LocalElection2079","indices":[154,172]},{"text":"Nepwave","indices":[173,181]},{"text":"BalenShah","indices":[182,192]},{"text":"KeshavSthapit","indices":[193,207]}],"symbols":[],"user_mentions":[],"urls":[{"url":"https://t.co/2iBbqLtLlO","expanded_url":"https://election.nepwave.com","display_url":"election.nepwave.com","indices":[122,145]}],"media":[{"id":1525801331214078000,"id_str":"1525801331214077952","indices":[208,231],"media_url":"http://pbs.twimg.com/media/FSy8OgjVUAAW_lj.jpg","media_url_https":"https://pbs.twimg.com/media/FSy8OgjVUAAW_lj.jpg","url":"https://t.co/8pB0MlYbaD","display_url":"pic.twitter.com/8pB0MlYbaD","expanded_url":"https://twitter.com/Nepwavebydgs/status/1525801357663358976/photo/1","type":"photo","sizes":{"thumb":{"w":150,"h":150,"resize":"crop"},"large":{"w":1000,"h":1000,"resize":"fit"},"medium":{"w":1000,"h":1000,"resize":"fit"},"small":{"w":680,"h":680,"resize":"fit"}}}]}</t>
  </si>
  <si>
    <t>Balen Shah, an independent candidate who shot to fame from the popular rap battling league Raw Barz, has taken an early lead in the vote counting.  https://t.co/pCI6cRHlno</t>
  </si>
  <si>
    <t>Sun May 15 11:31:46 +0000 2022</t>
  </si>
  <si>
    <t>http://twitter.com/nepalmeme/statuses/1525801105284026368</t>
  </si>
  <si>
    <t>Balen Shah : 3110
Keshav Sthapit : 1645
Srijana Singh : 1602
#NepalUpdates 
#NepalVotes https://t.co/gKBjkrZVqS</t>
  </si>
  <si>
    <t>Sun May 15 11:29:31 +0000 2022</t>
  </si>
  <si>
    <t>http://twitter.com/unheard_oices/statuses/1525800538951933955</t>
  </si>
  <si>
    <t>काठमाडौं महानगरपालिका update :-Balen shah- 3110Keshab Sthapit - 1645Srijana Singh - 1602👉STAY UPDATED...🙏</t>
  </si>
  <si>
    <t>Sun May 15 11:29:00 +0000 2022</t>
  </si>
  <si>
    <t>http://twitter.com/NepalLiveToday/statuses/1525800411277705218</t>
  </si>
  <si>
    <t>Balen shah 🇳🇵🙏🏾🙏🏾🙏🏾🙏🏾</t>
  </si>
  <si>
    <t>Sun May 15 11:28:24 +0000 2022</t>
  </si>
  <si>
    <t>http://twitter.com/roman_aryal/statuses/1525800258248200192</t>
  </si>
  <si>
    <t>{"hashtags":[{"text":"BalenShah","indices":[72,82]}],"symbols":[],"user_mentions":[],"urls":[]}</t>
  </si>
  <si>
    <t>Balen Shah retains the lead at Kathmandu Metroplis with 3110 votes over Keshav Sthapit with 1645 votes. 
Follow live at: https://t.co/2iBbqLtLlO
#Balen #LocalElection2079 #Nepwave #BalenShah #KeshavSthapit https://t.co/JWvQp8Qp55</t>
  </si>
  <si>
    <t>Sun May 15 11:26:34 +0000 2022</t>
  </si>
  <si>
    <t>http://twitter.com/prajwolbaniyaa/statuses/1525799800020430849</t>
  </si>
  <si>
    <t>Balen Shah : 3110
Keshav Sthapit : 1645
Srijana Singh : 1602'
#Balen  #Balenshah</t>
  </si>
  <si>
    <t>Sun May 15 11:25:23 +0000 2022</t>
  </si>
  <si>
    <t>http://twitter.com/nepalmeme/statuses/1525799501478318080</t>
  </si>
  <si>
    <t>Latest update of Kathmandu Metropolis
Balen Shah: 3110
Keshav Sthapit: 1645
Sirjana Singh: 1602
#KathmanduMetropolitan #UPDATE #LocalElections #Kathmandu #Mayor
https://t.co/qpS9s4szuH</t>
  </si>
  <si>
    <t>Sun May 15 11:23:55 +0000 2022</t>
  </si>
  <si>
    <t>1284088172075347973</t>
  </si>
  <si>
    <t>http://pbs.twimg.com/profile_images/1523913469338206208/1AqGd42J_normal.jpg</t>
  </si>
  <si>
    <t>Rajbiraj</t>
  </si>
  <si>
    <t>http://twitter.com/PriyanshuSah15/statuses/1525799131624509445</t>
  </si>
  <si>
    <t>"Independent candidate Balen Shah has still been maintaining the lead in Kathmandu Metropolitan City"
#BalenShah #Kathmandu 
https://t.co/wmG7s7YEqi</t>
  </si>
  <si>
    <t>Sun May 15 11:23:15 +0000 2022</t>
  </si>
  <si>
    <t>2643908349</t>
  </si>
  <si>
    <t>http://pbs.twimg.com/profile_images/607570151131594753/0U0ssxMP_normal.jpg</t>
  </si>
  <si>
    <t>Banepa Nepal</t>
  </si>
  <si>
    <t>http://twitter.com/sdahal12/statuses/1525798962787422208</t>
  </si>
  <si>
    <t>Balen Shah : 3110 🫡🫡🫡
Keshav Sthapit : 1645
Srijana Singh : 1602</t>
  </si>
  <si>
    <t>Sun May 15 11:16:49 +0000 2022</t>
  </si>
  <si>
    <t>1525754720278548480</t>
  </si>
  <si>
    <t>http://pbs.twimg.com/profile_images/1525755657709756416/gtXPQEmz_normal.jpg</t>
  </si>
  <si>
    <t>http://twitter.com/yt_jyan/statuses/1525797345648005120</t>
  </si>
  <si>
    <t>{"hashtags":[],"symbols":[],"user_mentions":[],"urls":[],"media":[{"id":1525797343219421200,"id_str":"1525797343219421184","indices":[52,75],"media_url":"http://pbs.twimg.com/media/FSy4mYHUEAAxrUs.jpg","media_url_https":"https://pbs.twimg.com/media/FSy4mYHUEAAxrUs.jpg","url":"https://t.co/ddn83znh1Q","display_url":"pic.twitter.com/ddn83znh1Q","expanded_url":"https://twitter.com/yt_jyan/status/1525797345648005120/photo/1","type":"photo","sizes":{"thumb":{"w":150,"h":150,"resize":"crop"},"medium":{"w":1080,"h":810,"resize":"fit"},"large":{"w":1080,"h":810,"resize":"fit"},"small":{"w":680,"h":510,"resize":"fit"}}}]}</t>
  </si>
  <si>
    <t>Balen Shah : 3110
Keshav Sthapit : 1645
Srijana Singh : 1602</t>
  </si>
  <si>
    <t>Sun May 15 11:14:43 +0000 2022</t>
  </si>
  <si>
    <t>1278673740964872193</t>
  </si>
  <si>
    <t>http://pbs.twimg.com/profile_images/1305828542748323840/ReGIenO-_normal.jpg</t>
  </si>
  <si>
    <t>Nepal🇳🇵</t>
  </si>
  <si>
    <t>http://twitter.com/Nabinbamma99/statuses/1525796814481371136</t>
  </si>
  <si>
    <t>{"hashtags":[{"text":"BalenShah","indices":[41,51]},{"text":"balen","indices":[53,59]},{"text":"BalenforMayor","indices":[61,75]},{"text":"Elections2022","indices":[77,91]}],"symbols":[],"user_mentions":[],"urls":[]}</t>
  </si>
  <si>
    <t>Balen Shah : 3110
Keshav Sthapit : 1645
Srijana Singh : 1602
#memeNepalUpdates
#KeepInTouch</t>
  </si>
  <si>
    <t>Sun May 15 11:14:35 +0000 2022</t>
  </si>
  <si>
    <t>1188841103627145217</t>
  </si>
  <si>
    <t>http://pbs.twimg.com/profile_images/1444723092887064585/nGfPTEfK_normal.jpg</t>
  </si>
  <si>
    <t>Germany</t>
  </si>
  <si>
    <t>http://twitter.com/infinitkripalu/statuses/1525796781027741699</t>
  </si>
  <si>
    <t>{"hashtags":[{"text":"NepalVotes","indices":[65,76]},{"text":"BalenShah","indices":[77,87]},{"text":"abapaloyuwako","indices":[88,102]}],"symbols":[],"user_mentions":[],"urls":[]}</t>
  </si>
  <si>
    <t>This cab driver says he'll give free rides all day if Balen Shah wins https://t.co/dFK9ufptko</t>
  </si>
  <si>
    <t>Sun May 15 11:10:52 +0000 2022</t>
  </si>
  <si>
    <t>http://twitter.com/black_mustangs/statuses/1525795848046919680</t>
  </si>
  <si>
    <t>Balen Shah leading the vote count https://t.co/cMEG5wV7cs</t>
  </si>
  <si>
    <t>Sun May 15 11:10:39 +0000 2022</t>
  </si>
  <si>
    <t>http://twitter.com/OnlinetvnepalC/statuses/1525795793084600321</t>
  </si>
  <si>
    <t>{"hashtags":[],"symbols":[],"user_mentions":[{"screen_name":"YouTube","name":"YouTube","id":10228272,"id_str":"10228272","indices":[5,13]}],"urls":[{"url":"https://t.co/L4eJD7Lq9P","expanded_url":"https://www.youtube.com/watch?v=6yLLb8tRZSo","display_url":"youtube.com/watch?v=6yLLb8…","indices":[99,122]}]}</t>
  </si>
  <si>
    <t>Independent mayoral candidate in Kathmandu Metropolitan City, Balendra Shah, aka Balen Shah, continued to lead vote count with a margin of 940 votes @ShahBalen - https://t.co/PzG54qkTGB</t>
  </si>
  <si>
    <t>Sun May 15 11:05:14 +0000 2022</t>
  </si>
  <si>
    <t>http://twitter.com/DeepakbhandRi/statuses/1525794428597571585</t>
  </si>
  <si>
    <t>{"hashtags":[{"text":"vote_update","indices":[132,144]},{"text":"Election2022","indices":[145,158]}],"symbols":[],"user_mentions":[],"urls":[]}</t>
  </si>
  <si>
    <t>Aile samma pani isthiti najuk nai cha hai guys! Lets keep Balen Shah in prayers 🙏🏻🙏🏻🙏🏻🙏🏻🙏🏻🙏🏻</t>
  </si>
  <si>
    <t>Sun May 15 11:00:27 +0000 2022</t>
  </si>
  <si>
    <t>916367422835236864</t>
  </si>
  <si>
    <t>1525710889097125888</t>
  </si>
  <si>
    <t>http://pbs.twimg.com/profile_images/1507294052177178625/5mVwUEuH_normal.jpg</t>
  </si>
  <si>
    <t xml:space="preserve">Pokhara Nepal </t>
  </si>
  <si>
    <t>http://twitter.com/Rabinrda_vairal/statuses/1525793224190722051</t>
  </si>
  <si>
    <t>RT @dhakalroshan9: Latest Figures🚀
Balen Shah : 2601
Keshav Sthapit : 1415
Srijana Singh : 1359
Source: Galaxy 4K
#NepalLocalElection
#NTCUpdates</t>
  </si>
  <si>
    <t>Sun May 15 11:00:15 +0000 2022</t>
  </si>
  <si>
    <t>1389204564616777731</t>
  </si>
  <si>
    <t>1525772142734094336</t>
  </si>
  <si>
    <t>http://pbs.twimg.com/profile_images/1492781420036571137/5fP-R-ZQ_normal.jpg</t>
  </si>
  <si>
    <t>http://twitter.com/Kritika_Kreetu/statuses/1525793176614629377</t>
  </si>
  <si>
    <t>सगर ,बस्नते ,किस्ने बालेन दाई हो जित्ने ,सभा गृह बाहिर बालेन शाह समर्थक को भीड यस्तो देखियो......
#Balenshah #balen Balen Balen Shah Fans Club Balen Shah #balen Supporter Group Balensha Fain 
https://t.co/o7v0Ajiuin</t>
  </si>
  <si>
    <t>Sun May 15 10:56:36 +0000 2022</t>
  </si>
  <si>
    <t>http://twitter.com/NepalLiveToday/statuses/1525792254899949568</t>
  </si>
  <si>
    <t>{"hashtags":[],"symbols":[],"user_mentions":[],"urls":[{"url":"https://t.co/0YpyNj7osb","expanded_url":"https://www.nepallivetoday.com/2022/05/15/how-balen-shah-rapped-the-state-of-wrongdoings/","display_url":"nepallivetoday.com/2022/05/15/how…","indices":[108,131]}]}</t>
  </si>
  <si>
    <t>काठमाडौं महानगरपालिकामा कसको कति मत ? आधिकारिक विवरण यस्तो छ । बालेन शाह, केशव स्थापित कति ? Balen Shah Fans Club Balen Shah #balen Supporter Group Balen #Balenshah #balen 
https://t.co/JEson9EKFf</t>
  </si>
  <si>
    <t>Sun May 15 10:52:38 +0000 2022</t>
  </si>
  <si>
    <t>1327231399376523264</t>
  </si>
  <si>
    <t>http://pbs.twimg.com/profile_images/1518246297349681154/PEYuDMPw_normal.jpg</t>
  </si>
  <si>
    <t>http://twitter.com/KumarKa75809485/statuses/1525791256970166272</t>
  </si>
  <si>
    <t>RatoPati: KMC Mayor Race: Balen Shah’s lead continues - https://t.co/zvVhXE0pW2</t>
  </si>
  <si>
    <t>Sun May 15 10:49:01 +0000 2022</t>
  </si>
  <si>
    <t>1525434889687904257</t>
  </si>
  <si>
    <t>http://twitter.com/ShikharDahal11/statuses/1525790347825012737</t>
  </si>
  <si>
    <t>{"hashtags":[],"symbols":[],"user_mentions":[{"screen_name":"setopati","name":"Setopati","id":1307725646,"id_str":"1307725646","indices":[3,12]}],"urls":[{"url":"https://t.co/GMToYKAXTU","expanded_url":"https://en.setopati.com/political/158488","display_url":"en.setopati.com/political/1584…","indices":[52,75]}]}</t>
  </si>
  <si>
    <t>RatoPati: KMC Mayor Race: Balen Shah’s lead continues
https://t.co/Vo749lcGG8 -</t>
  </si>
  <si>
    <t>Sun May 15 10:46:59 +0000 2022</t>
  </si>
  <si>
    <t>1487844903576948736</t>
  </si>
  <si>
    <t>1525438717199994880</t>
  </si>
  <si>
    <t>http://pbs.twimg.com/profile_images/1513586408556052488/7eVQKbPN_normal.jpg</t>
  </si>
  <si>
    <t>UAE</t>
  </si>
  <si>
    <t>http://twitter.com/Khanal12N/statuses/1525789834874343424</t>
  </si>
  <si>
    <t>Good going balen shah #electionnepal</t>
  </si>
  <si>
    <t>Sun May 15 10:46:06 +0000 2022</t>
  </si>
  <si>
    <t>1382237117342916610</t>
  </si>
  <si>
    <t>http://pbs.twimg.com/profile_images/1383466352392892417/YleD5rI9_normal.jpg</t>
  </si>
  <si>
    <t>http://twitter.com/PIJNAS_CA10/statuses/1525789613952233472</t>
  </si>
  <si>
    <t>Balen Shah extends lead over Sthapit https://t.co/10QeSuQRub</t>
  </si>
  <si>
    <t>Sun May 15 10:46:05 +0000 2022</t>
  </si>
  <si>
    <t>1245728838589415424</t>
  </si>
  <si>
    <t>http://pbs.twimg.com/profile_images/1524288908099407872/Pit3AaGa_normal.jpg</t>
  </si>
  <si>
    <t xml:space="preserve">kathmandu        </t>
  </si>
  <si>
    <t>http://twitter.com/Adhishchhettri/statuses/1525789612115136512</t>
  </si>
  <si>
    <t>Balen Shah leading in Kathmandu Metropolitan City https://t.co/88KfKqDCVF</t>
  </si>
  <si>
    <t>Sun May 15 10:45:24 +0000 2022</t>
  </si>
  <si>
    <t>http://twitter.com/Khabarhub_Eng/statuses/1525789436654788608</t>
  </si>
  <si>
    <t>{"hashtags":[{"text":"Khabarhub","indices":[229,239]},{"text":"national","indices":[240,249]},{"text":"BalenShah","indices":[250,260]},{"text":"localelection","indices":[261,275]},{"text":"Ktm","indices":[276,280]}],"symbols":[],"user_mentions":[],"urls":[{"url":"https://t.co/OhoGZdFDii","expanded_url":"http://english.khabarhub.com/2022/15/252357/","display_url":"english.khabarhub.com/2022/15/252357/","indices":[205,228]}]}</t>
  </si>
  <si>
    <t>@Ujyaalo Balen Shah is leading 😍</t>
  </si>
  <si>
    <t>Sun May 15 10:41:01 +0000 2022</t>
  </si>
  <si>
    <t>104863445</t>
  </si>
  <si>
    <t>http://pbs.twimg.com/profile_images/1511314281555369994/NcnKJvus_normal.jpg</t>
  </si>
  <si>
    <t>#Nepal</t>
  </si>
  <si>
    <t>http://twitter.com/roohsaa/statuses/1525788335716806656</t>
  </si>
  <si>
    <t>Interesting: Ahile Social media ma Khotang ma Balen Shah le Kathmandu Metro ko mayor Jitchan ki nai vanera Nepali Kagaj (नेपाली कागज) ma 28 kg ko khasi baji rakheko kura viral bhairako chha.</t>
  </si>
  <si>
    <t>Sun May 15 10:33:38 +0000 2022</t>
  </si>
  <si>
    <t>1409381442170195971</t>
  </si>
  <si>
    <t>http://pbs.twimg.com/profile_images/1409673460427620356/n8QZiZTE_normal.jpg</t>
  </si>
  <si>
    <t>http://twitter.com/shristimainali9/statuses/1525786476931260416</t>
  </si>
  <si>
    <t>Will the real Balen Shah please stand up. #Balen #BalenforMayor #BalenShah #NepalVotes #Elections2022 https://t.co/M946ppaV8b</t>
  </si>
  <si>
    <t>Sun May 15 10:33:12 +0000 2022</t>
  </si>
  <si>
    <t>1038133050775879681</t>
  </si>
  <si>
    <t>http://pbs.twimg.com/profile_images/1407130354704478209/P5rvPGMq_normal.jpg</t>
  </si>
  <si>
    <t>http://twitter.com/anurodhhhhh/statuses/1525786366306824193</t>
  </si>
  <si>
    <t>Balen Shah : 2820
Keshav Sthapit : 1507
Srijana Singh : 1449
#NTCUpdates #NepalElection</t>
  </si>
  <si>
    <t>Sun May 15 10:30:04 +0000 2022</t>
  </si>
  <si>
    <t>3243069698</t>
  </si>
  <si>
    <t>http://pbs.twimg.com/profile_images/1111592211286814722/ciumGqyV_normal.jpg</t>
  </si>
  <si>
    <t>Jhapa, Gauradaha</t>
  </si>
  <si>
    <t>http://twitter.com/kattel_p/statuses/1525785580130291713</t>
  </si>
  <si>
    <t>‼️Ktm Latest Vote counting ‼️
         Balen Shah(🦯  ) :2820
         keshav Sthapit (☀) : 1507
         Srijana Singh(🌴) : 1449
   #vote_update #Election2022</t>
  </si>
  <si>
    <t>Sun May 15 10:22:55 +0000 2022</t>
  </si>
  <si>
    <t>1355044009618489348</t>
  </si>
  <si>
    <t>http://pbs.twimg.com/profile_images/1355044182100828167/Ri7Wp-9y_normal.jpg</t>
  </si>
  <si>
    <t>http://twitter.com/NepalpressEng/statuses/1525783780501250048</t>
  </si>
  <si>
    <t>{"hashtags":[{"text":"NepalPress","indices":[107,118]}],"symbols":[],"user_mentions":[],"urls":[{"url":"https://t.co/m5YEXLVVRz","expanded_url":"https://english.nepalpress.com/2022/05/15/balen-shah-leading-in-all-wards-of-kathmandu-shah-ahead-of-sthapit-by-1-465-votes/","display_url":"english.nepalpress.com/2022/05/15/bal…","indices":[120,143]}]}</t>
  </si>
  <si>
    <t>MyRepublica: Balen Shah in Bhaktapur - https://t.co/xbSXDh1XFq</t>
  </si>
  <si>
    <t>Sun May 15 10:21:20 +0000 2022</t>
  </si>
  <si>
    <t>http://twitter.com/NepalpressEng/statuses/1525783383313223680</t>
  </si>
  <si>
    <t>{"hashtags":[{"text":"NepalPress","indices":[104,115]}],"symbols":[],"user_mentions":[],"urls":[{"url":"https://t.co/m5YEXLVVRz","expanded_url":"https://english.nepalpress.com/2022/05/15/balen-shah-leading-in-all-wards-of-kathmandu-shah-ahead-of-sthapit-by-1-465-votes/","display_url":"english.nepalpress.com/2022/05/15/bal…","indices":[117,140]}]}</t>
  </si>
  <si>
    <t>काठमाडौं महानगरपालिका Update :
Balen Shah- 2820
Keshab Sthapit -1507
Srijana Singh -1449</t>
  </si>
  <si>
    <t>Sun May 15 10:15:58 +0000 2022</t>
  </si>
  <si>
    <t>1431546893037879302</t>
  </si>
  <si>
    <t>Guffadi98</t>
  </si>
  <si>
    <t>1525330013121175552</t>
  </si>
  <si>
    <t>1525435919188144130</t>
  </si>
  <si>
    <t>http://pbs.twimg.com/profile_images/1525332504281985024/05AhaNUx_normal.jpg</t>
  </si>
  <si>
    <t>http://twitter.com/sanzay_shah/statuses/1525782029773643776</t>
  </si>
  <si>
    <t>{"hashtags":[],"symbols":[],"user_mentions":[{"screen_name":"Guffadi98","name":"गफाडि🤣🤣😜😜","id":1431546893037879300,"id_str":"1431546893037879302","indices":[0,10]}],"urls":[]}</t>
  </si>
  <si>
    <t>Shah has been replying that the Nepal Workers and Peasants Party (NWPP)  is the party of his choice. He also maintained that Bhaktapur has become an exemplary municipality because of the victory of NWPP in Bhaktapur. 
#social #Balenshah #LocalElections2022
https://t.co/dwKWQUMNEV</t>
  </si>
  <si>
    <t>Sun May 15 10:15:24 +0000 2022</t>
  </si>
  <si>
    <t>http://twitter.com/DeepakbhandRi/statuses/1525781887309910016</t>
  </si>
  <si>
    <t>Balen Shah : 2820
Keshav Sthapit : 1507
Srijana Singh : 1449</t>
  </si>
  <si>
    <t>Sun May 15 10:12:19 +0000 2022</t>
  </si>
  <si>
    <t>1672745924</t>
  </si>
  <si>
    <t>http://pbs.twimg.com/profile_images/996034024018620421/XiJcPXsm_normal.jpg</t>
  </si>
  <si>
    <t>chisapani, Ramechhap</t>
  </si>
  <si>
    <t>http://twitter.com/smallmind5/statuses/1525781112777474048</t>
  </si>
  <si>
    <t>INTERESTING: अहिले SOCIAL MEDIA मा Khotang मा BALEN SHAH ले KATHMANDU METRO को MAYOR जित्छन् कि नाई भनेर नेपाली कागज मा 28 KG को खसी बाजी राखेको कुरा VIRAL भइरको छ. 🍁😁</t>
  </si>
  <si>
    <t>Sun May 15 10:10:08 +0000 2022</t>
  </si>
  <si>
    <t>http://twitter.com/Nepal_News_En/statuses/1525780563679920129</t>
  </si>
  <si>
    <t>{"hashtags":[],"symbols":[],"user_mentions":[],"urls":[{"url":"https://t.co/q156YjHp0J","expanded_url":"https://en.setopati.com/political/158489","display_url":"en.setopati.com/political/1584…","indices":[50,73]}]}</t>
  </si>
  <si>
    <t>RT @NepalLiveToday: Latest update of Kathmandu Metropolis vote counting as of ..
Balen Shah: 2820
Keshav Sthapit: 1507
Sirjana Singh: 1449
#KathmanduMetropolitan #UPDATE #LocalElections #Kathmandu #Mayor</t>
  </si>
  <si>
    <t>http://twitter.com/Nepal_News_En/statuses/1525780561138266115</t>
  </si>
  <si>
    <t>{"hashtags":[],"symbols":[],"user_mentions":[],"urls":[{"url":"https://t.co/XDg35jdmR7","expanded_url":"https://en.setopati.com/political/158491","display_url":"en.setopati.com/political/1584…","indices":[69,92]}]}</t>
  </si>
  <si>
    <t>Independent candidate Balen Shah: 2820
CPN-UML candidate Keshav Sthapit: 1507
Nepali Congress candidate Sirjana Singh: 1449
[01:35 PM May 15, 2022]
#kathmandu
#LocalElections2022 
#BalenforMayor</t>
  </si>
  <si>
    <t>Sun May 15 10:06:53 +0000 2022</t>
  </si>
  <si>
    <t>http://twitter.com/HarishK72263870/statuses/1525779745757331456</t>
  </si>
  <si>
    <t>{"hashtags":[{"text":"BalenShah","indices":[81,91]}],"symbols":[],"user_mentions":[],"urls":[]}</t>
  </si>
  <si>
    <t>RT @Ashutoshhh__: I want someone to look at me the way Police Didi looks at Balen Shah. 
#LocalElections2022 #NepalVotes #NepalElection2079 #BalenShah https://t.co/Gf2pTM7lBx</t>
  </si>
  <si>
    <t>Sun May 15 10:02:07 +0000 2022</t>
  </si>
  <si>
    <t>1477981868851040257</t>
  </si>
  <si>
    <t>http://pbs.twimg.com/profile_images/1507729086579314689/K-mXhDwm_normal.jpg</t>
  </si>
  <si>
    <t>http://twitter.com/fantuspr123/statuses/1525778546035408896</t>
  </si>
  <si>
    <t>Balen Shah : 2820
Keshav Sthapit : 1507
Srijana Singh : 1449
#NTCUpdates</t>
  </si>
  <si>
    <t>Sun May 15 10:02:02 +0000 2022</t>
  </si>
  <si>
    <t>2935835281</t>
  </si>
  <si>
    <t>http://pbs.twimg.com/profile_images/1477164349617688576/567_xuDQ_normal.jpg</t>
  </si>
  <si>
    <t>Nepal,birgunj</t>
  </si>
  <si>
    <t>http://twitter.com/bitutiwari30/statuses/1525778523100569600</t>
  </si>
  <si>
    <t>Latest updates
#kinniho
Who will be winner?
#balendrashah2820
#keshabsthapit1507
#srijanashrestha1449
#balen #kathmandu #mayor #sthapit #srijana #keshab #shrestha #shah #balendra #lauro #liveupdate #update #latest #votecount #counting #election #result
https://t.co/eFpgn6b66s https://t.co/RFzjYJHd34</t>
  </si>
  <si>
    <t>Sun May 15 09:58:18 +0000 2022</t>
  </si>
  <si>
    <t>http://twitter.com/bijulionfire/statuses/1525777586210893827</t>
  </si>
  <si>
    <t>{"hashtags":[{"text":"collectiveplayers","indices":[40,58]}],"symbols":[],"user_mentions":[],"urls":[]}</t>
  </si>
  <si>
    <t>KMC Mayor Race: Balen Shah’s lead continues
https://t.co/8FNydC3YZS</t>
  </si>
  <si>
    <t>Sun May 15 09:57:02 +0000 2022</t>
  </si>
  <si>
    <t>3311460976</t>
  </si>
  <si>
    <t>http://pbs.twimg.com/profile_images/1160731735006433280/g9ZARPkw_normal.jpg</t>
  </si>
  <si>
    <t>http://twitter.com/Hurtedlove7/statuses/1525777267971919872</t>
  </si>
  <si>
    <t>@thakurkc @shah_balen @ncp_madhavnepal @cmprachanda @JSPrabhakar @pampha_bhusal @kpsharmaoli @IshwarPokhrel @PradeepgyawaliK @Online_khabar @setopati देश युवाले बनाउने हो, ईन्जीनीयरले बनाउने हो। नेताले आफ्नै खल्ती र आफ्ना झोले मात्रै बनाउने हो।</t>
  </si>
  <si>
    <t>Sun May 15 09:56:04 +0000 2022</t>
  </si>
  <si>
    <t>4312978340</t>
  </si>
  <si>
    <t>http://pbs.twimg.com/profile_images/1524945797107683329/vVrgOGHF_normal.jpg</t>
  </si>
  <si>
    <t>http://twitter.com/khanal_roji/statuses/1525777024085803008</t>
  </si>
  <si>
    <t>New Update
Balen Shah : 2820
Keshav Sthapit : 1507
Srijana Singh : 1449
#NepalElection2079 
#NepalVotes</t>
  </si>
  <si>
    <t>Sun May 15 09:53:18 +0000 2022</t>
  </si>
  <si>
    <t>368336000</t>
  </si>
  <si>
    <t>http://pbs.twimg.com/profile_images/1524785881269297153/ozxsHdSl_normal.jpg</t>
  </si>
  <si>
    <t>http://twitter.com/beingrameys/statuses/1525776327785484288</t>
  </si>
  <si>
    <t>@ShahBalen Art has been always a threat to religion and politics. With Balen Shah’s creative intervention ( रचनात्मक हस्तक्षेप ), hopefully he will press the reset button to Nepal.</t>
  </si>
  <si>
    <t>Sun May 15 09:50:07 +0000 2022</t>
  </si>
  <si>
    <t>http://twitter.com/Rocks_Suman1/statuses/1525775525737730048</t>
  </si>
  <si>
    <t>Balen Shah : 2820
Keshav Sthapit : 1507
Srijana Singh : 1449
#NTCUpdates #NepalElection2079 #BalenforMayor</t>
  </si>
  <si>
    <t>Sun May 15 09:44:06 +0000 2022</t>
  </si>
  <si>
    <t>1326525918685310980</t>
  </si>
  <si>
    <t>XLABGYANENDRA</t>
  </si>
  <si>
    <t>1387626753326153733</t>
  </si>
  <si>
    <t>1525769093202137089</t>
  </si>
  <si>
    <t>http://pbs.twimg.com/profile_images/1519349844791336961/3vDw-MYu_normal.jpg</t>
  </si>
  <si>
    <t>http://twitter.com/NFTSomesh619/statuses/1525774012194127873</t>
  </si>
  <si>
    <t>{"hashtags":[],"symbols":[],"user_mentions":[{"screen_name":"XLABGYANENDRA","name":"H.E. Gyanendra Khadka🔥🌎💎Goodbye Fiats💎","id":1326525918685311000,"id_str":"1326525918685310980","indices":[0,14]}],"urls":[]}</t>
  </si>
  <si>
    <t>Yo sabai sthan ma Balen Shah ko nai agrata kayam dekhiyo. Situation ajhei pani najuk nai cha https://t.co/xIF3GYPs5s</t>
  </si>
  <si>
    <t>Sun May 15 09:41:51 +0000 2022</t>
  </si>
  <si>
    <t>4703172338</t>
  </si>
  <si>
    <t>http://pbs.twimg.com/profile_images/1521826836409319424/xDB0lFyt_normal.jpg</t>
  </si>
  <si>
    <t>l</t>
  </si>
  <si>
    <t>http://twitter.com/sameER_utd/statuses/1525773445484584960</t>
  </si>
  <si>
    <t>Recent Update!
Balen Shah: 2820 
Keshav Sthapit: 1507
Sirjana Singh: 1449
Time: 1:30 PM</t>
  </si>
  <si>
    <t>Sun May 15 09:41:33 +0000 2022</t>
  </si>
  <si>
    <t>1518953658565935104</t>
  </si>
  <si>
    <t>http://pbs.twimg.com/profile_images/1518953793517666304/4o9ka2Rz_normal.jpg</t>
  </si>
  <si>
    <t>http://twitter.com/pradipnepal599/statuses/1525773368280371201</t>
  </si>
  <si>
    <t>RT @nepalmeme: Balen Shah : 2820
Keshav Sthapit : 1507
Srijana Singh : 1449
#memeNepalUpdates
#KeepInTouch</t>
  </si>
  <si>
    <t>Sun May 15 09:40:52 +0000 2022</t>
  </si>
  <si>
    <t>1489269257930436612</t>
  </si>
  <si>
    <t>http://pbs.twimg.com/profile_images/1495652810460831747/rYvBb_Qq_normal.jpg</t>
  </si>
  <si>
    <t>New Baneshwor-10, Kathmandu</t>
  </si>
  <si>
    <t>http://twitter.com/HimalPress/statuses/1525773195822784513</t>
  </si>
  <si>
    <t>{"hashtags":[],"symbols":[],"user_mentions":[{"screen_name":"enhimalpress","name":"Himal Press English","id":1520011219704303600,"id_str":"1520011219704303618","indices":[3,16]}],"urls":[]}</t>
  </si>
  <si>
    <t>Balen Shah retains the lead at Kathmandu Metroplis with 2820 votes over Keshav Sthapit with 15407 votes. 
Follow live at: https://t.co/2iBbqLtLlO
#Balen #LocalElection2079 #Nepwave #BalenShah #KeshavSthapit https://t.co/NZWOvdd0Cj</t>
  </si>
  <si>
    <t>Sun May 15 09:40:47 +0000 2022</t>
  </si>
  <si>
    <t>1520011219704303618</t>
  </si>
  <si>
    <t>http://pbs.twimg.com/profile_images/1521419323998601216/DOy3AH0x_normal.jpg</t>
  </si>
  <si>
    <t>http://twitter.com/enhimalpress/statuses/1525773177648926720</t>
  </si>
  <si>
    <t>{"hashtags":[{"text":"Election","indices":[183,192]},{"text":"HimalPress","indices":[193,204]},{"text":"BalenShah","indices":[205,215]}],"symbols":[],"user_mentions":[],"urls":[{"url":"https://t.co/mZAiIRS38K","expanded_url":"https://en.himalpress.com/news/464","display_url":"en.himalpress.com/news/464","indices":[216,239]}]}</t>
  </si>
  <si>
    <t>@AshwinGhimire ko tweet bujhe anusar Naksal, Baluwatar, Lazimpat ra Koteshwor ko chahi vote ganisakiyeko cha ra tesma Balen Shah nai agra sthan ma chan? 💫</t>
  </si>
  <si>
    <t>Sun May 15 09:38:29 +0000 2022</t>
  </si>
  <si>
    <t>http://twitter.com/setopati/statuses/1525772598055141376</t>
  </si>
  <si>
    <t>{"hashtags":[],"symbols":[],"user_mentions":[],"urls":[{"url":"https://t.co/JMGAZuxsMh","expanded_url":"https://en.setopati.com/political/158491","display_url":"en.setopati.com/political/1584…","indices":[56,79]}]}</t>
  </si>
  <si>
    <t>_imleyy</t>
  </si>
  <si>
    <t>History भनेको फेरिने चिज हो भाइ ,बालेन अहिलेसम्म आको थिएन!🙂♥️
#breakingnews 
पछिल्लो प्राप्त मतगणना अप्डेट
Balen Shah - 2820
Keshav Sthapit- 1507
Sirjana Singh - 1449
  Lead by 1313
#latest_update
  अग्रता कायमै🙏♥️</t>
  </si>
  <si>
    <t>Sun May 15 09:37:38 +0000 2022</t>
  </si>
  <si>
    <t>2903406583</t>
  </si>
  <si>
    <t>http://pbs.twimg.com/profile_images/1508418871484891140/8sYYYt0I_normal.jpg</t>
  </si>
  <si>
    <t>http://twitter.com/_imleyy/statuses/1525772382740545536</t>
  </si>
  <si>
    <t>Balen Shah : 2820
Keshav Sthapit : 1507
Srijana Singh : 1449
#memeNepalUpdates
#KeepInTouch</t>
  </si>
  <si>
    <t>Sun May 15 09:37:12 +0000 2022</t>
  </si>
  <si>
    <t>2608261326</t>
  </si>
  <si>
    <t>http://pbs.twimg.com/profile_images/1261244323305328640/sCHnI3c5_normal.jpg</t>
  </si>
  <si>
    <t>http://twitter.com/changyyorong/statuses/1525772273034137605</t>
  </si>
  <si>
    <t>#BalenShah
Balen Shah https://t.co/bPdnDWcuRU</t>
  </si>
  <si>
    <t>Sun May 15 09:36:21 +0000 2022</t>
  </si>
  <si>
    <t>2527287120</t>
  </si>
  <si>
    <t>http://pbs.twimg.com/profile_images/1497819347141677058/J-ZhNDsa_normal.jpg</t>
  </si>
  <si>
    <t>http://twitter.com/DevBahadurkc/statuses/1525772062215880704</t>
  </si>
  <si>
    <t>1313 ko antar Balen Shah ra Keshav Sthapit ko vote ko’ 
1:34 Pm , 15th May 2022 #NepalElection2079</t>
  </si>
  <si>
    <t>Sun May 15 09:30:12 +0000 2022</t>
  </si>
  <si>
    <t>http://twitter.com/Nepal_News_En/statuses/1525770512625856513</t>
  </si>
  <si>
    <t>{"hashtags":[{"text":"Kathmandu","indices":[14,24]},{"text":"Nepal","indices":[175,181]},{"text":"NepalVotes","indices":[182,193]},{"text":"NepalElection","indices":[194,208]},{"text":"NepalElection2079","indices":[209,227]},{"text":"NepalLocalElections","indices":[228,248]}],"symbols":[],"user_mentions":[],"urls":[]}</t>
  </si>
  <si>
    <t>@OnlineKhabar_En Balen shah murdabad no independent youth allowed in nepal.</t>
  </si>
  <si>
    <t>Sun May 15 09:29:17 +0000 2022</t>
  </si>
  <si>
    <t>1239475394903822336</t>
  </si>
  <si>
    <t>http://pbs.twimg.com/profile_images/1373923692523229192/iIrn27ix_normal.jpg</t>
  </si>
  <si>
    <t>http://twitter.com/KalikoteSusmita/statuses/1525770282081853440</t>
  </si>
  <si>
    <t>{"hashtags":[],"symbols":[],"user_mentions":[{"screen_name":"Ujyaalo","name":"Ujyaalo","id":308959719,"id_str":"308959719","indices":[3,11]},{"screen_name":"Ujyaalo","name":"Ujyaalo","id":308959719,"id_str":"308959719","indices":[86,94]}],"urls":[{"url":"https://t.co/td65su8Dcj","expanded_url":"https://ujyaaloonline.com/story/69421/2022/5/14/Balen-Shah-leading-in-Kathmandu","display_url":"ujyaaloonline.com/story/69421/20…","indices":[95,118]}]}</t>
  </si>
  <si>
    <t>@OnlineKhabar_En Balen shah murdaba</t>
  </si>
  <si>
    <t>Sun May 15 09:28:23 +0000 2022</t>
  </si>
  <si>
    <t>783186706811924480</t>
  </si>
  <si>
    <t>http://pbs.twimg.com/profile_images/1525856355302576134/2B_RRG0N_normal.jpg</t>
  </si>
  <si>
    <t>A World Citizen</t>
  </si>
  <si>
    <t>http://twitter.com/ghimiresansar/statuses/1525770057292607488</t>
  </si>
  <si>
    <t>Latest update of Kathmandu Metropolis vote counting as of ..
Balen Shah: 2820
Keshav Sthapit: 1507
Sirjana Singh: 1449
#KathmanduMetropolitan #UPDATE #LocalElections #Kathmandu #Mayor</t>
  </si>
  <si>
    <t>Sun May 15 09:27:25 +0000 2022</t>
  </si>
  <si>
    <t>1019645861905817600</t>
  </si>
  <si>
    <t>http://pbs.twimg.com/profile_images/1525840126844489729/gCrUCYd1_normal.jpg</t>
  </si>
  <si>
    <t>http://twitter.com/butterpaneerr/statuses/1525769814882795520</t>
  </si>
  <si>
    <t>Challenging the general assumption that political parties are stronger than individual candidates in Kathmandu Balen Shah has got more votes than other candidates ...
https://t.co/CbhZzqKu7L
#Khabarhub #national #localelection #balen</t>
  </si>
  <si>
    <t>Sun May 15 09:27:00 +0000 2022</t>
  </si>
  <si>
    <t>187815898</t>
  </si>
  <si>
    <t>http://pbs.twimg.com/profile_images/1520974379169230849/uNyP2jhW_normal.jpg</t>
  </si>
  <si>
    <t>Nagarjun Muni-2,Kath,Nepal</t>
  </si>
  <si>
    <t>http://twitter.com/kurghelichapain/statuses/1525769706711695361</t>
  </si>
  <si>
    <t>@prajwolbaniyaa Balen shah murdabad vote him out</t>
  </si>
  <si>
    <t>Sun May 15 09:26:47 +0000 2022</t>
  </si>
  <si>
    <t>http://twitter.com/Online_khabar/statuses/1525769651719852032</t>
  </si>
  <si>
    <t>@bbcnepali @balenshah57 Balen shah murdabad</t>
  </si>
  <si>
    <t>Sun May 15 09:26:01 +0000 2022</t>
  </si>
  <si>
    <t>http://twitter.com/OnlineKhabar_En/statuses/1525769458949627904</t>
  </si>
  <si>
    <t>{"hashtags":[{"text":"Kathmandu","indices":[0,10]},{"text":"Nepal","indices":[161,167]},{"text":"NepalVotes","indices":[168,179]},{"text":"NepalElection","indices":[180,194]},{"text":"NepalElection2079","indices":[195,213]},{"text":"NepalLocalElections","indices":[214,234]}],"symbols":[],"user_mentions":[],"urls":[],"media":[{"id":1525769357267128300,"id_str":"1525769357267128321","indices":[235,258],"media_url":"http://pbs.twimg.com/media/FSyfJYUVUAEPcu3.jpg","media_url_https":"https://pbs.twimg.com/media/FSyfJYUVUAEPcu3.jpg","url":"https://t.co/mDqofLVj7W","display_url":"pic.twitter.com/mDqofLVj7W","expanded_url":"https://twitter.com/OnlineKhabar_En/status/1525769458949627904/photo/1","type":"photo","sizes":{"medium":{"w":1080,"h":720,"resize":"fit"},"thumb":{"w":150,"h":150,"resize":"crop"},"large":{"w":1080,"h":720,"resize":"fit"},"small":{"w":680,"h":453,"resize":"fit"}}}]}</t>
  </si>
  <si>
    <t>Balen Shah: 2601
Keshav Sthapit: 1427
Sirjana Singh: 1359
Tweet likes: 3</t>
  </si>
  <si>
    <t>Sun May 15 09:25:38 +0000 2022</t>
  </si>
  <si>
    <t>http://twitter.com/NplYearProgres/statuses/1525769366041952257</t>
  </si>
  <si>
    <t>@OnlineKhabar_En vote out balen shah</t>
  </si>
  <si>
    <t>Sun May 15 09:23:19 +0000 2022</t>
  </si>
  <si>
    <t>1394355409</t>
  </si>
  <si>
    <t>http://pbs.twimg.com/profile_images/1045295279468146688/8B9kyGBS_normal.jpg</t>
  </si>
  <si>
    <t>http://twitter.com/mahabirpaudyal/statuses/1525768780483555328</t>
  </si>
  <si>
    <t>काठमाडौं महानगरपालिका मा Balen Shah ले लगातार लिड गरेपछी!केशब स्थापितकाे अहिले को अवस्था😀 https://t.co/blRXb1OCk2</t>
  </si>
  <si>
    <t>Sun May 15 09:22:11 +0000 2022</t>
  </si>
  <si>
    <t>http://twitter.com/NepalLiveToday/statuses/1525768496327856128</t>
  </si>
  <si>
    <t>{"hashtags":[],"symbols":[],"user_mentions":[],"urls":[{"url":"https://t.co/pCI6cRHlno","expanded_url":"https://www.nepallivetoday.com/2022/05/15/nepal-local-elections-2022-follow-counting-in-kathmandu-metropolis/","display_url":"nepallivetoday.com/2022/05/15/nep…","indices":[148,171]}]}</t>
  </si>
  <si>
    <t>OnlineKhabar: Balen Shah is leading in UML's strongholds. He currently leads UML's Keshav Sthapit by over 1,200 votes.
#NepalVotes #NepalElection #NepalElection2079 #nepalielections #LocalElections2022 -</t>
  </si>
  <si>
    <t>Sun May 15 09:20:00 +0000 2022</t>
  </si>
  <si>
    <t>1462772537364865024</t>
  </si>
  <si>
    <t>http://pbs.twimg.com/profile_images/1525151351252013057/z1baM-06_normal.jpg</t>
  </si>
  <si>
    <t>http://twitter.com/Dherainakara/statuses/1525767947175661569</t>
  </si>
  <si>
    <t>{"hashtags":[{"text":"NepalUpdates","indices":[62,75]},{"text":"NepalVotes","indices":[77,88]}],"symbols":[],"user_mentions":[],"urls":[{"url":"https://t.co/gKBjkrZVqS","expanded_url":"https://twitter.com/Dherainakara/status/1525746532003479552","display_url":"twitter.com/Dherainakara/s…","indices":[89,112]}]}</t>
  </si>
  <si>
    <t>काठमाडौं महानगरपालिका Update :
Balen Shah- 2601
Keshab Sthapit - 1427
Srijana Singh - 1359</t>
  </si>
  <si>
    <t>Sun May 15 09:18:57 +0000 2022</t>
  </si>
  <si>
    <t>http://twitter.com/asaroj982/statuses/1525767682301505538</t>
  </si>
  <si>
    <t>Latest Figures🚀
Balen Shah : 2601
Keshav Sthapit : 1415
Srijana Singh : 1359
Source: Galaxy 4K
#NepalLocalElection
#NTCUpdates</t>
  </si>
  <si>
    <t>Sun May 15 09:18:35 +0000 2022</t>
  </si>
  <si>
    <t>909068330094313473</t>
  </si>
  <si>
    <t>http://pbs.twimg.com/profile_images/1447966955697152001/dc16tePC_normal.jpg</t>
  </si>
  <si>
    <t>Kohalpur</t>
  </si>
  <si>
    <t>http://twitter.com/sadikshya419/statuses/1525767591943254016</t>
  </si>
  <si>
    <t>As Balen Shah's lead continues to excite Kathmandu, the slow vote count across Nepal frustrates the nation - Online Khabar (English) https://t.co/6n7boaqMzW</t>
  </si>
  <si>
    <t>Sun May 15 09:18:31 +0000 2022</t>
  </si>
  <si>
    <t>http://twitter.com/Nepwavebydgs/statuses/1525767574100660224</t>
  </si>
  <si>
    <t>{"hashtags":[{"text":"Balen","indices":[147,153]},{"text":"LocalElection2079","indices":[154,172]},{"text":"Nepwave","indices":[173,181]},{"text":"BalenShah","indices":[182,192]},{"text":"KeshavSthapit","indices":[193,207]}],"symbols":[],"user_mentions":[],"urls":[{"url":"https://t.co/2iBbqLtLlO","expanded_url":"https://election.nepwave.com","display_url":"election.nepwave.com","indices":[122,145]}],"media":[{"id":1525767553250758700,"id_str":"1525767553250758656","indices":[208,231],"media_url":"http://pbs.twimg.com/media/FSydgX1UEAA__64.jpg","media_url_https":"https://pbs.twimg.com/media/FSydgX1UEAA__64.jpg","url":"https://t.co/JWvQp8Qp55","display_url":"pic.twitter.com/JWvQp8Qp55","expanded_url":"https://twitter.com/Nepwavebydgs/status/1525767574100660224/photo/1","type":"photo","sizes":{"thumb":{"w":150,"h":150,"resize":"crop"},"large":{"w":1000,"h":1000,"resize":"fit"},"medium":{"w":1000,"h":1000,"resize":"fit"},"small":{"w":680,"h":680,"resize":"fit"}}}]}</t>
  </si>
  <si>
    <t>RT @mapaniscorpioho: Balen Shah: 2027
Keshav Sthapit: 1123
Sirjana Singh: 1026
Banger tweets from me: 0</t>
  </si>
  <si>
    <t>Sun May 15 09:18:08 +0000 2022</t>
  </si>
  <si>
    <t>1431288054694572033</t>
  </si>
  <si>
    <t>http://twitter.com/voteforbalen/statuses/1525767477447512064</t>
  </si>
  <si>
    <t>{"hashtags":[{"text":"Balen","indices":[63,69]},{"text":"Balenshah","indices":[71,81]}],"symbols":[],"user_mentions":[],"urls":[]}</t>
  </si>
  <si>
    <t>RT @FplRosh: Balen shah is winning this, we are all winning the election 🔥What a time to be alive. #NepalVotes #Nepal</t>
  </si>
  <si>
    <t>Sun May 15 09:17:48 +0000 2022</t>
  </si>
  <si>
    <t>http://twitter.com/NepalLiveToday/statuses/1525767392600952833</t>
  </si>
  <si>
    <t>{"hashtags":[{"text":"KathmanduMetropolitan","indices":[96,118]},{"text":"UPDATE","indices":[119,126]},{"text":"LocalElections","indices":[127,142]},{"text":"Kathmandu","indices":[143,153]},{"text":"Mayor","indices":[154,160]}],"symbols":[],"user_mentions":[],"urls":[{"url":"https://t.co/qpS9s4szuH","expanded_url":"http://Nepallivetoday.com","display_url":"Nepallivetoday.com","indices":[161,184]}]}</t>
  </si>
  <si>
    <t>@thakurkc @shah_balen @ncp_madhavnepal @cmprachanda @JSPrabhakar @pampha_bhusal @kpsharmaoli @IshwarPokhrel @PradeepgyawaliK @Online_khabar @setopati kejariwal laai ni modi kaa jholele yestai vanthe pahila!!!!</t>
  </si>
  <si>
    <t>Sun May 15 09:16:32 +0000 2022</t>
  </si>
  <si>
    <t>706832871449763841</t>
  </si>
  <si>
    <t>http://pbs.twimg.com/profile_images/1290595840034131968/GkVfuZDo_normal.jpg</t>
  </si>
  <si>
    <t>कसैको मुटु मा</t>
  </si>
  <si>
    <t>http://twitter.com/subash912/statuses/1525767072520626178</t>
  </si>
  <si>
    <t>Balen Shah is leading in UML's strongholds. He currently leads UML's Keshav Sthapit by over 1,200 votes.
#NepalVotes #NepalElection #NepalElection2079 #nepalielections #LocalElections2022 https://t.co/3L9wd2Kaob</t>
  </si>
  <si>
    <t>Sun May 15 09:15:36 +0000 2022</t>
  </si>
  <si>
    <t>960785663720415232</t>
  </si>
  <si>
    <t>http://pbs.twimg.com/profile_images/1496775637465399296/LzX0KIde_normal.jpg</t>
  </si>
  <si>
    <t>http://twitter.com/TheAnnaExpress/statuses/1525766837434056706</t>
  </si>
  <si>
    <t>{"hashtags":[{"text":"BalenShah","indices":[102,112]},{"text":"Kathmandu","indices":[113,123]}],"symbols":[],"user_mentions":[],"urls":[{"url":"https://t.co/wmG7s7YEqi","expanded_url":"https://theannapurnaexpress.com/news/balen-shah-leading-vote-count-in-kathmandu-metropolitan-city-5919","display_url":"theannapurnaexpress.com/news/balen-sha…","indices":[125,148]}]}</t>
  </si>
  <si>
    <t>New Update
Balen Shah : 2601
Keshav Sthapit : 1427
Srijana Singh : 1359
#NepalElection2079 
#NepalVotes</t>
  </si>
  <si>
    <t>Sun May 15 09:15:09 +0000 2022</t>
  </si>
  <si>
    <t>3280746036</t>
  </si>
  <si>
    <t>http://pbs.twimg.com/profile_images/1512302765615198214/Fd4-VUmD_normal.jpg</t>
  </si>
  <si>
    <t>http://twitter.com/pikaa_pikachhuu/statuses/1525766724364095488</t>
  </si>
  <si>
    <t>‼️Ktm Latest Vote counting ‼️
         Balen Shah(🦯  ) :2601
         keshav Sthapit (☀) : 1515
         Srijana Singh(🌴) : 1359
   #vote_update #Election2022</t>
  </si>
  <si>
    <t>Sun May 15 09:14:13 +0000 2022</t>
  </si>
  <si>
    <t>2888164994</t>
  </si>
  <si>
    <t>http://pbs.twimg.com/profile_images/1525520415837536256/vEglFIjt_normal.jpg</t>
  </si>
  <si>
    <t xml:space="preserve">काठमान्डौ , नेपाल </t>
  </si>
  <si>
    <t>http://twitter.com/palpasa_cafe/statuses/1525766489105920000</t>
  </si>
  <si>
    <t>Kathmandu mayoral candidate Balen Shah cast his vote-Muna https://t.co/uePeG66ZOm</t>
  </si>
  <si>
    <t>Sun May 15 09:12:33 +0000 2022</t>
  </si>
  <si>
    <t>http://twitter.com/nepalmeme/statuses/1525766070342402048</t>
  </si>
  <si>
    <t>Balen Shah is leading by good margin in mayor race of Kathmandu MetroPolitan.
#Balenshah
#Mayorofkathmandu https://t.co/69Zi7Y1imJ</t>
  </si>
  <si>
    <t>Sun May 15 09:12:01 +0000 2022</t>
  </si>
  <si>
    <t>1525705249138167808</t>
  </si>
  <si>
    <t>http://twitter.com/PopulismUpdates/statuses/1525765938716418048</t>
  </si>
  <si>
    <t>{"hashtags":[],"symbols":[],"user_mentions":[],"urls":[],"media":[{"id":1525761413217910800,"id_str":"1525761413217910784","indices":[70,93],"media_url":"http://pbs.twimg.com/ext_tw_video_thumb/1525761413217910784/pu/img/LG-flm7U9sGzYRJB.jpg","media_url_https":"https://pbs.twimg.com/ext_tw_video_thumb/1525761413217910784/pu/img/LG-flm7U9sGzYRJB.jpg","url":"https://t.co/dFK9ufptko","display_url":"pic.twitter.com/dFK9ufptko","expanded_url":"https://twitter.com/DivasChaulagai1/status/1525761467236352001/video/1","type":"photo","sizes":{"thumb":{"w":150,"h":150,"resize":"crop"},"small":{"w":383,"h":680,"resize":"fit"},"large":{"w":576,"h":1024,"resize":"fit"},"medium":{"w":576,"h":1024,"resize":"fit"}},"source_status_id":1525761467236352000,"source_status_id_str":"1525761467236352001","source_user_id":3298911696,"source_user_id_str":"3298911696"}]}</t>
  </si>
  <si>
    <t>RT @nepalmeme: Balen Shah : 2601
Keshav Sthapit : 1427
Srijana Singh : 1359
#memeNepalUpdates
#KeepInTouch</t>
  </si>
  <si>
    <t>Sun May 15 08:59:20 +0000 2022</t>
  </si>
  <si>
    <t>1506544624256520192</t>
  </si>
  <si>
    <t>&lt;a href="http://publicize.wp.com/" rel="nofollow"&gt;WordPress.com&lt;/a&gt;</t>
  </si>
  <si>
    <t>http://pbs.twimg.com/profile_images/1506545823408013315/DsKpP_l0_normal.jpg</t>
  </si>
  <si>
    <t>http://twitter.com/DiaryHimalaya/statuses/1525762744208613377</t>
  </si>
  <si>
    <t>{"hashtags":[],"symbols":[],"user_mentions":[],"urls":[{"url":"https://t.co/cMEG5wV7cs","expanded_url":"https://himalayadiary.com/balen-shah-leading-the-vote-count/","display_url":"himalayadiary.com/balen-shah-lea…","indices":[34,57]}]}</t>
  </si>
  <si>
    <t>Balen Shah : 2601
Keshav Sthapit : 1427
Srijana Singh : 1359
#memeNepalUpdates
#KeepInTouch</t>
  </si>
  <si>
    <t>Sun May 15 08:58:23 +0000 2022</t>
  </si>
  <si>
    <t>770965029218717696</t>
  </si>
  <si>
    <t>http://pbs.twimg.com/profile_images/1325082248996122624/MEj7SuXx_normal.jpg</t>
  </si>
  <si>
    <t>http://twitter.com/pandejiiii/statuses/1525762506513211392</t>
  </si>
  <si>
    <t>MyRepublica: Balen Shah leading KMC mayor race  with 2457 votes, both Sthapit and Singh trailing behind (updated) - https://t.co/SzDcXlJuD9</t>
  </si>
  <si>
    <t>Sun May 15 08:57:54 +0000 2022</t>
  </si>
  <si>
    <t>1450369832088576000</t>
  </si>
  <si>
    <t>http://pbs.twimg.com/profile_images/1466288325308780550/833cRnQj_normal.jpg</t>
  </si>
  <si>
    <t xml:space="preserve">Naxal, Kathmandu </t>
  </si>
  <si>
    <t>http://twitter.com/b360nepal/statuses/1525762384828452865</t>
  </si>
  <si>
    <t>{"hashtags":[],"symbols":[],"user_mentions":[{"screen_name":"ShahBalen","name":"Balen Shah","id":1471116252600955000,"id_str":"1471116252600954886","indices":[149,159]}],"urls":[{"url":"https://t.co/PzG54qkTGB","expanded_url":"https://b360nepal.com/kmc-independent-mayoral-candidate-shah-continues-to-lead-with-2139-votes/","display_url":"b360nepal.com/kmc-independen…","indices":[162,185]}]}</t>
  </si>
  <si>
    <t>RT @OnlineKhabar_En: In five of the six metropolitan cities except for Kathmandu, where independent Balen Shah is leading, the ruling alliance is leading the count for mayoral positions.
#Nepal #NepalVotes #NepalElection2079 #NepalElection #Elections2022 #nepalielections
https://t.co/KueTPos3f7</t>
  </si>
  <si>
    <t>Sun May 15 08:57:03 +0000 2022</t>
  </si>
  <si>
    <t>http://twitter.com/bijulionfire/statuses/1525762172378566656</t>
  </si>
  <si>
    <t>In five of the six metropolitan cities except for Kathmandu, where independent Balen Shah is leading, the ruling alliance is leading the count for mayoral positions.
#Nepal #NepalVotes #NepalElection2079 #NepalElection #Elections2022 #nepalielections
https://t.co/KueTPos3f7</t>
  </si>
  <si>
    <t>Sun May 15 08:55:56 +0000 2022</t>
  </si>
  <si>
    <t>http://twitter.com/dhakalroshan9/statuses/1525761888264630272</t>
  </si>
  <si>
    <t>{"hashtags":[{"text":"NepalLocalElection","indices":[117,136]}],"symbols":[],"user_mentions":[{"screen_name":"dhakalroshan9","name":"Balen Shah Supporter #chunabupdate #balen","id":4800884508,"id_str":"4800884508","indices":[3,17]}],"urls":[]}</t>
  </si>
  <si>
    <t>Balen shah is winning this, we are all winning the election 🔥What a time to be alive. #NepalVotes #Nepal</t>
  </si>
  <si>
    <t>Sun May 15 08:50:28 +0000 2022</t>
  </si>
  <si>
    <t>http://twitter.com/bijulionfire/statuses/1525760512738611200</t>
  </si>
  <si>
    <t>Balen Shah : 2601
Keshav Sthapit : 1415
Srijana Singh : 1359
#BalenShah</t>
  </si>
  <si>
    <t>Sun May 15 08:43:06 +0000 2022</t>
  </si>
  <si>
    <t>1348234430872133632</t>
  </si>
  <si>
    <t>http://pbs.twimg.com/profile_images/1509219326649245698/ieaYPvrJ_normal.jpg</t>
  </si>
  <si>
    <t>http://twitter.com/eAwCXCUN5QrPLWi/statuses/1525758660034514944</t>
  </si>
  <si>
    <t>{"hashtags":[{"text":"Balenshah","indices":[98,108]},{"text":"balen","indices":[109,115]},{"text":"balen","indices":[154,160]}],"symbols":[],"user_mentions":[],"urls":[{"url":"https://t.co/o7v0Ajiuin","expanded_url":"https://youtu.be/wgf5lL-vD3Y","display_url":"youtu.be/wgf5lL-vD3Y","indices":[192,215]}]}</t>
  </si>
  <si>
    <t>It is too early to say who will become mayor of the Kathmandu Metropolitan City; 5,000 votes constitute just a small fraction of the total number of votes polled. But it seems clear that three candidates—Balen Shah, Keshav Stapit and Srijana Singh are the three closest rivals.</t>
  </si>
  <si>
    <t>Sun May 15 08:42:18 +0000 2022</t>
  </si>
  <si>
    <t>http://twitter.com/eAwCXCUN5QrPLWi/statuses/1525758460427546625</t>
  </si>
  <si>
    <t>{"hashtags":[{"text":"balen","indices":[125,131]},{"text":"Balenshah","indices":[154,164]},{"text":"balen","indices":[165,171]}],"symbols":[],"user_mentions":[],"urls":[{"url":"https://t.co/JEson9EKFf","expanded_url":"https://youtu.be/zYzs3J-jTME","display_url":"youtu.be/zYzs3J-jTME","indices":[173,196]}]}</t>
  </si>
  <si>
    <t>OnlineKhabar: As Balen Shah’s lead continues to excite Kathmandu, the slow vote count across Nepal frustrates the nation - https://t.co/82Yg3F9SHO</t>
  </si>
  <si>
    <t>Sun May 15 08:40:07 +0000 2022</t>
  </si>
  <si>
    <t>http://twitter.com/Nepal_News_En/statuses/1525757909442895879</t>
  </si>
  <si>
    <t>{"hashtags":[],"symbols":[],"user_mentions":[],"urls":[{"url":"https://t.co/zvVhXE0pW2","expanded_url":"http://english.ratopati.com/story/24554","display_url":"english.ratopati.com/story/24554","indices":[56,79]}]}</t>
  </si>
  <si>
    <t>Kathmandu Mayor Voting Update as of 12.00 P.M. 
Balen Shah (Lauro) : 2,601
Keshav Sthapit (Surya) : 1,415
Srijana Singh (Rukh) : 1,359</t>
  </si>
  <si>
    <t>http://twitter.com/Nepal_News_En/statuses/1525757908549509122</t>
  </si>
  <si>
    <t>{"hashtags":[],"symbols":[],"user_mentions":[],"urls":[{"url":"https://t.co/Vo749lcGG8","expanded_url":"https://english.ratopati.com/story/24554","display_url":"english.ratopati.com/story/24554","indices":[54,77]}]}</t>
  </si>
  <si>
    <t>RT @Khabarhub_Eng: Independent mayoral candidate of Kathmandu Metropolitan City (KMC) Balen Shah is still leading the vote count.
https://t.co/LcKGYEuGpH
#Khabarhub #KMC #Balen_Shah #Nepal</t>
  </si>
  <si>
    <t>Sun May 15 08:38:35 +0000 2022</t>
  </si>
  <si>
    <t>1317470323</t>
  </si>
  <si>
    <t>http://pbs.twimg.com/profile_images/603253725650550784/kZlagsYA_normal.jpg</t>
  </si>
  <si>
    <t>http://twitter.com/Bishbassboss/statuses/1525757525307834369</t>
  </si>
  <si>
    <t>{"hashtags":[{"text":"electionnepal","indices":[22,36]}],"symbols":[],"user_mentions":[],"urls":[]}</t>
  </si>
  <si>
    <t>RT @trending_Nepal: Balen  Shah -  2457
Keshav Sthapit - 1427
Srijana Singh - 1168
#ElectionUpdate #Kathmandu #KMC https://t.co/9rdNv2Wy83</t>
  </si>
  <si>
    <t>Sun May 15 08:37:38 +0000 2022</t>
  </si>
  <si>
    <t>http://twitter.com/setopati/statuses/1525757285712396288</t>
  </si>
  <si>
    <t>{"hashtags":[],"symbols":[],"user_mentions":[],"urls":[{"url":"https://t.co/10QeSuQRub","expanded_url":"https://en.setopati.com/political/158489","display_url":"en.setopati.com/political/1584…","indices":[37,60]}]}</t>
  </si>
  <si>
    <t>Independent mayoral candidate of Kathmandu Metropolitan City (KMC) Balen Shah is still leading the vote count.
https://t.co/LcKGYEuGpH
#Khabarhub #KMC #Balen_Shah #Nepal</t>
  </si>
  <si>
    <t>Sun May 15 08:36:35 +0000 2022</t>
  </si>
  <si>
    <t>1259128198698135552</t>
  </si>
  <si>
    <t>http://pbs.twimg.com/profile_images/1260063611969507330/hlRsjBtS_normal.jpg</t>
  </si>
  <si>
    <t>http://twitter.com/Crazyshady8/statuses/1525757021337047040</t>
  </si>
  <si>
    <t>@thakurkc @shah_balen @ncp_madhavnepal @cmprachanda @JSPrabhakar @pampha_bhusal @kpsharmaoli @IshwarPokhrel @PradeepgyawaliK @Online_khabar @setopati gu khaye hunchha pasu ho yo</t>
  </si>
  <si>
    <t>Sun May 15 08:36:16 +0000 2022</t>
  </si>
  <si>
    <t>939110819039625216</t>
  </si>
  <si>
    <t>http://pbs.twimg.com/profile_images/939115285843296256/OX2nGX9x_normal.jpg</t>
  </si>
  <si>
    <t>http://twitter.com/DanfeTv/statuses/1525756940118372352</t>
  </si>
  <si>
    <t>{"hashtags":[],"symbols":[],"user_mentions":[],"urls":[{"url":"https://t.co/88KfKqDCVF","expanded_url":"https://eng.danfetv.com/?p=63434","display_url":"eng.danfetv.com/?p=63434","indices":[50,73]}]}</t>
  </si>
  <si>
    <t>Balen  Shah -  2457
Keshav Sthapit - 1427
Srijana Singh - 1168
#ElectionUpdate #Kathmandu #KMC https://t.co/9rdNv2Wy83</t>
  </si>
  <si>
    <t>Sun May 15 08:35:42 +0000 2022</t>
  </si>
  <si>
    <t>308959719</t>
  </si>
  <si>
    <t>Ujyaalo</t>
  </si>
  <si>
    <t>1355435649982103555</t>
  </si>
  <si>
    <t>1525754621381074944</t>
  </si>
  <si>
    <t>http://pbs.twimg.com/profile_images/1525873387448733696/2BwMAc_1_normal.jpg</t>
  </si>
  <si>
    <t>http://twitter.com/pratimamk/statuses/1525756797688377344</t>
  </si>
  <si>
    <t>{"hashtags":[],"symbols":[],"user_mentions":[{"screen_name":"Ujyaalo","name":"Ujyaalo","id":308959719,"id_str":"308959719","indices":[0,8]}],"urls":[]}</t>
  </si>
  <si>
    <t>MyRepublica: Balen Shah leading with 1,030 votes, followed by Sthapit (updated) - https://t.co/SzDcXlJuD9</t>
  </si>
  <si>
    <t>Sun May 15 08:35:23 +0000 2022</t>
  </si>
  <si>
    <t>http://twitter.com/Dherainakara/statuses/1525756719007428608</t>
  </si>
  <si>
    <t>According to the latest details, he has received 2,457 votes. Meanwhile, Keshav Sthapit of UML is following Shah with 1,427 votes. #ElectionUpdate #electionresults2022 #election2079
https://t.co/s064B7qKVs</t>
  </si>
  <si>
    <t>Sun May 15 08:35:17 +0000 2022</t>
  </si>
  <si>
    <t>1497757372181520388</t>
  </si>
  <si>
    <t>http://pbs.twimg.com/profile_images/1524752190216499200/OjMasgh9_normal.jpg</t>
  </si>
  <si>
    <t>http://twitter.com/lazygoofy20/statuses/1525756692050640897</t>
  </si>
  <si>
    <t>Balen Shah is trending no1 in nepal since 15 days more or less. I think this is longest trending topic in Nepal.</t>
  </si>
  <si>
    <t>Sun May 15 08:31:24 +0000 2022</t>
  </si>
  <si>
    <t>http://pbs.twimg.com/profile_images/1410983637391069187/bxoCUxj8_normal.jpg</t>
  </si>
  <si>
    <t>http://twitter.com/RONBupdates/statuses/1525755716459692033</t>
  </si>
  <si>
    <t>Balen Shah Ahead By A Thousand Votes https://t.co/rIJAO56sC5</t>
  </si>
  <si>
    <t>Sun May 15 08:30:52 +0000 2022</t>
  </si>
  <si>
    <t>http://twitter.com/DakterSaab/statuses/1525755581424107520</t>
  </si>
  <si>
    <t>{"hashtags":[{"text":"Balen","indices":[42,48]},{"text":"BalenforMayor","indices":[49,63]},{"text":"BalenShah","indices":[64,74]},{"text":"NepalVotes","indices":[75,86]},{"text":"Elections2022","indices":[87,101]}],"symbols":[],"user_mentions":[],"urls":[],"media":[{"id":1525755353241383000,"id_str":"1525755353241382913","indices":[102,125],"media_url":"http://pbs.twimg.com/media/FSySaPQacAExSnt.jpg","media_url_https":"https://pbs.twimg.com/media/FSySaPQacAExSnt.jpg","url":"https://t.co/M946ppaV8b","display_url":"pic.twitter.com/M946ppaV8b","expanded_url":"https://twitter.com/DakterSaab/status/1525755581424107520/photo/1","type":"photo","sizes":{"thumb":{"w":150,"h":150,"resize":"crop"},"medium":{"w":1079,"h":503,"resize":"fit"},"small":{"w":680,"h":317,"resize":"fit"},"large":{"w":1079,"h":503,"resize":"fit"}}}]}</t>
  </si>
  <si>
    <t>RT @thepuranjaishy: Balen Shah 🙏😆😆😆😆😆😆 https://t.co/AzhuNfwZsA</t>
  </si>
  <si>
    <t>Sun May 15 08:25:55 +0000 2022</t>
  </si>
  <si>
    <t>1466045075272749072</t>
  </si>
  <si>
    <t>http://pbs.twimg.com/profile_images/1524687020601528320/x2XO_G4v_normal.jpg</t>
  </si>
  <si>
    <t>Haters ki Gc</t>
  </si>
  <si>
    <t>http://twitter.com/Mypreetiest/statuses/1525754335862595584</t>
  </si>
  <si>
    <t>{"hashtags":[{"text":"NTCUpdates","indices":[62,73]},{"text":"NepalElection","indices":[74,88]}],"symbols":[],"user_mentions":[],"urls":[]}</t>
  </si>
  <si>
    <t>👍 on @YouTube: Balen Shah को दोबर अग्रता: जित पक्का भन्दै चर्को नाराबाजी, स्थापित र सिंहलाई बालेनले दिए ठूलै धक्का https://t.co/0pNY3ZoRab</t>
  </si>
  <si>
    <t>Sun May 15 08:21:50 +0000 2022</t>
  </si>
  <si>
    <t>http://twitter.com/DeepakbhandRi/statuses/1525753306584211456</t>
  </si>
  <si>
    <t>SetoPati: Balen Shah extends lead to over 1,000 -  https://t.co/rdf25WY56K</t>
  </si>
  <si>
    <t>Sun May 15 08:20:07 +0000 2022</t>
  </si>
  <si>
    <t>1118266430</t>
  </si>
  <si>
    <t>http://pbs.twimg.com/profile_images/712171010691350528/GEGqDGQX_normal.jpg</t>
  </si>
  <si>
    <t>nepal</t>
  </si>
  <si>
    <t>http://twitter.com/kritikokriti/statuses/1525752876714594305</t>
  </si>
  <si>
    <t>RatoPati: KMC Mayor Race: Balen Shah leads the vote count with huge difference - https://t.co/sAYCANGcTm</t>
  </si>
  <si>
    <t>Sun May 15 08:20:06 +0000 2022</t>
  </si>
  <si>
    <t>http://twitter.com/Nepal_News_En/statuses/1525752874025857027</t>
  </si>
  <si>
    <t>{"hashtags":[],"symbols":[],"user_mentions":[],"urls":[{"url":"https://t.co/xbSXDh1XFq","expanded_url":"https://myrepublica.nagariknetwork.com/news/balen-shah-in-bhaktapur/","display_url":"myrepublica.nagariknetwork.com/news/balen-sha…","indices":[39,62]}]}</t>
  </si>
  <si>
    <t>RatoPati: KMC Mayor Race: Balen Shah leads the vote count with huge difference
https://t.co/0LEkzfLgEt -</t>
  </si>
  <si>
    <t>Sun May 15 08:17:59 +0000 2022</t>
  </si>
  <si>
    <t>http://twitter.com/prajwolbaniyaa/statuses/1525752340182990848</t>
  </si>
  <si>
    <t>RT @nepalmeme: Balen Shah : 2457
Keshav Sthapit : 1427
Srijana Singh : 1168
#memeNepalUpdates
#KeepInTouch</t>
  </si>
  <si>
    <t>Sun May 15 08:16:28 +0000 2022</t>
  </si>
  <si>
    <t>http://twitter.com/RepublicaNepal/statuses/1525751956517445633</t>
  </si>
  <si>
    <t>{"hashtags":[{"text":"social","indices":[218,225]},{"text":"Balenshah","indices":[226,236]},{"text":"LocalElections2022","indices":[237,256]}],"symbols":[],"user_mentions":[],"urls":[{"url":"https://t.co/dwKWQUMNEV","expanded_url":"https://myrepublica.nagariknetwork.com/news/balen-shah-in-bhaktapur/","display_url":"myrepublica.nagariknetwork.com/news/balen-sha…","indices":[257,280]}]}</t>
  </si>
  <si>
    <t>RT @Ujyaalo: काठमाण्डौ महानगर : बालेनलाई २ हजार २ सय ३८ मत, स्थापित एक हजार मतले पछाडि Shared via @Ujyaalo https://t.co/pEIWX5o2DD</t>
  </si>
  <si>
    <t>Sun May 15 08:15:18 +0000 2022</t>
  </si>
  <si>
    <t>1519237324483473408</t>
  </si>
  <si>
    <t>http://pbs.twimg.com/profile_images/1519330683529101317/DMd9Kplu_normal.jpg</t>
  </si>
  <si>
    <t>http://twitter.com/krksbn/statuses/1525751666280083457</t>
  </si>
  <si>
    <t>‼️Ktm Latest Vote counting ‼️
         Balen Shah(🦯  ) :2457
         keshav Sthapit (☀) : 1427
   #vote_update #Election2022</t>
  </si>
  <si>
    <t>Sun May 15 08:15:08 +0000 2022</t>
  </si>
  <si>
    <t>1239241050432000007</t>
  </si>
  <si>
    <t>http://pbs.twimg.com/profile_images/1239241193822638081/RjqpNpr7_normal.jpg</t>
  </si>
  <si>
    <t>प्रदेश नं ७ सुदूरपश्चिम ,नेपाल</t>
  </si>
  <si>
    <t>http://twitter.com/bohararam2057/statuses/1525751623557206018</t>
  </si>
  <si>
    <t>RT @journonepali: Independent candidate for Kathmandu metropolis Balen Shah leads with 2457 votes, leaving behind UML's Keshav Sthapit https://t.co/owKaOGxLVW</t>
  </si>
  <si>
    <t>Sun May 15 08:13:16 +0000 2022</t>
  </si>
  <si>
    <t>http://twitter.com/siromanid/statuses/1525751152733605889</t>
  </si>
  <si>
    <t>काठमाडौं महानगरपालिका Update :
Balen Shah- 2457
Keshab Sthapit -1427
Srijana Singh -1168</t>
  </si>
  <si>
    <t>Sun May 15 08:12:32 +0000 2022</t>
  </si>
  <si>
    <t>http://twitter.com/iamurSaugat/statuses/1525750966292598784</t>
  </si>
  <si>
    <t>{"hashtags":[{"text":"kathmandu","indices":[149,159]},{"text":"LocalElections2022","indices":[160,179]},{"text":"BalenforMayor","indices":[181,195]}],"symbols":[],"user_mentions":[],"urls":[]}</t>
  </si>
  <si>
    <t>@thakurkc @shah_balen @ncp_madhavnepal @cmprachanda @JSPrabhakar @pampha_bhusal @kpsharmaoli @IshwarPokhrel @PradeepgyawaliK @Online_khabar @setopati Daar ko mahol banaunu pardaina,,,, he has visions and the path to achieve them. Process procedure Transparent banai diye ta sabai problems ko euta solution huncha. Now sit down 🪑</t>
  </si>
  <si>
    <t>Sun May 15 08:11:14 +0000 2022</t>
  </si>
  <si>
    <t>1455417563073024000</t>
  </si>
  <si>
    <t>http://pbs.twimg.com/profile_images/1488155483433476098/Ad38HDK6_normal.jpg</t>
  </si>
  <si>
    <t>NEPAL</t>
  </si>
  <si>
    <t>http://twitter.com/AmritYa33815537/statuses/1525750638759792640</t>
  </si>
  <si>
    <t>{"hashtags":[{"text":"LocalElections2022","indices":[89,108]},{"text":"NepalVotes","indices":[109,120]},{"text":"NepalElection2079","indices":[121,139]}],"symbols":[],"user_mentions":[{"screen_name":"Ashutoshhh__","name":"Ashutosh","id":1296685684313399300,"id_str":"1296685684313399297","indices":[3,16]}],"urls":[]}</t>
  </si>
  <si>
    <t>Independent candidate for Kathmandu metropolis Balen Shah leads with 2457 votes, leaving behind UML's Keshav Sthapit https://t.co/owKaOGxLVW</t>
  </si>
  <si>
    <t>Sun May 15 08:10:38 +0000 2022</t>
  </si>
  <si>
    <t>http://twitter.com/black_mustangs/statuses/1525750488913698817</t>
  </si>
  <si>
    <t>{"hashtags":[{"text":"NTCUpdates","indices":[62,73]}],"symbols":[],"user_mentions":[],"urls":[]}</t>
  </si>
  <si>
    <t>#BalenShah
Balen Shah https://t.co/K2nF6fn3KR</t>
  </si>
  <si>
    <t>Sun May 15 08:10:31 +0000 2022</t>
  </si>
  <si>
    <t>1443404810821124101</t>
  </si>
  <si>
    <t>http://pbs.twimg.com/profile_images/1443404895395057670/SjcX8--y_normal.png</t>
  </si>
  <si>
    <t>http://twitter.com/kinnihonp/statuses/1525750458576277505</t>
  </si>
  <si>
    <t>{"hashtags":[{"text":"kinniho","indices":[15,23]},{"text":"balendrashah2820","indices":[44,61]},{"text":"keshabsthapit1507","indices":[62,80]},{"text":"srijanashrestha1449","indices":[81,101]},{"text":"balen","indices":[102,108]},{"text":"kathmandu","indices":[109,119]},{"text":"mayor","indices":[120,126]},{"text":"sthapit","indices":[127,135]},{"text":"srijana","indices":[136,144]},{"text":"keshab","indices":[145,152]},{"text":"shrestha","indices":[153,162]},{"text":"shah","indices":[163,168]},{"text":"balendra","indices":[169,178]},{"text":"lauro","indices":[179,185]},{"text":"liveupdate","indices":[186,197]},{"text":"update","indices":[198,205]},{"text":"latest","indices":[206,213]},{"text":"votecount","indices":[214,224]},{"text":"counting","indices":[225,234]},{"text":"election","indices":[235,244]},{"text":"result","indices":[245,252]}],"symbols":[],"user_mentions":[],"urls":[{"url":"https://t.co/eFpgn6b66s","expanded_url":"https://bit.ly/3MkZBEu","display_url":"bit.ly/3MkZBEu","indices":[253,276]}],"media":[{"id":1525750455539601400,"id_str":"1525750455539601409","indices":[277,300],"media_url":"http://pbs.twimg.com/media/FSyN9J5UEAEy4JQ.jpg","media_url_https":"https://pbs.twimg.com/media/FSyN9J5UEAEy4JQ.jpg","url":"https://t.co/RFzjYJHd34","display_url":"pic.twitter.com/RFzjYJHd34","expanded_url":"https://twitter.com/kinnihonp/status/1525750458576277505/photo/1","type":"photo","sizes":{"thumb":{"w":150,"h":150,"resize":"crop"},"large":{"w":1017,"h":2048,"resize":"fit"},"small":{"w":338,"h":680,"resize":"fit"},"medium":{"w":596,"h":1200,"resize":"fit"}}}]}</t>
  </si>
  <si>
    <t>Kathmandu Metropolis latest update: 
Balen Shah : 2457
Keshav Sthapit : 1427
Srijana Singh : 1168 #Galaxyupdates</t>
  </si>
  <si>
    <t>Sun May 15 08:10:14 +0000 2022</t>
  </si>
  <si>
    <t>1343977879948804097</t>
  </si>
  <si>
    <t>http://pbs.twimg.com/profile_images/1422614221716549633/Y7wlGD7d_normal.jpg</t>
  </si>
  <si>
    <t>http://twitter.com/EkagraLearner/statuses/1525750387130609664</t>
  </si>
  <si>
    <t>I realized that even a single person can make a great change to the politics of the country when Kul Man Ghising came to power as the managing director of the Nepal Electricity Authority. I wish Balen Shah to win this time and make changes :)
#BalenShah</t>
  </si>
  <si>
    <t>Sun May 15 08:09:21 +0000 2022</t>
  </si>
  <si>
    <t>1438360514321551361</t>
  </si>
  <si>
    <t>http://pbs.twimg.com/profile_images/1438360569241735172/W-0AfP9e_normal.png</t>
  </si>
  <si>
    <t>http://twitter.com/RatopatiE/statuses/1525750165382234112</t>
  </si>
  <si>
    <t>{"hashtags":[],"symbols":[],"user_mentions":[],"urls":[{"url":"https://t.co/8FNydC3YZS","expanded_url":"https://english.ratopati.com/story/24554","display_url":"english.ratopati.com/story/24554","indices":[44,67]}]}</t>
  </si>
  <si>
    <t>New Update
Balen Shah : 2457
Keshav Sthapit : 1427
Srijana Singh : 1168
#NepalElection2079 
#NepalVotes</t>
  </si>
  <si>
    <t>Sun May 15 08:09:05 +0000 2022</t>
  </si>
  <si>
    <t>http://twitter.com/AmritYa33815537/statuses/1525750099296780288</t>
  </si>
  <si>
    <t>Balen Shah : 2457
Keshav Sthapit : 1427
Srijana Singh : 1168</t>
  </si>
  <si>
    <t>Sun May 15 08:04:41 +0000 2022</t>
  </si>
  <si>
    <t>1598362686</t>
  </si>
  <si>
    <t>http://pbs.twimg.com/profile_images/1499347583591878656/H6h5ijFr_normal.jpg</t>
  </si>
  <si>
    <t xml:space="preserve">Kalapani </t>
  </si>
  <si>
    <t>http://twitter.com/ArunDix05471372/statuses/1525748991542980608</t>
  </si>
  <si>
    <t>Balen Shah : 2457
Keshav Sthapit : 1427
Srijana Singh : 1168
#memeNepalUpdates
#KeepInTouch</t>
  </si>
  <si>
    <t>Sun May 15 08:04:40 +0000 2022</t>
  </si>
  <si>
    <t>http://twitter.com/NplYearProgres/statuses/1525748989207146496</t>
  </si>
  <si>
    <t>काठमाण्डौ महानगर : बालेनलाई २ हजार २ सय ३८ मत, स्थापित एक हजार मतले पछाडि Shared via @Ujyaalo https://t.co/pEIWX5o2DD</t>
  </si>
  <si>
    <t>Sun May 15 08:04:28 +0000 2022</t>
  </si>
  <si>
    <t>1471116252600954886</t>
  </si>
  <si>
    <t>ShahBalen</t>
  </si>
  <si>
    <t>52706738</t>
  </si>
  <si>
    <t>1524676702332280832</t>
  </si>
  <si>
    <t>http://pbs.twimg.com/profile_images/949046830855147521/bDJh9uPM_normal.jpg</t>
  </si>
  <si>
    <t>St. Elsewhere</t>
  </si>
  <si>
    <t>http://twitter.com/whoruthok/statuses/1525748937704869893</t>
  </si>
  <si>
    <t>{"hashtags":[],"symbols":[],"user_mentions":[{"screen_name":"ShahBalen","name":"Balen Shah","id":1471116252600955000,"id_str":"1471116252600954886","indices":[0,10]}],"urls":[]}</t>
  </si>
  <si>
    <t>KMC Mayor Race: Balen Shah leads the vote count with huge difference
https://t.co/qfbC0VP21Z</t>
  </si>
  <si>
    <t>Sun May 15 08:02:16 +0000 2022</t>
  </si>
  <si>
    <t>1405856017120854027</t>
  </si>
  <si>
    <t>http://pbs.twimg.com/profile_images/1445373094395199496/1aTESeoG_normal.jpg</t>
  </si>
  <si>
    <t>http://twitter.com/JEEVAN50370398/statuses/1525748384576942080</t>
  </si>
  <si>
    <t>{"hashtags":[{"text":"NTCUpdates","indices":[61,72]},{"text":"NepalElection2079","indices":[73,91]},{"text":"BalenforMayor","indices":[92,106]}],"symbols":[],"user_mentions":[],"urls":[]}</t>
  </si>
  <si>
    <t>RT @thepuranjaishy: Kathmandu Mayor Voting Update as of 10:12 A.M.
Balen Shah (Lauro): 2238
Keshav Sthapit (Surya): 1219
Srijana Singh (Rukh): 1081</t>
  </si>
  <si>
    <t>Sun May 15 08:00:56 +0000 2022</t>
  </si>
  <si>
    <t>http://twitter.com/bijulionfire/statuses/1525748050802913282</t>
  </si>
  <si>
    <t>{"hashtags":[],"symbols":[],"user_mentions":[],"urls":[{"url":"https://t.co/xIF3GYPs5s","expanded_url":"https://twitter.com/bijulionfire/status/1525747895424942082","display_url":"twitter.com/bijulionfire/s…","indices":[93,116]}]}</t>
  </si>
  <si>
    <t>RT @dhakalroshan9: काठमाडौं महानगरपालिका update :-
Balen shah- 1706
Keshab Sthapit -1032
Srijana Singh -864</t>
  </si>
  <si>
    <t>Sun May 15 08:00:39 +0000 2022</t>
  </si>
  <si>
    <t>2787636356</t>
  </si>
  <si>
    <t>http://pbs.twimg.com/profile_images/1520076558370697216/XdWMXe0C_normal.jpg</t>
  </si>
  <si>
    <t>http://twitter.com/Thejuly23rdd/statuses/1525747978480533504</t>
  </si>
  <si>
    <t>RT @nepalmeme: Balen Shah : 2238
Keshav Sthapit : 1219
Srijana Singh : 1081
#memeNepalUpdates
#KeepInTouch</t>
  </si>
  <si>
    <t>Sun May 15 08:00:18 +0000 2022</t>
  </si>
  <si>
    <t>1113838628</t>
  </si>
  <si>
    <t>http://pbs.twimg.com/profile_images/1390395835561693195/6B0rdmKy_normal.jpg</t>
  </si>
  <si>
    <t xml:space="preserve">Kathmandu mulpani </t>
  </si>
  <si>
    <t>http://twitter.com/Sumankarki05/statuses/1525747888067837960</t>
  </si>
  <si>
    <t>RT @kashishds: Very impressive early leads still maintained by Balen Shah and Sunita Dangol in Kathmandu.
A lot of votes left to count, but the message is already loud and clear even if this lead should reverse later. 
And whoever wins has a LOT to prove in action. https://t.co/HMBmufXTd4</t>
  </si>
  <si>
    <t>Sun May 15 07:59:47 +0000 2022</t>
  </si>
  <si>
    <t>http://twitter.com/Nepwavebydgs/statuses/1525747760909066241</t>
  </si>
  <si>
    <t>{"hashtags":[{"text":"Balen","indices":[148,154]},{"text":"LocalElection2079","indices":[155,173]},{"text":"Nepwave","indices":[174,182]},{"text":"BalenShah","indices":[183,193]},{"text":"KeshavSthapit","indices":[194,208]}],"symbols":[],"user_mentions":[],"urls":[{"url":"https://t.co/2iBbqLtLlO","expanded_url":"https://election.nepwave.com","display_url":"election.nepwave.com","indices":[123,146]}],"media":[{"id":1525747746421952500,"id_str":"1525747746421952512","indices":[209,232],"media_url":"http://pbs.twimg.com/media/FSyLfdpVUAADC5i.jpg","media_url_https":"https://pbs.twimg.com/media/FSyLfdpVUAADC5i.jpg","url":"https://t.co/NZWOvdd0Cj","display_url":"pic.twitter.com/NZWOvdd0Cj","expanded_url":"https://twitter.com/Nepwavebydgs/status/1525747760909066241/photo/1","type":"photo","sizes":{"medium":{"w":1000,"h":1000,"resize":"fit"},"thumb":{"w":150,"h":150,"resize":"crop"},"large":{"w":1000,"h":1000,"resize":"fit"},"small":{"w":680,"h":680,"resize":"fit"}}}]}</t>
  </si>
  <si>
    <t>यदि Balen Shah  ले हारे भने म मेरो दारी सबै काट्ने छु।😀
Screenshot गरेर राखे हुन्छ।😝</t>
  </si>
  <si>
    <t>Sun May 15 07:57:43 +0000 2022</t>
  </si>
  <si>
    <t>3023771432</t>
  </si>
  <si>
    <t>AshwinGhimire</t>
  </si>
  <si>
    <t>http://twitter.com/bijulionfire/statuses/1525747239909748736</t>
  </si>
  <si>
    <t>{"hashtags":[],"symbols":[],"user_mentions":[{"screen_name":"AshwinGhimire","name":"Ashwin Ghimire","id":3023771432,"id_str":"3023771432","indices":[0,14]}],"urls":[]}</t>
  </si>
  <si>
    <t>New Update
Balen Shah : 2151
Keshav Sthapit : 1259
Srijana Singh : 1088
#NepalElection2079 
#NepalVotes</t>
  </si>
  <si>
    <t>Sun May 15 07:57:11 +0000 2022</t>
  </si>
  <si>
    <t>http://twitter.com/asaroj982/statuses/1525747104693755905</t>
  </si>
  <si>
    <t>{"hashtags":[{"text":"breakingnews","indices":[62,75]},{"text":"latest_update","indices":[182,196]}],"symbols":[],"user_mentions":[],"urls":[]}</t>
  </si>
  <si>
    <t>RatoPati: KMC Mayor Race: Balen Shah continues leading the vote count
https://t.co/kTw7UbBoft -</t>
  </si>
  <si>
    <t>Sun May 15 07:54:59 +0000 2022</t>
  </si>
  <si>
    <t>http://twitter.com/nepalmeme/statuses/1525746552811421696</t>
  </si>
  <si>
    <t>‼️Ktm Latest Vote counting ‼️
         Balen Shah(🦯  ) :2238
         keshav Sthapit (☀) : 1219
         Srijana Singh(🌴) : 1081
   #vote_update #Election2022</t>
  </si>
  <si>
    <t>Sun May 15 07:53:12 +0000 2022</t>
  </si>
  <si>
    <t>http://twitter.com/roman_aryal/statuses/1525746103907364864</t>
  </si>
  <si>
    <t>{"hashtags":[{"text":"BalenShah","indices":[0,10]}],"symbols":[],"user_mentions":[],"urls":[],"media":[{"id":1525746101201948700,"id_str":"1525746101201948673","indices":[22,45],"media_url":"http://pbs.twimg.com/media/FSyJ_suUUAEHFXp.jpg","media_url_https":"https://pbs.twimg.com/media/FSyJ_suUUAEHFXp.jpg","url":"https://t.co/bPdnDWcuRU","display_url":"pic.twitter.com/bPdnDWcuRU","expanded_url":"https://twitter.com/roman_aryal/status/1525746103907364864/photo/1","type":"photo","sizes":{"thumb":{"w":150,"h":150,"resize":"crop"},"large":{"w":899,"h":2048,"resize":"fit"},"medium":{"w":527,"h":1200,"resize":"fit"},"small":{"w":298,"h":680,"resize":"fit"}}}]}</t>
  </si>
  <si>
    <t>RT @Thejuly23rdd: Latest  Update!
Balen Shah: 2238
Keshav Sthapit: 1219
Sirjana Singh: 1081
Total count: 5983
Time: 10:00 am</t>
  </si>
  <si>
    <t>Sun May 15 07:50:01 +0000 2022</t>
  </si>
  <si>
    <t>http://twitter.com/bijulionfire/statuses/1525745300576796672</t>
  </si>
  <si>
    <t>{"hashtags":[{"text":"NepalElection2079","indices":[80,98]}],"symbols":[],"user_mentions":[],"urls":[]}</t>
  </si>
  <si>
    <t>Balen Shah extends lead to over 1,000 https://t.co/jGj1dD80aO</t>
  </si>
  <si>
    <t>Sun May 15 07:49:39 +0000 2022</t>
  </si>
  <si>
    <t>1468389214811160576</t>
  </si>
  <si>
    <t>1525733855629819905</t>
  </si>
  <si>
    <t>http://pbs.twimg.com/profile_images/1469194781502763010/2YvMsYzN_normal.jpg</t>
  </si>
  <si>
    <t>http://twitter.com/VedantBajgai/statuses/1525745209593987072</t>
  </si>
  <si>
    <t>{"hashtags":[],"symbols":[],"user_mentions":[{"screen_name":"OnlineKhabar_En","name":"Onlinekhabar English","id":3832931652,"id_str":"3832931652","indices":[0,16]}],"urls":[]}</t>
  </si>
  <si>
    <t>Independent mayoral candidate of Kathmandu Metropolitan City Balen Shah is still leading the vote count.
https://t.co/BKNKAv0azO
#Khabarhub #KMC #BalenShah #Nepal</t>
  </si>
  <si>
    <t>Sun May 15 07:49:11 +0000 2022</t>
  </si>
  <si>
    <t>http://twitter.com/VedantBajgai/statuses/1525745090664484864</t>
  </si>
  <si>
    <t>Balen Shah extends lead to over 1,000 https://t.co/GMToYKAXTU</t>
  </si>
  <si>
    <t>Sun May 15 07:48:40 +0000 2022</t>
  </si>
  <si>
    <t>http://twitter.com/NepalLiveToday/statuses/1525744961148579841</t>
  </si>
  <si>
    <t>{"hashtags":[{"text":"KathmanduMetropolitan","indices":[119,141]},{"text":"UPDATE","indices":[142,149]},{"text":"LocalElections","indices":[150,165]},{"text":"Kathmandu","indices":[166,176]},{"text":"Mayor","indices":[177,183]}],"symbols":[],"user_mentions":[],"urls":[]}</t>
  </si>
  <si>
    <t>"In Kathmandu Metropolitan City, independent candidate Balen Shah continues to lead"
#localelections #Kathmandu #votecount
https://t.co/ZbaNK0mTJY</t>
  </si>
  <si>
    <t>Sun May 15 07:44:39 +0000 2022</t>
  </si>
  <si>
    <t>http://twitter.com/Khabarhub_Eng/statuses/1525743949197221889</t>
  </si>
  <si>
    <t>{"hashtags":[{"text":"Khabarhub","indices":[191,201]},{"text":"national","indices":[202,211]},{"text":"localelection","indices":[212,226]},{"text":"balen","indices":[227,233]}],"symbols":[],"user_mentions":[],"urls":[{"url":"https://t.co/CbhZzqKu7L","expanded_url":"http://english.khabarhub.com/2022/15/252323/","display_url":"english.khabarhub.com/2022/15/252323/","indices":[167,190]}]}</t>
  </si>
  <si>
    <t>Update
Balen Shah (I): 2238
Keshav Sthapit (CPN-UML): 1219 
Sirjana Singh (NC): 1081</t>
  </si>
  <si>
    <t>Sun May 15 07:44:19 +0000 2022</t>
  </si>
  <si>
    <t>1524389176908541952</t>
  </si>
  <si>
    <t>http://twitter.com/VedantBajgai/statuses/1525743868691742720</t>
  </si>
  <si>
    <t>{"hashtags":[],"symbols":[],"user_mentions":[{"screen_name":"prajwolbaniyaa","name":"PINKMAN","id":2969302921,"id_str":"2969302921","indices":[0,15]}],"urls":[]}</t>
  </si>
  <si>
    <t>@thakurkc @shah_balen @ncp_madhavnepal @cmprachanda @JSPrabhakar @pampha_bhusal @kpsharmaoli @IshwarPokhrel @PradeepgyawaliK @Online_khabar @setopati थुईक सोच ! ! झोले खत्री</t>
  </si>
  <si>
    <t>Sun May 15 07:43:44 +0000 2022</t>
  </si>
  <si>
    <t>23758430</t>
  </si>
  <si>
    <t>bbcnepali</t>
  </si>
  <si>
    <t>1521426939000627202</t>
  </si>
  <si>
    <t>http://twitter.com/VedantBajgai/statuses/1525743719173226496</t>
  </si>
  <si>
    <t>{"hashtags":[],"symbols":[],"user_mentions":[{"screen_name":"bbcnepali","name":"BBC News Nepali","id":23758430,"id_str":"23758430","indices":[0,10]},{"screen_name":"balenshah57","name":"Balen Shah Fans","id":1251705670891475000,"id_str":"1251705670891474944","indices":[11,23]}],"urls":[]}</t>
  </si>
  <si>
    <t>Latest Vote Count:
Balen Shah : 2238
Keshav Sthapit : 1219
Srijana Singh : 1081
Source: Galaxy 4K
#LocalElectionNepal 
#NTCUpdate</t>
  </si>
  <si>
    <t>Sun May 15 07:43:03 +0000 2022</t>
  </si>
  <si>
    <t>1480835208270077955</t>
  </si>
  <si>
    <t>http://pbs.twimg.com/profile_images/1517906601017229312/q7P30Y6Q_normal.jpg</t>
  </si>
  <si>
    <t>OCD</t>
  </si>
  <si>
    <t>http://twitter.com/highhhhhh5/statuses/1525743546992852992</t>
  </si>
  <si>
    <t>@realpbhattarai Balen shah</t>
  </si>
  <si>
    <t>Sun May 15 07:40:09 +0000 2022</t>
  </si>
  <si>
    <t>1525700272110317568</t>
  </si>
  <si>
    <t>http://twitter.com/VedantBajgai/statuses/1525742820027691008</t>
  </si>
  <si>
    <t>Latest  Update!
Balen Shah: 2238
Keshav Sthapit: 1219
Sirjana Singh: 1081
Total count: 5983
Time: 10:00 am</t>
  </si>
  <si>
    <t>Sun May 15 07:32:00 +0000 2022</t>
  </si>
  <si>
    <t>2909956506</t>
  </si>
  <si>
    <t>http://pbs.twimg.com/profile_images/1525402562593439744/lV7IGrdQ_normal.jpg</t>
  </si>
  <si>
    <t>http://twitter.com/mepradeep17/statuses/1525740768438407168</t>
  </si>
  <si>
    <t>{"hashtags":[],"symbols":[],"user_mentions":[],"urls":[],"media":[{"id":1525740739036323800,"id_str":"1525740739036323840","indices":[90,113],"media_url":"http://pbs.twimg.com/ext_tw_video_thumb/1525740739036323840/pu/img/QPQGCG-Nrd_-6xpW.jpg","media_url_https":"https://pbs.twimg.com/ext_tw_video_thumb/1525740739036323840/pu/img/QPQGCG-Nrd_-6xpW.jpg","url":"https://t.co/blRXb1OCk2","display_url":"pic.twitter.com/blRXb1OCk2","expanded_url":"https://twitter.com/mepradeep17/status/1525740768438407168/video/1","type":"photo","sizes":{"thumb":{"w":150,"h":150,"resize":"crop"},"medium":{"w":888,"h":490,"resize":"fit"},"large":{"w":888,"h":490,"resize":"fit"},"small":{"w":680,"h":375,"resize":"fit"}}}]}</t>
  </si>
  <si>
    <t>Balen Shah ko craze ma ani Paul Shah lai chai birseko sable? Bhaena hai bhaena! Attention dinu paryo bro lai pani! 👽🙊</t>
  </si>
  <si>
    <t>Sun May 15 07:30:48 +0000 2022</t>
  </si>
  <si>
    <t>1214935037084225537</t>
  </si>
  <si>
    <t>http://pbs.twimg.com/profile_images/1519886368952156161/YG8_4H8z_normal.jpg</t>
  </si>
  <si>
    <t>http://twitter.com/Radhika99473352/statuses/1525740466599493632</t>
  </si>
  <si>
    <t>KMC Mayor Race: Balen Shah continues leading the vote count
https://t.co/lhwN6L2pTD</t>
  </si>
  <si>
    <t>Sun May 15 07:30:12 +0000 2022</t>
  </si>
  <si>
    <t>http://twitter.com/Nepal_News_En/statuses/1525740314593484800</t>
  </si>
  <si>
    <t>{"hashtags":[{"text":"NepalVotes","indices":[120,131]},{"text":"NepalElection","indices":[132,146]},{"text":"NepalElection2079","indices":[147,165]},{"text":"nepalielections","indices":[166,182]},{"text":"LocalElections2022","indices":[183,202]}],"symbols":[],"user_mentions":[],"urls":[]}</t>
  </si>
  <si>
    <t>Balen Shah : 2238
Keshav Sthapit : 1219
Srijana Singh : 1081</t>
  </si>
  <si>
    <t>Sun May 15 07:29:57 +0000 2022</t>
  </si>
  <si>
    <t>156526130</t>
  </si>
  <si>
    <t>http://pbs.twimg.com/profile_images/1434581921741168641/jjRutxo4_normal.jpg</t>
  </si>
  <si>
    <t>kathmandu, Nepal</t>
  </si>
  <si>
    <t>http://twitter.com/santoshempire/statuses/1525740253369466882</t>
  </si>
  <si>
    <t>RT @DivasChaulagai1: Latest  Update!
Balen Shah: 2238
Keshav Sthapit: 1219
Sirjana Singh: 1081
Total count: 5983
Time: 10:00 am #BalenShah</t>
  </si>
  <si>
    <t>Sun May 15 07:29:09 +0000 2022</t>
  </si>
  <si>
    <t>http://twitter.com/prajwolbaniyaa/statuses/1525740051379867648</t>
  </si>
  <si>
    <t>काठमाडौं महानगरपालिका Update :
Balen Shah- 2238
Keshab Sthapit -1219
Srijana Singh -1021</t>
  </si>
  <si>
    <t>Sun May 15 07:28:18 +0000 2022</t>
  </si>
  <si>
    <t>http://twitter.com/PopulismUpdates/statuses/1525739837294120960</t>
  </si>
  <si>
    <t>RT @dc_popular: हार जित आफ्नो ठाउँमा छ तर बालेनले हारे पनि जित्नेछन र उनी सक्रिय रहिरहनेछन
हाल भइरहेको उनको पक्षमको मतगणनाले सबैलाई उत्साहित बनाएको छ र जितेमा त झन देशैभर उत्सव मनाइनेछ
बालेनको जितमा युवा माझ नया क्रान्ति ल्याउनेछ उनले युवा क्रान्तिको नया अध्याय सुरु गरिसके
शुभकामना Balen Shah</t>
  </si>
  <si>
    <t>Sun May 15 07:23:57 +0000 2022</t>
  </si>
  <si>
    <t>http://twitter.com/dhakalroshan9/statuses/1525738742518280192</t>
  </si>
  <si>
    <t>{"hashtags":[{"text":"NepalLocalElection","indices":[98,117]},{"text":"NTCUpdates","indices":[118,129]}],"symbols":[],"user_mentions":[],"urls":[]}</t>
  </si>
  <si>
    <t>Balen Shah : 2238
Keshav Sthapit : 1219
Srijana Singh : 1081
#memeNepalUpdates
#KeepInTouch</t>
  </si>
  <si>
    <t>Sun May 15 07:23:43 +0000 2022</t>
  </si>
  <si>
    <t>1335720907</t>
  </si>
  <si>
    <t>&lt;a href="http://NepalNewsFeed.com" rel="nofollow"&gt;NepalNewsFeed&lt;/a&gt;</t>
  </si>
  <si>
    <t>http://pbs.twimg.com/profile_images/3698752221/65b0315510fcf239c4e929947a712c89_normal.png</t>
  </si>
  <si>
    <t>http://twitter.com/nepalnewsfeed/statuses/1525738684041109505</t>
  </si>
  <si>
    <t>{"hashtags":[],"symbols":[],"user_mentions":[],"urls":[{"url":"https://t.co/6n7boaqMzW","expanded_url":"https://www.nepalnewsfeed.com","display_url":"nepalnewsfeed.com","indices":[133,156]}]}</t>
  </si>
  <si>
    <t>Balen shah will create a wave indeed. 
Now politics should not only about carrying Party’s bag. 
Thank you Balen for staying tall. You have already won for me. Let the votes follow the same.</t>
  </si>
  <si>
    <t>Sun May 15 07:16:11 +0000 2022</t>
  </si>
  <si>
    <t>938745196556181504</t>
  </si>
  <si>
    <t>http://pbs.twimg.com/profile_images/1525922743698329600/JjiiCBlx_normal.jpg</t>
  </si>
  <si>
    <t>http://twitter.com/shu_bindas/statuses/1525736789033381890</t>
  </si>
  <si>
    <t>{"hashtags":[],"symbols":[],"user_mentions":[{"screen_name":"mapaniscorpioho","name":"Bibek","id":259590561,"id_str":"259590561","indices":[3,19]}],"urls":[]}</t>
  </si>
  <si>
    <t>Independent candidate Balendra Shah aka Balen is leading the mayoral race of Kathmandu metropolis with a HUGE MARGIN as of 10:00 am.
Full data:
https://t.co/XE0YQekuz3
#election2022 #localelections #nepal #nonextquestion https://t.co/2zQVKrmMGJ</t>
  </si>
  <si>
    <t>Sun May 15 07:14:19 +0000 2022</t>
  </si>
  <si>
    <t>http://twitter.com/Dherainakara/statuses/1525736316700598272</t>
  </si>
  <si>
    <t>@OnlineKhabar_En Balen shah murdabad</t>
  </si>
  <si>
    <t>Sun May 15 07:11:38 +0000 2022</t>
  </si>
  <si>
    <t>179477268</t>
  </si>
  <si>
    <t>http://pbs.twimg.com/profile_images/1520980236367769601/I8o4X3z7_normal.jpg</t>
  </si>
  <si>
    <t>Bharatpur, Chitwan Nepal</t>
  </si>
  <si>
    <t>http://twitter.com/ganespaudel/statuses/1525735640595320832</t>
  </si>
  <si>
    <t>{"hashtags":[{"text":"NepalVotes","indices":[99,110]},{"text":"Nepal","indices":[111,117]}],"symbols":[],"user_mentions":[{"screen_name":"FplRosh","name":"FPL_Rosh🇳🇵","id":1426184067901378600,"id_str":"1426184067901378561","indices":[3,11]}],"urls":[]}</t>
  </si>
  <si>
    <t>Latest  Update!
Balen Shah: 2238
Keshav Sthapit: 1219
Sirjana Singh: 1081
Total count: 5983
Time: 10:00 am #BalenShah</t>
  </si>
  <si>
    <t>Sun May 15 07:10:51 +0000 2022</t>
  </si>
  <si>
    <t>212543376</t>
  </si>
  <si>
    <t>http://pbs.twimg.com/profile_images/1485136715094233088/UBTCEyCM_normal.jpg</t>
  </si>
  <si>
    <t>http://twitter.com/sashinjoshi/statuses/1525735444943474688</t>
  </si>
  <si>
    <t>@SulavKarki No appreciation was done by Balen shah he is a traitor. Balen shah murdabad</t>
  </si>
  <si>
    <t>Sun May 15 07:06:19 +0000 2022</t>
  </si>
  <si>
    <t>1195869260</t>
  </si>
  <si>
    <t>http://pbs.twimg.com/profile_images/1505845600172257280/_FSt3uSY_normal.jpg</t>
  </si>
  <si>
    <t>Kathmandu nepal</t>
  </si>
  <si>
    <t>http://twitter.com/bohara_bhim/statuses/1525734305208860672</t>
  </si>
  <si>
    <t>Kathmandu Mayor Voting Update as of 10:12 A.M.
Balen Shah (Lauro): 2238
Keshav Sthapit (Surya): 1219
Srijana Singh (Rukh): 1081</t>
  </si>
  <si>
    <t>Sun May 15 07:05:35 +0000 2022</t>
  </si>
  <si>
    <t>http://twitter.com/abhimufc/statuses/1525734121053761542</t>
  </si>
  <si>
    <t>Balen Shah: 2027
Keshav Sthapit: 1123
Sirjana Singh: 1026
Banger tweets from me: 0</t>
  </si>
  <si>
    <t>Sun May 15 07:05:24 +0000 2022</t>
  </si>
  <si>
    <t>http://twitter.com/Online_khabar/statuses/1525734072110051328</t>
  </si>
  <si>
    <t>@Be_ashiss @balenshah57 No respect should be done for Balen the traitor.Balen Shah murdaba</t>
  </si>
  <si>
    <t>Sun May 15 07:05:01 +0000 2022</t>
  </si>
  <si>
    <t>1569992840</t>
  </si>
  <si>
    <t>http://pbs.twimg.com/profile_images/953998975870279685/TZU-46Dg_normal.jpg</t>
  </si>
  <si>
    <t>http://twitter.com/biyanpal5/statuses/1525733975528210432</t>
  </si>
  <si>
    <t>@RONBupdates Balen shah murdabad</t>
  </si>
  <si>
    <t>Sun May 15 07:04:32 +0000 2022</t>
  </si>
  <si>
    <t>http://twitter.com/OnlineKhabar_En/statuses/1525733855629819905</t>
  </si>
  <si>
    <t>{"hashtags":[{"text":"NepalVotes","indices":[106,117]},{"text":"NepalElection","indices":[118,132]},{"text":"NepalElection2079","indices":[133,151]},{"text":"nepalielections","indices":[152,168]},{"text":"LocalElections2022","indices":[169,188]}],"symbols":[],"user_mentions":[],"urls":[],"media":[{"id":1525733802018246700,"id_str":"1525733802018246656","indices":[189,212],"media_url":"http://pbs.twimg.com/media/FSx-zysakAAtT1v.png","media_url_https":"https://pbs.twimg.com/media/FSx-zysakAAtT1v.png","url":"https://t.co/3L9wd2Kaob","display_url":"pic.twitter.com/3L9wd2Kaob","expanded_url":"https://twitter.com/OnlineKhabar_En/status/1525733855629819905/photo/1","type":"photo","sizes":{"medium":{"w":900,"h":600,"resize":"fit"},"small":{"w":680,"h":453,"resize":"fit"},"large":{"w":900,"h":600,"resize":"fit"},"thumb":{"w":150,"h":150,"resize":"crop"}}}]}</t>
  </si>
  <si>
    <t>Balen Shah Has Got 2 Thousand 71 Votes So Far https://t.co/IVrTCAvTkF</t>
  </si>
  <si>
    <t>Sun May 15 07:02:30 +0000 2022</t>
  </si>
  <si>
    <t>http://twitter.com/NplYearProgres/statuses/1525733343773736960</t>
  </si>
  <si>
    <t>I feel that, if Balen Shah wins, he will try to invite all the losing candidates to come up with their agendas to help develop the city together.
Just my guess.</t>
  </si>
  <si>
    <t>Sun May 15 06:51:03 +0000 2022</t>
  </si>
  <si>
    <t>http://twitter.com/Dherainakara/statuses/1525730460722417665</t>
  </si>
  <si>
    <t>@thakurkc @shah_balen @ncp_madhavnepal @cmprachanda @JSPrabhakar @pampha_bhusal @kpsharmaoli @IshwarPokhrel @PradeepgyawaliK @Online_khabar @setopati खै के लछार पाटो लगायो भिजन हुने हरुले ५/५ बर्ष सम्म ?</t>
  </si>
  <si>
    <t>Sun May 15 06:46:23 +0000 2022</t>
  </si>
  <si>
    <t>http://twitter.com/DeepakbhandRi/statuses/1525729288384786432</t>
  </si>
  <si>
    <t>New Update
Balen Shah : 2071
Keshav Sthapit : 1164
Srijana Singh : 1006
#NepalElection2079 
#NepalVotes</t>
  </si>
  <si>
    <t>Sun May 15 06:46:12 +0000 2022</t>
  </si>
  <si>
    <t>1498656291530502147</t>
  </si>
  <si>
    <t>http://pbs.twimg.com/profile_images/1507114271628402691/qIcHC3gV_normal.jpg</t>
  </si>
  <si>
    <t>🇳🇵🇦🇺 🇳🇴</t>
  </si>
  <si>
    <t>http://twitter.com/dhrub_ghimire/statuses/1525729240842670080</t>
  </si>
  <si>
    <t>I hope for the changes that will give renewed vitality to our nation. While Balen Shah is leading, people are more excited to share the news.
Will he win?</t>
  </si>
  <si>
    <t>Sun May 15 06:42:15 +0000 2022</t>
  </si>
  <si>
    <t>http://twitter.com/DanfeTv/statuses/1525728246309957632</t>
  </si>
  <si>
    <t>{"hashtags":[],"symbols":[],"user_mentions":[],"urls":[{"url":"https://t.co/uePeG66ZOm","expanded_url":"https://eng.danfetv.com/?p=63399","display_url":"eng.danfetv.com/?p=63399","indices":[58,81]}]}</t>
  </si>
  <si>
    <t>@thakurkc @shah_balen @ncp_madhavnepal @cmprachanda @JSPrabhakar @pampha_bhusal @kpsharmaoli @IshwarPokhrel @PradeepgyawaliK @Online_khabar @setopati poor thought !!</t>
  </si>
  <si>
    <t>Sun May 15 06:41:53 +0000 2022</t>
  </si>
  <si>
    <t>1505556763600625664</t>
  </si>
  <si>
    <t>http://pbs.twimg.com/profile_images/1525714603791241216/_laFunrp_normal.jpg</t>
  </si>
  <si>
    <t>http://twitter.com/srb_samar/statuses/1525728154853449728</t>
  </si>
  <si>
    <t>{"hashtags":[{"text":"Balenshah","indices":[78,88]},{"text":"Mayorofkathmandu","indices":[89,106]}],"symbols":[],"user_mentions":[],"urls":[],"media":[{"id":1525728151858745300,"id_str":"1525728151858745344","indices":[107,130],"media_url":"http://pbs.twimg.com/media/FSx5q6NakAA9q5Z.jpg","media_url_https":"https://pbs.twimg.com/media/FSx5q6NakAA9q5Z.jpg","url":"https://t.co/69Zi7Y1imJ","display_url":"pic.twitter.com/69Zi7Y1imJ","expanded_url":"https://twitter.com/srb_samar/status/1525728154853449728/photo/1","type":"photo","sizes":{"thumb":{"w":150,"h":150,"resize":"crop"},"small":{"w":680,"h":474,"resize":"fit"},"large":{"w":1012,"h":706,"resize":"fit"},"medium":{"w":1012,"h":706,"resize":"fit"}}}]}</t>
  </si>
  <si>
    <t>SetoPati: Balen Shah crosses 2,000 votes, Sthapit second at 1,164 -  https://t.co/G3JKhKLXM6</t>
  </si>
  <si>
    <t>Sun May 15 06:41:36 +0000 2022</t>
  </si>
  <si>
    <t>http://twitter.com/Dherainakara/statuses/1525728084271722496</t>
  </si>
  <si>
    <t>RT @kusumeyrumal: Balen Shah:- 1050
Keshav Sthapit:- 845
Srijana singh:- 786
I love you :- 3000</t>
  </si>
  <si>
    <t>Sun May 15 06:40:37 +0000 2022</t>
  </si>
  <si>
    <t>3888973521</t>
  </si>
  <si>
    <t>http://pbs.twimg.com/profile_images/1509162284970614789/SxJDklIe_normal.jpg</t>
  </si>
  <si>
    <t>Copenhagen, Denmark</t>
  </si>
  <si>
    <t>http://twitter.com/funnyguy744/statuses/1525727837201829888</t>
  </si>
  <si>
    <t>सागर, किस्ने, बसन्ते 
केटा हो उहालाई थानकोट कटाई,
तेरो दाइ मेयर भै सक्यो मेयर ।।
                    - Balen Shah https://t.co/Xe7WaVqbHX</t>
  </si>
  <si>
    <t>Sun May 15 06:40:14 +0000 2022</t>
  </si>
  <si>
    <t>http://twitter.com/nepalmeme/statuses/1525727739990646784</t>
  </si>
  <si>
    <t>Balen Shah- 1890
Keshav Sthapit- 1097
Srijana SIngh-  949</t>
  </si>
  <si>
    <t>Sun May 15 06:40:07 +0000 2022</t>
  </si>
  <si>
    <t>http://twitter.com/Nepal_News_En/statuses/1525727709548138497</t>
  </si>
  <si>
    <t>{"hashtags":[],"symbols":[],"user_mentions":[],"urls":[{"url":"https://t.co/SzDcXlJuD9","expanded_url":"https://myrepublica.nagariknetwork.com/news/balen-shah-leading-with-674-votes-followed-by-sthapit/","display_url":"myrepublica.nagariknetwork.com/news/balen-sha…","indices":[116,139]}]}</t>
  </si>
  <si>
    <t>Balen Shah Vote Live Update Kathmandu New Vote Update Balen https://t.co/aFTvIZOVCX</t>
  </si>
  <si>
    <t>Sun May 15 06:36:13 +0000 2022</t>
  </si>
  <si>
    <t>25511539</t>
  </si>
  <si>
    <t>http://pbs.twimg.com/profile_images/1387063778366222336/DKUy0_bQ_normal.jpg</t>
  </si>
  <si>
    <t>ktm</t>
  </si>
  <si>
    <t>http://twitter.com/Sakriya/statuses/1525726729481773058</t>
  </si>
  <si>
    <t>Latest Vote Count Update (Kathmandu)
Balen Shah (Independent) : 2071
Keshav Sthapit (CPN UML) : 1164
Srijana Singh (Nepali Congress) :1006
Vote difference between Balen Shah and Keshav Sthapit : 907
#LocalElections2079 #LocalElections2022</t>
  </si>
  <si>
    <t>Sun May 15 06:34:22 +0000 2022</t>
  </si>
  <si>
    <t>http://twitter.com/Online_khabar/statuses/1525726262278619136</t>
  </si>
  <si>
    <t>{"hashtags":[],"symbols":[],"user_mentions":[{"screen_name":"OnlineKhabar_En","name":"Onlinekhabar English","id":3832931652,"id_str":"3832931652","indices":[3,19]}],"urls":[]}</t>
  </si>
  <si>
    <t>RT @Rocks_Suman1: Balen Shah : 2071
Keshav Sthapit : 1164
Srijana Singh : 1006
#KeepInTouch</t>
  </si>
  <si>
    <t>Sun May 15 06:34:07 +0000 2022</t>
  </si>
  <si>
    <t>http://twitter.com/OnlineKhabar_En/statuses/1525726200198332421</t>
  </si>
  <si>
    <t>{"hashtags":[{"text":"Nepal","indices":[167,173]},{"text":"NepalVotes","indices":[174,185]},{"text":"NepalElection2079","indices":[186,204]},{"text":"NepalElection","indices":[205,219]},{"text":"Elections2022","indices":[220,234]},{"text":"nepalielections","indices":[235,251]}],"symbols":[],"user_mentions":[],"urls":[{"url":"https://t.co/KueTPos3f7","expanded_url":"https://english.onlinekhabar.com/balen-shah-lead-slow-count.html","display_url":"english.onlinekhabar.com/balen-shah-lea…","indices":[253,276]}]}</t>
  </si>
  <si>
    <t>Balen Shah : 2071
Keshav Sthapit : 1164
Srijana Singh : 1006</t>
  </si>
  <si>
    <t>Sun May 15 06:33:47 +0000 2022</t>
  </si>
  <si>
    <t>1426184067901378561</t>
  </si>
  <si>
    <t>http://pbs.twimg.com/profile_images/1469150909682765825/_jQLgbtt_normal.jpg</t>
  </si>
  <si>
    <t>http://twitter.com/FplRosh/statuses/1525726117356654593</t>
  </si>
  <si>
    <t>{"hashtags":[{"text":"NepalVotes","indices":[86,97]},{"text":"Nepal","indices":[98,104]}],"symbols":[],"user_mentions":[],"urls":[]}</t>
  </si>
  <si>
    <t>‼️Ktm Latest Vote counting ‼️
         Balen Shah(🦯  ) :2071
         keshav Sthapit (☀) : 1164
         Srijana Singh(🌴) : 1006
   #vote_update #Election2022</t>
  </si>
  <si>
    <t>Sun May 15 06:32:20 +0000 2022</t>
  </si>
  <si>
    <t>1479659252230733824</t>
  </si>
  <si>
    <t>http://pbs.twimg.com/profile_images/1521793550568288256/Eu2LwwRP_normal.jpg</t>
  </si>
  <si>
    <t>http://twitter.com/Krishna_3259/statuses/1525725752209330176</t>
  </si>
  <si>
    <t>{"hashtags":[{"text":"BalenShah","indices":[61,71]}],"symbols":[],"user_mentions":[],"urls":[]}</t>
  </si>
  <si>
    <t>MyRepublica: Balen Shah leading with 674 votes, followed by Sthapit - https://t.co/SzDcXlJuD9</t>
  </si>
  <si>
    <t>Sun May 15 06:31:18 +0000 2022</t>
  </si>
  <si>
    <t>377467408</t>
  </si>
  <si>
    <t>http://pbs.twimg.com/profile_images/1106764582280982528/KTNtj_R9_normal.png</t>
  </si>
  <si>
    <t>http://twitter.com/asubi50/statuses/1525725491629420545</t>
  </si>
  <si>
    <t>RatoPati: KMC Mayor Race: Balen Shah continues leading the vote count - https://t.co/U3JPWtSXFd</t>
  </si>
  <si>
    <t>Sun May 15 06:30:11 +0000 2022</t>
  </si>
  <si>
    <t>http://twitter.com/Nepal_News_En/statuses/1525725212595060737</t>
  </si>
  <si>
    <t>{"hashtags":[],"symbols":[],"user_mentions":[],"urls":[{"url":"https://t.co/82Yg3F9SHO","expanded_url":"https://english.onlinekhabar.com/balen-shah-lead-slow-count.html","display_url":"english.onlinekhabar.com/balen-shah-lea…","indices":[123,146]}]}</t>
  </si>
  <si>
    <t>RatoPati: KMC Mayor Race: Balen Shah continues leading the vote count
https://t.co/IUUyXRHp5m -</t>
  </si>
  <si>
    <t>Sun May 15 06:29:16 +0000 2022</t>
  </si>
  <si>
    <t>http://twitter.com/thepuranjaishy/statuses/1525724980407050240</t>
  </si>
  <si>
    <t>RT @setopati: Balen Shah crosses 2,000 votes, Sthapit second at 1,164 https://t.co/3Qllj8zY49</t>
  </si>
  <si>
    <t>Sun May 15 06:27:52 +0000 2022</t>
  </si>
  <si>
    <t>473654942</t>
  </si>
  <si>
    <t>&lt;a href="http://csk.com.np" rel="nofollow"&gt;Nepal Trending&lt;/a&gt;</t>
  </si>
  <si>
    <t>http://pbs.twimg.com/profile_images/751042198695804928/SQAZHfVA_normal.jpg</t>
  </si>
  <si>
    <t>http://twitter.com/Nepal_Trending/statuses/1525724626835357697</t>
  </si>
  <si>
    <t>{"hashtags":[],"symbols":[],"user_mentions":[{"screen_name":"Khabarhub_Eng","name":"Khabarhub English","id":715827440359178200,"id_str":"715827440359178241","indices":[3,17]}],"urls":[]}</t>
  </si>
  <si>
    <t>Balen Shah crosses 2,000 votes, Sthapit second at 1,164 https://t.co/3Qllj8zY49</t>
  </si>
  <si>
    <t>Sun May 15 06:26:26 +0000 2022</t>
  </si>
  <si>
    <t>1455830506088513541</t>
  </si>
  <si>
    <t>http://twitter.com/JagadishSapkot5/statuses/1525724267706712064</t>
  </si>
  <si>
    <t>RT @nepalmeme: Balen Shah : 2071
Keshav Sthapit : 1164
Srijana Singh : 1006
#memeNepalUpdates
#KeepInTouch</t>
  </si>
  <si>
    <t>Sun May 15 06:25:26 +0000 2022</t>
  </si>
  <si>
    <t>114974327</t>
  </si>
  <si>
    <t>http://pbs.twimg.com/profile_images/1113278336103370752/GbvovEF3_normal.jpg</t>
  </si>
  <si>
    <t>http://twitter.com/bunabh/statuses/1525724016870555648</t>
  </si>
  <si>
    <t>{"hashtags":[{"text":"ElectionUpdate","indices":[83,98]},{"text":"Kathmandu","indices":[99,109]},{"text":"KMC","indices":[110,114]}],"symbols":[],"user_mentions":[{"screen_name":"trending_Nepal","name":"trending Nepal","id":1387056097,"id_str":"1387056097","indices":[3,18]}],"urls":[],"media":[{"id":1525723277024723000,"id_str":"1525723277024722944","indices":[115,138],"media_url":"http://pbs.twimg.com/media/FSx1PKCagAAN85e.jpg","media_url_https":"https://pbs.twimg.com/media/FSx1PKCagAAN85e.jpg","url":"https://t.co/9rdNv2Wy83","display_url":"pic.twitter.com/9rdNv2Wy83","expanded_url":"https://twitter.com/trending_Nepal/status/1525723283773345792/photo/1","type":"photo","sizes":{"medium":{"w":1200,"h":900,"resize":"fit"},"thumb":{"w":150,"h":150,"resize":"crop"},"large":{"w":1440,"h":1080,"resize":"fit"},"small":{"w":680,"h":510,"resize":"fit"}},"source_status_id":1525723283773345800,"source_status_id_str":"1525723283773345792","source_user_id":1387056097,"source_user_id_str":"1387056097"}]}</t>
  </si>
  <si>
    <t>अब लौरो टेकेर झोला बोक्ने दिन आए जस्तो छ काठमाण्डौमा 😂😂
#Balen shah #KeshavSthapit #srijana singh</t>
  </si>
  <si>
    <t>Sun May 15 06:24:01 +0000 2022</t>
  </si>
  <si>
    <t>http://twitter.com/Khabarhub_Eng/statuses/1525723658303729664</t>
  </si>
  <si>
    <t>{"hashtags":[{"text":"Khabarhub","indices":[135,145]},{"text":"KMC","indices":[146,150]},{"text":"Balen_Shah","indices":[151,162]},{"text":"Nepal","indices":[163,169]}],"symbols":[],"user_mentions":[],"urls":[{"url":"https://t.co/LcKGYEuGpH","expanded_url":"https://english.khabarhub.com/2022/15/252308/","display_url":"english.khabarhub.com/2022/15/252308/","indices":[111,134]}]}</t>
  </si>
  <si>
    <t>Balen Shah: 2071
Keshav Sthapit: 1164
Sirjana Singh: 1006
Body count: 0</t>
  </si>
  <si>
    <t>Sun May 15 06:22:46 +0000 2022</t>
  </si>
  <si>
    <t>985648015674368000</t>
  </si>
  <si>
    <t>http://pbs.twimg.com/profile_images/1170176812816748545/-ZJcQmRp_normal.jpg</t>
  </si>
  <si>
    <t>Colonial Park, PA</t>
  </si>
  <si>
    <t>http://twitter.com/NabinDh94406285/statuses/1525723342891794432</t>
  </si>
  <si>
    <t>Balen Shah single handedly changed the politics of Nepal.  He is a sensation.  He is the voice of the oppressed youths of Nepal.  Going forward, the evil and corrupted stranglehold of the Nepali Congress/ Maobadi-Khaobadi/UML has been broken. Uneducated, seniles will be rejected</t>
  </si>
  <si>
    <t>Sun May 15 06:22:32 +0000 2022</t>
  </si>
  <si>
    <t>1387056097</t>
  </si>
  <si>
    <t>http://pbs.twimg.com/profile_images/1409616132475031554/-UjIRftc_normal.jpg</t>
  </si>
  <si>
    <t>http://twitter.com/trending_Nepal/statuses/1525723283773345792</t>
  </si>
  <si>
    <t>{"hashtags":[{"text":"ElectionUpdate","indices":[63,78]},{"text":"Kathmandu","indices":[79,89]},{"text":"KMC","indices":[90,94]}],"symbols":[],"user_mentions":[],"urls":[],"media":[{"id":1525723277024723000,"id_str":"1525723277024722944","indices":[95,118],"media_url":"http://pbs.twimg.com/media/FSx1PKCagAAN85e.jpg","media_url_https":"https://pbs.twimg.com/media/FSx1PKCagAAN85e.jpg","url":"https://t.co/9rdNv2Wy83","display_url":"pic.twitter.com/9rdNv2Wy83","expanded_url":"https://twitter.com/trending_Nepal/status/1525723283773345792/photo/1","type":"photo","sizes":{"medium":{"w":1200,"h":900,"resize":"fit"},"thumb":{"w":150,"h":150,"resize":"crop"},"large":{"w":1440,"h":1080,"resize":"fit"},"small":{"w":680,"h":510,"resize":"fit"}}}]}</t>
  </si>
  <si>
    <t>Balen Shah : 2071
Keshav Sthapit : 1164
Srijana Singh : 1006
#KeepInTouch</t>
  </si>
  <si>
    <t>Sun May 15 06:20:07 +0000 2022</t>
  </si>
  <si>
    <t>http://twitter.com/Nepal_News_En/statuses/1525722675414454272</t>
  </si>
  <si>
    <t>{"hashtags":[],"symbols":[],"user_mentions":[],"urls":[{"url":"https://t.co/SzDcXlJuD9","expanded_url":"https://myrepublica.nagariknetwork.com/news/balen-shah-leading-with-674-votes-followed-by-sthapit/","display_url":"myrepublica.nagariknetwork.com/news/balen-sha…","indices":[82,105]}]}</t>
  </si>
  <si>
    <t>🔴 LIVE ELECTION 2079 : को बन्ला त काठमाडौँ को मेयर? Balen Shah || Keshav Sthapit || Srijana Singh https://t.co/13RqAhP3MH</t>
  </si>
  <si>
    <t>Sun May 15 06:19:08 +0000 2022</t>
  </si>
  <si>
    <t>http://twitter.com/RepublicaNepal/statuses/1525722428730920961</t>
  </si>
  <si>
    <t>{"hashtags":[{"text":"ElectionUpdate","indices":[131,146]},{"text":"electionresults2022","indices":[147,167]},{"text":"election2079","indices":[168,181]}],"symbols":[],"user_mentions":[],"urls":[{"url":"https://t.co/s064B7qKVs","expanded_url":"https://myrepublica.nagariknetwork.com/news/balen-shah-leading-with-674-votes-followed-by-sthapit/","display_url":"myrepublica.nagariknetwork.com/news/balen-sha…","indices":[182,205]}]}</t>
  </si>
  <si>
    <t>Balen Shah : 2071
Keshav Sthapit : 1164
Srijana Singh : 1006
#memeNepalUpdates
#KeepInTouch</t>
  </si>
  <si>
    <t>Sun May 15 06:17:21 +0000 2022</t>
  </si>
  <si>
    <t>3800251814</t>
  </si>
  <si>
    <t>http://pbs.twimg.com/profile_images/1520821767576911872/AERGrWZg_normal.jpg</t>
  </si>
  <si>
    <t>http://twitter.com/sondipkarki/statuses/1525721980397568000</t>
  </si>
  <si>
    <t>According to the latest details, he has received 1,706 votes. Meanwhile, Keshav Sthapit of UML is following Shah with 1,032 votes. #ElectionUpdate #electionresults2022
#election2079
https://t.co/s064B7qKVs</t>
  </si>
  <si>
    <t>Sun May 15 06:16:33 +0000 2022</t>
  </si>
  <si>
    <t>3348445814</t>
  </si>
  <si>
    <t>http://pbs.twimg.com/profile_images/636520149311356928/4EqkRZwW_normal.jpg</t>
  </si>
  <si>
    <t>Buddhanagar, Kathmandu</t>
  </si>
  <si>
    <t>http://twitter.com/headlinenepal/statuses/1525721779712299008</t>
  </si>
  <si>
    <t>{"hashtags":[],"symbols":[],"user_mentions":[],"urls":[{"url":"https://t.co/rIJAO56sC5","expanded_url":"https://english.headlinenepal.com/details/22160","display_url":"english.headlinenepal.com/details/22160","indices":[37,60]}]}</t>
  </si>
  <si>
    <t>Independent candidate Balen Shah widens lead in Kathmandu metropolis https://t.co/S8bOvctPbT</t>
  </si>
  <si>
    <t>Sun May 15 06:12:46 +0000 2022</t>
  </si>
  <si>
    <t>1511319021152481281</t>
  </si>
  <si>
    <t>http://pbs.twimg.com/profile_images/1525131106231562242/1Hgy1LCG_normal.jpg</t>
  </si>
  <si>
    <t>http://twitter.com/Mogardboy1/statuses/1525720826548346880</t>
  </si>
  <si>
    <t>{"hashtags":[],"symbols":[],"user_mentions":[{"screen_name":"thepuranjaishy","name":"Puran","id":3018624348,"id_str":"3018624348","indices":[3,18]}],"urls":[],"media":[{"id":1525660534741545000,"id_str":"1525660534741544960","indices":[39,62],"media_url":"http://pbs.twimg.com/media/FSw8LE0aMAA5J80.jpg","media_url_https":"https://pbs.twimg.com/media/FSw8LE0aMAA5J80.jpg","url":"https://t.co/AzhuNfwZsA","display_url":"pic.twitter.com/AzhuNfwZsA","expanded_url":"https://twitter.com/thepuranjaishy/status/1525660537857617920/photo/1","type":"photo","sizes":{"medium":{"w":810,"h":960,"resize":"fit"},"thumb":{"w":150,"h":150,"resize":"crop"},"large":{"w":810,"h":960,"resize":"fit"},"small":{"w":574,"h":680,"resize":"fit"}},"source_status_id":1525660537857618000,"source_status_id_str":"1525660537857617920","source_user_id":3018624348,"source_user_id_str":"3018624348"}]}</t>
  </si>
  <si>
    <t>RT @dhakalroshan9: Latest update: 
Balen Shah : 1890
Keshav Sthapit : 1097
Srijana Singh : 822
Source: Galaxy 4K</t>
  </si>
  <si>
    <t>Sun May 15 06:10:42 +0000 2022</t>
  </si>
  <si>
    <t>http://twitter.com/OnlinetvnepalC/statuses/1525720307050364929</t>
  </si>
  <si>
    <t>{"hashtags":[],"symbols":[],"user_mentions":[{"screen_name":"YouTube","name":"YouTube","id":10228272,"id_str":"10228272","indices":[5,13]}],"urls":[{"url":"https://t.co/0pNY3ZoRab","expanded_url":"https://www.youtube.com/watch?v=zhxJ4zduYfc","display_url":"youtube.com/watch?v=zhxJ4z…","indices":[115,138]}]}</t>
  </si>
  <si>
    <t>Independent candidate Balen Shah widens lead in Kathmandu metropolis
https://t.co/h24M2pX3fy https://t.co/QvfUDygL2Y</t>
  </si>
  <si>
    <t>Sun May 15 06:10:06 +0000 2022</t>
  </si>
  <si>
    <t>http://twitter.com/Nepal_News_En/statuses/1525720158332981248</t>
  </si>
  <si>
    <t>{"hashtags":[],"symbols":[],"user_mentions":[],"urls":[{"url":"https://t.co/rdf25WY56K","expanded_url":"https://en.setopati.com/political/158488","display_url":"en.setopati.com/political/1584…","indices":[51,74]}]}</t>
  </si>
  <si>
    <t>Balen Shah, an independent mayoral candidate of Kathmandu Metropolis, is still leading the vote count as of Sunday morning.
https://t.co/EzSqdB3veJ
#Khabarhub #BalenShah #LocalElections #Nepal</t>
  </si>
  <si>
    <t>http://twitter.com/Nepal_News_En/statuses/1525720157586345984</t>
  </si>
  <si>
    <t>{"hashtags":[],"symbols":[],"user_mentions":[],"urls":[{"url":"https://t.co/sAYCANGcTm","expanded_url":"http://english.ratopati.com/story/24550","display_url":"english.ratopati.com/story/24550","indices":[81,104]}]}</t>
  </si>
  <si>
    <t>Kathmandu Mayor Voting Update as of 8.45 A.M 
Balen Shah (Lauro) : 2071
Keshav Sthapit (Surya): 1164
Srijana Singh (Rukh): 1006</t>
  </si>
  <si>
    <t>http://twitter.com/Nepal_News_En/statuses/1525720156680380416</t>
  </si>
  <si>
    <t>{"hashtags":[],"symbols":[],"user_mentions":[],"urls":[{"url":"https://t.co/0LEkzfLgEt","expanded_url":"https://english.ratopati.com/story/24550","display_url":"english.ratopati.com/story/24550","indices":[79,102]}]}</t>
  </si>
  <si>
    <t>Balen shah is overrated</t>
  </si>
  <si>
    <t>Sun May 15 05:58:49 +0000 2022</t>
  </si>
  <si>
    <t>2186474334</t>
  </si>
  <si>
    <t>http://pbs.twimg.com/profile_images/1002544064472887297/8juOZa53_normal.jpg</t>
  </si>
  <si>
    <t>New Zealand</t>
  </si>
  <si>
    <t>http://twitter.com/iShisir/statuses/1525717315773673472</t>
  </si>
  <si>
    <t>KMC Mayor Race: Balen Shah continues leading the vote count
https://t.co/JUOaQNOuZt</t>
  </si>
  <si>
    <t>Sun May 15 05:58:41 +0000 2022</t>
  </si>
  <si>
    <t>1421503919914569729</t>
  </si>
  <si>
    <t>http://pbs.twimg.com/profile_images/1484556971215036416/mSOhRHlm_normal.jpg</t>
  </si>
  <si>
    <t xml:space="preserve">Pokhara,Nepal </t>
  </si>
  <si>
    <t>http://twitter.com/IEHedunp/statuses/1525717283313958912</t>
  </si>
  <si>
    <t>{"hashtags":[],"symbols":[],"user_mentions":[{"screen_name":"Ujyaalo","name":"Ujyaalo","id":308959719,"id_str":"308959719","indices":[3,11]},{"screen_name":"Ujyaalo","name":"Ujyaalo","id":308959719,"id_str":"308959719","indices":[98,106]}],"urls":[{"url":"https://t.co/pEIWX5o2DD","expanded_url":"https://ujyaaloonline.com/story/69510/2022/5/15/kathmandu-metropolis-balen-shah-lost","display_url":"ujyaaloonline.com/story/69510/20…","indices":[107,130]}]}</t>
  </si>
  <si>
    <t>बालेन शाह सहित काठमाडौंको चुनाव नतिजा Vote Live Update हेर्नुहोस
Balen Shah Vote Live Update Latest Vote Chunab Result Kathmandu
https://t.co/9TETwJha80</t>
  </si>
  <si>
    <t>Sun May 15 05:58:27 +0000 2022</t>
  </si>
  <si>
    <t>http://twitter.com/DeepakbhandRi/statuses/1525717223632797696</t>
  </si>
  <si>
    <t>{"hashtags":[{"text":"vote_update","indices":[99,111]},{"text":"Election2022","indices":[112,125]}],"symbols":[],"user_mentions":[],"urls":[]}</t>
  </si>
  <si>
    <t>Jitxa, jitxa, balen shah le jitxa. Rally ma janxu balen le jityo bhaney tw😅</t>
  </si>
  <si>
    <t>Sun May 15 05:58:14 +0000 2022</t>
  </si>
  <si>
    <t>796909217370226688</t>
  </si>
  <si>
    <t>http://pbs.twimg.com/profile_images/1504351643898310656/-2Z6KRGf_normal.jpg</t>
  </si>
  <si>
    <t>Bagshot Row, Hobbiton.</t>
  </si>
  <si>
    <t>http://twitter.com/ks_elmatador/statuses/1525717170730434561</t>
  </si>
  <si>
    <t>If Balen Shah wins, (I really hope he does) much of Nepali youths will get interested in politics. Not only in Local Elections, we will see changes and reformations happening all over the country in Central Elections too. 
The power of people✊</t>
  </si>
  <si>
    <t>Sun May 15 05:50:46 +0000 2022</t>
  </si>
  <si>
    <t>http://twitter.com/329shankar/statuses/1525715291397066752</t>
  </si>
  <si>
    <t>Very impressive early leads still maintained by Balen Shah and Sunita Dangol in Kathmandu.
A lot of votes left to count, but the message is already loud and clear even if this lead should reverse later. 
And whoever wins has a LOT to prove in action. https://t.co/HMBmufXTd4</t>
  </si>
  <si>
    <t>Sun May 15 05:50:40 +0000 2022</t>
  </si>
  <si>
    <t>http://twitter.com/prajwolbaniyaa/statuses/1525715266713161728</t>
  </si>
  <si>
    <t>BREAKING: जितको पर्खाइमा BALEN SHAH; बालेनको फराकिलो अग्रता, ठूला दलको पसिना छुट्दै; PUNYA GATUAM
https://t.co/MRDlPrPXRT https://t.co/bPfY8alYHw</t>
  </si>
  <si>
    <t>Sun May 15 05:49:59 +0000 2022</t>
  </si>
  <si>
    <t>1084345325794615297</t>
  </si>
  <si>
    <t>http://pbs.twimg.com/profile_images/1291302187109199873/36FJmWIF_normal.jpg</t>
  </si>
  <si>
    <t>http://twitter.com/mountain2040/statuses/1525715095669485573</t>
  </si>
  <si>
    <t>@thakurkc @shah_balen @ncp_madhavnepal @cmprachanda @JSPrabhakar @pampha_bhusal @kpsharmaoli @IshwarPokhrel @PradeepgyawaliK @Online_khabar @setopati छटपटी सुरुभयो है!</t>
  </si>
  <si>
    <t>Sun May 15 05:48:31 +0000 2022</t>
  </si>
  <si>
    <t>http://twitter.com/journonepali/statuses/1525714723848671233</t>
  </si>
  <si>
    <t>{"hashtags":[],"symbols":[],"user_mentions":[],"urls":[{"url":"https://t.co/owKaOGxLVW","expanded_url":"https://nepalkhabar.com/politics/130424-2022-5-15-11-18-13","display_url":"nepalkhabar.com/politics/13042…","indices":[117,140]}]}</t>
  </si>
  <si>
    <t>Latest update: 
Balen Shah : 1890
Keshav Sthapit : 1097
Srijana Singh : 822
Source: Galaxy 4K</t>
  </si>
  <si>
    <t>Sun May 15 05:47:55 +0000 2022</t>
  </si>
  <si>
    <t>http://twitter.com/roman_aryal/statuses/1525714574367784960</t>
  </si>
  <si>
    <t>{"hashtags":[{"text":"BalenShah","indices":[0,10]}],"symbols":[],"user_mentions":[],"urls":[],"media":[{"id":1525714571477934000,"id_str":"1525714571477934080","indices":[22,45],"media_url":"http://pbs.twimg.com/media/FSxtUbWUYAAnsQ9.jpg","media_url_https":"https://pbs.twimg.com/media/FSxtUbWUYAAnsQ9.jpg","url":"https://t.co/K2nF6fn3KR","display_url":"pic.twitter.com/K2nF6fn3KR","expanded_url":"https://twitter.com/roman_aryal/status/1525714574367784960/photo/1","type":"photo","sizes":{"thumb":{"w":150,"h":150,"resize":"crop"},"large":{"w":899,"h":2048,"resize":"fit"},"medium":{"w":527,"h":1200,"resize":"fit"},"small":{"w":298,"h":680,"resize":"fit"}}}]}</t>
  </si>
  <si>
    <t>RT @beingdevilx: Pic1: Keshav Sthapit 
Pic2: Balen Shah 
#LocalElections2022 #BalenShah #NepalVotes #BalenForMayor https://t.co/NFubWfZlsF</t>
  </si>
  <si>
    <t>Sun May 15 05:43:55 +0000 2022</t>
  </si>
  <si>
    <t>481815003</t>
  </si>
  <si>
    <t>http://pbs.twimg.com/profile_images/1303566938254180353/wxmfc-_o_normal.jpg</t>
  </si>
  <si>
    <t>Kathmandu, Balaju</t>
  </si>
  <si>
    <t>http://twitter.com/inawaraj/statuses/1525713566065602560</t>
  </si>
  <si>
    <t>{"hashtags":[{"text":"Galaxyupdates","indices":[98,112]}],"symbols":[],"user_mentions":[],"urls":[]}</t>
  </si>
  <si>
    <t>• Nowadays, Balen shah is getting better response from the youth of Kathmandu . 
- What Changes Occurs in Kathmandu metropolitan if Balen Shah win the election ? 
#BalenShah #VoteForBalenShah</t>
  </si>
  <si>
    <t>Sun May 15 05:38:48 +0000 2022</t>
  </si>
  <si>
    <t>621018041</t>
  </si>
  <si>
    <t>http://pbs.twimg.com/profile_images/1525712646279835648/9Bc4ae3D_normal.jpg</t>
  </si>
  <si>
    <t>http://twitter.com/Coff3333/statuses/1525712279320219648</t>
  </si>
  <si>
    <t>Pic1: Keshav Sthapit 
Pic2: Balen Shah 
#LocalElections2022 #BalenShah #NepalVotes #BalenForMayor https://t.co/NFubWfZlsF</t>
  </si>
  <si>
    <t>Sun May 15 05:37:28 +0000 2022</t>
  </si>
  <si>
    <t>1354304385132724230</t>
  </si>
  <si>
    <t>http://pbs.twimg.com/profile_images/1488111775942066181/v2pEIp_4_normal.jpg</t>
  </si>
  <si>
    <t>http://twitter.com/suprrrrrrrrrrr1/statuses/1525711945613312002</t>
  </si>
  <si>
    <t>{"hashtags":[{"text":"BalenShah","indices":[243,253]}],"symbols":[],"user_mentions":[],"urls":[]}</t>
  </si>
  <si>
    <t>While still too early to call, Balen Shah's current lead in KTM municipal elections says there is a definitive demand for an alternative to the current party system. 
The q. is whether existing parties will take lessons or preserve status quo.</t>
  </si>
  <si>
    <t>Sun May 15 05:37:23 +0000 2022</t>
  </si>
  <si>
    <t>http://twitter.com/NplYearProgres/statuses/1525711921089253377</t>
  </si>
  <si>
    <t>Balen Shah, an independent mayoral candidate of Kathmandu Metropolis, is still leading the vote count as of Sunday morning.
https://t.co/ffQIkHsOSF
#Khabarhub #BalenShah #Kathmandu #Nepal</t>
  </si>
  <si>
    <t>Sun May 15 05:36:52 +0000 2022</t>
  </si>
  <si>
    <t>3221244768</t>
  </si>
  <si>
    <t>http://pbs.twimg.com/profile_images/1514194998706982916/sONQRPN0_normal.jpg</t>
  </si>
  <si>
    <t>http://twitter.com/Gairesarkar7/statuses/1525711793175265280</t>
  </si>
  <si>
    <t>#Latest🤘
Balen Shah - 1890
Keshab Sthapit - 1017
Srijana Sinha - 941</t>
  </si>
  <si>
    <t>Sun May 15 05:36:24 +0000 2022</t>
  </si>
  <si>
    <t>http://twitter.com/Dikshak_DP/statuses/1525711677135519747</t>
  </si>
  <si>
    <t>Balen shah=10000
Kesav stapit=5000
Sirjhana devi=2000
#VoteForBalenShah</t>
  </si>
  <si>
    <t>Sun May 15 05:34:32 +0000 2022</t>
  </si>
  <si>
    <t>http://twitter.com/nepalmeme/statuses/1525711207248068608</t>
  </si>
  <si>
    <t>Rapper Balen Shah leading mayoral race - The Himalayan Times https://t.co/6n7boaqMzW</t>
  </si>
  <si>
    <t>Sun May 15 05:32:59 +0000 2022</t>
  </si>
  <si>
    <t>http://pbs.twimg.com/profile_images/897415605103362048/IfXEInGk_normal.jpg</t>
  </si>
  <si>
    <t>http://twitter.com/Ujyaalo/statuses/1525710816032727040</t>
  </si>
  <si>
    <t>{"hashtags":[],"symbols":[],"user_mentions":[{"screen_name":"Ujyaalo","name":"Ujyaalo","id":308959719,"id_str":"308959719","indices":[85,93]}],"urls":[{"url":"https://t.co/pEIWX5o2DD","expanded_url":"https://ujyaaloonline.com/story/69510/2022/5/15/kathmandu-metropolis-balen-shah-lost","display_url":"ujyaaloonline.com/story/69510/20…","indices":[94,117]}]}</t>
  </si>
  <si>
    <t>@uttambabu Assuming Nepal's high preference toward Youtube for news consumption, the trend (filtered by Youtube search) looks strikingly in favor of Balen Shah. https://t.co/o3wxOWfeGU</t>
  </si>
  <si>
    <t>Sun May 15 05:32:03 +0000 2022</t>
  </si>
  <si>
    <t>http://twitter.com/RatopatiE/statuses/1525710581344641024</t>
  </si>
  <si>
    <t>{"hashtags":[],"symbols":[],"user_mentions":[],"urls":[{"url":"https://t.co/qfbC0VP21Z","expanded_url":"https://english.ratopati.com/story/24550","display_url":"english.ratopati.com/story/24550","indices":[69,92]}]}</t>
  </si>
  <si>
    <t>Latest update: 
Balen Shah : 1890
Keshav Sthapit : 1097
Srijana Singh : 822
Source: Galaxy 4K @Galaxy4KNepal</t>
  </si>
  <si>
    <t>Sun May 15 05:26:16 +0000 2022</t>
  </si>
  <si>
    <t>2838500677</t>
  </si>
  <si>
    <t>http://pbs.twimg.com/profile_images/1334726262229635072/NniqVmYU_normal.jpg</t>
  </si>
  <si>
    <t>Nepalgunj, Nepal</t>
  </si>
  <si>
    <t>http://twitter.com/sijapatisujeet/statuses/1525709127431114753</t>
  </si>
  <si>
    <t>{"hashtags":[],"symbols":[],"user_mentions":[{"screen_name":"thepuranjaishy","name":"Puran","id":3018624348,"id_str":"3018624348","indices":[3,18]}],"urls":[]}</t>
  </si>
  <si>
    <t>Although I don’t believe in astrology, Prithvi Narayan Shah did consult Kulananda Dhakal before the battles.
Now Balen Shah?</t>
  </si>
  <si>
    <t>Sun May 15 05:24:09 +0000 2022</t>
  </si>
  <si>
    <t>1390857468398358529</t>
  </si>
  <si>
    <t>http://pbs.twimg.com/profile_images/1510132891497668611/_JFkt5KO_normal.jpg</t>
  </si>
  <si>
    <t>http://twitter.com/KewRie/statuses/1525708594015924224</t>
  </si>
  <si>
    <t>THT: R to @thehimalayan: Rapper Balen Shah leading mayoral race
https://t.co/lyo3z9gjiM -</t>
  </si>
  <si>
    <t>Sun May 15 05:22:40 +0000 2022</t>
  </si>
  <si>
    <t>1247555753277194240</t>
  </si>
  <si>
    <t>http://pbs.twimg.com/profile_images/1247586861662404609/uB5HpqMI_normal.jpg</t>
  </si>
  <si>
    <t xml:space="preserve">Biratnagar </t>
  </si>
  <si>
    <t>http://twitter.com/BiswaMagar/statuses/1525708219435601920</t>
  </si>
  <si>
    <t>Latest Vote Count Update (Kathmandu)
Balen Shah (Independent) : 1890
Keshav Sthapit (CPN UML) : 1097
Srijana Singh (Nepali Congress) : 949
#LocalElections2079 #LocalElections2022</t>
  </si>
  <si>
    <t>Sun May 15 05:22:37 +0000 2022</t>
  </si>
  <si>
    <t>772786762418708480</t>
  </si>
  <si>
    <t>http://pbs.twimg.com/profile_images/1216357453798838277/Wbsqm0XL_normal.jpg</t>
  </si>
  <si>
    <t>http://twitter.com/iamashishpanthi/statuses/1525708208253599745</t>
  </si>
  <si>
    <t>‼️Ktm Latest Vote counting ‼️
         Balen Shah(🦯  ) :1890
         keshav Sthapit (☀) : 1097
   #vote_update  #Election2022</t>
  </si>
  <si>
    <t>Sun May 15 05:17:45 +0000 2022</t>
  </si>
  <si>
    <t>http://twitter.com/PopulismUpdates/statuses/1525706984036569088</t>
  </si>
  <si>
    <t>{"hashtags":[],"symbols":[],"user_mentions":[{"screen_name":"kashishds","name":"Kashish Das Shrestha","id":113420137,"id_str":"113420137","indices":[3,13]}],"urls":[]}</t>
  </si>
  <si>
    <t>Independent candidate Balen Shah: 1890
CPN-UML candidate Keshav Sthapit: 1097
Nepali Congress candidate Sirjana Singh: 949
[08:12 May 15, 2022]
#Kathmandu
#LocalElections2022 
#BalenShah</t>
  </si>
  <si>
    <t>Sun May 15 05:16:04 +0000 2022</t>
  </si>
  <si>
    <t>740876536891473920</t>
  </si>
  <si>
    <t>http://pbs.twimg.com/profile_images/1437003751265423368/TTf6dp0B_normal.jpg</t>
  </si>
  <si>
    <t>Pokhara Nepal 🇳🇵</t>
  </si>
  <si>
    <t>http://twitter.com/Los_Blancos25/statuses/1525706559749517312</t>
  </si>
  <si>
    <t>Rapper Balen Shah leading mayoral race
https://t.co/BjhUbsJcLt</t>
  </si>
  <si>
    <t>Sun May 15 05:14:09 +0000 2022</t>
  </si>
  <si>
    <t>286031312</t>
  </si>
  <si>
    <t>http://pbs.twimg.com/profile_images/1942583190/327060_10150865578325207_642270206_20890532_1298787763_o_normal.jpg</t>
  </si>
  <si>
    <t>http://twitter.com/umeshgh/statuses/1525706076595027968</t>
  </si>
  <si>
    <t>Despite all the popularity and everything, Balen Shah is not my mayor!!
#BalenShah #NotMyMayor</t>
  </si>
  <si>
    <t>Sun May 15 05:12:35 +0000 2022</t>
  </si>
  <si>
    <t>729576543916187648</t>
  </si>
  <si>
    <t>http://pbs.twimg.com/profile_images/1263819384339918849/HnEAFbhS_normal.jpg</t>
  </si>
  <si>
    <t xml:space="preserve">Dhading </t>
  </si>
  <si>
    <t>http://twitter.com/aabiskarregmi2/statuses/1525705683542618113</t>
  </si>
  <si>
    <t>THT: Rapper Balen Shah leading mayoral race - https://t.co/lyo3z9gjiM</t>
  </si>
  <si>
    <t>Sun May 15 05:10:51 +0000 2022</t>
  </si>
  <si>
    <t>http://twitter.com/NplYearProgres/statuses/1525705244029890560</t>
  </si>
  <si>
    <t>New Update
Balen Shah : 1890
Keshav Sthapit : 1097
Srijana Singh : 949
#NepalElection2079 
#NepalVotes</t>
  </si>
  <si>
    <t>Sun May 15 05:10:08 +0000 2022</t>
  </si>
  <si>
    <t>http://twitter.com/Nepal_News_En/statuses/1525705064236580866</t>
  </si>
  <si>
    <t>{"hashtags":[],"symbols":[],"user_mentions":[],"urls":[{"url":"https://t.co/kTw7UbBoft","expanded_url":"https://english.ratopati.com/story/24549","display_url":"english.ratopati.com/story/24549","indices":[70,93]}]}</t>
  </si>
  <si>
    <t>RT @Ujyaalo: काठमाण्डौ महानगरमा  बालेन शाहलाई सात सयभन्दा धेरै मतकाे अग्रता Shared via @Ujyaalo https://t.co/tltIYxp0Z0</t>
  </si>
  <si>
    <t>Sun May 15 05:04:59 +0000 2022</t>
  </si>
  <si>
    <t>http://twitter.com/DeepakbhandRi/statuses/1525703771379994624</t>
  </si>
  <si>
    <t>As seen today in rastra sabha ghrihya.. Supporters of balen shah(candidate for kathmandu mayor) sleeping outside the  rastra sabha ghrihya.. https://t.co/LoBnw518rn</t>
  </si>
  <si>
    <t>Sun May 15 05:04:35 +0000 2022</t>
  </si>
  <si>
    <t>2908778371</t>
  </si>
  <si>
    <t>http://pbs.twimg.com/profile_images/1482984717360459779/Szc8sqyF_normal.jpg</t>
  </si>
  <si>
    <t>http://twitter.com/kamalKThapa/statuses/1525703670301872128</t>
  </si>
  <si>
    <t>{"hashtags":[],"symbols":[],"user_mentions":[{"screen_name":"Thejuly23rdd","name":"Dipesh Pandit","id":2787636356,"id_str":"2787636356","indices":[3,16]}],"urls":[]}</t>
  </si>
  <si>
    <t>काठमाण्डौ महानगरमा  बालेन शाहलाई सात सयभन्दा धेरै मतकाे अग्रता Shared via @Ujyaalo https://t.co/tltIYxp0Z0</t>
  </si>
  <si>
    <t>Sun May 15 05:04:00 +0000 2022</t>
  </si>
  <si>
    <t>897432535927406593</t>
  </si>
  <si>
    <t>http://pbs.twimg.com/profile_images/1488152951512190980/xvQxZ4i6_normal.jpg</t>
  </si>
  <si>
    <t>http://twitter.com/JanakiBhandari2/statuses/1525703521739255808</t>
  </si>
  <si>
    <t>{"hashtags":[],"symbols":[],"user_mentions":[],"urls":[{"url":"https://t.co/jGj1dD80aO","expanded_url":"https://en.setopati.com/political/158488","display_url":"en.setopati.com/political/1584…","indices":[38,61]}]}</t>
  </si>
  <si>
    <t>Balen Shah
#BalenShah https://t.co/fQiDPxggK9</t>
  </si>
  <si>
    <t>Sun May 15 05:03:49 +0000 2022</t>
  </si>
  <si>
    <t>http://twitter.com/Khabarhub_Eng/statuses/1525703476902526976</t>
  </si>
  <si>
    <t>{"hashtags":[{"text":"Khabarhub","indices":[129,139]},{"text":"KMC","indices":[140,144]},{"text":"BalenShah","indices":[145,155]},{"text":"Nepal","indices":[156,162]}],"symbols":[],"user_mentions":[],"urls":[{"url":"https://t.co/BKNKAv0azO","expanded_url":"https://english.khabarhub.com/2022/15/252302/","display_url":"english.khabarhub.com/2022/15/252302/","indices":[105,128]}]}</t>
  </si>
  <si>
    <t>काठमाडौं महानगरपालिका update :-
Balen shah- 1706
Keshab Sthapit -1032
Srijana Singh -864</t>
  </si>
  <si>
    <t>Sun May 15 05:03:06 +0000 2022</t>
  </si>
  <si>
    <t>http://twitter.com/kamalKThapa/statuses/1525703293770813440</t>
  </si>
  <si>
    <t>Balen Shah ko agrata kayamai https://t.co/kJ55tTfypo</t>
  </si>
  <si>
    <t>Sun May 15 04:58:45 +0000 2022</t>
  </si>
  <si>
    <t>1249457029258698752</t>
  </si>
  <si>
    <t>http://pbs.twimg.com/profile_images/1500336332236804097/lxYeyO2V_normal.jpg</t>
  </si>
  <si>
    <t>http://twitter.com/_sn_n/statuses/1525702199208189953</t>
  </si>
  <si>
    <t>Balen Shah 1706 
Keshav Sthapit 1032 
Shrijana Singh 864</t>
  </si>
  <si>
    <t>Sun May 15 04:58:24 +0000 2022</t>
  </si>
  <si>
    <t>http://twitter.com/setopati/statuses/1525702112843538434</t>
  </si>
  <si>
    <t>{"hashtags":[],"symbols":[],"user_mentions":[],"urls":[{"url":"https://t.co/GMToYKAXTU","expanded_url":"https://en.setopati.com/political/158488","display_url":"en.setopati.com/political/1584…","indices":[38,61]}]}</t>
  </si>
  <si>
    <t>RT @tulsipaudell: Balen Shah waiting for election results 🤣
Pic: sns https://t.co/QxzkL42u9X</t>
  </si>
  <si>
    <t>Sun May 15 04:58:23 +0000 2022</t>
  </si>
  <si>
    <t>http://twitter.com/TheAnnaExpress/statuses/1525702106702696448</t>
  </si>
  <si>
    <t>{"hashtags":[{"text":"localelections","indices":[85,100]},{"text":"Kathmandu","indices":[101,111]},{"text":"votecount","indices":[112,122]}],"symbols":[],"user_mentions":[],"urls":[{"url":"https://t.co/ZbaNK0mTJY","expanded_url":"https://theannapurnaexpress.com/news/nepal-polls-here-is-an-early-morning-update-on-vote-counting-5908","display_url":"theannapurnaexpress.com/news/nepal-pol…","indices":[123,146]}]}</t>
  </si>
  <si>
    <t>Latest Vote Count Update (Kathmandu)
Balen Shah (Independent) : 1706
Keshav Sthapit (CPN UML) : 1032
Srijana Singh (Nepali Congress) : 864
#LocalElections2079 #LocalElections2022</t>
  </si>
  <si>
    <t>Sun May 15 04:57:53 +0000 2022</t>
  </si>
  <si>
    <t>1525548719298314240</t>
  </si>
  <si>
    <t>http://twitter.com/PopulismUpdates/statuses/1525701984568737792</t>
  </si>
  <si>
    <t>Balen Shah 🙏😆😆😆😆😆😆 https://t.co/AzhuNfwZsA</t>
  </si>
  <si>
    <t>Sun May 15 04:57:27 +0000 2022</t>
  </si>
  <si>
    <t>1478514255586488320</t>
  </si>
  <si>
    <t>http://pbs.twimg.com/profile_images/1507643310688845824/DnnoZXRY_normal.jpg</t>
  </si>
  <si>
    <t>Cha-uat, Thailand</t>
  </si>
  <si>
    <t>http://twitter.com/Amiable40411422/statuses/1525701875345260546</t>
  </si>
  <si>
    <t>@aagoodidi https://t.co/FBfWZnppcn</t>
  </si>
  <si>
    <t>Sun May 15 04:57:18 +0000 2022</t>
  </si>
  <si>
    <t>1287400269802647558</t>
  </si>
  <si>
    <t>http://pbs.twimg.com/profile_images/1525358982117830656/VnguaWEU_normal.jpg</t>
  </si>
  <si>
    <t>Basundhara, Kathmandu</t>
  </si>
  <si>
    <t>http://twitter.com/aasismrd/statuses/1525701837512675328</t>
  </si>
  <si>
    <t>{"hashtags":[{"text":"LocalElectionNepal","indices":[101,120]},{"text":"NTCUpdate","indices":[122,132]}],"symbols":[],"user_mentions":[],"urls":[]}</t>
  </si>
  <si>
    <t>Independent candidate Balen Shah: 1575
CPN-UML candidate Keshav Sthapit: 985
Nepali Congress candidate Sirjana Singh: 825
[Updated at 6:30 am on May 15, 2022]
#Kathmandu
#LocalElections2022</t>
  </si>
  <si>
    <t>Sun May 15 04:54:28 +0000 2022</t>
  </si>
  <si>
    <t>836898012010004485</t>
  </si>
  <si>
    <t>1525454916470177792</t>
  </si>
  <si>
    <t>http://pbs.twimg.com/profile_images/1297436086571016192/pChz1d4N_normal.jpg</t>
  </si>
  <si>
    <t xml:space="preserve">Bardiya Nepal Nepalganj </t>
  </si>
  <si>
    <t>http://twitter.com/braju3208/statuses/1525701122555781120</t>
  </si>
  <si>
    <t>@thakurkc @shah_balen @ncp_madhavnepal @cmprachanda @JSPrabhakar @pampha_bhusal @kpsharmaoli @IshwarPokhrel @PradeepgyawaliK @Online_khabar @setopati यी झोलेहरुले कहाँको गाँजा तान्छन्, र पार्टीहरूको भिजन देख्छन्??</t>
  </si>
  <si>
    <t>Sun May 15 04:54:07 +0000 2022</t>
  </si>
  <si>
    <t>2543618940</t>
  </si>
  <si>
    <t>http://pbs.twimg.com/profile_images/1525500349913526273/8PXWcZUs_normal.jpg</t>
  </si>
  <si>
    <t>dhangadhi</t>
  </si>
  <si>
    <t>http://twitter.com/Chiiranjibi/statuses/1525701036270231552</t>
  </si>
  <si>
    <t>New Update
Balen Shah : 1706
Keshav Sthapit : 1032
Srijana Singh : 864
#NepalElection2079 
#NepalVotes</t>
  </si>
  <si>
    <t>Sun May 15 04:53:44 +0000 2022</t>
  </si>
  <si>
    <t>3249662342</t>
  </si>
  <si>
    <t>http://pbs.twimg.com/profile_images/1434954036315262978/oi-83Wl-_normal.jpg</t>
  </si>
  <si>
    <t>http://twitter.com/jsauhard/statuses/1525700940250001408</t>
  </si>
  <si>
    <t>Kathmandu Update:
Balen Shah: 1575
Keshav Staphit: 985
Srijana Singh: 835</t>
  </si>
  <si>
    <t>Sun May 15 04:53:23 +0000 2022</t>
  </si>
  <si>
    <t>791867184</t>
  </si>
  <si>
    <t>http://pbs.twimg.com/profile_images/877241757041340416/j52QVCNM_normal.jpg</t>
  </si>
  <si>
    <t>🇳🇵</t>
  </si>
  <si>
    <t>http://twitter.com/DevikaO_O/statuses/1525700850999562242</t>
  </si>
  <si>
    <t>@thakurkc @shah_balen @ncp_madhavnepal @cmprachanda @JSPrabhakar @pampha_bhusal @kpsharmaoli @IshwarPokhrel @PradeepgyawaliK @Online_khabar @setopati झोले detected opinion rejected.</t>
  </si>
  <si>
    <t>Sun May 15 04:52:42 +0000 2022</t>
  </si>
  <si>
    <t>3754779192</t>
  </si>
  <si>
    <t>http://pbs.twimg.com/profile_images/649795162466463745/-UO-Q4Xp_normal.png</t>
  </si>
  <si>
    <t>http://twitter.com/lyapchey/statuses/1525700676650643456</t>
  </si>
  <si>
    <t>@thakurkc @shah_balen @ncp_madhavnepal @cmprachanda @JSPrabhakar @pampha_bhusal @kpsharmaoli @IshwarPokhrel @PradeepgyawaliK @Online_khabar @setopati नेताको चतुवाहरु लाई छट्पटी भएको रहेछ , जनताको शक्ति अब बल्ल देख्दैछ यी चतुवाहरुले । 🤣🤣</t>
  </si>
  <si>
    <t>Sun May 15 04:51:01 +0000 2022</t>
  </si>
  <si>
    <t>1445477648</t>
  </si>
  <si>
    <t>http://pbs.twimg.com/profile_images/1174970952527929345/9PEn4qsa_normal.jpg</t>
  </si>
  <si>
    <t>http://twitter.com/eoskiroz/statuses/1525700253600473088</t>
  </si>
  <si>
    <t>Balen Shah le jityo vani 1week online aaudina!!!</t>
  </si>
  <si>
    <t>Sun May 15 04:50:44 +0000 2022</t>
  </si>
  <si>
    <t>http://twitter.com/RatopatiE/statuses/1525700181521747969</t>
  </si>
  <si>
    <t>{"hashtags":[],"symbols":[],"user_mentions":[],"urls":[{"url":"https://t.co/lhwN6L2pTD","expanded_url":"https://english.ratopati.com/story/24549","display_url":"english.ratopati.com/story/24549","indices":[60,83]}]}</t>
  </si>
  <si>
    <t>Balen shah -1575
Kesav uncle - 985 
#Nepal #NepalElection2079</t>
  </si>
  <si>
    <t>Sun May 15 04:49:26 +0000 2022</t>
  </si>
  <si>
    <t>2956022538</t>
  </si>
  <si>
    <t>http://pbs.twimg.com/profile_images/1025828066403278853/hQDXtL4y_normal.jpg</t>
  </si>
  <si>
    <t>http://twitter.com/maheshdhungana7/statuses/1525699855712235521</t>
  </si>
  <si>
    <t>RT @speaks_ashis: When you just woke up and found that Balen Shah's Vote Count is almost double than that of Keshav Sthapit 🥳🙌 #BalenShah #LocalElections2022 #balen @ShahBalen</t>
  </si>
  <si>
    <t>Sun May 15 04:49:11 +0000 2022</t>
  </si>
  <si>
    <t>998583578224050186</t>
  </si>
  <si>
    <t>http://pbs.twimg.com/profile_images/1406925760007327744/Uk5hAFIM_normal.jpg</t>
  </si>
  <si>
    <t>http://twitter.com/Pradippokhrel67/statuses/1525699793242439680</t>
  </si>
  <si>
    <t>{"hashtags":[{"text":"BalenShah","indices":[130,140]}],"symbols":[],"user_mentions":[{"screen_name":"DivasChaulagai1","name":"divas","id":3298911696,"id_str":"3298911696","indices":[3,19]}],"urls":[]}</t>
  </si>
  <si>
    <t>Balen Shah waiting for election results 🤣
Pic: sns https://t.co/QxzkL42u9X</t>
  </si>
  <si>
    <t>Sun May 15 04:46:18 +0000 2022</t>
  </si>
  <si>
    <t>http://twitter.com/prajwolbaniyaa/statuses/1525699068596408320</t>
  </si>
  <si>
    <t>RT @Khabarhub_Eng: Balen Shah, an independent mayoral candidate of Kathmandu Metropolis, is still leading the vote count as of Sunday morning.
https://t.co/iXKVlZLOPe
#Khabarhub #BalenShah #VoteCount #LocalElection #Nepal</t>
  </si>
  <si>
    <t>Sun May 15 04:45:09 +0000 2022</t>
  </si>
  <si>
    <t>828200879337529344</t>
  </si>
  <si>
    <t>http://pbs.twimg.com/profile_images/1501332815568269315/7ZoLlXkG_normal.jpg</t>
  </si>
  <si>
    <t>Nepal पु.ब.न.पा.४ स्याङ्जा🇸🇬</t>
  </si>
  <si>
    <t>http://twitter.com/Syangjali_kale/statuses/1525698776513425408</t>
  </si>
  <si>
    <t>{"hashtags":[],"symbols":[],"user_mentions":[{"screen_name":"dc_popular","name":"\"म\"","id":3438033213,"id_str":"3438033213","indices":[3,14]}],"urls":[]}</t>
  </si>
  <si>
    <t>@KantipurTVHD Balen shah is here 😎</t>
  </si>
  <si>
    <t>Sun May 15 04:43:48 +0000 2022</t>
  </si>
  <si>
    <t>1125120134346092545</t>
  </si>
  <si>
    <t>http://pbs.twimg.com/profile_images/1418557405152038916/FZzTwXfT_normal.jpg</t>
  </si>
  <si>
    <t>Nepal 😍  Bhaktapur 🙏🇳🇵🙏</t>
  </si>
  <si>
    <t>http://twitter.com/SRlamixane/statuses/1525698436942766080</t>
  </si>
  <si>
    <t>Balen Shah, an independent mayoral candidate of Kathmandu Metropolis, is still leading the vote count as of Sunday morning.
https://t.co/iXKVlZLOPe
#Khabarhub #BalenShah #VoteCount #LocalElection #Nepal</t>
  </si>
  <si>
    <t>Sun May 15 04:39:01 +0000 2022</t>
  </si>
  <si>
    <t>http://twitter.com/nepalmeme/statuses/1525697232770846720</t>
  </si>
  <si>
    <t>Latest Vote Count Update!!
Balen Shah :1575
Keshav Sthapit :985
Srijana Singh :825</t>
  </si>
  <si>
    <t>Sun May 15 04:38:14 +0000 2022</t>
  </si>
  <si>
    <t>297993684</t>
  </si>
  <si>
    <t>http://pbs.twimg.com/profile_images/1525927078683889664/JxaHFQEA_normal.jpg</t>
  </si>
  <si>
    <t>http://twitter.com/mountain_gooner/statuses/1525697037337264129</t>
  </si>
  <si>
    <t>Balen Shah continues to lead in Kathmandu mayor race as vote counting continues (Updated) - Myrepublica https://t.co/6n7boaqMzW</t>
  </si>
  <si>
    <t>Sun May 15 04:37:48 +0000 2022</t>
  </si>
  <si>
    <t>http://twitter.com/NoNext_Question/statuses/1525696929857871872</t>
  </si>
  <si>
    <t>{"hashtags":[{"text":"election2022","indices":[170,183]},{"text":"localelections","indices":[184,199]},{"text":"nepal","indices":[200,206]},{"text":"nonextquestion","indices":[207,222]}],"symbols":[],"user_mentions":[],"urls":[{"url":"https://t.co/XE0YQekuz3","expanded_url":"https://nonextquestion.com/kathmandu-metropolis/","display_url":"nonextquestion.com/kathmandu-metr…","indices":[145,168]}],"media":[{"id":1525696921733505000,"id_str":"1525696921733505024","indices":[223,246],"media_url":"http://pbs.twimg.com/media/FSxdRE7VIAAMuWv.jpg","media_url_https":"https://pbs.twimg.com/media/FSxdRE7VIAAMuWv.jpg","url":"https://t.co/2zQVKrmMGJ","display_url":"pic.twitter.com/2zQVKrmMGJ","expanded_url":"https://twitter.com/NoNext_Question/status/1525696929857871872/photo/1","type":"photo","sizes":{"thumb":{"w":150,"h":150,"resize":"crop"},"large":{"w":1920,"h":1920,"resize":"fit"},"medium":{"w":1200,"h":1200,"resize":"fit"},"small":{"w":680,"h":680,"resize":"fit"}}}]}</t>
  </si>
  <si>
    <t>‼️Ktm Latest Vote counting ‼️
         Balen Shah(🦯  ) :1575
         keshav Sthapit (☀) : 985
         Srijana Singh(🌴) : 825
   #vote_update #Election2022</t>
  </si>
  <si>
    <t>Sun May 15 04:35:41 +0000 2022</t>
  </si>
  <si>
    <t>1525516410809905152</t>
  </si>
  <si>
    <t>http://twitter.com/VedantBajgai/statuses/1525696395323527168</t>
  </si>
  <si>
    <t>Dedication for Balen Shah❣️
बालेन शाह समर्थक तथा सहयोगी काठमाडौं मेयर मतपरिणाम जानकारिका लागि रातभर खुला चौरमा! ❤️❤️❤️ https://t.co/xNVA6omRBx</t>
  </si>
  <si>
    <t>Sun May 15 04:35:31 +0000 2022</t>
  </si>
  <si>
    <t>http://twitter.com/DivasChaulagai1/statuses/1525696353959288832</t>
  </si>
  <si>
    <t>{"hashtags":[{"text":"BalenShah","indices":[109,119]}],"symbols":[],"user_mentions":[],"urls":[]}</t>
  </si>
  <si>
    <t>Rap singer Balen Shah is the front runner for the post of Kathmandu mayor, contested as an independent candidate https://t.co/lECPOVe8XA</t>
  </si>
  <si>
    <t>Sun May 15 04:35:19 +0000 2022</t>
  </si>
  <si>
    <t>370732989</t>
  </si>
  <si>
    <t>http://pbs.twimg.com/profile_images/1330686627958632451/JfczSRUB_normal.jpg</t>
  </si>
  <si>
    <t>Gulmi➡️CTW➡️New York City, USA</t>
  </si>
  <si>
    <t>http://twitter.com/NepreeKan/statuses/1525696301945454592</t>
  </si>
  <si>
    <t>OnlineKhabar: #Kathmandu 
Balen Shah, Independent: 1,575
Keshav Sthapit, UML: 985
Sirjana Singh, Nepali Congress: 825 
Madan Das Shrestha, RPP: 191 
#Nepal #NepalVotes #NepalElection #NepalElection2079 -</t>
  </si>
  <si>
    <t>Sun May 15 04:34:30 +0000 2022</t>
  </si>
  <si>
    <t>78007125</t>
  </si>
  <si>
    <t>SulavKarki</t>
  </si>
  <si>
    <t>1525016837544890368</t>
  </si>
  <si>
    <t>http://twitter.com/VedantBajgai/statuses/1525696099616722945</t>
  </si>
  <si>
    <t>{"hashtags":[],"symbols":[],"user_mentions":[{"screen_name":"SulavKarki","name":"Sulav Karki 🇳🇵","id":78007125,"id_str":"78007125","indices":[0,11]}],"urls":[]}</t>
  </si>
  <si>
    <t>हार जित आफ्नो ठाउँमा छ तर बालेनले हारे पनि जित्नेछन र उनी सक्रिय रहिरहनेछन
हाल भइरहेको उनको पक्षमको मतगणनाले सबैलाई उत्साहित बनाएको छ र जितेमा त झन देशैभर उत्सव मनाइनेछ
बालेनको जितमा युवा माझ नया क्रान्ति ल्याउनेछ उनले युवा क्रान्तिको नया अध्याय सुरु गरिसके
शुभकामना Balen Shah</t>
  </si>
  <si>
    <t>Sun May 15 04:34:27 +0000 2022</t>
  </si>
  <si>
    <t>http://twitter.com/thepuranjaishy/statuses/1525696087524515840</t>
  </si>
  <si>
    <t>Independent candidate for Mayor of Kathmandu metropolis Balen Shah has maintained his lead.
#HimalPress #Elections 
  https://t.co/DNuXglVrdc</t>
  </si>
  <si>
    <t>Sun May 15 04:34:09 +0000 2022</t>
  </si>
  <si>
    <t>http://twitter.com/roohsaa/statuses/1525696010986475520</t>
  </si>
  <si>
    <t>Latest Vote Count Update (Kathmandu)
Balen Shah (Independent) : 1575
Keshav Sthapit (CPN UML) : 985
Srijana Singh (Nepali Congress) : 825 
#LocalElections2022</t>
  </si>
  <si>
    <t>Sun May 15 04:33:41 +0000 2022</t>
  </si>
  <si>
    <t>259590561</t>
  </si>
  <si>
    <t>http://pbs.twimg.com/profile_images/1512304903149875202/at_odXTx_normal.jpg</t>
  </si>
  <si>
    <t>Bang Chak</t>
  </si>
  <si>
    <t>http://twitter.com/mapaniscorpioho/statuses/1525695892170280960</t>
  </si>
  <si>
    <t>MyRepublica: Balen Shah continues to lead in Kathmandu mayor race as vote counting continues (Updated) - https://t.co/T3FRva3umd</t>
  </si>
  <si>
    <t>Sun May 15 04:33:39 +0000 2022</t>
  </si>
  <si>
    <t>1516985106879066113</t>
  </si>
  <si>
    <t>http://pbs.twimg.com/profile_images/1516986280457908224/9Z2krPlc_normal.jpg</t>
  </si>
  <si>
    <t>http://twitter.com/Manishuddhami/statuses/1525695886071721984</t>
  </si>
  <si>
    <t>Balen Shah creating the Balen Effect. #BalenEffect</t>
  </si>
  <si>
    <t>Sun May 15 04:33:05 +0000 2022</t>
  </si>
  <si>
    <t>3290156745</t>
  </si>
  <si>
    <t>Be_ashiss</t>
  </si>
  <si>
    <t>1525676945970761730</t>
  </si>
  <si>
    <t>http://twitter.com/VedantBajgai/statuses/1525695741871915009</t>
  </si>
  <si>
    <t>{"hashtags":[],"symbols":[],"user_mentions":[{"screen_name":"Be_ashiss","name":"Ashish Panday","id":3290156745,"id_str":"3290156745","indices":[0,10]},{"screen_name":"balenshah57","name":"Balen Shah Fans","id":1251705670891475000,"id_str":"1251705670891474944","indices":[11,23]}],"urls":[]}</t>
  </si>
  <si>
    <t>Latest update: 
Balen Shah : 1587 
Keshav Sthapit : 887 
Srijana Singh : 822</t>
  </si>
  <si>
    <t>Sun May 15 04:32:22 +0000 2022</t>
  </si>
  <si>
    <t>1387423899860697090</t>
  </si>
  <si>
    <t>http://pbs.twimg.com/profile_images/1524401433977651200/bzpdNd6e_normal.jpg</t>
  </si>
  <si>
    <t xml:space="preserve">Panchkhal </t>
  </si>
  <si>
    <t>http://twitter.com/_solace40/statuses/1525695560971612160</t>
  </si>
  <si>
    <t>New Update
Balen Shah : 1575
Keshav Sthapit : 985
Srijana Singh : 825
#NepalElection2079 
#NepalVotes</t>
  </si>
  <si>
    <t>Sun May 15 04:32:15 +0000 2022</t>
  </si>
  <si>
    <t>1524999506411933696</t>
  </si>
  <si>
    <t>http://twitter.com/VedantBajgai/statuses/1525695530835509250</t>
  </si>
  <si>
    <t>RT @NepalLiveToday: Kathmandu vote counting update:
Balen Shah: 1575
Keshav Sthapit: 985
Sirjana Singh: 825
https://t.co/sP6UgEx7ZZ</t>
  </si>
  <si>
    <t>Sun May 15 04:31:54 +0000 2022</t>
  </si>
  <si>
    <t>2350805792</t>
  </si>
  <si>
    <t>http://pbs.twimg.com/profile_images/1523503043316453376/4ADF0jGY_normal.jpg</t>
  </si>
  <si>
    <t>ल्हासा</t>
  </si>
  <si>
    <t>http://twitter.com/hajmolaa/statuses/1525695445259124736</t>
  </si>
  <si>
    <t>RT @OnlineKhabar_En: #Kathmandu 
Balen Shah, Independent: 1,575
Keshav Sthapit, UML: 985
Sirjana Singh, Nepali Congress: 825 
Madan Das Shrestha, RPP: 191 
#Nepal #NepalVotes #NepalElection #NepalElection2079 https://t.co/QJBMq9KMpB</t>
  </si>
  <si>
    <t>Sun May 15 04:30:43 +0000 2022</t>
  </si>
  <si>
    <t>870551510958174208</t>
  </si>
  <si>
    <t>http://pbs.twimg.com/profile_images/1514499394464145410/ryuvWby9_normal.jpg</t>
  </si>
  <si>
    <t>http://twitter.com/jyotdthapa/statuses/1525695144061997056</t>
  </si>
  <si>
    <t>काठमाण्डौ महानगरमा बालेन शाहको अग्रता कायमै, केशव स्थापित ५ सय ९० मतले पछि Shared via @Ujyaalo https://t.co/cVzpJH7uRM</t>
  </si>
  <si>
    <t>Sun May 15 04:29:55 +0000 2022</t>
  </si>
  <si>
    <t>http://twitter.com/headlinenepal/statuses/1525694942831554561</t>
  </si>
  <si>
    <t>{"hashtags":[],"symbols":[],"user_mentions":[],"urls":[{"url":"https://t.co/IVrTCAvTkF","expanded_url":"https://english.headlinenepal.com/details/22154","display_url":"english.headlinenepal.com/details/22154","indices":[46,69]}]}</t>
  </si>
  <si>
    <t>Kathmandu vote counting update:
Balen Shah: 1575
Keshav Sthapit: 985
Sirjana Singh: 825
https://t.co/sP6UgEx7ZZ</t>
  </si>
  <si>
    <t>Sun May 15 04:26:14 +0000 2022</t>
  </si>
  <si>
    <t>http://twitter.com/Thejuly23rdd/statuses/1525694016972390400</t>
  </si>
  <si>
    <t>Good luck Balen Shah 🤞🤞 https://t.co/CkZbabeAR1</t>
  </si>
  <si>
    <t>Sun May 15 04:25:45 +0000 2022</t>
  </si>
  <si>
    <t>1356433615</t>
  </si>
  <si>
    <t>http://pbs.twimg.com/profile_images/1258948269541068806/8EjDlvdO_normal.jpg</t>
  </si>
  <si>
    <t>http://twitter.com/etoveselo/statuses/1525693894549454848</t>
  </si>
  <si>
    <t>#Kathmandu 
Balen Shah, Independent: 1,575
Keshav Sthapit, UML: 985
Sirjana Singh, Nepali Congress: 825 
Madan Das Shrestha, RPP: 191 
#Nepal #NepalVotes #NepalElection2079 
#BalenShah</t>
  </si>
  <si>
    <t>Sun May 15 04:24:05 +0000 2022</t>
  </si>
  <si>
    <t>1431973763675934723</t>
  </si>
  <si>
    <t>http://pbs.twimg.com/profile_images/1443947692023967747/i0bmedtw_normal.jpg</t>
  </si>
  <si>
    <t>खोटाङ बास्पानी(Yau ma tei)HK</t>
  </si>
  <si>
    <t>http://twitter.com/RamBabu30581564/statuses/1525693476406321152</t>
  </si>
  <si>
    <t>@Galaxy4KNepal Good luck Balen Shah 🤞🤞</t>
  </si>
  <si>
    <t>Sun May 15 04:21:07 +0000 2022</t>
  </si>
  <si>
    <t>http://twitter.com/NplYearProgres/statuses/1525692729836961792</t>
  </si>
  <si>
    <t>When you just woke up and found that Balen Shah's Vote Count is almost double than that of Keshav Sthapit 🥳🙌 #BalenShah #LocalElections2022 #balen @ShahBalen</t>
  </si>
  <si>
    <t>Sun May 15 04:18:09 +0000 2022</t>
  </si>
  <si>
    <t>1390292923535683588</t>
  </si>
  <si>
    <t>http://pbs.twimg.com/profile_images/1427695168711380993/KVoJrQbg_normal.jpg</t>
  </si>
  <si>
    <t>http://twitter.com/SuprimaShresth4/statuses/1525691984282722304</t>
  </si>
  <si>
    <t>RT @belakoboli: पढेलेख्या,जान्नेसुन्ने हुँ भन्ने उम्मेद्वार ज्याेतिषमा भाग्य खाेज्छ।यस्ताे अन्धविश्वासी,भाग्यवादी लाउकेलाई मेयरमा जिताउन नयाँ पुस्ता हुँ भन्ने लरिल्वाँठ बुरूक्क उफ्रिन्छ।ओइट् झुर झल्लाराम!
ज्योतिष हेरेर आएको छु : बालेन साह https://t.co/UvO7WHeY5a</t>
  </si>
  <si>
    <t>Sun May 15 04:14:13 +0000 2022</t>
  </si>
  <si>
    <t>500803446</t>
  </si>
  <si>
    <t>http://pbs.twimg.com/profile_images/1525698947737653248/_g86m1Oa_normal.jpg</t>
  </si>
  <si>
    <t>http://twitter.com/smitaktm/statuses/1525690994817048576</t>
  </si>
  <si>
    <t>#Kathmandu 
Balen Shah, Independent: 1,575
Keshav Sthapit, UML: 985
Sirjana Singh, Nepali Congress: 825 
Madan Das Shrestha, RPP: 191 
#Nepal #NepalVotes #NepalElection #NepalElection2079 https://t.co/QJBMq9KMpB</t>
  </si>
  <si>
    <t>Sun May 15 04:11:38 +0000 2022</t>
  </si>
  <si>
    <t>4323761728</t>
  </si>
  <si>
    <t>http://pbs.twimg.com/profile_images/1495460385352470528/6wMuAowX_normal.jpg</t>
  </si>
  <si>
    <t>http://twitter.com/burntskul/statuses/1525690341894266880</t>
  </si>
  <si>
    <t>RT @Mypreetiest: Kathmandu Update:
Balen Shah: 1575
Keshav Staphit: 985
Srijana Singh: 835
Good morning nepal. ❤️</t>
  </si>
  <si>
    <t>Sun May 15 04:10:22 +0000 2022</t>
  </si>
  <si>
    <t>1312796666</t>
  </si>
  <si>
    <t>http://pbs.twimg.com/profile_images/1479789951751389186/2x-QyB-1_normal.jpg</t>
  </si>
  <si>
    <t>http://twitter.com/PkhanalSharma/statuses/1525690025370718209</t>
  </si>
  <si>
    <t>Independent candidate Balen Shah has widened his lead in the race for Kathmandu Mayor as more votes cast in the local-level elections are counted.
https://t.co/sP6UgEx7ZZ</t>
  </si>
  <si>
    <t>Sun May 15 04:10:08 +0000 2022</t>
  </si>
  <si>
    <t>http://twitter.com/Nepal_News_En/statuses/1525689966319353857</t>
  </si>
  <si>
    <t>{"hashtags":[],"symbols":[],"user_mentions":[],"urls":[{"url":"https://t.co/G3JKhKLXM6","expanded_url":"https://en.setopati.com/political/158483","display_url":"en.setopati.com/political/1584…","indices":[69,92]}]}</t>
  </si>
  <si>
    <t>Kathmandu Update:
Balen Shah: 1575
Keshav Staphit: 985
Srijana Singh: 835
Good morning nepal. ❤️</t>
  </si>
  <si>
    <t>Sun May 15 04:08:36 +0000 2022</t>
  </si>
  <si>
    <t>1341419097863512070</t>
  </si>
  <si>
    <t>http://pbs.twimg.com/profile_images/1455784236338745346/I93Gvv2n_normal.jpg</t>
  </si>
  <si>
    <t>http://twitter.com/samyam_who/statuses/1525689578509975552</t>
  </si>
  <si>
    <t>{"hashtags":[],"symbols":[],"user_mentions":[{"screen_name":"kusumeyrumal","name":"kus","id":1014520831031038000,"id_str":"1014520831031037955","indices":[3,16]}],"urls":[]}</t>
  </si>
  <si>
    <t>@thakurkc @shah_balen @ncp_madhavnepal @cmprachanda @JSPrabhakar @pampha_bhusal @kpsharmaoli @IshwarPokhrel @PradeepgyawaliK @Online_khabar @setopati हनुमान लम्पट हरु तर्सिसक्यो कति छिटो । अझै गन्न बाकी छ हो।</t>
  </si>
  <si>
    <t>Sun May 15 03:56:04 +0000 2022</t>
  </si>
  <si>
    <t>3203622281</t>
  </si>
  <si>
    <t>http://pbs.twimg.com/profile_images/1516475197934628864/aRZl2jBX_normal.jpg</t>
  </si>
  <si>
    <t>Bardiya Nepal</t>
  </si>
  <si>
    <t>http://twitter.com/The__Adhikari/statuses/1525686425596723201</t>
  </si>
  <si>
    <t>{"hashtags":[],"symbols":[],"user_mentions":[],"urls":[{"url":"https://t.co/Xe7WaVqbHX","expanded_url":"https://twitter.com/realpbhattarai/status/1525645025744683009","display_url":"twitter.com/realpbhattarai…","indices":[115,138]}]}</t>
  </si>
  <si>
    <t>Morning New Update
Balen Shah : 1254
Keshav Sthapit : 878
Srijana Singh : 719
#NepalElection2079 
#NepalVotes</t>
  </si>
  <si>
    <t>Sun May 15 03:49:16 +0000 2022</t>
  </si>
  <si>
    <t>3236562893</t>
  </si>
  <si>
    <t>http://pbs.twimg.com/profile_images/1458457000677765124/vsjyHLuo_normal.jpg</t>
  </si>
  <si>
    <t xml:space="preserve">Kathmandu </t>
  </si>
  <si>
    <t>http://twitter.com/Ybhattarai_/statuses/1525684716057202688</t>
  </si>
  <si>
    <t>Balen Shah is leading with almost double votes than his close opponent in Kathmandu Metropolis. 
Total count: 4,453 (from ward 1, 2, 3,4 and 32)
Balen- 1,560
Keshav-887
Sirjana- 822
#LocalElections2022</t>
  </si>
  <si>
    <t>Sun May 15 03:48:14 +0000 2022</t>
  </si>
  <si>
    <t>484611402</t>
  </si>
  <si>
    <t>http://pbs.twimg.com/profile_images/1415124600229273601/UPNM9uW7_normal.jpg</t>
  </si>
  <si>
    <t>Canberra, Kathmandu</t>
  </si>
  <si>
    <t>http://twitter.com/souvidhya/statuses/1525684456517824513</t>
  </si>
  <si>
    <t>@uttambabu Yeah, the capital region is the most resistant to change. Only prayer is for police and administration not using  illicit measures to defeat Balen Shah. But I’m afraid of the archaic counting mechanism and the power it gives to established political parties.</t>
  </si>
  <si>
    <t>Sun May 15 03:46:49 +0000 2022</t>
  </si>
  <si>
    <t>3318483075</t>
  </si>
  <si>
    <t>http://pbs.twimg.com/profile_images/1238475782504075271/WhXmtYmb_normal.jpg</t>
  </si>
  <si>
    <t>http://twitter.com/B_e_wash/statuses/1525684099414884353</t>
  </si>
  <si>
    <t>{"hashtags":[],"symbols":[],"user_mentions":[],"urls":[{"url":"https://t.co/aFTvIZOVCX","expanded_url":"https://onelastfeed.com/balen-shah-vote-live-update-kathmandu-new-vote-update-balen/","display_url":"onelastfeed.com/balen-shah-vot…","indices":[60,83]}]}</t>
  </si>
  <si>
    <t>RT @whysakiiwhy: Balen Shah: 1487
Keshav Sthapit: 1067
Sirjana Singh: 587
Homer Simpson: (_8^(I)</t>
  </si>
  <si>
    <t>Sun May 15 03:45:05 +0000 2022</t>
  </si>
  <si>
    <t>http://twitter.com/Dikshak_DP/statuses/1525683660954824707</t>
  </si>
  <si>
    <t>{"hashtags":[{"text":"LocalElections2079","indices":[202,221]},{"text":"LocalElections2022","indices":[222,241]}],"symbols":[],"user_mentions":[],"urls":[]}</t>
  </si>
  <si>
    <t>@realpbhattarai Balen Shah ko 1587 ho 😆</t>
  </si>
  <si>
    <t>Sun May 15 03:44:58 +0000 2022</t>
  </si>
  <si>
    <t>1303464719978606592</t>
  </si>
  <si>
    <t>http://pbs.twimg.com/profile_images/1525393989846700033/EtQROaCQ_normal.jpg</t>
  </si>
  <si>
    <t xml:space="preserve">somewhere under the sky </t>
  </si>
  <si>
    <t>http://twitter.com/FADED_S0UL/statuses/1525683634618785792</t>
  </si>
  <si>
    <t>{"hashtags":[{"text":"KeepInTouch","indices":[79,91]}],"symbols":[],"user_mentions":[{"screen_name":"Rocks_Suman1","name":"टुईटर मन्त्री™","id":1348893612,"id_str":"1348893612","indices":[3,16]}],"urls":[]}</t>
  </si>
  <si>
    <t>RT @jcbbbbbbbbbb: Balen Shah:- 633
Keshav Sthapit:- 474
Srijana shrestha:- 335
Chelsea: 3 FA Cup Final Lost in a row.</t>
  </si>
  <si>
    <t>Sun May 15 03:44:53 +0000 2022</t>
  </si>
  <si>
    <t>http://twitter.com/shivaj1118/statuses/1525683610157584384</t>
  </si>
  <si>
    <t>@thakurkc @shah_balen @ncp_madhavnepal @cmprachanda @JSPrabhakar @pampha_bhusal @kpsharmaoli @IshwarPokhrel @PradeepgyawaliK @Online_khabar @setopati हाहा जाबो १२ सय भोट गनेको हो । गन्न लाख बाकि छ ।</t>
  </si>
  <si>
    <t>Sun May 15 03:41:03 +0000 2022</t>
  </si>
  <si>
    <t>846746604807729152</t>
  </si>
  <si>
    <t>http://pbs.twimg.com/profile_images/1391073117125050371/siZyvRm4_normal.jpg</t>
  </si>
  <si>
    <t>butwal, nepal</t>
  </si>
  <si>
    <t>http://twitter.com/sarita_stream/statuses/1525682646906331141</t>
  </si>
  <si>
    <t>बिहानको ताजा परिणाम: बलेन शाह दोब्बर मतले अगाडी https://t.co/PCOXVKiorl</t>
  </si>
  <si>
    <t>Sun May 15 03:41:02 +0000 2022</t>
  </si>
  <si>
    <t>http://twitter.com/Dherainakara/statuses/1525682643127283712</t>
  </si>
  <si>
    <t>RT @GautamSkanda: Supporters of Mayoral candidate Balen Shah stand outside the City Hall during the preliminary stages of counting of votes after the local level elections in Kathmandu on Saturday. https://t.co/RQczHPexhG</t>
  </si>
  <si>
    <t>Sun May 15 03:40:39 +0000 2022</t>
  </si>
  <si>
    <t>http://twitter.com/DeepakbhandRi/statuses/1525682545857155072</t>
  </si>
  <si>
    <t>@setopati Good luck balen shah</t>
  </si>
  <si>
    <t>Sun May 15 03:40:07 +0000 2022</t>
  </si>
  <si>
    <t>http://twitter.com/Nepal_News_En/statuses/1525682411463491585</t>
  </si>
  <si>
    <t>{"hashtags":[],"symbols":[],"user_mentions":[],"urls":[{"url":"https://t.co/SzDcXlJuD9","expanded_url":"https://myrepublica.nagariknetwork.com/news/balen-shah-leading-with-674-votes-followed-by-sthapit/","display_url":"myrepublica.nagariknetwork.com/news/balen-sha…","indices":[70,93]}]}</t>
  </si>
  <si>
    <t>Supporters of Mayoral candidate Balen Shah stand outside the City Hall during the preliminary stages of counting of votes after the local level elections in Kathmandu on Saturday. https://t.co/RQczHPexhG</t>
  </si>
  <si>
    <t>Sun May 15 03:40:06 +0000 2022</t>
  </si>
  <si>
    <t>http://twitter.com/Nepal_News_En/statuses/1525682408191844353</t>
  </si>
  <si>
    <t>{"hashtags":[],"symbols":[],"user_mentions":[],"urls":[{"url":"https://t.co/U3JPWtSXFd","expanded_url":"http://english.ratopati.com/story/24542","display_url":"english.ratopati.com/story/24542","indices":[72,95]}]}</t>
  </si>
  <si>
    <t>@thakurkc @shah_balen @ncp_madhavnepal @cmprachanda @JSPrabhakar @pampha_bhusal @kpsharmaoli @IshwarPokhrel @PradeepgyawaliK @Online_khabar @setopati अँ ... बितेकाे ५ बर्षमा सालाे केटाेले कती राम्राे काम गरेकाेथ्याे... यसपालि पनि उसैलाई टिकट दिनुपर्थ्याे नि, जितिपाे हाल्थ्याे कि...तलाई जिमु हनुमान</t>
  </si>
  <si>
    <t>http://twitter.com/Nepal_News_En/statuses/1525682407441108993</t>
  </si>
  <si>
    <t>{"hashtags":[],"symbols":[],"user_mentions":[],"urls":[{"url":"https://t.co/IUUyXRHp5m","expanded_url":"https://english.ratopati.com/story/24542","display_url":"english.ratopati.com/story/24542","indices":[70,93]}]}</t>
  </si>
  <si>
    <t>Latest update: (As per 3627 vote count)
Balen Shah : 1228
Keshav Sthapit : 871
Srijana Singh : 699
Source: Galaxy 4K
(3 hrs ago)</t>
  </si>
  <si>
    <t>Sun May 15 03:39:34 +0000 2022</t>
  </si>
  <si>
    <t>1365298775191736320</t>
  </si>
  <si>
    <t>http://pbs.twimg.com/profile_images/1512637950563168257/Xi1N3e4H_normal.jpg</t>
  </si>
  <si>
    <t>http://twitter.com/bimalrawal04/statuses/1525682274272161793</t>
  </si>
  <si>
    <t>Date : 15 May 2022
Time : 0515
Place : Kathmandu
Message :  Winner  Balen Shah  Mayor Kathmandu
I want to congratulate @ShahBalen for winning the Mayor of Kathmandu.  This is my prediction.
Feel free to retweet if you agree.
Jai Nepal</t>
  </si>
  <si>
    <t>Sun May 15 03:36:19 +0000 2022</t>
  </si>
  <si>
    <t>http://twitter.com/JanakiBhandari2/statuses/1525681456952901633</t>
  </si>
  <si>
    <t>Balen Shah, an independent mayoral candidate of Kathmandu Metropolis, is still leading the vote count as of Sunday morning.
https://t.co/sa9GbKaXIN
#Khabarhub #BalenShah #LocalElection #KMC #Nepal</t>
  </si>
  <si>
    <t>Sun May 15 03:35:22 +0000 2022</t>
  </si>
  <si>
    <t>http://twitter.com/JanakiBhandari2/statuses/1525681215189049344</t>
  </si>
  <si>
    <t>{"hashtags":[],"symbols":[],"user_mentions":[{"screen_name":"setopati","name":"Setopati","id":1307725646,"id_str":"1307725646","indices":[3,12]}],"urls":[{"url":"https://t.co/3Qllj8zY49","expanded_url":"https://en.setopati.com/political/158483","display_url":"en.setopati.com/political/1584…","indices":[70,93]}]}</t>
  </si>
  <si>
    <t>Keshav sthapiy ; 2013
Sirjana Singh : 2029
Balen Shah : 2044
Acc to Date of birth
#copied</t>
  </si>
  <si>
    <t>Sun May 15 03:35:18 +0000 2022</t>
  </si>
  <si>
    <t>http://twitter.com/souvidhya/statuses/1525681200320217089</t>
  </si>
  <si>
    <t>Just for info
During last election also there was craze about local election because of ranju darshana and this time it is because of balen Shah it proves,Nepali want to  change leadership but always failed to vote the right now
Hope this time voting goes right!
#NepalElection</t>
  </si>
  <si>
    <t>Sun May 15 03:34:52 +0000 2022</t>
  </si>
  <si>
    <t>http://twitter.com/setopati/statuses/1525681092883525632</t>
  </si>
  <si>
    <t>{"hashtags":[],"symbols":[],"user_mentions":[],"urls":[{"url":"https://t.co/3Qllj8zY49","expanded_url":"https://en.setopati.com/political/158483","display_url":"en.setopati.com/political/1584…","indices":[56,79]}]}</t>
  </si>
  <si>
    <t>RT @Annapurna_Post: बालेन शाहले कटाए एक हजार मत, केशव स्थापित २१५ मतले पछाडि
https://t.co/5EDXTvUXRY</t>
  </si>
  <si>
    <t>Sun May 15 03:34:25 +0000 2022</t>
  </si>
  <si>
    <t>1489819237</t>
  </si>
  <si>
    <t>http://pbs.twimg.com/profile_images/1385087366080077824/wvVVw4HY_normal.jpg</t>
  </si>
  <si>
    <t>http://twitter.com/Sushantthapa12/statuses/1525680979012046848</t>
  </si>
  <si>
    <t>RT @Annapurna_Post: अग्रता फराकिलो बनाउँदै बालेन शाह, स्थापित ३५७ मत र सिर्जना सिंह ५२९ मतले पछाडि
https://t.co/dQJiyLMc6Q</t>
  </si>
  <si>
    <t>Sun May 15 03:33:11 +0000 2022</t>
  </si>
  <si>
    <t>719386408213831680</t>
  </si>
  <si>
    <t>http://pbs.twimg.com/profile_images/1361929377068376069/IqsR1p1__normal.jpg</t>
  </si>
  <si>
    <t>Pokhara,Nepal</t>
  </si>
  <si>
    <t>http://twitter.com/Pantsuyesh/statuses/1525680667782131712</t>
  </si>
  <si>
    <t>{"hashtags":[{"text":"Balen","indices":[56,62]},{"text":"KeshavSthapit","indices":[68,82]},{"text":"srijana","indices":[83,91]}],"symbols":[],"user_mentions":[],"urls":[]}</t>
  </si>
  <si>
    <t>RT @preg_mi: Balen Shah:- 997
Keshav Sthapit:- 754
Srijana singh:- 587
Cup Size:- 34</t>
  </si>
  <si>
    <t>Sun May 15 03:33:07 +0000 2022</t>
  </si>
  <si>
    <t>1867047182</t>
  </si>
  <si>
    <t>http://pbs.twimg.com/profile_images/1505192699351437313/z4BhYBGo_normal.jpg</t>
  </si>
  <si>
    <t>Ktm</t>
  </si>
  <si>
    <t>http://twitter.com/rneupane425/statuses/1525680652053385218</t>
  </si>
  <si>
    <t>RT @daarlagyomylord: Balen Shah:- 287
Keshav Sthapit:- 192
Srijana singh:- 147
Paramita :- 2.0</t>
  </si>
  <si>
    <t>Sun May 15 03:32:47 +0000 2022</t>
  </si>
  <si>
    <t>1243052132548235265</t>
  </si>
  <si>
    <t>http://pbs.twimg.com/profile_images/1316015002755629056/j-9dwX8E_normal.jpg</t>
  </si>
  <si>
    <t>http://twitter.com/samirjoshi06352/statuses/1525680566854594566</t>
  </si>
  <si>
    <t>RT @ReddishRed18: Balen Shah:- 287
Keshav Sthapit:- 192
Srijana singh:- 147
Girlfriends I have :- 0</t>
  </si>
  <si>
    <t>Sun May 15 03:31:39 +0000 2022</t>
  </si>
  <si>
    <t>1387797423242633216</t>
  </si>
  <si>
    <t>http://pbs.twimg.com/profile_images/1436697604503465988/P4OjiTiZ_normal.jpg</t>
  </si>
  <si>
    <t>http://twitter.com/sugarbabyyy69/statuses/1525680280673067008</t>
  </si>
  <si>
    <t>Balen Shah : 997
Keshav Sthapit : 654
Srijana Singh : 587
How funny this format is: 0</t>
  </si>
  <si>
    <t>Sun May 15 03:28:48 +0000 2022</t>
  </si>
  <si>
    <t>776389115088506884</t>
  </si>
  <si>
    <t>http://pbs.twimg.com/profile_images/1231391657137864704/y8h6mPKf_normal.jpg</t>
  </si>
  <si>
    <t>http://twitter.com/shrest99/statuses/1525679562423558144</t>
  </si>
  <si>
    <t>RT @NepalLiveToday: Kathmandu vote counting update:
Balen Shah: 1228
Keshav Sthapit: 871 
Sirjana Singh: 699 https://t.co/wpYhrdCdNK</t>
  </si>
  <si>
    <t>Sun May 15 03:28:34 +0000 2022</t>
  </si>
  <si>
    <t>http://twitter.com/AshokNe71285906/statuses/1525679505653649408</t>
  </si>
  <si>
    <t>@setopati Good luck Balen Shah 🤞🤞</t>
  </si>
  <si>
    <t>Sun May 15 03:28:17 +0000 2022</t>
  </si>
  <si>
    <t>http://twitter.com/Rocks_Suman1/statuses/1525679432937410560</t>
  </si>
  <si>
    <t>Balen Shah:- 789
Keshav Sthapit:- 456
Srijana singh:- 123
Fucks I give:- 0</t>
  </si>
  <si>
    <t>Sun May 15 03:28:04 +0000 2022</t>
  </si>
  <si>
    <t>2597903131</t>
  </si>
  <si>
    <t>http://pbs.twimg.com/profile_images/1518894497723293697/I8jc97bU_normal.jpg</t>
  </si>
  <si>
    <t>Pokhara ~Kathmandu Nepal</t>
  </si>
  <si>
    <t>http://twitter.com/khanal_sunit/statuses/1525679377618542593</t>
  </si>
  <si>
    <t>RT @yeklomanchhe: Balen Shah:- 583
Keshav Sthapit:- 488
Srijana shrestha:- 340
Petrol:- 170
Diesel:- 153</t>
  </si>
  <si>
    <t>Sun May 15 03:26:13 +0000 2022</t>
  </si>
  <si>
    <t>1081770197155864576</t>
  </si>
  <si>
    <t>http://pbs.twimg.com/profile_images/1468566086631116800/Igs1WaYM_normal.jpg</t>
  </si>
  <si>
    <t>Pune, India</t>
  </si>
  <si>
    <t>http://twitter.com/TOPGAMING43/statuses/1525678913976176640</t>
  </si>
  <si>
    <t>{"hashtags":[],"symbols":[],"user_mentions":[],"urls":[{"url":"https://t.co/13RqAhP3MH","expanded_url":"https://ca.your-shop-online.in/?p=144468","display_url":"ca.your-shop-online.in/?p=144468","indices":[98,121]}]}</t>
  </si>
  <si>
    <t>Kathmandu vote counting update:
Balen Shah: 1228
Keshav Sthapit: 871 
Sirjana Singh: 699 https://t.co/wpYhrdCdNK</t>
  </si>
  <si>
    <t>Sun May 15 03:24:27 +0000 2022</t>
  </si>
  <si>
    <t>http://twitter.com/nepalmeme/statuses/1525678470470434816</t>
  </si>
  <si>
    <t>The time is :  0254
Location :  Kathmandu
My prediction : Balen Shah will WIN the Mayoral election
Balen Shah will be elected Mayor of Kathmandu
Finally the people are revolting against the old, senile and corrupted Netas of the past
Jai Nepal
Jai Nepali
Jai Chandra Jai Surya</t>
  </si>
  <si>
    <t>Sun May 15 03:24:12 +0000 2022</t>
  </si>
  <si>
    <t>http://twitter.com/RepublicaNepal/statuses/1525678406293401600</t>
  </si>
  <si>
    <t>Balen Shah leading in Kathmandu (Updated) - Myrepublica https://t.co/6n7boaqMzW</t>
  </si>
  <si>
    <t>Sun May 15 03:23:37 +0000 2022</t>
  </si>
  <si>
    <t>278876112</t>
  </si>
  <si>
    <t>http://pbs.twimg.com/profile_images/1525644977795366912/nQY4LeV9_normal.jpg</t>
  </si>
  <si>
    <t>http://twitter.com/sskandel/statuses/1525678259320811520</t>
  </si>
  <si>
    <t>{"hashtags":[],"symbols":[],"user_mentions":[],"urls":[{"url":"https://t.co/S8bOvctPbT","expanded_url":"https://english.nepalpage.com/2022/05/independent-candidate-balen-shah-widens-lead-in-kathmandu-metropolis/#.YoByMfJYPPk.twitter","display_url":"english.nepalpage.com/2022/05/indepe…","indices":[69,92]}]}</t>
  </si>
  <si>
    <t>Nepal is ready for 2 Party system ( UML and RPP )
Multi Party has failed miserably
Current Coalition of Criminals is proof 
Look Tantra is a myth, loot tantra is stark reality
Corrupted leaders and corruption has to end
Balen Shah has ignited the youths
Day of reckoning coming</t>
  </si>
  <si>
    <t>Sun May 15 03:23:10 +0000 2022</t>
  </si>
  <si>
    <t>1435994166807306240</t>
  </si>
  <si>
    <t>http://pbs.twimg.com/profile_images/1525628838369460224/dLbPeZWB_normal.jpg</t>
  </si>
  <si>
    <t>Lol</t>
  </si>
  <si>
    <t>http://twitter.com/one_imposter_/statuses/1525678147509043200</t>
  </si>
  <si>
    <t>Balen shah be like alright, le me go my bed. Had to wake up early to receive congratulations from whole nation. 😃</t>
  </si>
  <si>
    <t>Sun May 15 03:22:53 +0000 2022</t>
  </si>
  <si>
    <t>2575062086</t>
  </si>
  <si>
    <t>&lt;a href="https://help.twitter.com/en/using-twitter/how-to-tweet#source-labels" rel="nofollow"&gt;ABC TV Nepal&lt;/a&gt;</t>
  </si>
  <si>
    <t>http://pbs.twimg.com/profile_images/1433642234616844300/8TYzw-26_normal.jpg</t>
  </si>
  <si>
    <t>http://twitter.com/nepalpageabc/statuses/1525678073764802560</t>
  </si>
  <si>
    <t>{"hashtags":[],"symbols":[],"user_mentions":[],"urls":[{"url":"https://t.co/h24M2pX3fy","expanded_url":"https://english.nepalpage.com/2022/05/independent-candidate-balen-shah-widens-lead-in-kathmandu-metropolis/","display_url":"english.nepalpage.com/2022/05/indepe…","indices":[69,92]}],"media":[{"id":1525678070728114200,"id_str":"1525678070728114176","indices":[93,116],"media_url":"http://pbs.twimg.com/media/FSxMHzdaQAAvSpY.jpg","media_url_https":"https://pbs.twimg.com/media/FSxMHzdaQAAvSpY.jpg","url":"https://t.co/QvfUDygL2Y","display_url":"pic.twitter.com/QvfUDygL2Y","expanded_url":"https://twitter.com/nepalpageabc/status/1525678073764802560/photo/1","type":"photo","sizes":{"large":{"w":1280,"h":720,"resize":"fit"},"thumb":{"w":150,"h":150,"resize":"crop"},"medium":{"w":1200,"h":675,"resize":"fit"},"small":{"w":680,"h":383,"resize":"fit"}}}]}</t>
  </si>
  <si>
    <t>अग्रता फराकिलो बनाउँदै बालेन शाह, स्थापित ३५७ मत र सिर्जना सिंह ५२९ मतले पछाडि
https://t.co/dQJiyLMc6Q</t>
  </si>
  <si>
    <t>Sun May 15 03:21:41 +0000 2022</t>
  </si>
  <si>
    <t>http://twitter.com/Khabarhub_Eng/statuses/1525677774559911936</t>
  </si>
  <si>
    <t>{"hashtags":[{"text":"Khabarhub","indices":[148,158]},{"text":"BalenShah","indices":[159,169]},{"text":"LocalElections","indices":[170,185]},{"text":"Nepal","indices":[186,192]}],"symbols":[],"user_mentions":[],"urls":[{"url":"https://t.co/EzSqdB3veJ","expanded_url":"https://english.khabarhub.com/2022/15/252289/","display_url":"english.khabarhub.com/2022/15/252289/","indices":[124,147]}]}</t>
  </si>
  <si>
    <t>These days Kathmandu's people are feeling like the character of movie NAYAK and Balen Shah is Anil Kapoor here 😂</t>
  </si>
  <si>
    <t>Sun May 15 03:20:59 +0000 2022</t>
  </si>
  <si>
    <t>http://twitter.com/thepuranjaishy/statuses/1525677598101360641</t>
  </si>
  <si>
    <t>New Update Again
Balen Shah : 997
Keshav Sthapit : 654
Srijana Singh : 587
Timro Maya : 99
Mero Maya : 100</t>
  </si>
  <si>
    <t>Sun May 15 03:20:06 +0000 2022</t>
  </si>
  <si>
    <t>1279382292343873536</t>
  </si>
  <si>
    <t>http://pbs.twimg.com/profile_images/1524299732834603008/NmbQUqn0_normal.jpg</t>
  </si>
  <si>
    <t>http://twitter.com/corpsewife76/statuses/1525677376276860928</t>
  </si>
  <si>
    <t>बालेन शाहले कटाए एक हजार मत, केशव स्थापित २१५ मतले पछाडि
https://t.co/5EDXTvUXRY</t>
  </si>
  <si>
    <t>Sun May 15 03:16:34 +0000 2022</t>
  </si>
  <si>
    <t>http://twitter.com/RatopatiE/statuses/1525676486585614336</t>
  </si>
  <si>
    <t>{"hashtags":[],"symbols":[],"user_mentions":[],"urls":[{"url":"https://t.co/JUOaQNOuZt","expanded_url":"https://english.ratopati.com/story/24542","display_url":"english.ratopati.com/story/24542","indices":[60,83]}]}</t>
  </si>
  <si>
    <t>@realpbhattarai Balen Shah le</t>
  </si>
  <si>
    <t>Sun May 15 03:16:21 +0000 2022</t>
  </si>
  <si>
    <t>38609179</t>
  </si>
  <si>
    <t>http://pbs.twimg.com/profile_images/1502990186707255296/jB9m8sHD_normal.jpg</t>
  </si>
  <si>
    <t>http://twitter.com/DhakalSaurav/statuses/1525676430927056897</t>
  </si>
  <si>
    <t>बालेनको अग्रता कायमै https://t.co/AUnxLXPv53</t>
  </si>
  <si>
    <t>Sun May 15 03:14:58 +0000 2022</t>
  </si>
  <si>
    <t>968300957380456450</t>
  </si>
  <si>
    <t>http://pbs.twimg.com/profile_images/968394921496498176/AavowKWj_normal.jpg</t>
  </si>
  <si>
    <t>http://twitter.com/LokSewaAayogGUI/statuses/1525676083579801600</t>
  </si>
  <si>
    <t>{"hashtags":[],"symbols":[],"user_mentions":[],"urls":[{"url":"https://t.co/9TETwJha80","expanded_url":"https://www.examsanjal.com/2022/balen-shah-vote-live-update-kathmandu-new-vote-update-balen/","display_url":"examsanjal.com/2022/balen-sha…","indices":[129,152]}]}</t>
  </si>
  <si>
    <t>@thakurkc @shah_balen @ncp_madhavnepal @cmprachanda @JSPrabhakar @pampha_bhusal @kpsharmaoli @IshwarPokhrel @PradeepgyawaliK @Online_khabar @setopati Ho tapai jasto manche chai hamro desh ko samasya ho bujnu vayo ni. Tapai haru jasto Sanu Ani puranu soch bokne sab namarunjel desh bikash hunna</t>
  </si>
  <si>
    <t>Sun May 15 03:13:42 +0000 2022</t>
  </si>
  <si>
    <t>937592769895264257</t>
  </si>
  <si>
    <t>http://pbs.twimg.com/profile_images/1447448531229298689/O5wNp3BN_normal.jpg</t>
  </si>
  <si>
    <t>http://twitter.com/mahimaharjan/statuses/1525675764196442113</t>
  </si>
  <si>
    <t>Here is the latest update as of counting 3,000 votes in Kathmandu Metropolitan.
Independent candidate Balen Shah: 980
CPN-UML candidate Keshav Sthapit: 800
Nepali Congress candidate Sirjana Singh: 594
{00:35 pm on May 15, 2022}</t>
  </si>
  <si>
    <t>Sun May 15 03:11:02 +0000 2022</t>
  </si>
  <si>
    <t>1333770393262247940</t>
  </si>
  <si>
    <t>http://pbs.twimg.com/profile_images/1518960580668755968/aM5wU5dU_normal.jpg</t>
  </si>
  <si>
    <t>http://twitter.com/Rubinabina2/statuses/1525675092298330112</t>
  </si>
  <si>
    <t>Balen Shah:- 633
Keshav Sthapit:- 474
Srijana shrestha:- 335
Chelsea: 3 FA Cup Final Lost in a row.</t>
  </si>
  <si>
    <t>Sun May 15 03:09:07 +0000 2022</t>
  </si>
  <si>
    <t>53712026</t>
  </si>
  <si>
    <t>http://pbs.twimg.com/profile_images/724018152145739777/6bUmnsCV_normal.jpg</t>
  </si>
  <si>
    <t>http://twitter.com/apsubedi/statuses/1525674612218277888</t>
  </si>
  <si>
    <t>Rap singer Balen Shah leading in Kathmandu mayoral election - Devdiscourse https://t.co/6n7boaqMzW</t>
  </si>
  <si>
    <t>Sun May 15 03:09:04 +0000 2022</t>
  </si>
  <si>
    <t>http://twitter.com/SamirDhami11/statuses/1525674598804512769</t>
  </si>
  <si>
    <t>No matter the outcome, Nepalese might start looking for national maneuvers from Shah. The next general election is in November so winning might preclude that, but I wouldn't be surprised to see some kind of Balen Shah party at some point this decade</t>
  </si>
  <si>
    <t>Sun May 15 03:08:59 +0000 2022</t>
  </si>
  <si>
    <t>832462121472446464</t>
  </si>
  <si>
    <t>http://pbs.twimg.com/profile_images/1403228953704271873/GMl-sawA_normal.jpg</t>
  </si>
  <si>
    <t xml:space="preserve">Kalaiya (Bara), Nepal </t>
  </si>
  <si>
    <t>http://twitter.com/guptarzu07/statuses/1525674576013041665</t>
  </si>
  <si>
    <t>महानगर को मत परिणाम आउँदा Balen Shah लाई मेयर भन्दा पनि पूर्व मेयर भन्नू पर्छ जस्तो छ</t>
  </si>
  <si>
    <t>Sun May 15 03:08:51 +0000 2022</t>
  </si>
  <si>
    <t>1066881656676646913</t>
  </si>
  <si>
    <t>http://pbs.twimg.com/profile_images/1520960781424029696/NfSr8WGj_normal.jpg</t>
  </si>
  <si>
    <t>http://twitter.com/gaurabh34005403/statuses/1525674542072733697</t>
  </si>
  <si>
    <t>RT @AsiaElects: Nepal (Kathmandu): Setopati Exit Poll
Mayoral Election
Balen Shah (Independent): 42.2%
Srijana Singh (NC, Centre-left): 25.9%
Keshav Sthapit (CPN-UML, Left): 24.8%
Suman Sayami (Independent): 4.4%
...
Sample Size: 1,350
➤https://t.co/hs04CMlOQQ
#Nepal https://t.co/KHnCwQheaW</t>
  </si>
  <si>
    <t>Sun May 15 03:08:50 +0000 2022</t>
  </si>
  <si>
    <t>http://twitter.com/bijulionfire/statuses/1525674538033643520</t>
  </si>
  <si>
    <t>RT @OnlineKhabar_En: Balen Shah is leading the early vote count in Kathmandu. Keshav Sthapit is lagging. 
#Nepal #Kathmandu #NepalVotes #nepalvotes2022 #NepalLocalElections #BalenShah https://t.co/TGXQYPhVGW</t>
  </si>
  <si>
    <t>Sun May 15 03:08:32 +0000 2022</t>
  </si>
  <si>
    <t>1126384977745047552</t>
  </si>
  <si>
    <t>http://pbs.twimg.com/profile_images/1438793177784152067/w0tsif66_normal.jpg</t>
  </si>
  <si>
    <t>http://twitter.com/Psyched35971466/statuses/1525674462678773760</t>
  </si>
  <si>
    <t>@ClassicalSocdem @PopulismUpdates Vague technocratic rhetoric from the one English language source I could find, not particularly clear beyond that https://t.co/vp01G5uTXZ</t>
  </si>
  <si>
    <t>Sun May 15 03:07:38 +0000 2022</t>
  </si>
  <si>
    <t>113420137</t>
  </si>
  <si>
    <t>http://pbs.twimg.com/profile_images/1204430124453642241/xuCpxo54_normal.jpg</t>
  </si>
  <si>
    <t>Nepal | Summerlin NV | NY | CA</t>
  </si>
  <si>
    <t>http://twitter.com/kashishds/statuses/1525674236383223813</t>
  </si>
  <si>
    <t>{"hashtags":[],"symbols":[],"user_mentions":[],"urls":[],"media":[{"id":1525674233115836400,"id_str":"1525674233115836417","indices":[253,276],"media_url":"http://pbs.twimg.com/media/FSxIobPWAAET2k-.jpg","media_url_https":"https://pbs.twimg.com/media/FSxIobPWAAET2k-.jpg","url":"https://t.co/HMBmufXTd4","display_url":"pic.twitter.com/HMBmufXTd4","expanded_url":"https://twitter.com/kashishds/status/1525674236383223813/photo/1","type":"photo","sizes":{"thumb":{"w":150,"h":150,"resize":"crop"},"medium":{"w":554,"h":1200,"resize":"fit"},"large":{"w":946,"h":2048,"resize":"fit"},"small":{"w":314,"h":680,"resize":"fit"}}}]}</t>
  </si>
  <si>
    <t>DON’T DARE TO MESS WITH  BALEN SHAH.</t>
  </si>
  <si>
    <t>Sun May 15 03:07:12 +0000 2022</t>
  </si>
  <si>
    <t>http://twitter.com/mediapnp/statuses/1525674126253637632</t>
  </si>
  <si>
    <t>{"hashtags":[],"symbols":[],"user_mentions":[],"urls":[{"url":"https://t.co/MRDlPrPXRT","expanded_url":"https://www.youtube.com/watch?v=RuIFv9NNmSI","display_url":"youtube.com/watch?v=RuIFv9…","indices":[98,121]}],"media":[{"id":1525674114635411500,"id_str":"1525674114635411456","indices":[122,145],"media_url":"http://pbs.twimg.com/media/FSxIhh3aMAAenTH.jpg","media_url_https":"https://pbs.twimg.com/media/FSxIhh3aMAAenTH.jpg","url":"https://t.co/bPfY8alYHw","display_url":"pic.twitter.com/bPfY8alYHw","expanded_url":"https://twitter.com/mediapnp/status/1525674126253637632/photo/1","type":"photo","sizes":{"thumb":{"w":150,"h":150,"resize":"crop"},"large":{"w":1280,"h":720,"resize":"fit"},"medium":{"w":1200,"h":675,"resize":"fit"},"small":{"w":680,"h":383,"resize":"fit"}}}]}</t>
  </si>
  <si>
    <t>RT @PopulismUpdates: Current vote count: 
Balen Shah (I): 842
Keshav Sthapit (CPN-UML): 723
Sirjana Singh (NC): 509
But still really early</t>
  </si>
  <si>
    <t>Sun May 15 03:06:31 +0000 2022</t>
  </si>
  <si>
    <t>1538013386</t>
  </si>
  <si>
    <t>http://pbs.twimg.com/profile_images/1477132043666411522/jYE14XOc_normal.jpg</t>
  </si>
  <si>
    <t>http://twitter.com/hemantagautam2/statuses/1525673956690493440</t>
  </si>
  <si>
    <t>Current vote count: 
Balen Shah (I): 842
Keshav Sthapit (CPN-UML): 723
Sirjana Singh (NC): 509
But still really early</t>
  </si>
  <si>
    <t>Sun May 15 03:03:48 +0000 2022</t>
  </si>
  <si>
    <t>2856520806</t>
  </si>
  <si>
    <t>http://pbs.twimg.com/profile_images/1519007898869051392/KQaYmR4X_normal.jpg</t>
  </si>
  <si>
    <t>Kathmandu, Nepal.🇳🇵</t>
  </si>
  <si>
    <t>http://twitter.com/official_ramesh/statuses/1525673270837932032</t>
  </si>
  <si>
    <t>Young supporters of rapper Balen Shah ecstatic after hearing he's leading initial returns in the Kathmandu mayoral election https://t.co/0w1oIUl9H3</t>
  </si>
  <si>
    <t>Sun May 15 03:02:53 +0000 2022</t>
  </si>
  <si>
    <t>820993673877929985</t>
  </si>
  <si>
    <t>http://pbs.twimg.com/profile_images/1463770203464953856/5eqpxriT_normal.jpg</t>
  </si>
  <si>
    <t>lost</t>
  </si>
  <si>
    <t>http://twitter.com/Aashma_/statuses/1525673042977796096</t>
  </si>
  <si>
    <t>{"hashtags":[{"text":"LocalElections2022","indices":[57,76]},{"text":"BalenShah","indices":[77,87]},{"text":"NepalVotes","indices":[88,99]},{"text":"BalenForMayor","indices":[100,114]}],"symbols":[],"user_mentions":[{"screen_name":"beingdevilx","name":"Ðєνιℓ","id":813411114310574100,"id_str":"813411114310574080","indices":[3,15]}],"urls":[],"media":[{"id":1525672667827032000,"id_str":"1525672667827032064","indices":[115,138],"media_url":"http://pbs.twimg.com/media/FSxHNUFaUAAnL1V.jpg","media_url_https":"https://pbs.twimg.com/media/FSxHNUFaUAAnL1V.jpg","url":"https://t.co/NFubWfZlsF","display_url":"pic.twitter.com/NFubWfZlsF","expanded_url":"https://twitter.com/beingdevilx/status/1525672682246709248/photo/1","type":"photo","sizes":{"thumb":{"w":150,"h":150,"resize":"crop"},"small":{"w":589,"h":680,"resize":"fit"},"medium":{"w":695,"h":802,"resize":"fit"},"large":{"w":695,"h":802,"resize":"fit"}},"source_status_id":1525672682246709200,"source_status_id_str":"1525672682246709248","source_user_id":813411114310574100,"source_user_id_str":"813411114310574080"}]}</t>
  </si>
  <si>
    <t>@Sanchita_Kunwar Balen Shah le jitnu vayo ki naii malaii tag garnu la😊😊🌷🌷🌷🇳🇵🏑</t>
  </si>
  <si>
    <t>Sun May 15 03:02:12 +0000 2022</t>
  </si>
  <si>
    <t>1459491178718498818</t>
  </si>
  <si>
    <t>http://pbs.twimg.com/profile_images/1522560304520982529/TID7-_It_normal.jpg</t>
  </si>
  <si>
    <t>http://twitter.com/RunjitRay/statuses/1525672871414370306</t>
  </si>
  <si>
    <t>{"hashtags":[{"text":"BalenShah","indices":[164,174]},{"text":"VoteForBalenShah","indices":[175,192]}],"symbols":[],"user_mentions":[],"urls":[]}</t>
  </si>
  <si>
    <t>@KantipurTVHD @NavitaSrikant Craze of balen shah 😍</t>
  </si>
  <si>
    <t>Sun May 15 03:01:27 +0000 2022</t>
  </si>
  <si>
    <t>813411114310574080</t>
  </si>
  <si>
    <t>http://pbs.twimg.com/profile_images/1464822402114674691/1ZwcELvh_normal.jpg</t>
  </si>
  <si>
    <t>Ɲєαяєѕт ωιηє ѕнσρ</t>
  </si>
  <si>
    <t>http://twitter.com/beingdevilx/statuses/1525672682246709248</t>
  </si>
  <si>
    <t>{"hashtags":[{"text":"LocalElections2022","indices":[40,59]},{"text":"BalenShah","indices":[60,70]},{"text":"NepalVotes","indices":[71,82]},{"text":"BalenForMayor","indices":[83,97]}],"symbols":[],"user_mentions":[],"urls":[],"media":[{"id":1525672667827032000,"id_str":"1525672667827032064","indices":[98,121],"media_url":"http://pbs.twimg.com/media/FSxHNUFaUAAnL1V.jpg","media_url_https":"https://pbs.twimg.com/media/FSxHNUFaUAAnL1V.jpg","url":"https://t.co/NFubWfZlsF","display_url":"pic.twitter.com/NFubWfZlsF","expanded_url":"https://twitter.com/beingdevilx/status/1525672682246709248/photo/1","type":"photo","sizes":{"thumb":{"w":150,"h":150,"resize":"crop"},"small":{"w":589,"h":680,"resize":"fit"},"medium":{"w":695,"h":802,"resize":"fit"},"large":{"w":695,"h":802,"resize":"fit"}}}]}</t>
  </si>
  <si>
    <t>Local Election going on
My Thoughts on who ever wins doesn't have to be experts in every subjects but capable enough to make right decision among every subjects which, i think balen shah is capable enough.
#LocalElections2022 #voteforbalen #NepalVotes #change #evolution</t>
  </si>
  <si>
    <t>Sun May 15 02:59:39 +0000 2022</t>
  </si>
  <si>
    <t>4043609653</t>
  </si>
  <si>
    <t>http://pbs.twimg.com/profile_images/1368782873617047556/6oF0ASfs_normal.jpg</t>
  </si>
  <si>
    <t>http://twitter.com/amish973/statuses/1525672229698039811</t>
  </si>
  <si>
    <t>‼️Ktm Latest Vote counting ‼️
         Balen Shah(🦯  ) :842
         keshav Sthapit (☀) : 723
   #vote_update #Election2022</t>
  </si>
  <si>
    <t>Sun May 15 02:59:18 +0000 2022</t>
  </si>
  <si>
    <t>http://twitter.com/Khabarhub_Eng/statuses/1525672138140958723</t>
  </si>
  <si>
    <t>{"hashtags":[{"text":"Khabarhub","indices":[148,158]},{"text":"BalenShah","indices":[159,169]},{"text":"Kathmandu","indices":[170,180]},{"text":"Nepal","indices":[181,187]}],"symbols":[],"user_mentions":[],"urls":[{"url":"https://t.co/ffQIkHsOSF","expanded_url":"https://english.khabarhub.com/2022/15/252284/","display_url":"english.khabarhub.com/2022/15/252284/","indices":[124,147]}]}</t>
  </si>
  <si>
    <t>"बालेनलाई मुलधारको मिडियाले धेरै समयसम्म देखेर पनि आँखा छोपेर बसेको हो। उनको प्रभावको उज्यालो यसरी फैलियो कि आँखैमा लाइट बलेपछि त हेर्नै पर्‍यो।" - @saralagautam1 in @Himal_Khabar on the Balen Shah trending phenomenon.
https://t.co/oryUiSSZSF</t>
  </si>
  <si>
    <t>Sun May 15 02:59:14 +0000 2022</t>
  </si>
  <si>
    <t>http://twitter.com/dhakalroshan9/statuses/1525672123590938624</t>
  </si>
  <si>
    <t>RT @BashuShrestha16: @akhileshU Vote for Balen shah is the anti establishment vote of people. It may be a small signal and adequet thought has to be given and correction of governence has to be done before people's movement starts due to hardships created in economy and livelyhood of poor people.</t>
  </si>
  <si>
    <t>Sun May 15 02:58:25 +0000 2022</t>
  </si>
  <si>
    <t>http://twitter.com/dhakalroshan9/statuses/1525671916413263872</t>
  </si>
  <si>
    <t>@akhileshU Vote for Balen shah is the anti establishment vote of people. It may be a small signal and adequet thought has to be given and correction of governence has to be done before people's movement starts due to hardships created in economy and livelyhood of poor people.</t>
  </si>
  <si>
    <t>Sun May 15 02:57:56 +0000 2022</t>
  </si>
  <si>
    <t>791830312422604800</t>
  </si>
  <si>
    <t>http://pbs.twimg.com/profile_images/1513472977593159681/1wIXJnNb_normal.jpg</t>
  </si>
  <si>
    <t>Gola Bardiya Nepal</t>
  </si>
  <si>
    <t>http://twitter.com/KrishnaGnawali2/statuses/1525671794685771777</t>
  </si>
  <si>
    <t>If Balen Shah does not win this election ,
I will know one thing: its the people who are destroying the country before any politicians.</t>
  </si>
  <si>
    <t>Sun May 15 02:57:54 +0000 2022</t>
  </si>
  <si>
    <t>1350405771067060224</t>
  </si>
  <si>
    <t>http://pbs.twimg.com/profile_images/1359192788525588480/KIKTXDfd_normal.jpg</t>
  </si>
  <si>
    <t>Nowhere</t>
  </si>
  <si>
    <t>http://twitter.com/AhahaTeita/statuses/1525671787962548224</t>
  </si>
  <si>
    <t>RT @tridevgurung: Balen Shah : 437
Keshav Sthapit : 375
Srijana Singh : 273
my portfolio: -99.9%</t>
  </si>
  <si>
    <t>Sun May 15 02:54:22 +0000 2022</t>
  </si>
  <si>
    <t>1411626605034622980</t>
  </si>
  <si>
    <t>http://pbs.twimg.com/profile_images/1519591753447133184/Ws-eIuEg_normal.jpg</t>
  </si>
  <si>
    <t>http://twitter.com/imsa143/statuses/1525670900590202881</t>
  </si>
  <si>
    <t>{"hashtags":[{"text":"Latest","indices":[0,7]}],"symbols":[],"user_mentions":[],"urls":[]}</t>
  </si>
  <si>
    <t>@suhana_bhusal New update again
Balen Shah : 997
Keshav Sthapit : 654
Srijana Singh : 587
Chelsea :2
Liverpool:3</t>
  </si>
  <si>
    <t>Sun May 15 02:54:14 +0000 2022</t>
  </si>
  <si>
    <t>1521465723029434369</t>
  </si>
  <si>
    <t>http://twitter.com/samir_thapaliya/statuses/1525670863424868352</t>
  </si>
  <si>
    <t>{"hashtags":[{"text":"VoteForBalenShah","indices":[54,71]}],"symbols":[],"user_mentions":[],"urls":[]}</t>
  </si>
  <si>
    <t>@sangi435 did you give your vote to balen shah.....</t>
  </si>
  <si>
    <t>Sun May 15 02:47:25 +0000 2022</t>
  </si>
  <si>
    <t>http://twitter.com/nepalnewsfeed/statuses/1525669148793229315</t>
  </si>
  <si>
    <t>{"hashtags":[],"symbols":[],"user_mentions":[],"urls":[{"url":"https://t.co/6n7boaqMzW","expanded_url":"https://www.nepalnewsfeed.com","display_url":"nepalnewsfeed.com","indices":[61,84]}]}</t>
  </si>
  <si>
    <t>‼️Ktm Latest Vote counting ‼️
         Balen Shah(🦯  ) :736
         keshav Sthapit (☀) : 620
         Srijana Singh(🌴) : 420
   #vote_update #Election2022</t>
  </si>
  <si>
    <t>Sun May 15 02:47:07 +0000 2022</t>
  </si>
  <si>
    <t>52451136</t>
  </si>
  <si>
    <t>uttambabu</t>
  </si>
  <si>
    <t>889171693</t>
  </si>
  <si>
    <t>1525667015205064705</t>
  </si>
  <si>
    <t>http://pbs.twimg.com/profile_images/1025838837480796162/BCLSugoJ_normal.jpg</t>
  </si>
  <si>
    <t>New York, USA</t>
  </si>
  <si>
    <t>http://twitter.com/pkgyawali/statuses/1525669073106874369</t>
  </si>
  <si>
    <t>{"hashtags":[],"symbols":[],"user_mentions":[{"screen_name":"uttambabu","name":"Uttam Babu Shrestha","id":52451136,"id_str":"52451136","indices":[0,10]}],"urls":[],"media":[{"id":1525668990944542700,"id_str":"1525668990944542720","indices":[161,184],"media_url":"http://pbs.twimg.com/media/FSxD3SoUAAAC8KY.jpg","media_url_https":"https://pbs.twimg.com/media/FSxD3SoUAAAC8KY.jpg","url":"https://t.co/o3wxOWfeGU","display_url":"pic.twitter.com/o3wxOWfeGU","expanded_url":"https://twitter.com/pkgyawali/status/1525669073106874369/photo/1","type":"photo","sizes":{"medium":{"w":1200,"h":562,"resize":"fit"},"thumb":{"w":150,"h":150,"resize":"crop"},"small":{"w":680,"h":318,"resize":"fit"},"large":{"w":1205,"h":564,"resize":"fit"}}}]}</t>
  </si>
  <si>
    <t>Finally! Balen shah got rid of his glasses. 
Would be great if he does as a  celebration after the win. https://t.co/2Prmo0FAWN</t>
  </si>
  <si>
    <t>Sun May 15 02:47:05 +0000 2022</t>
  </si>
  <si>
    <t>http://twitter.com/black_mustangs/statuses/1525669065695432704</t>
  </si>
  <si>
    <t>{"hashtags":[],"symbols":[],"user_mentions":[{"screen_name":"Galaxy4KNepal","name":"Galaxy4K","id":1322926758836887600,"id_str":"1322926758836887552","indices":[96,110]}],"urls":[]}</t>
  </si>
  <si>
    <t>Independent mayoral candidate of Kathmandu Metropolis, Balen Shah, is still leading the vote count securing 747 votes.
https://t.co/qbQHLTUGha
#Khabarhub #Balen_Shah #Nepal</t>
  </si>
  <si>
    <t>Sun May 15 02:46:27 +0000 2022</t>
  </si>
  <si>
    <t>http://twitter.com/thepuranjaishy/statuses/1525668907734147073</t>
  </si>
  <si>
    <t>@thakurkc @shah_balen @ncp_madhavnepal @cmprachanda @JSPrabhakar @pampha_bhusal @kpsharmaoli @IshwarPokhrel @PradeepgyawaliK @Online_khabar @setopati के को भिजन अहिले चाहिँ ??? पहिला पनि यिनै हुन के भिजन के बोल्या यो हनुमान बनेर ??? त्यस्तो ले आफू उठेर देखाउने ठुला गफ गरेर हैन ।</t>
  </si>
  <si>
    <t>Sun May 15 02:43:23 +0000 2022</t>
  </si>
  <si>
    <t>1294691757943189505</t>
  </si>
  <si>
    <t>http://pbs.twimg.com/profile_images/1351470535415275520/N_olVWBE_normal.jpg</t>
  </si>
  <si>
    <t>http://twitter.com/knoisykid/statuses/1525668134719750144</t>
  </si>
  <si>
    <t>"balen shah sanga UML darauna pardaina"
.
yei bhaira timaharu tuppeyko ho, darawo ni 1-2 choti
dimag chalcha ki darauda timaharuko</t>
  </si>
  <si>
    <t>Sun May 15 02:40:20 +0000 2022</t>
  </si>
  <si>
    <t>917755613907525632</t>
  </si>
  <si>
    <t>http://pbs.twimg.com/profile_images/1518908454949507073/WN1nQ-5O_normal.jpg</t>
  </si>
  <si>
    <t>Nepal chitwan</t>
  </si>
  <si>
    <t>http://twitter.com/nischal26658206/statuses/1525667369036947456</t>
  </si>
  <si>
    <t>#BalenShah 
Balen Shah https://t.co/OYeiIy0EXt</t>
  </si>
  <si>
    <t>Sun May 15 02:40:06 +0000 2022</t>
  </si>
  <si>
    <t>http://twitter.com/Nepal_News_En/statuses/1525667310018625536</t>
  </si>
  <si>
    <t>{"hashtags":[],"symbols":[],"user_mentions":[{"screen_name":"thehimalayan","name":"The Himalayan Times","id":160131888,"id_str":"160131888","indices":[10,23]}],"urls":[{"url":"https://t.co/lyo3z9gjiM","expanded_url":"https://thehimalayantimes.com/nepal/rapper-balen-shah-leading-mayoral-race","display_url":"thehimalayantimes.com/nepal/rapper-b…","indices":[64,87]}]}</t>
  </si>
  <si>
    <t>I'd never seen People jumping outside Rastriya Sabha Griha during the Vote Count Update ! Balen Shah has been a ray of Hope for thousands of Kathmandu residents ! Hope that ray turns into beam! I don't want to see these thousands of Hope being Shattered🤞@ShahBalen #BalenShah</t>
  </si>
  <si>
    <t>Sun May 15 02:36:03 +0000 2022</t>
  </si>
  <si>
    <t>http://twitter.com/Dikshak_DP/statuses/1525666289707909120</t>
  </si>
  <si>
    <t>{"hashtags":[{"text":"LocalElections2079","indices":[141,160]},{"text":"LocalElections2022","indices":[161,180]}],"symbols":[],"user_mentions":[],"urls":[]}</t>
  </si>
  <si>
    <t>@Ujyaalo My father started watching rap and rap battles to know who exactly Balen Shah is🤣</t>
  </si>
  <si>
    <t>Sun May 15 02:33:30 +0000 2022</t>
  </si>
  <si>
    <t>http://twitter.com/DeepakbhandRi/statuses/1525665648881246208</t>
  </si>
  <si>
    <t>{"hashtags":[{"text":"vote_update","indices":[99,111]},{"text":"Election2022","indices":[113,126]}],"symbols":[],"user_mentions":[],"urls":[]}</t>
  </si>
  <si>
    <t>@Ashutoshhh__ Just refreshing every seconds if Balen Shah is leading or noy☺☺</t>
  </si>
  <si>
    <t>Sun May 15 02:33:20 +0000 2022</t>
  </si>
  <si>
    <t>http://twitter.com/iamurSaugat/statuses/1525665604807430144</t>
  </si>
  <si>
    <t>{"hashtags":[{"text":"Kathmandu","indices":[145,155]},{"text":"LocalElections2022","indices":[156,175]},{"text":"BalenShah","indices":[177,187]}],"symbols":[],"user_mentions":[],"urls":[]}</t>
  </si>
  <si>
    <t>Balen Shah:- 736
Keshav Sthapit:- 620
Srijana singh:- 426
Arsenal:-66
Spurs:-65</t>
  </si>
  <si>
    <t>Sun May 15 02:30:29 +0000 2022</t>
  </si>
  <si>
    <t>1525664797588860928</t>
  </si>
  <si>
    <t>http://twitter.com/thehimalayan/statuses/1525664888076791810</t>
  </si>
  <si>
    <t>{"hashtags":[],"symbols":[],"user_mentions":[],"urls":[{"url":"https://t.co/BjhUbsJcLt","expanded_url":"https://thehimalayantimes.com/nepal/rapper-balen-shah-leading-mayoral-race","display_url":"thehimalayantimes.com/nepal/rapper-b…","indices":[39,62]}]}</t>
  </si>
  <si>
    <t>@SatishKTM @Sita_magar8 Barmy ko 3 no. Ma Balen Shah ni raicha</t>
  </si>
  <si>
    <t>Sun May 15 02:30:24 +0000 2022</t>
  </si>
  <si>
    <t>1231168755268382721</t>
  </si>
  <si>
    <t>http://pbs.twimg.com/profile_images/1412080018943995914/6elSMMcT_normal.jpg</t>
  </si>
  <si>
    <t>Not Nigeria</t>
  </si>
  <si>
    <t>http://twitter.com/Bluemoon9320/statuses/1525664867180371969</t>
  </si>
  <si>
    <t>{"hashtags":[{"text":"BalenShah","indices":[72,82]},{"text":"NotMyMayor","indices":[83,94]}],"symbols":[],"user_mentions":[],"urls":[]}</t>
  </si>
  <si>
    <t>Balen Shah - 736
Keshav Sthapit - 620
Srijana Singh - 426
Petrol - 170</t>
  </si>
  <si>
    <t>Sun May 15 02:30:12 +0000 2022</t>
  </si>
  <si>
    <t>http://twitter.com/Nepal_News_En/statuses/1525664818014957568</t>
  </si>
  <si>
    <t>{"hashtags":[],"symbols":[],"user_mentions":[],"urls":[{"url":"https://t.co/lyo3z9gjiM","expanded_url":"https://thehimalayantimes.com/nepal/rapper-balen-shah-leading-mayoral-race","display_url":"thehimalayantimes.com/nepal/rapper-b…","indices":[46,69]}]}</t>
  </si>
  <si>
    <t>MyRepublica: Balen Shah continues to lead in Kathmandu mayor race as 1800 votes are counted so far - https://t.co/T3FRva3umd</t>
  </si>
  <si>
    <t>Sun May 15 02:28:17 +0000 2022</t>
  </si>
  <si>
    <t>http://twitter.com/NplYearProgres/statuses/1525664336349663234</t>
  </si>
  <si>
    <t>{"hashtags":[{"text":"NepalElection2079","indices":[71,89]},{"text":"NepalVotes","indices":[91,102]}],"symbols":[],"user_mentions":[],"urls":[]}</t>
  </si>
  <si>
    <t>Balen Shah leading the Mayoral Post Battle as per the latest updates from Kathmandu Metropolis.
Follow Live at: https://t.co/2iBbqLLUzW
#Kathmandu #LocalElections2022 #LocalElections2079  #Nepwave #BalenShah https://t.co/dEFwY4Up5q</t>
  </si>
  <si>
    <t>Sun May 15 02:26:52 +0000 2022</t>
  </si>
  <si>
    <t>2933198714</t>
  </si>
  <si>
    <t>http://pbs.twimg.com/profile_images/1401947239136722952/Ci5LJ8qn_normal.jpg</t>
  </si>
  <si>
    <t>http://twitter.com/sathi559/statuses/1525663979984818176</t>
  </si>
  <si>
    <t>{"hashtags":[],"symbols":[],"user_mentions":[{"screen_name":"Ujyaalo","name":"Ujyaalo","id":308959719,"id_str":"308959719","indices":[3,11]},{"screen_name":"Ujyaalo","name":"Ujyaalo","id":308959719,"id_str":"308959719","indices":[87,95]}],"urls":[{"url":"https://t.co/tltIYxp0Z0","expanded_url":"https://ujyaaloonline.com/story/69486/2022/5/15/balen-shah-kathmanadu","display_url":"ujyaaloonline.com/story/69486/20…","indices":[96,119]}]}</t>
  </si>
  <si>
    <t>RT @khanal_roji: New Update
Balen Shah : 780
Keshav Sthapit : 516
Srijana Singh : 599 😝</t>
  </si>
  <si>
    <t>Sun May 15 02:25:27 +0000 2022</t>
  </si>
  <si>
    <t>http://twitter.com/Rubinabina2/statuses/1525663620902039552</t>
  </si>
  <si>
    <t>New Update
Balen Shah : 780
Keshav Sthapit : 516
Srijana Singh : 599 😝</t>
  </si>
  <si>
    <t>Sun May 15 02:24:37 +0000 2022</t>
  </si>
  <si>
    <t>896924962635661315</t>
  </si>
  <si>
    <t>http://pbs.twimg.com/profile_images/1525775342690238464/KMV2G0OT_normal.jpg</t>
  </si>
  <si>
    <t>Kathmandu.        Follows You.</t>
  </si>
  <si>
    <t>http://twitter.com/MaheshRajMadai/statuses/1525663410276675584</t>
  </si>
  <si>
    <t>{"hashtags":[],"symbols":[],"user_mentions":[],"urls":[],"media":[{"id":1525663403326718000,"id_str":"1525663403326717952","indices":[141,164],"media_url":"http://pbs.twimg.com/media/FSw-yDIaQAAcSrV.jpg","media_url_https":"https://pbs.twimg.com/media/FSw-yDIaQAAcSrV.jpg","url":"https://t.co/LoBnw518rn","display_url":"pic.twitter.com/LoBnw518rn","expanded_url":"https://twitter.com/MaheshRajMadai/status/1525663410276675584/photo/1","type":"photo","sizes":{"thumb":{"w":150,"h":150,"resize":"crop"},"medium":{"w":960,"h":1200,"resize":"fit"},"small":{"w":544,"h":680,"resize":"fit"},"large":{"w":1080,"h":1350,"resize":"fit"}}}]}</t>
  </si>
  <si>
    <t>In the post of Deputy Mayor, UML's candidate Sunita Dangol is leading all other candidates with a huge margin.
https://t.co/T6cwLlr2b2</t>
  </si>
  <si>
    <t>Sun May 15 02:24:30 +0000 2022</t>
  </si>
  <si>
    <t>http://twitter.com/Ujyaalo/statuses/1525663382883700736</t>
  </si>
  <si>
    <t>{"hashtags":[],"symbols":[],"user_mentions":[{"screen_name":"Ujyaalo","name":"Ujyaalo","id":308959719,"id_str":"308959719","indices":[74,82]}],"urls":[{"url":"https://t.co/tltIYxp0Z0","expanded_url":"https://ujyaaloonline.com/story/69486/2022/5/15/balen-shah-kathmanadu","display_url":"ujyaaloonline.com/story/69486/20…","indices":[83,106]}]}</t>
  </si>
  <si>
    <t>The cooperation and support of people towards Balen Shah is  Just mind boggling man. Love ya : )</t>
  </si>
  <si>
    <t>Sun May 15 02:23:51 +0000 2022</t>
  </si>
  <si>
    <t>http://twitter.com/roman_aryal/statuses/1525663218969944065</t>
  </si>
  <si>
    <t>{"hashtags":[{"text":"BalenShah","indices":[11,21]}],"symbols":[],"user_mentions":[],"urls":[],"media":[{"id":1525663216377864200,"id_str":"1525663216377864193","indices":[22,45],"media_url":"http://pbs.twimg.com/media/FSw-nKsVIAEA5Dp.jpg","media_url_https":"https://pbs.twimg.com/media/FSw-nKsVIAEA5Dp.jpg","url":"https://t.co/fQiDPxggK9","display_url":"pic.twitter.com/fQiDPxggK9","expanded_url":"https://twitter.com/roman_aryal/status/1525663218969944065/photo/1","type":"photo","sizes":{"thumb":{"w":150,"h":150,"resize":"crop"},"large":{"w":899,"h":2048,"resize":"fit"},"medium":{"w":527,"h":1200,"resize":"fit"},"small":{"w":298,"h":680,"resize":"fit"}}}]}</t>
  </si>
  <si>
    <t>RT @SujataGurung16: I can’t wait to watch Balen Shah as a Mayor of ktm city.He’s a new hope  for everyone of us. Excited &amp;amp; praying for him to win #BalenShah @ShahBalen</t>
  </si>
  <si>
    <t>Sun May 15 02:19:11 +0000 2022</t>
  </si>
  <si>
    <t>http://twitter.com/dhakalroshan9/statuses/1525662043361394688</t>
  </si>
  <si>
    <t>@realpbhattarai Hera KP ko gu le paalieko kukkur, Balen Shah ko mat timra bau le dekhauchha???</t>
  </si>
  <si>
    <t>Sun May 15 02:18:48 +0000 2022</t>
  </si>
  <si>
    <t>4857751681</t>
  </si>
  <si>
    <t>http://pbs.twimg.com/profile_images/1525763251010957313/vNsxHA9K_normal.jpg</t>
  </si>
  <si>
    <t>kathmandu Nepal</t>
  </si>
  <si>
    <t>http://twitter.com/sabu232/statuses/1525661947899019266</t>
  </si>
  <si>
    <t>I can’t wait to watch Balen Shah as a Mayor of ktm city.He’s a new hope  for everyone of us. Excited &amp;amp; praying for him to win #BalenShah @ShahBalen</t>
  </si>
  <si>
    <t>Sun May 15 02:16:56 +0000 2022</t>
  </si>
  <si>
    <t>http://twitter.com/thepuranjaishy/statuses/1525661477683617792</t>
  </si>
  <si>
    <t>{"hashtags":[],"symbols":[],"user_mentions":[],"urls":[],"media":[{"id":1525661474706043000,"id_str":"1525661474706042881","indices":[29,52],"media_url":"http://pbs.twimg.com/media/FSw9BydaMAEY1i4.jpg","media_url_https":"https://pbs.twimg.com/media/FSw9BydaMAEY1i4.jpg","url":"https://t.co/kJ55tTfypo","display_url":"pic.twitter.com/kJ55tTfypo","expanded_url":"https://twitter.com/thepuranjaishy/status/1525661477683617792/photo/1","type":"photo","sizes":{"thumb":{"w":150,"h":150,"resize":"crop"},"medium":{"w":859,"h":1200,"resize":"fit"},"small":{"w":487,"h":680,"resize":"fit"},"large":{"w":954,"h":1332,"resize":"fit"}}}]}</t>
  </si>
  <si>
    <t>New update !!
Balen Shah : 633
Keshav Sthapit : 526
Sirjana Singh : 335
#VoteForBalenShah 
#kathmanduelection</t>
  </si>
  <si>
    <t>Sun May 15 02:15:54 +0000 2022</t>
  </si>
  <si>
    <t>3350648770</t>
  </si>
  <si>
    <t>http://pbs.twimg.com/profile_images/1518768114367823873/Qn0CrZ_l_normal.jpg</t>
  </si>
  <si>
    <t>http://twitter.com/pratikniroula9/statuses/1525661217288663040</t>
  </si>
  <si>
    <t>Balen Shah leading in Kathmandu (Updated) - myRepublica - The New York Times Partner, Latest news of Nepal in English, Latest News Articles - Myrepublica https://t.co/6n7boaqMzW</t>
  </si>
  <si>
    <t>Sun May 15 02:15:31 +0000 2022</t>
  </si>
  <si>
    <t>1116402704</t>
  </si>
  <si>
    <t>http://pbs.twimg.com/profile_images/1279242199645908992/Br9HHewz_normal.jpg</t>
  </si>
  <si>
    <t>http://twitter.com/Debkumarshah/statuses/1525661121994440705</t>
  </si>
  <si>
    <t>{"hashtags":[],"symbols":[],"user_mentions":[{"screen_name":"tulsipaudell","name":"Tulsi Paudel","id":97469373,"id_str":"97469373","indices":[3,16]}],"urls":[],"media":[{"id":1525653027251789800,"id_str":"1525653027251789824","indices":[69,92],"media_url":"http://pbs.twimg.com/media/FSw1WFPXoAAIgu7.jpg","media_url_https":"https://pbs.twimg.com/media/FSw1WFPXoAAIgu7.jpg","url":"https://t.co/QxzkL42u9X","display_url":"pic.twitter.com/QxzkL42u9X","expanded_url":"https://twitter.com/tulsipaudell/status/1525653035480907779/photo/1","type":"photo","sizes":{"thumb":{"w":150,"h":150,"resize":"crop"},"large":{"w":708,"h":839,"resize":"fit"},"small":{"w":574,"h":680,"resize":"fit"},"medium":{"w":708,"h":839,"resize":"fit"}},"source_status_id":1525653035480907800,"source_status_id_str":"1525653035480907779","source_user_id":97469373,"source_user_id_str":"97469373"}]}</t>
  </si>
  <si>
    <t>@RONBupdates https://t.co/PnfseQzpb3 
Balidan balen Shah</t>
  </si>
  <si>
    <t>Sun May 15 02:15:11 +0000 2022</t>
  </si>
  <si>
    <t>http://twitter.com/Dikshak_DP/statuses/1525661038154158080</t>
  </si>
  <si>
    <t>Balen Shah:- 997
Keshav Sthapit:- 754
Srijana singh:- 587
Cup Size:- 38</t>
  </si>
  <si>
    <t>Sun May 15 02:13:12 +0000 2022</t>
  </si>
  <si>
    <t>http://twitter.com/thepuranjaishy/statuses/1525660537857617920</t>
  </si>
  <si>
    <t>{"hashtags":[],"symbols":[],"user_mentions":[],"urls":[],"media":[{"id":1525660534741545000,"id_str":"1525660534741544960","indices":[19,42],"media_url":"http://pbs.twimg.com/media/FSw8LE0aMAA5J80.jpg","media_url_https":"https://pbs.twimg.com/media/FSw8LE0aMAA5J80.jpg","url":"https://t.co/AzhuNfwZsA","display_url":"pic.twitter.com/AzhuNfwZsA","expanded_url":"https://twitter.com/thepuranjaishy/status/1525660537857617920/photo/1","type":"photo","sizes":{"medium":{"w":810,"h":960,"resize":"fit"},"thumb":{"w":150,"h":150,"resize":"crop"},"large":{"w":810,"h":960,"resize":"fit"},"small":{"w":574,"h":680,"resize":"fit"}}}]}</t>
  </si>
  <si>
    <t>‼️Ktm Latest Vote counting ‼️
         Balen Shah(🦯  ) :633
         keshav Sthapit (☀) : 474
         Srijana Singh(🌴) : 335
   #vote_update #Election2022</t>
  </si>
  <si>
    <t>Sun May 15 02:11:51 +0000 2022</t>
  </si>
  <si>
    <t>1263347380360904705</t>
  </si>
  <si>
    <t>http://pbs.twimg.com/profile_images/1525494058785075200/ANkswxt__normal.jpg</t>
  </si>
  <si>
    <t>Bucheon-si, Republic of Korea</t>
  </si>
  <si>
    <t>http://twitter.com/ghimire_jayanti/statuses/1525660199767330816</t>
  </si>
  <si>
    <t>Balen Shah:- 583
Keshav Sthapit:- 488
Srijana shrestha:- 340
Petrol:- 170
Diesel:- 153</t>
  </si>
  <si>
    <t>Sun May 15 02:11:18 +0000 2022</t>
  </si>
  <si>
    <t>1266485570324193281</t>
  </si>
  <si>
    <t>aagoodidi</t>
  </si>
  <si>
    <t>1525657678558949376</t>
  </si>
  <si>
    <t>http://twitter.com/AhahaTeita/statuses/1525660060164231168</t>
  </si>
  <si>
    <t>{"hashtags":[],"symbols":[],"user_mentions":[{"screen_name":"aagoodidi","name":"didi","id":1266485570324193300,"id_str":"1266485570324193281","indices":[0,10]}],"urls":[{"url":"https://t.co/FBfWZnppcn","expanded_url":"https://images.app.goo.gl/tuLR6zhVNisgLxHSA","display_url":"images.app.goo.gl/tuLR6zhVNisgLx…","indices":[11,34]}]}</t>
  </si>
  <si>
    <t>Balen Shah : 437
Keshav Sthapit : 375
Srijana Singh : 273
Body count : 67</t>
  </si>
  <si>
    <t>Sun May 15 02:10:49 +0000 2022</t>
  </si>
  <si>
    <t>http://twitter.com/iamurSaugat/statuses/1525659937983975426</t>
  </si>
  <si>
    <t>{"hashtags":[{"text":"Kathmandu","indices":[160,170]},{"text":"LocalElections2022","indices":[171,190]}],"symbols":[],"user_mentions":[],"urls":[]}</t>
  </si>
  <si>
    <t>Balen Shah le jitera true colors dekhayo bahney tmi haru lai pitchu mah.</t>
  </si>
  <si>
    <t>Sun May 15 02:09:46 +0000 2022</t>
  </si>
  <si>
    <t>1479388408967352321</t>
  </si>
  <si>
    <t>http://pbs.twimg.com/profile_images/1522818917906886656/xdc09ojO_normal.jpg</t>
  </si>
  <si>
    <t>http://twitter.com/SujitDhungel1/statuses/1525659674187427840</t>
  </si>
  <si>
    <t>@hello_acharya Balen shah congratulations.</t>
  </si>
  <si>
    <t>Sun May 15 02:06:41 +0000 2022</t>
  </si>
  <si>
    <t>http://twitter.com/NplYearProgres/statuses/1525658900330332160</t>
  </si>
  <si>
    <t>हार जि आफ्नो ठाउँमा छ तर बालेनले हारे पनि जित्नेछन हारेको खण्डमा पनि उनी सक्रिय रहनेछन
र जितेमा त झन देशैभर उत्सव मनाइनेछ
बालेनको जितमा युवा माझ नया क्रान्ति ल्याउनेछ उनले युवा क्रान्तिको नया अध्याय सुरु गरिसके
शुभकामना Balen Shah https://t.co/66nfmkFfob</t>
  </si>
  <si>
    <t>Sun May 15 02:03:08 +0000 2022</t>
  </si>
  <si>
    <t>1447866989058265094</t>
  </si>
  <si>
    <t>http://pbs.twimg.com/profile_images/1493611003103301637/227lM4Wp_normal.jpg</t>
  </si>
  <si>
    <t>http://twitter.com/ddashar18/statuses/1525658006368579584</t>
  </si>
  <si>
    <t>praying balen shah doesn't win just to see people mad🛐</t>
  </si>
  <si>
    <t>Sun May 15 02:02:48 +0000 2022</t>
  </si>
  <si>
    <t>1085831336550649856</t>
  </si>
  <si>
    <t>http://pbs.twimg.com/profile_images/1436020724674613249/Xtt39M8q_normal.jpg</t>
  </si>
  <si>
    <t>syangja, Nepal</t>
  </si>
  <si>
    <t>http://twitter.com/Saroj_pdl49/statuses/1525657919923949568</t>
  </si>
  <si>
    <t>@Sandaju11 Balen Shah - not my Mayor. 😭</t>
  </si>
  <si>
    <t>Sun May 15 02:02:36 +0000 2022</t>
  </si>
  <si>
    <t>1525651887407898624</t>
  </si>
  <si>
    <t>http://pbs.twimg.com/profile_images/1525652460425334784/s-Oh5faW_normal.jpg</t>
  </si>
  <si>
    <t>http://twitter.com/AnkitaKhadki/statuses/1525657873174663168</t>
  </si>
  <si>
    <t>Balen Shah: 557
Keshav Sthapit: 526
Srijana Singh: 317
Petrol: 170 (Bike on Sale)
Diesel: 153
Kerosene: 153</t>
  </si>
  <si>
    <t>Sun May 15 01:59:25 +0000 2022</t>
  </si>
  <si>
    <t>1346738066346582016</t>
  </si>
  <si>
    <t>http://pbs.twimg.com/profile_images/1404638543406714885/JPweD6j__normal.jpg</t>
  </si>
  <si>
    <t>http://twitter.com/meghadiyo/statuses/1525657070124404736</t>
  </si>
  <si>
    <t>Balen Shah:- 1050
Keshav Sthapit:- 845
Srijana singh:- 786
Arsenal:-66
Spurs:-65
 #BalenShah</t>
  </si>
  <si>
    <t>Sun May 15 01:55:19 +0000 2022</t>
  </si>
  <si>
    <t>1126340315655229440</t>
  </si>
  <si>
    <t>http://pbs.twimg.com/profile_images/1522101651821461504/rfrGB2aw_normal.jpg</t>
  </si>
  <si>
    <t>http://twitter.com/Rajj505/statuses/1525656036606107655</t>
  </si>
  <si>
    <t>RT @ouzi_rice: Balen Shah:- 1050
Keshav Sthapit:- 845
Srijana singh:- 786
Rey mysterio :- 619</t>
  </si>
  <si>
    <t>Sun May 15 01:54:19 +0000 2022</t>
  </si>
  <si>
    <t>1117741316404678656</t>
  </si>
  <si>
    <t>http://pbs.twimg.com/profile_images/1439947408847212548/mEcXLcTJ_normal.jpg</t>
  </si>
  <si>
    <t>http://twitter.com/iamamritakarki/statuses/1525655786118348800</t>
  </si>
  <si>
    <t>Independent candidate Balen Shah: 583
CPN-UML candidate Keshav Sthapit: 488
Nepali Congress candidate Sirjana Singh: 340
Independent candidate Suman Sayami: 72
Source: Nepal Live Today
{8:39 pm on May 14, 2022}
***The earlier update to be corrected.</t>
  </si>
  <si>
    <t>Sun May 15 01:52:52 +0000 2022</t>
  </si>
  <si>
    <t>http://twitter.com/Mypreetiest/statuses/1525655420207255552</t>
  </si>
  <si>
    <t>{"hashtags":[{"text":"Nepal","indices":[37,43]},{"text":"NepalElection2079","indices":[44,62]}],"symbols":[],"user_mentions":[],"urls":[]}</t>
  </si>
  <si>
    <t># Balen👍 https://t.co/bTDXw5iwdo</t>
  </si>
  <si>
    <t>Sun May 15 01:49:04 +0000 2022</t>
  </si>
  <si>
    <t>1186547799044706304</t>
  </si>
  <si>
    <t>http://pbs.twimg.com/profile_images/1511558379872870400/j6EWkl4y_normal.jpg</t>
  </si>
  <si>
    <t>Pokhara Nepal</t>
  </si>
  <si>
    <t>http://twitter.com/Sagardhakal2016/statuses/1525654465994362880</t>
  </si>
  <si>
    <t>{"hashtags":[{"text":"BalenShah","indices":[127,137]}],"symbols":[],"user_mentions":[{"screen_name":"speaks_ashis","name":"Ashis Speaks","id":1517175388958445600,"id_str":"1517175388958445570","indices":[3,16]}],"urls":[]}</t>
  </si>
  <si>
    <t>Malai kathmandu baata Balen Shah le jitnu bhayeko samachar chaaiyo.</t>
  </si>
  <si>
    <t>Sun May 15 01:43:23 +0000 2022</t>
  </si>
  <si>
    <t>97469373</t>
  </si>
  <si>
    <t>http://pbs.twimg.com/profile_images/1476364321718292481/VLQWXD_L_normal.jpg</t>
  </si>
  <si>
    <t>Seoul, Republic of Korea</t>
  </si>
  <si>
    <t>http://twitter.com/tulsipaudell/statuses/1525653035480907779</t>
  </si>
  <si>
    <t>{"hashtags":[],"symbols":[],"user_mentions":[],"urls":[],"media":[{"id":1525653027251789800,"id_str":"1525653027251789824","indices":[51,74],"media_url":"http://pbs.twimg.com/media/FSw1WFPXoAAIgu7.jpg","media_url_https":"https://pbs.twimg.com/media/FSw1WFPXoAAIgu7.jpg","url":"https://t.co/QxzkL42u9X","display_url":"pic.twitter.com/QxzkL42u9X","expanded_url":"https://twitter.com/tulsipaudell/status/1525653035480907779/photo/1","type":"photo","sizes":{"thumb":{"w":150,"h":150,"resize":"crop"},"large":{"w":708,"h":839,"resize":"fit"},"small":{"w":574,"h":680,"resize":"fit"},"medium":{"w":708,"h":839,"resize":"fit"}}}]}</t>
  </si>
  <si>
    <t>Balen Shah's victory will be the first step towards  govt. by the people
Balen's victory will be the beginning of the fight against entrenched corruption and the corrupted of the past 32 years
Balen's victory will be the beginning of political transparency in Nepal
Jai Nepal</t>
  </si>
  <si>
    <t>Sun May 15 01:41:10 +0000 2022</t>
  </si>
  <si>
    <t>728535566543781888</t>
  </si>
  <si>
    <t>&lt;a href="http://www.Bitfinity.xyz" rel="nofollow"&gt;Nepaliko&lt;/a&gt;</t>
  </si>
  <si>
    <t>Desh</t>
  </si>
  <si>
    <t>http://twitter.com/Stats96073954/statuses/1525652478250868741</t>
  </si>
  <si>
    <t>New Update
Balen Shah : 557
Keshav Sthapit : 526
Srijana Singh : 317
#NepalElection2079 
#NepalVotes</t>
  </si>
  <si>
    <t>Sun May 15 01:39:55 +0000 2022</t>
  </si>
  <si>
    <t>244483252</t>
  </si>
  <si>
    <t>KantipurTVHD</t>
  </si>
  <si>
    <t>1525651627532746752</t>
  </si>
  <si>
    <t>http://twitter.com/Rajj505/statuses/1525652161367265280</t>
  </si>
  <si>
    <t>{"hashtags":[],"symbols":[],"user_mentions":[{"screen_name":"KantipurTVHD","name":"Kantipur TV HD","id":244483252,"id_str":"244483252","indices":[0,13]}],"urls":[]}</t>
  </si>
  <si>
    <t>RT @Ashutoshhh__: Me after watching Balen Shah leading at mayoral election.
#LocalElection2022 #NepalElection2079 #BalenShah https://t.co/FoLIAsZ00c</t>
  </si>
  <si>
    <t>Sun May 15 01:39:41 +0000 2022</t>
  </si>
  <si>
    <t>http://twitter.com/Khabarhub_Eng/statuses/1525652104270217221</t>
  </si>
  <si>
    <t>{"hashtags":[{"text":"Khabarhub","indices":[148,158]},{"text":"BalenShah","indices":[159,169]},{"text":"VoteCount","indices":[170,180]},{"text":"LocalElection","indices":[181,195]},{"text":"Nepal","indices":[196,202]}],"symbols":[],"user_mentions":[],"urls":[{"url":"https://t.co/iXKVlZLOPe","expanded_url":"https://english.khabarhub.com/2022/15/252262/","display_url":"english.khabarhub.com/2022/15/252262/","indices":[124,147]}]}</t>
  </si>
  <si>
    <t>RT @trending_Nepal: Balen Shah, an independent candidate for Mayor of Kathmandu MetroPolitan City, has cast his vote.
📸 @shahbarsha 
#Balen #BalenShah #Kathmandu #LocalElection #Nepal https://t.co/5ar5IrGV44</t>
  </si>
  <si>
    <t>Sun May 15 01:38:28 +0000 2022</t>
  </si>
  <si>
    <t>1260979366470844416</t>
  </si>
  <si>
    <t>http://pbs.twimg.com/profile_images/1414162365629698050/jqkLVx-g_normal.jpg</t>
  </si>
  <si>
    <t>Kailali ,Nepal</t>
  </si>
  <si>
    <t>http://twitter.com/DharmarajPand14/statuses/1525651798086029312</t>
  </si>
  <si>
    <t>CPN-UML mayor candidate Keshav Sthapit has said that Balen Shah's exhilaration (चुरीफुरी) will end after 8 PM and he will win the position of Mayor of Kathmandu metropolis in a recent statement. 
Thoughts? 
#nepal #localelections #election2022 #nonextquestion https://t.co/hdU4HGcBIu</t>
  </si>
  <si>
    <t>Sun May 15 01:37:56 +0000 2022</t>
  </si>
  <si>
    <t>http://twitter.com/nepalnewsfeed/statuses/1525651662852980736</t>
  </si>
  <si>
    <t>{"hashtags":[],"symbols":[],"user_mentions":[],"urls":[{"url":"https://t.co/6n7boaqMzW","expanded_url":"https://www.nepalnewsfeed.com","display_url":"nepalnewsfeed.com","indices":[104,127]}]}</t>
  </si>
  <si>
    <t>RT @suhana_bhusal: New Update Again
Balen Shah : 997
Keshav Sthapit : 654
Srijana Singh : 587
Chelsea :2
Liverpool:1</t>
  </si>
  <si>
    <t>Sun May 15 01:35:26 +0000 2022</t>
  </si>
  <si>
    <t>http://twitter.com/DeepakbhandRi/statuses/1525651034776842240</t>
  </si>
  <si>
    <t>@elonmusk @Twitter Something about balen shah upcoming mayor of Kathmandu plzzzzzzzzzzzzz</t>
  </si>
  <si>
    <t>Sun May 15 01:35:19 +0000 2022</t>
  </si>
  <si>
    <t>1319616358573699072</t>
  </si>
  <si>
    <t>http://pbs.twimg.com/profile_images/1319616620617105410/qROhXIgp_normal.jpg</t>
  </si>
  <si>
    <t xml:space="preserve"> jhorbaru Malaysia</t>
  </si>
  <si>
    <t>http://twitter.com/AnilAni09478758/statuses/1525651004532064256</t>
  </si>
  <si>
    <t>{"hashtags":[],"symbols":[],"user_mentions":[],"urls":[],"media":[{"id":1525650964833013800,"id_str":"1525650964833013760","indices":[119,142],"media_url":"http://pbs.twimg.com/media/FSwzeCIakAAK7Hd.jpg","media_url_https":"https://pbs.twimg.com/media/FSwzeCIakAAK7Hd.jpg","url":"https://t.co/xNVA6omRBx","display_url":"pic.twitter.com/xNVA6omRBx","expanded_url":"https://twitter.com/AnilAni09478758/status/1525651004532064256/photo/1","type":"photo","sizes":{"thumb":{"w":150,"h":150,"resize":"crop"},"small":{"w":544,"h":680,"resize":"fit"},"large":{"w":819,"h":1024,"resize":"fit"},"medium":{"w":819,"h":1024,"resize":"fit"}}}]}</t>
  </si>
  <si>
    <t>@realpbhattarai Balen shah 🤘</t>
  </si>
  <si>
    <t>Sun May 15 01:33:30 +0000 2022</t>
  </si>
  <si>
    <t>1473331480138960897</t>
  </si>
  <si>
    <t>http://pbs.twimg.com/profile_images/1473331791746330626/LsDVgQRp_normal.jpg</t>
  </si>
  <si>
    <t>http://twitter.com/The_nobletimes/statuses/1525650548132831238</t>
  </si>
  <si>
    <t>{"hashtags":[],"symbols":[],"user_mentions":[],"urls":[{"url":"https://t.co/lECPOVe8XA","expanded_url":"https://thenobletimes.com/rap-singer-balen-shah-is-the-front-runner-for-the-post-of-kathmandu-mayor-contested-as-an-independent-candidate/","display_url":"thenobletimes.com/rap-singer-bal…","indices":[113,136]}]}</t>
  </si>
  <si>
    <t>Balen Shah:- 1050
Keshav Sthapit:- 845
Srijana singh:- 786
Liverpool:- 1
Manchester United:- 13</t>
  </si>
  <si>
    <t>Sun May 15 01:30:13 +0000 2022</t>
  </si>
  <si>
    <t>http://twitter.com/Nepal_News_En/statuses/1525649720282169344</t>
  </si>
  <si>
    <t>{"hashtags":[{"text":"Kathmandu","indices":[14,24]},{"text":"Nepal","indices":[151,157]},{"text":"NepalVotes","indices":[158,169]},{"text":"NepalElection","indices":[170,184]},{"text":"NepalElection2079","indices":[185,203]}],"symbols":[],"user_mentions":[],"urls":[]}</t>
  </si>
  <si>
    <t>आफनो एउटा खुशी(स्वार्थ)को लागी अरुको इज्जत,स्वाभिमान र उसका लाखौ खुसि लूटनलाई अलिकती पनी कसुर नछोड़ने एक दिन पतन भएरै जानछौ॥पाप धर्म मंदिर गएर हात जोड़छौ भने!
# रावण पनी बर्मा को सच्हा भक्त थियो
    तर पनी उसले मिर्त्यु टार्न सकेन ॥ 
#सपोर्ट_ balen_shah</t>
  </si>
  <si>
    <t>Sun May 15 01:29:10 +0000 2022</t>
  </si>
  <si>
    <t>3438033213</t>
  </si>
  <si>
    <t>http://pbs.twimg.com/profile_images/640793231735701504/UiXl0q-i_normal.jpg</t>
  </si>
  <si>
    <t>Nepal, birth place of Buddha !</t>
  </si>
  <si>
    <t>http://twitter.com/dc_popular/statuses/1525649459048517632</t>
  </si>
  <si>
    <t>The craze of Balen Shah is just amazing, hope he cracks down the history.</t>
  </si>
  <si>
    <t>Sun May 15 01:28:08 +0000 2022</t>
  </si>
  <si>
    <t>http://twitter.com/enhimalpress/statuses/1525649197110038528</t>
  </si>
  <si>
    <t>{"hashtags":[{"text":"HimalPress","indices":[92,103]},{"text":"Elections","indices":[104,114]}],"symbols":[],"user_mentions":[],"urls":[{"url":"https://t.co/DNuXglVrdc","expanded_url":"https://en.himalpress.com/news/455","display_url":"en.himalpress.com/news/455","indices":[118,141]}]}</t>
  </si>
  <si>
    <t>Balen shah leading even in the trending spot😭
#BalenforMayor #BalenShah https://t.co/ZbkWfPKLef</t>
  </si>
  <si>
    <t>Sun May 15 01:25:03 +0000 2022</t>
  </si>
  <si>
    <t>http://twitter.com/Dikshak_DP/statuses/1525648421780086786</t>
  </si>
  <si>
    <t>{"hashtags":[{"text":"LocalElections2022","indices":[141,160]}],"symbols":[],"user_mentions":[],"urls":[]}</t>
  </si>
  <si>
    <t>#BREAKING_UPDATE !!
Kathmandu metropolitan voting details.
Mayor
Balen shah(लौरो) - 452 (1st)
Keshav Sthapit (नेकपा एमाले)- 388 (2nd)
Srijana singh(नेपाली कांग्रेस )-240 (3rd)
उपमेयर
एमाले -602(1st)
कलम - 126 (2nd)</t>
  </si>
  <si>
    <t>Sun May 15 01:20:06 +0000 2022</t>
  </si>
  <si>
    <t>http://twitter.com/Nepal_News_En/statuses/1525647176847790083</t>
  </si>
  <si>
    <t>{"hashtags":[],"symbols":[],"user_mentions":[],"urls":[{"url":"https://t.co/T3FRva3umd","expanded_url":"https://myrepublica.nagariknetwork.com/news/balen-shah-continues-to-lead-in-kathmandu-mayor-race-as-1800-votes-are-counted-so-far/","display_url":"myrepublica.nagariknetwork.com/news/balen-sha…","indices":[105,128]}]}</t>
  </si>
  <si>
    <t>Balen Shah Update from Rastriya Sabha Griha, Kathmndu. Election, Balen f... https://t.co/asMD7rbCtV  #balenshah</t>
  </si>
  <si>
    <t>Sun May 15 01:19:46 +0000 2022</t>
  </si>
  <si>
    <t>http://twitter.com/DakterSaab/statuses/1525647093079351296</t>
  </si>
  <si>
    <t>{"hashtags":[{"text":"BalenEffect","indices":[38,50]}],"symbols":[],"user_mentions":[],"urls":[]}</t>
  </si>
  <si>
    <t>Balen Shah Syndrome: 
#Balenshah #Election2022 #Nepal
Common in  Young people
Symptoms : An OCD of checking phone just to ensure Balen Shah is leading the vote counts 
General Finding : Neck flexed position with movement of abductor &amp;amp; adductor pollicis / thumb muscles on a screen</t>
  </si>
  <si>
    <t>Sun May 15 01:16:21 +0000 2022</t>
  </si>
  <si>
    <t>http://twitter.com/thepuranjaishy/statuses/1525646232190058496</t>
  </si>
  <si>
    <t>Here is the most recent update.
Independent candidate Balen Shah: 413
CPN-UML candidate Keshav Sthapit: 366
#BalenShah</t>
  </si>
  <si>
    <t>Sun May 15 01:12:39 +0000 2022</t>
  </si>
  <si>
    <t>http://twitter.com/NplYearProgres/statuses/1525645301151072258</t>
  </si>
  <si>
    <t>{"hashtags":[{"text":"NepalElection2079","indices":[70,88]},{"text":"NepalVotes","indices":[90,101]}],"symbols":[],"user_mentions":[],"urls":[]}</t>
  </si>
  <si>
    <t>All the youths are watching to local elections of Nepal because of Balen Shah.</t>
  </si>
  <si>
    <t>Sun May 15 01:11:31 +0000 2022</t>
  </si>
  <si>
    <t>1043440545962446849</t>
  </si>
  <si>
    <t>http://pbs.twimg.com/profile_images/1475896720072396801/iJx6zjGE_normal.jpg</t>
  </si>
  <si>
    <t>Bhanu 05, Nepal</t>
  </si>
  <si>
    <t>http://twitter.com/sujanvg/statuses/1525645015896059904</t>
  </si>
  <si>
    <t>Balen Shah not my mayor
#LocalElections2022</t>
  </si>
  <si>
    <t>Sun May 15 01:10:52 +0000 2022</t>
  </si>
  <si>
    <t>http://twitter.com/_solace40/statuses/1525644853862072320</t>
  </si>
  <si>
    <t>{"hashtags":[],"symbols":[],"user_mentions":[{"screen_name":"NepalLiveToday","name":"Nepal Live Today","id":1360844190096101400,"id_str":"1360844190096101376","indices":[3,18]}],"urls":[{"url":"https://t.co/sP6UgEx7ZZ","expanded_url":"https://www.nepallivetoday.com/2022/05/15/balen-shah-widens-lead-in-kathmandu-metropolis/","display_url":"nepallivetoday.com/2022/05/15/bal…","indices":[108,131]}]}</t>
  </si>
  <si>
    <t>Balen Shah : 437
Keshav Sthapit : 375
Srijana Singh : 273
my portfolio: -99.9%</t>
  </si>
  <si>
    <t>Sun May 15 01:04:41 +0000 2022</t>
  </si>
  <si>
    <t>1470578005361586176</t>
  </si>
  <si>
    <t>http://pbs.twimg.com/profile_images/1470578061410123776/_5ggmIq2_normal.png</t>
  </si>
  <si>
    <t>http://twitter.com/regmi8231/statuses/1525643297821462528</t>
  </si>
  <si>
    <t>Balen Shah: 1487
Keshav Sthapit: 1067
Sirjana Singh: 587
Homer Simpson: (_8^(I)</t>
  </si>
  <si>
    <t>Sun May 15 01:02:37 +0000 2022</t>
  </si>
  <si>
    <t>1327404582</t>
  </si>
  <si>
    <t>http://pbs.twimg.com/profile_images/1379056624053194763/kkB9CMCk_normal.jpg</t>
  </si>
  <si>
    <t>http://twitter.com/fusion_ashu/statuses/1525642774430863360</t>
  </si>
  <si>
    <t>THT: EC releases first official update on KMC election, Independent candidate Balen 
Shah maintains lead - https://t.co/YUWl6tXsJo</t>
  </si>
  <si>
    <t>Sun May 15 01:00:39 +0000 2022</t>
  </si>
  <si>
    <t>http://twitter.com/Ujyaalo/statuses/1525642280136482816</t>
  </si>
  <si>
    <t>{"hashtags":[],"symbols":[],"user_mentions":[{"screen_name":"Ujyaalo","name":"Ujyaalo","id":308959719,"id_str":"308959719","indices":[86,94]}],"urls":[{"url":"https://t.co/cVzpJH7uRM","expanded_url":"https://ujyaaloonline.com/story/69476/2022/5/15/balen-shah-kathmandu-valley","display_url":"ujyaaloonline.com/story/69476/20…","indices":[95,118]}]}</t>
  </si>
  <si>
    <t>Balen Shah ko biopic banaune re 😅😂</t>
  </si>
  <si>
    <t>Sun May 15 00:59:59 +0000 2022</t>
  </si>
  <si>
    <t>2803060363</t>
  </si>
  <si>
    <t>http://pbs.twimg.com/profile_images/1425283120576667650/xYq6DFWT_normal.jpg</t>
  </si>
  <si>
    <t>http://twitter.com/imPsubedi/statuses/1525642114888892416</t>
  </si>
  <si>
    <t>@sneharki balen shah supporters be like</t>
  </si>
  <si>
    <t>Sun May 15 00:59:10 +0000 2022</t>
  </si>
  <si>
    <t>1306061417489989632</t>
  </si>
  <si>
    <t>http://pbs.twimg.com/profile_images/1413090392040382466/sGfZaSjz_normal.jpg</t>
  </si>
  <si>
    <t>http://twitter.com/bhanuaryal49/statuses/1525641909716525056</t>
  </si>
  <si>
    <t>RT @KoshRKoirala: Top leaders of major political parties seem struggling to comprehend Balen Shah's lead in KMC's mayoral race. Wondering if this will serve a lesson, if at all, to them for upcoming provincial and federal elections??
#LocalElections2022 #Mayor #Kathmandu #InitialVoteCount</t>
  </si>
  <si>
    <t>Sun May 15 00:57:51 +0000 2022</t>
  </si>
  <si>
    <t>http://twitter.com/NepalLiveToday/statuses/1525641575170117633</t>
  </si>
  <si>
    <t>{"hashtags":[],"symbols":[],"user_mentions":[],"urls":[{"url":"https://t.co/sP6UgEx7ZZ","expanded_url":"https://www.nepallivetoday.com/2022/05/15/balen-shah-widens-lead-in-kathmandu-metropolis/","display_url":"nepallivetoday.com/2022/05/15/bal…","indices":[88,111]}]}</t>
  </si>
  <si>
    <t>#balen_shah
@ShahBalen</t>
  </si>
  <si>
    <t>Sun May 15 00:56:02 +0000 2022</t>
  </si>
  <si>
    <t>http://twitter.com/kesharg54357534/statuses/1525641119899467777</t>
  </si>
  <si>
    <t>{"hashtags":[],"symbols":[],"user_mentions":[],"urls":[{"url":"https://t.co/CkZbabeAR1","expanded_url":"https://twitter.com/galaxy4knepal/status/1525639867937730560","display_url":"twitter.com/galaxy4knepal/…","indices":[24,47]}]}</t>
  </si>
  <si>
    <t>Top leaders of major political parties seem struggling to comprehend Balen Shah's lead in KMC's mayoral race. Wondering if this will serve a lesson, if at all, to them for upcoming provincial and federal elections??
#LocalElections2022 #Mayor #Kathmandu #InitialVoteCount</t>
  </si>
  <si>
    <t>Sun May 15 00:55:58 +0000 2022</t>
  </si>
  <si>
    <t>1253955684</t>
  </si>
  <si>
    <t>http://pbs.twimg.com/profile_images/1518822813112561664/CO12hWR3_normal.jpg</t>
  </si>
  <si>
    <t xml:space="preserve"> Jhapa Nepal</t>
  </si>
  <si>
    <t>http://twitter.com/Drmzmanzil/statuses/1525641101797126146</t>
  </si>
  <si>
    <t>{"hashtags":[{"text":"Kathmandu","indices":[0,10]},{"text":"Nepal","indices":[137,143]},{"text":"NepalVotes","indices":[144,155]},{"text":"NepalElection2079","indices":[156,174]},{"text":"BalenShah","indices":[176,186]}],"symbols":[],"user_mentions":[],"urls":[]}</t>
  </si>
  <si>
    <t>#BALEN_SHAH
#NepalElection2079</t>
  </si>
  <si>
    <t>Sun May 15 00:55:50 +0000 2022</t>
  </si>
  <si>
    <t>1525639867937730560</t>
  </si>
  <si>
    <t>http://twitter.com/kesharg54357534/statuses/1525641067198091266</t>
  </si>
  <si>
    <t>Independent candidate Balen Shah maintaining his lead in Kathmandu metropolis - Khabarhub https://t.co/6n7boaqMzW</t>
  </si>
  <si>
    <t>Sun May 15 00:55:23 +0000 2022</t>
  </si>
  <si>
    <t>1517175388958445570</t>
  </si>
  <si>
    <t>http://pbs.twimg.com/profile_images/1521831898934218752/fD0BPIYZ_normal.jpg</t>
  </si>
  <si>
    <t>http://twitter.com/speaks_ashis/statuses/1525640957122650112</t>
  </si>
  <si>
    <t>{"hashtags":[{"text":"BalenShah","indices":[109,119]},{"text":"LocalElections2022","indices":[120,139]},{"text":"balen","indices":[140,146]}],"symbols":[],"user_mentions":[{"screen_name":"ShahBalen","name":"Balen Shah","id":1471116252600955000,"id_str":"1471116252600954886","indices":[147,157]}],"urls":[]}</t>
  </si>
  <si>
    <t>@rhijuta_p Haha.. I recommend him to listen Aam Nepali buwa. By balen shah Respect to uncle.</t>
  </si>
  <si>
    <t>Sun May 15 00:54:59 +0000 2022</t>
  </si>
  <si>
    <t>http://twitter.com/biyanpal5/statuses/1525640854282510337</t>
  </si>
  <si>
    <t>{"hashtags":[],"symbols":[],"user_mentions":[{"screen_name":"belakoboli","name":"Khagendra Sangroula","id":2861716094,"id_str":"2861716094","indices":[3,14]}],"urls":[]}</t>
  </si>
  <si>
    <t>RT @icedoutishh: If Balen Shah wins today, golden age of Kathmandu will officially begin! 🤝</t>
  </si>
  <si>
    <t>Sun May 15 00:54:33 +0000 2022</t>
  </si>
  <si>
    <t>85832660</t>
  </si>
  <si>
    <t>http://pbs.twimg.com/profile_images/1500093556496953344/Fmmiq-Hg_normal.jpg</t>
  </si>
  <si>
    <t xml:space="preserve">Rajbiraj / Kathmandu </t>
  </si>
  <si>
    <t>http://twitter.com/moterwala11/statuses/1525640747361660928</t>
  </si>
  <si>
    <t>RT @baa_jhingaa: Balen Shah:997
Keshav Sthapit: 754
Srijana singh: 587
Timro maya: 9 muri til jati 
Mero maya: 18 muri til jati</t>
  </si>
  <si>
    <t>Sun May 15 00:53:23 +0000 2022</t>
  </si>
  <si>
    <t>http://twitter.com/Drmzmanzil/statuses/1525640452283990018</t>
  </si>
  <si>
    <t>Balen Shah:997
Keshav Sthapit: 754
Srijana singh: 587
Timro maya: 9 muri til jati 
Mero maya: 18 muri til jati</t>
  </si>
  <si>
    <t>Sun May 15 00:52:34 +0000 2022</t>
  </si>
  <si>
    <t>http://twitter.com/Online_khabar/statuses/1525640248637591552</t>
  </si>
  <si>
    <t>RT @Haardiick: New Update
Balen Shah : 90,835
Keshav Sthapit : who cares
Srijana Singh : who cares</t>
  </si>
  <si>
    <t>Sun May 15 00:52:24 +0000 2022</t>
  </si>
  <si>
    <t>4644233609</t>
  </si>
  <si>
    <t>http://pbs.twimg.com/profile_images/1520436993737789440/jAALb9Sa_normal.jpg</t>
  </si>
  <si>
    <t>Gulmi, Nepal</t>
  </si>
  <si>
    <t>http://twitter.com/_sumanbhattarai/statuses/1525640203742085120</t>
  </si>
  <si>
    <t>@kusumeyrumal Balen Shah:- 1050
Keshav Sthapit:- 845
Srijana singh:- 786
Mero maya:- 100% 
Usko maya:- 0%</t>
  </si>
  <si>
    <t>Sun May 15 00:49:36 +0000 2022</t>
  </si>
  <si>
    <t>http://twitter.com/OnlineKhabar_En/statuses/1525639498133929985</t>
  </si>
  <si>
    <t>{"hashtags":[{"text":"Kathmandu","indices":[0,10]},{"text":"Nepal","indices":[137,143]},{"text":"NepalVotes","indices":[144,155]},{"text":"NepalElection","indices":[156,170]},{"text":"NepalElection2079","indices":[171,189]}],"symbols":[],"user_mentions":[],"urls":[],"media":[{"id":1525639474025074700,"id_str":"1525639474025074690","indices":[190,213],"media_url":"http://pbs.twimg.com/media/FSwpBLiUEAI2gSJ.jpg","media_url_https":"https://pbs.twimg.com/media/FSwpBLiUEAI2gSJ.jpg","url":"https://t.co/QJBMq9KMpB","display_url":"pic.twitter.com/QJBMq9KMpB","expanded_url":"https://twitter.com/OnlineKhabar_En/status/1525639498133929985/photo/1","type":"photo","sizes":{"thumb":{"w":150,"h":150,"resize":"crop"},"medium":{"w":1024,"h":683,"resize":"fit"},"small":{"w":680,"h":454,"resize":"fit"},"large":{"w":1024,"h":683,"resize":"fit"}}}]}</t>
  </si>
  <si>
    <t>@_imleyy Kathmandu maa ta ma pani Balen Shah jindabad ho. :)</t>
  </si>
  <si>
    <t>Sun May 15 00:48:50 +0000 2022</t>
  </si>
  <si>
    <t>http://twitter.com/Dherainakara/statuses/1525639307184467968</t>
  </si>
  <si>
    <t>{"hashtags":[],"symbols":[],"user_mentions":[{"screen_name":"Mypreetiest","name":"𝙆𝙪𝙨𝙝𝙪𝙢𝙭𝙋𝙧𝙖𝙩𝙝𝙖 📌","id":1466045075272749000,"id_str":"1466045075272749072","indices":[3,15]}],"urls":[]}</t>
  </si>
  <si>
    <t>New Update Again
Balen Shah : 997
Keshav Sthapit : 654
Srijana Singh : 587
Chelsea :2
Liverpool:1</t>
  </si>
  <si>
    <t>Sun May 15 00:48:21 +0000 2022</t>
  </si>
  <si>
    <t>http://twitter.com/NepalLiveToday/statuses/1525639184911740928</t>
  </si>
  <si>
    <t>{"hashtags":[],"symbols":[],"user_mentions":[],"urls":[{"url":"https://t.co/sP6UgEx7ZZ","expanded_url":"https://www.nepallivetoday.com/2022/05/15/balen-shah-widens-lead-in-kathmandu-metropolis/","display_url":"nepallivetoday.com/2022/05/15/bal…","indices":[147,170]}]}</t>
  </si>
  <si>
    <t>@KafleTweets Balen shah jindabad🤟</t>
  </si>
  <si>
    <t>Sun May 15 00:44:54 +0000 2022</t>
  </si>
  <si>
    <t>http://twitter.com/Mypreetiest/statuses/1525638315869085696</t>
  </si>
  <si>
    <t>Balen Shah to be a mayor of Kathmandu in every universe. #LocalElections2022 #NepalElection2079</t>
  </si>
  <si>
    <t>Sun May 15 00:40:55 +0000 2022</t>
  </si>
  <si>
    <t>1468687608230264833</t>
  </si>
  <si>
    <t>http://pbs.twimg.com/profile_images/1487316780884262915/uROtPJ2Z_normal.jpg</t>
  </si>
  <si>
    <t>Dailekh, Nepal</t>
  </si>
  <si>
    <t>http://twitter.com/Bhuwan2021/statuses/1525637315384995840</t>
  </si>
  <si>
    <t>काठमाडौँमा बालेनले अग्रता बढाए https://t.co/NJgtqmU78s</t>
  </si>
  <si>
    <t>Sun May 15 00:39:27 +0000 2022</t>
  </si>
  <si>
    <t>http://twitter.com/NplYearProgres/statuses/1525636944918904832</t>
  </si>
  <si>
    <t>{"hashtags":[{"text":"NepalElection2079","indices":[78,96]},{"text":"NepalVotes","indices":[98,109]}],"symbols":[],"user_mentions":[],"urls":[]}</t>
  </si>
  <si>
    <t>If balen shah win this time its obvious that all political parties will go into gathbandhan against independent candidates 😂
Hope he wins 🙏
#Kathmandu
#LocalElections2022
#BalenShah</t>
  </si>
  <si>
    <t>Sun May 15 00:36:39 +0000 2022</t>
  </si>
  <si>
    <t>323753265</t>
  </si>
  <si>
    <t>http://pbs.twimg.com/profile_images/1503308270655918080/iLFNY-Er_normal.jpg</t>
  </si>
  <si>
    <t>http://twitter.com/pushpa_ra/statuses/1525636241987096576</t>
  </si>
  <si>
    <t>{"hashtags":[{"text":"LocalElections2022","indices":[182,201]}],"symbols":[],"user_mentions":[],"urls":[]}</t>
  </si>
  <si>
    <t>इतिहास रच्दै बालेन शाह; मतगणनाभित्रको भिडियो बाहिरियो; बालेनको अग्रता कायमै || BALEN SHAH
https://t.co/eyqSna1hA6 https://t.co/e2w87NDi7E</t>
  </si>
  <si>
    <t>Sun May 15 00:33:49 +0000 2022</t>
  </si>
  <si>
    <t>http://twitter.com/nimeshghimire12/statuses/1525635527902625792</t>
  </si>
  <si>
    <t>Balen Shah : 1123 
Keshav Sthapit : 903
Fluid Mechanics : 45
Hydraulics : 45
C programming : 45
 #LocalElections2022</t>
  </si>
  <si>
    <t>Sun May 15 00:33:26 +0000 2022</t>
  </si>
  <si>
    <t>http://twitter.com/nimeshghimire12/statuses/1525635431089721345</t>
  </si>
  <si>
    <t>Balen Shah would be the one in billion today #LocalElections2022 https://t.co/eP6A8IEWNc</t>
  </si>
  <si>
    <t>Sun May 15 00:31:03 +0000 2022</t>
  </si>
  <si>
    <t>1232175992786968576</t>
  </si>
  <si>
    <t>1525527423327956992</t>
  </si>
  <si>
    <t>http://pbs.twimg.com/profile_images/1524420672348647424/R48GLdIK_normal.jpg</t>
  </si>
  <si>
    <t>http://twitter.com/its_ravana/statuses/1525634831492980737</t>
  </si>
  <si>
    <t>{"hashtags":[],"symbols":[],"user_mentions":[{"screen_name":"uttambabu","name":"Uttam Babu Shrestha","id":52451136,"id_str":"52451136","indices":[0,10]}],"urls":[]}</t>
  </si>
  <si>
    <t>#BalenShah
#LocalElections2022
Balen shah ko vote count garda game ko final vayeko jasto dhak dhak bhairachha😆</t>
  </si>
  <si>
    <t>Sun May 15 00:30:43 +0000 2022</t>
  </si>
  <si>
    <t>1504038928193814533</t>
  </si>
  <si>
    <t>http://pbs.twimg.com/profile_images/1524393620228374530/1qY8nRx9_normal.jpg</t>
  </si>
  <si>
    <t>Norway, MI</t>
  </si>
  <si>
    <t>http://twitter.com/pokhara_tira/statuses/1525634749061996544</t>
  </si>
  <si>
    <t>RT @Rato_pati: फराकिलो अग्रता बनाउँदै बालेन
https://t.co/oY3P3JpNCR</t>
  </si>
  <si>
    <t>Sun May 15 00:24:36 +0000 2022</t>
  </si>
  <si>
    <t>1477328808738918401</t>
  </si>
  <si>
    <t>http://pbs.twimg.com/profile_images/1524802222839717890/V-tXSLeK_normal.jpg</t>
  </si>
  <si>
    <t>Manhattan, NY</t>
  </si>
  <si>
    <t>http://twitter.com/garho_cha/statuses/1525633210490699776</t>
  </si>
  <si>
    <t>{"hashtags":[],"symbols":[],"user_mentions":[{"screen_name":"whysakiiwhy","name":"Sakii","id":1390031923624378400,"id_str":"1390031923624378373","indices":[3,15]}],"urls":[]}</t>
  </si>
  <si>
    <t>फराकिलो अग्रता बनाउँदै बालेन
https://t.co/oY3P3JpNCR</t>
  </si>
  <si>
    <t>Sun May 15 00:20:08 +0000 2022</t>
  </si>
  <si>
    <t>1432305776228388871</t>
  </si>
  <si>
    <t>1525631141038166016</t>
  </si>
  <si>
    <t>http://pbs.twimg.com/profile_images/1432305822403424260/z0cIIwcM_normal.png</t>
  </si>
  <si>
    <t>http://twitter.com/Cristia19526068/statuses/1525632086622601216</t>
  </si>
  <si>
    <t>Latest update #electionnepal #BalenShah 
Balen shah - 1123
🌳 - 908
🌞 - 870</t>
  </si>
  <si>
    <t>Sun May 15 00:17:57 +0000 2022</t>
  </si>
  <si>
    <t>http://twitter.com/Dherainakara/statuses/1525631536296755200</t>
  </si>
  <si>
    <t>{"hashtags":[],"symbols":[],"user_mentions":[{"screen_name":"jcbbbbbbbbbb","name":"JCB","id":4115156061,"id_str":"4115156061","indices":[3,16]}],"urls":[]}</t>
  </si>
  <si>
    <t>Seems like dirty politics is going to cutback from capital😃
 #kathmandumayor 
Praying for Balen shah to win ...
Hope he wins and inspire many more dynamic youths 🙏 #LocalElections2022
#BalenShah 
#NepalLocalElections</t>
  </si>
  <si>
    <t>Sun May 15 00:16:35 +0000 2022</t>
  </si>
  <si>
    <t>1017416702575894528</t>
  </si>
  <si>
    <t>http://pbs.twimg.com/profile_images/1496326844546650113/-oOxKHr4_normal.jpg</t>
  </si>
  <si>
    <t>http://twitter.com/Mr_kd46/statuses/1525631191927300096</t>
  </si>
  <si>
    <t>Why are rajabadis so ecstatic about balen shah ?</t>
  </si>
  <si>
    <t>Sun May 15 00:13:51 +0000 2022</t>
  </si>
  <si>
    <t>3819065665</t>
  </si>
  <si>
    <t>http://pbs.twimg.com/profile_images/809312884433899520/gt7ZODo7_normal.jpg</t>
  </si>
  <si>
    <t>http://twitter.com/Himalpost1/statuses/1525630504430895104</t>
  </si>
  <si>
    <t>{"hashtags":[],"symbols":[],"user_mentions":[],"urls":[{"url":"https://t.co/PCOXVKiorl","expanded_url":"https://www.himalpost.com/balen-shah-dobbar/","display_url":"himalpost.com/balen-shah-dob…","indices":[48,71]}]}</t>
  </si>
  <si>
    <t>RT @UTDchwap: Balen Shah:- 287
Keshav Sthapit:- 192
Srijana singh:- 147
This year's happiness counter- 0</t>
  </si>
  <si>
    <t>Sun May 15 00:05:50 +0000 2022</t>
  </si>
  <si>
    <t>http://twitter.com/PopulismUpdates/statuses/1525628485279961088</t>
  </si>
  <si>
    <t>{"hashtags":[],"symbols":[],"user_mentions":[{"screen_name":"GautamSkanda","name":"Skanda Gautam","id":1275499579,"id_str":"1275499579","indices":[3,16]}],"urls":[]}</t>
  </si>
  <si>
    <t>बालेन भन्दा स्थापित ३५ मतले पछाडि https://t.co/9q4Sttioo9</t>
  </si>
  <si>
    <t>Sun May 15 00:05:16 +0000 2022</t>
  </si>
  <si>
    <t>1364105964316626949</t>
  </si>
  <si>
    <t>1525587876955959297</t>
  </si>
  <si>
    <t>http://pbs.twimg.com/profile_images/1513074937824944128/AeKNTmX-_normal.jpg</t>
  </si>
  <si>
    <t>http://twitter.com/sarubibisha/statuses/1525628343248617472</t>
  </si>
  <si>
    <t>{"hashtags":[],"symbols":[],"user_mentions":[{"screen_name":"setopati","name":"Setopati","id":1307725646,"id_str":"1307725646","indices":[0,9]}],"urls":[]}</t>
  </si>
  <si>
    <t>Balen Shah:- 287
Keshav Sthapit:- 192
Srijana singh:- 147
This year's happiness counter- 0</t>
  </si>
  <si>
    <t>Sun May 15 00:02:58 +0000 2022</t>
  </si>
  <si>
    <t>1275499579</t>
  </si>
  <si>
    <t>http://pbs.twimg.com/profile_images/1430049923551043588/Zh8HME54_normal.jpg</t>
  </si>
  <si>
    <t>http://twitter.com/GautamSkanda/statuses/1525627764740866048</t>
  </si>
  <si>
    <t>{"hashtags":[],"symbols":[],"user_mentions":[],"urls":[],"media":[{"id":1525627757254017000,"id_str":"1525627757254017024","indices":[180,203],"media_url":"http://pbs.twimg.com/media/FSweXLKaAAA6cCG.jpg","media_url_https":"https://pbs.twimg.com/media/FSweXLKaAAA6cCG.jpg","url":"https://t.co/RQczHPexhG","display_url":"pic.twitter.com/RQczHPexhG","expanded_url":"https://twitter.com/GautamSkanda/status/1525627764740866048/photo/1","type":"photo","sizes":{"medium":{"w":1200,"h":800,"resize":"fit"},"thumb":{"w":150,"h":150,"resize":"crop"},"large":{"w":2048,"h":1366,"resize":"fit"},"small":{"w":680,"h":454,"resize":"fit"}}}]}</t>
  </si>
  <si>
    <t>काठमाण्डाैमा अग्रता बढाउँदै बालेन शाह, केशव स्थापित ४७ मतले पछि Shared via @Ujyaalo https://t.co/jWQYKK2uk8</t>
  </si>
  <si>
    <t>Sun May 15 00:00:37 +0000 2022</t>
  </si>
  <si>
    <t>744877928752652289</t>
  </si>
  <si>
    <t>http://pbs.twimg.com/profile_images/1273492709378977793/-zAg3GDx_normal.jpg</t>
  </si>
  <si>
    <t>http://twitter.com/mamataneupne/statuses/1525627173075202048</t>
  </si>
  <si>
    <t>RT @IAmStu7: Balen Shah:- 1050
Keshav Sthapit:- 845
Srijana singh:- 786
Rey mysterio :- 619</t>
  </si>
  <si>
    <t>Sat May 14 23:51:35 +0000 2022</t>
  </si>
  <si>
    <t>1384407327663476738</t>
  </si>
  <si>
    <t>http://pbs.twimg.com/profile_images/1525366108836216832/TVT4ZkIo_normal.jpg</t>
  </si>
  <si>
    <t>http://twitter.com/Haramkh00r/statuses/1525624899829542912</t>
  </si>
  <si>
    <t>Latest update ...still Balen Shah is leading but Keshav Esthapit is near to meet him. https://t.co/vGKyGvU3iW</t>
  </si>
  <si>
    <t>Sat May 14 23:43:23 +0000 2022</t>
  </si>
  <si>
    <t>http://twitter.com/SamirDhami11/statuses/1525622837033152512</t>
  </si>
  <si>
    <t>New Update
Balen Shah : 413
Keshav Sthapit : 366
Srijana Singh : 233
#NepalElection2079 
#NepalVotes</t>
  </si>
  <si>
    <t>Sat May 14 23:35:26 +0000 2022</t>
  </si>
  <si>
    <t>http://twitter.com/dhakalroshan9/statuses/1525620835373166593</t>
  </si>
  <si>
    <t>RT @B_shady17: What will happen if Balen Shah wins the election?
The ans is in picture,it will create  ripple effect throughout the whole country. https://t.co/IQ26hnJ344</t>
  </si>
  <si>
    <t>Sat May 14 23:29:01 +0000 2022</t>
  </si>
  <si>
    <t>http://twitter.com/AshokNe71285906/statuses/1525619220054040582</t>
  </si>
  <si>
    <t>{"hashtags":[],"symbols":[],"user_mentions":[{"screen_name":"ShahBalen","name":"Balen Shah","id":1471116252600955000,"id_str":"1471116252600954886","indices":[119,129]}],"urls":[]}</t>
  </si>
  <si>
    <t>New Update
Balen Shah : 386
Keshav Sthapit : 351
Srijana Singh : 219
#NepalElection2079 
#NepalVotes</t>
  </si>
  <si>
    <t>Sat May 14 23:27:51 +0000 2022</t>
  </si>
  <si>
    <t>http://twitter.com/Khabarhub_Eng/statuses/1525618928835514368</t>
  </si>
  <si>
    <t>{"hashtags":[{"text":"Khabarhub","indices":[148,158]},{"text":"BalenShah","indices":[159,169]},{"text":"LocalElection","indices":[170,184]},{"text":"KMC","indices":[185,189]},{"text":"Nepal","indices":[190,196]}],"symbols":[],"user_mentions":[],"urls":[{"url":"https://t.co/sa9GbKaXIN","expanded_url":"https://english.khabarhub.com/2022/15/252242/","display_url":"english.khabarhub.com/2022/15/252242/","indices":[124,147]}]}</t>
  </si>
  <si>
    <t>Balen- 540
Keshav- 450
Paul Shah- malai fasaiyeko ho
Samikshya- malai jabarjasti garo😃</t>
  </si>
  <si>
    <t>Sat May 14 23:18:33 +0000 2022</t>
  </si>
  <si>
    <t>http://twitter.com/Dherainakara/statuses/1525616586668666881</t>
  </si>
  <si>
    <t>{"hashtags":[{"text":"copied","indices":[82,89]}],"symbols":[],"user_mentions":[],"urls":[]}</t>
  </si>
  <si>
    <t>RT @rhijuta_p: T-787
So my dad has started watching rap and rap battles to know who exactly Balen Shah is😂
#BalenShah</t>
  </si>
  <si>
    <t>Sat May 14 23:04:31 +0000 2022</t>
  </si>
  <si>
    <t>http://twitter.com/Dherainakara/statuses/1525613056029384705</t>
  </si>
  <si>
    <t>{"hashtags":[{"text":"NepalElection","indices":[264,278]}],"symbols":[],"user_mentions":[],"urls":[]}</t>
  </si>
  <si>
    <t>काठमाण्डाैमा बालेन शाहकाे अग्रता कायमै Shared via @Ujyaalo https://t.co/FMtMHLaG4L</t>
  </si>
  <si>
    <t>Sat May 14 23:02:33 +0000 2022</t>
  </si>
  <si>
    <t>http://twitter.com/Dherainakara/statuses/1525612558207463424</t>
  </si>
  <si>
    <t>Balen Shah:- 1050
Keshav Sthapit:- 845
Srijana singh:- 786
Rey mysterio :- 619</t>
  </si>
  <si>
    <t>Sat May 14 23:00:06 +0000 2022</t>
  </si>
  <si>
    <t>http://twitter.com/AP1HDTV/statuses/1525611944777875456</t>
  </si>
  <si>
    <t>{"hashtags":[],"symbols":[],"user_mentions":[{"screen_name":"Annapurna_Post","name":"Annapurna Post","id":1568130360,"id_str":"1568130360","indices":[3,18]}],"urls":[{"url":"https://t.co/5EDXTvUXRY","expanded_url":"https://annapurnapost.com/news/balen-shah-cut-a-thousand-votes-203581","display_url":"annapurnapost.com/news/balen-sha…","indices":[77,100]}]}</t>
  </si>
  <si>
    <t>सभागृहबाहिर बालेनका  समर्थकहरू || Balen Shah || Local Election || https://t.co/onqoOOirz3</t>
  </si>
  <si>
    <t>Sat May 14 22:59:22 +0000 2022</t>
  </si>
  <si>
    <t>http://twitter.com/AP1HDTV/statuses/1525611760350154752</t>
  </si>
  <si>
    <t>{"hashtags":[],"symbols":[],"user_mentions":[{"screen_name":"Annapurna_Post","name":"Annapurna Post","id":1568130360,"id_str":"1568130360","indices":[3,18]}],"urls":[{"url":"https://t.co/dQJiyLMc6Q","expanded_url":"https://annapurnapost.com/news/balen-shah-widening-the-lead-203584","display_url":"annapurnapost.com/news/balen-sha…","indices":[99,122]}]}</t>
  </si>
  <si>
    <t>Kathmandu mayor  Update
Balen Shah : 1123
Keshav Sthapit : 908
Srijana Singh : 870
No of gfs you have : 0</t>
  </si>
  <si>
    <t>Sat May 14 22:58:24 +0000 2022</t>
  </si>
  <si>
    <t>http://twitter.com/tikaramyatri/statuses/1525611517223219200</t>
  </si>
  <si>
    <t>New Update
Balen Shah : 363
Keshav Sthapit : 315
Srijana Singh : 208
#NepalElection2079 
#NepalVotes</t>
  </si>
  <si>
    <t>Sat May 14 22:52:00 +0000 2022</t>
  </si>
  <si>
    <t>2597715504</t>
  </si>
  <si>
    <t>http://pbs.twimg.com/profile_images/1518397333947486215/L61fEhtV_normal.jpg</t>
  </si>
  <si>
    <t xml:space="preserve">Nepal उदयपुर सगरमाथाँ </t>
  </si>
  <si>
    <t>http://twitter.com/Oikaka11/statuses/1525609906665037824</t>
  </si>
  <si>
    <t>{"hashtags":[],"symbols":[],"user_mentions":[{"screen_name":"preg_mi","name":"prachi 🍂","id":1220908170589040600,"id_str":"1220908170589040640","indices":[3,11]}],"urls":[]}</t>
  </si>
  <si>
    <t>RT @VisionDulal: #voteforbalenshah
Mayor of Capital City Of Nepal 
-Mr.Balen Shah
Can't wait to hear that https://t.co/r8EXffnjEU</t>
  </si>
  <si>
    <t>Sat May 14 22:40:12 +0000 2022</t>
  </si>
  <si>
    <t>1304701135991836672</t>
  </si>
  <si>
    <t>http://pbs.twimg.com/profile_images/1524652729045602304/lGJbr8AZ_normal.jpg</t>
  </si>
  <si>
    <t>Houston, TX</t>
  </si>
  <si>
    <t>http://twitter.com/aanchalu_/statuses/1525606935340453888</t>
  </si>
  <si>
    <t>{"hashtags":[],"symbols":[],"user_mentions":[{"screen_name":"daarlagyomylord","name":"BRS","id":709632855081492500,"id_str":"709632855081492480","indices":[3,19]}],"urls":[]}</t>
  </si>
  <si>
    <t>RT @realtirtha: Changes are necessary. I hope Balen Shah will win. #LocalElections2022 https://t.co/hHmsQgEYw4</t>
  </si>
  <si>
    <t>Sat May 14 22:33:00 +0000 2022</t>
  </si>
  <si>
    <t>780285253</t>
  </si>
  <si>
    <t>http://pbs.twimg.com/profile_images/984628262121897985/NIasILR1_normal.jpg</t>
  </si>
  <si>
    <t>🌏</t>
  </si>
  <si>
    <t>http://twitter.com/ibhesh/statuses/1525605122570846208</t>
  </si>
  <si>
    <t>Remember the name Balen Shah. https://t.co/oIPhNfrwP9</t>
  </si>
  <si>
    <t>Sat May 14 22:07:42 +0000 2022</t>
  </si>
  <si>
    <t>1101500577656258562</t>
  </si>
  <si>
    <t>http://pbs.twimg.com/profile_images/1525401372740530177/oUv_hsb0_normal.jpg</t>
  </si>
  <si>
    <t xml:space="preserve">Baratie Sea Restaurant </t>
  </si>
  <si>
    <t>http://twitter.com/darkcx_/statuses/1525598758691643392</t>
  </si>
  <si>
    <t>{"hashtags":[],"symbols":[],"user_mentions":[{"screen_name":"ReddishRed18","name":"Avash","id":1132221312229789700,"id_str":"1132221312229789696","indices":[3,16]}],"urls":[]}</t>
  </si>
  <si>
    <t>RT @Nepwavebydgs: Balen Shah Leads Kathmandu Metropolis with 480 followed by
Srijana Singh |NC| - 280
Keshav Sthapit |UML| - 200
Suman Sayami |Independent| - 79
https://t.co/2iBbqLLUzW
#Balen #KTMMayor #LocalElections2079  #Nepwave https://t.co/cmWJCxT34N</t>
  </si>
  <si>
    <t>Sat May 14 22:05:14 +0000 2022</t>
  </si>
  <si>
    <t>1229832443814789120</t>
  </si>
  <si>
    <t>http://pbs.twimg.com/profile_images/1520472733855154176/ViZYBYc7_normal.jpg</t>
  </si>
  <si>
    <t>http://twitter.com/panamabananana/statuses/1525598137439887360</t>
  </si>
  <si>
    <t>RT @NepalLiveToday: Balen Shah has emerged as a symbol of hope for change, an icon for those who are deeply dissatisfied with established political parties to look up to in Kathmandu. @Nishanktm 
https://t.co/nonluAg2Cn</t>
  </si>
  <si>
    <t>Sat May 14 21:51:34 +0000 2022</t>
  </si>
  <si>
    <t>3283825364</t>
  </si>
  <si>
    <t>http://pbs.twimg.com/profile_images/1525500501047091201/Y8-gXDVA_normal.jpg</t>
  </si>
  <si>
    <t>Ratnanagar, chitwan</t>
  </si>
  <si>
    <t>http://twitter.com/sureshkuntheet/statuses/1525594697317621762</t>
  </si>
  <si>
    <t>{"hashtags":[],"symbols":[],"user_mentions":[{"screen_name":"NepalLiveToday","name":"Nepal Live Today","id":1360844190096101400,"id_str":"1360844190096101376","indices":[3,18]}],"urls":[{"url":"https://t.co/wpYhrdCdNK","expanded_url":"https://www.nepallivetoday.com/2022/05/14/latest-vote-counting-update-of-kathmandu-metropolis/","display_url":"nepallivetoday.com/2022/05/14/lat…","indices":[109,132]}]}</t>
  </si>
  <si>
    <t>@GiriJeebash Anything not related to election lol😂 but i do hope that Balen shah wins</t>
  </si>
  <si>
    <t>Sat May 14 21:42:59 +0000 2022</t>
  </si>
  <si>
    <t>http://twitter.com/kesharg54357534/statuses/1525592537716740096</t>
  </si>
  <si>
    <t>Balen Shah:- 997
Keshav Sthapit:- 754
Srijana singh:- 587
Cup Size:- 34</t>
  </si>
  <si>
    <t>Sat May 14 21:38:00 +0000 2022</t>
  </si>
  <si>
    <t>1010224320965238784</t>
  </si>
  <si>
    <t>http://pbs.twimg.com/profile_images/1519024285049782272/KcFihPeh_normal.jpg</t>
  </si>
  <si>
    <t>tmro mann ma</t>
  </si>
  <si>
    <t>http://twitter.com/makhusichu/statuses/1525591280675606528</t>
  </si>
  <si>
    <t>New Update
Balen Shah : 356
Keshav Sthapit : 308
Srijana Singh : 197
#NepalElection2079 
#NepalVotes</t>
  </si>
  <si>
    <t>Sat May 14 21:35:29 +0000 2022</t>
  </si>
  <si>
    <t>http://twitter.com/TheBiddhut/statuses/1525590648899903488</t>
  </si>
  <si>
    <t>I think the difference in the win of Balen Shah And Keshav Sthapit as a Mayor will be that if balen wins, it will be a big win for Kathmandu Metro and if Sthapit wins, it will be for him and his party.
#LocalElections2022
Hope there will be the victory of Kathmandu Metro.</t>
  </si>
  <si>
    <t>Sat May 14 21:29:46 +0000 2022</t>
  </si>
  <si>
    <t>http://twitter.com/fusion_ashu/statuses/1525589208403959808</t>
  </si>
  <si>
    <t>balen shah live vote update hits different than india pakistan cricket career</t>
  </si>
  <si>
    <t>Sat May 14 21:29:41 +0000 2022</t>
  </si>
  <si>
    <t>738391992883806209</t>
  </si>
  <si>
    <t>http://pbs.twimg.com/profile_images/1470507451556536321/AV7A8Izm_normal.jpg</t>
  </si>
  <si>
    <t>Kearney, NE</t>
  </si>
  <si>
    <t>http://twitter.com/shushant_49/statuses/1525589189005217792</t>
  </si>
  <si>
    <t>{"hashtags":[],"symbols":[],"user_mentions":[{"screen_name":"yeklomanchhe","name":"malai baal","id":2874879080,"id_str":"2874879080","indices":[3,16]}],"urls":[]}</t>
  </si>
  <si>
    <t>MyRepublica: Balen Shah leading in Kathmandu (Updated) - https://t.co/7HSaQpttTS</t>
  </si>
  <si>
    <t>Sat May 14 21:21:25 +0000 2022</t>
  </si>
  <si>
    <t>http://twitter.com/PritamBidrohi/statuses/1525587108349759489</t>
  </si>
  <si>
    <t>Kathmandu mayor  Update
Balen Shah : 1123
Keshav Sthapit : 908
Srijana Singh : 870 https://t.co/2U08BU6fq2</t>
  </si>
  <si>
    <t>Sat May 14 21:17:48 +0000 2022</t>
  </si>
  <si>
    <t>http://twitter.com/siromanid/statuses/1525586199607640064</t>
  </si>
  <si>
    <t>Here is the most recent update.
Independent candidate Balen Shah: 997
CPN-UML candidate Keshav Sthapit: 654
#BalenShah</t>
  </si>
  <si>
    <t>Sat May 14 21:17:35 +0000 2022</t>
  </si>
  <si>
    <t>http://twitter.com/NepalLiveToday/statuses/1525586143525621760</t>
  </si>
  <si>
    <t>{"hashtags":[],"symbols":[],"user_mentions":[],"urls":[{"url":"https://t.co/wpYhrdCdNK","expanded_url":"https://www.nepallivetoday.com/2022/05/14/latest-vote-counting-update-of-kathmandu-metropolis/","display_url":"nepallivetoday.com/2022/05/14/lat…","indices":[89,112]}]}</t>
  </si>
  <si>
    <t>New Update
Balen Shah : 312
Keshav Sthapit : 251
Srijana Singh : 178
#NepalElection2079 
#NepalVotes</t>
  </si>
  <si>
    <t>Sat May 14 21:12:55 +0000 2022</t>
  </si>
  <si>
    <t>45676583</t>
  </si>
  <si>
    <t>http://pbs.twimg.com/profile_images/378800000795596245/440f1072075a3330bee2fe95ee1450b2_normal.jpeg</t>
  </si>
  <si>
    <t>Washington DC</t>
  </si>
  <si>
    <t>http://twitter.com/utpaltweets/statuses/1525584970013622273</t>
  </si>
  <si>
    <t>बालेनले ४८० मत ल्याउँदा सिर्जनाको २८० https://t.co/1T3W0jMvTr</t>
  </si>
  <si>
    <t>Sat May 14 21:11:10 +0000 2022</t>
  </si>
  <si>
    <t>http://twitter.com/AshokNe71285906/statuses/1525584531427713024</t>
  </si>
  <si>
    <t>‼️Ktm Latest Vote counting ‼️
         Balen Shah(🏑) :200
         keshav Sthapit (☀) : 150
         Srijana Singh(🌴) : 140
   #vote_update #Election2022</t>
  </si>
  <si>
    <t>Sat May 14 21:03:10 +0000 2022</t>
  </si>
  <si>
    <t>http://twitter.com/nepalnewsfeed/statuses/1525582516354162690</t>
  </si>
  <si>
    <t>{"hashtags":[],"symbols":[],"user_mentions":[],"urls":[{"url":"https://t.co/6n7boaqMzW","expanded_url":"https://www.nepalnewsfeed.com","display_url":"nepalnewsfeed.com","indices":[56,79]}]}</t>
  </si>
  <si>
    <t>#KathmanduUpdate
Balen Shah: 200
Keshav Sthapit: 150
Srijana Singh: 140</t>
  </si>
  <si>
    <t>Sat May 14 20:57:54 +0000 2022</t>
  </si>
  <si>
    <t>http://twitter.com/AshokNe71285906/statuses/1525581191683837952</t>
  </si>
  <si>
    <t>काठमाडौं महानगरपालिका update :-
Balen shah- 200
Keshab Sthapit -150
Srijana Singh -140
Source -bablu gupta</t>
  </si>
  <si>
    <t>Sat May 14 20:50:34 +0000 2022</t>
  </si>
  <si>
    <t>1644743941</t>
  </si>
  <si>
    <t>http://pbs.twimg.com/profile_images/1524396452478431232/Eu1VO4Pt_normal.jpg</t>
  </si>
  <si>
    <t>गुल्मी, हाल काठमाडौं , 🇳🇵</t>
  </si>
  <si>
    <t>http://twitter.com/kamalthapa034/statuses/1525579344982069250</t>
  </si>
  <si>
    <t>काठमाडौं महानगरपालिका update :-
Balen shah- 200
Keshab Sthapit -150
Srijana Singh -140
👉STAY UPDATED...</t>
  </si>
  <si>
    <t>Sat May 14 20:48:40 +0000 2022</t>
  </si>
  <si>
    <t>1496711214466019337</t>
  </si>
  <si>
    <t>http://twitter.com/Nirajan24926678/statuses/1525578868362461187</t>
  </si>
  <si>
    <t>Balendra Shah is leading. 
Balen Shah: 200
Keshav Sthapit: 150
Srijana Singh: 140
Time:13:35 
#LocalElections</t>
  </si>
  <si>
    <t>Sat May 14 20:45:24 +0000 2022</t>
  </si>
  <si>
    <t>http://twitter.com/Annapurna_Post/statuses/1525578046883123200</t>
  </si>
  <si>
    <t>{"hashtags":[],"symbols":[],"user_mentions":[],"urls":[{"url":"https://t.co/dQJiyLMc6Q","expanded_url":"https://annapurnapost.com/news/balen-shah-widening-the-lead-203584","display_url":"annapurnapost.com/news/balen-sha…","indices":[79,102]}]}</t>
  </si>
  <si>
    <t>काठमाडौं महानगरपालिका अपडेट
Balen Shah : 200
Keshav Sthapit : 150
Srijana Singh : 140</t>
  </si>
  <si>
    <t>Sat May 14 20:14:01 +0000 2022</t>
  </si>
  <si>
    <t>617089005</t>
  </si>
  <si>
    <t>http://pbs.twimg.com/profile_images/1524014208907571200/_vPXnODO_normal.jpg</t>
  </si>
  <si>
    <t>In a sky of a million stars</t>
  </si>
  <si>
    <t>http://twitter.com/TheRomanceK/statuses/1525570146852425729</t>
  </si>
  <si>
    <t>@Shristi7Pokhrel Same I am scrolling and scrolling can’t wait to hear the mayor of Kathmandu :one and only balen shah❤️❤️😭#BalenShah #timeforchange</t>
  </si>
  <si>
    <t>Sat May 14 20:00:25 +0000 2022</t>
  </si>
  <si>
    <t>1422930075641520130</t>
  </si>
  <si>
    <t>http://pbs.twimg.com/profile_images/1422930205090324481/k3nPBW4u_normal.png</t>
  </si>
  <si>
    <t>http://twitter.com/ashmeet_ghimire/statuses/1525566726699569153</t>
  </si>
  <si>
    <t>@nepsetrader @goldenshare_ काठमाडौं महानगरपालिका update :-
Balen shah- 157
Keshab Sthapit -109
Srijana Singh -97
Update :- 13:28 PM NST</t>
  </si>
  <si>
    <t>Sat May 14 19:52:00 +0000 2022</t>
  </si>
  <si>
    <t>http://twitter.com/shu_bindas/statuses/1525564605161869312</t>
  </si>
  <si>
    <t>काठमाडौं महानगरपालिका update :-
Balen shah- 200
Keshab Sthapit -150
Srijana Singh -140 #election</t>
  </si>
  <si>
    <t>Sat May 14 19:44:49 +0000 2022</t>
  </si>
  <si>
    <t>http://twitter.com/kamalthapa034/statuses/1525562797341323264</t>
  </si>
  <si>
    <t>काठमाडौं महानगरपालिका update :-
Balen shah- 157
Keshab Sthapit -109
Srijana Singh -97
👉STAY UPDATED...🙏</t>
  </si>
  <si>
    <t>Sat May 14 19:44:33 +0000 2022</t>
  </si>
  <si>
    <t>http://twitter.com/Annapurna_Post/statuses/1525562731721801729</t>
  </si>
  <si>
    <t>{"hashtags":[],"symbols":[],"user_mentions":[],"urls":[{"url":"https://t.co/5EDXTvUXRY","expanded_url":"https://annapurnapost.com/news/balen-shah-cut-a-thousand-votes-203581","display_url":"annapurnapost.com/news/balen-sha…","indices":[57,80]}]}</t>
  </si>
  <si>
    <t>@Nirmaladhakal44 Huna ta KP Oli ji le pani 5 years agadi Nepal desh nai hallaunu bhaeko thiyo..Balen Shah ko vote popularity le thula bada party ko ego chahin hallaunai parne ho...</t>
  </si>
  <si>
    <t>Sat May 14 19:42:05 +0000 2022</t>
  </si>
  <si>
    <t>1171788378477617152</t>
  </si>
  <si>
    <t>http://pbs.twimg.com/profile_images/1172402566010851329/FGqbGLtB_normal.jpg</t>
  </si>
  <si>
    <t>http://twitter.com/Harry75584510/statuses/1525562112130547712</t>
  </si>
  <si>
    <t>RT @329shankar: काठमाडौं महानगरपालिका update :-
Balen shah- 157
Keshab Sthapit -109
Srijana Singh -97
👉STAY UPDATED...🙏
Source -bablu gupta</t>
  </si>
  <si>
    <t>Sat May 14 19:40:17 +0000 2022</t>
  </si>
  <si>
    <t>1114629578394296320</t>
  </si>
  <si>
    <t>http://pbs.twimg.com/profile_images/1518807143272837120/1bO8V6Q2_normal.jpg</t>
  </si>
  <si>
    <t>hades</t>
  </si>
  <si>
    <t>http://twitter.com/DaredMax/statuses/1525561656570707968</t>
  </si>
  <si>
    <t>#KathmanduMetropolis #update:
Balen Shah: 130 
Keshav Sthapit: 103
Sirjana Singh: 95</t>
  </si>
  <si>
    <t>Aware residents to vote</t>
  </si>
  <si>
    <t>Sat May 14 19:34:42 +0000 2022</t>
  </si>
  <si>
    <t>797356929743884288</t>
  </si>
  <si>
    <t>http://pbs.twimg.com/profile_images/1451472102708506630/YsB0N9qK_normal.jpg</t>
  </si>
  <si>
    <t>http://twitter.com/abhishake789/statuses/1525560253298798592</t>
  </si>
  <si>
    <t>काठमाडौं महानगरपालिकाको पछिल्लो Update: 
Balen Shah: 200
Keshav Sthapit: 150
Srijana Singh: 140
#LocalElections2022 #LocalElections #NepalVotes2079 #NepalVotes2022 #NepalVotes #MD</t>
  </si>
  <si>
    <t>Sat May 14 19:31:56 +0000 2022</t>
  </si>
  <si>
    <t>796358779524653056</t>
  </si>
  <si>
    <t>http://pbs.twimg.com/profile_images/1500157361742565385/9KcU0Cqp_normal.jpg</t>
  </si>
  <si>
    <t>http://twitter.com/Abhiilekh/statuses/1525559555102773248</t>
  </si>
  <si>
    <t>That moment when you want to show your son "Nani &amp;amp; Babu" on YouTube but you accidently type Nani and Balen. #BalenShah #NepalElection #NepalVotes Balen Shah</t>
  </si>
  <si>
    <t>Sat May 14 19:29:04 +0000 2022</t>
  </si>
  <si>
    <t>918259591</t>
  </si>
  <si>
    <t>http://pbs.twimg.com/profile_images/1413073146299654146/o0JjTF_1_normal.jpg</t>
  </si>
  <si>
    <t>http://twitter.com/Rato_pati/statuses/1525558835217190913</t>
  </si>
  <si>
    <t>{"hashtags":[],"symbols":[],"user_mentions":[],"urls":[{"url":"https://t.co/AUnxLXPv53","expanded_url":"https://ratopati.com/story/238834/2022/5/14/balen-shah","display_url":"ratopati.com/story/238834/2…","indices":[21,44]}]}</t>
  </si>
  <si>
    <t>New Update
Balen Shah : 200
Keshav Sthapit : 150
Srijana Singh : 140
#BalenShah</t>
  </si>
  <si>
    <t>Sat May 14 19:20:00 +0000 2022</t>
  </si>
  <si>
    <t>1326164396234567681</t>
  </si>
  <si>
    <t>http://pbs.twimg.com/profile_images/1524598482459267073/gPL-6iiT_normal.jpg</t>
  </si>
  <si>
    <t>Palpa- bhairahawa 😀</t>
  </si>
  <si>
    <t>http://twitter.com/manish_pangenii/statuses/1525556552106582016</t>
  </si>
  <si>
    <t>RT @ekagaj: काठमाडौं महानगरपालिका update :-
Balen shah- 157
Keshab Sthapit -109
Srijana Singh -97
#ekagaj</t>
  </si>
  <si>
    <t>Sat May 14 19:17:04 +0000 2022</t>
  </si>
  <si>
    <t>1393805649897693184</t>
  </si>
  <si>
    <t>http://pbs.twimg.com/profile_images/1486309366936391680/q9VoPWb-_normal.jpg</t>
  </si>
  <si>
    <t>http://twitter.com/pawanneup/statuses/1525555814848614400</t>
  </si>
  <si>
    <t>#NepalLocalElection2079
Balen Shah : 200
Keshav Sthapit : 150
Srijana Singh : 140
(Time: 1:35 PM)</t>
  </si>
  <si>
    <t>Sat May 14 19:09:45 +0000 2022</t>
  </si>
  <si>
    <t>http://twitter.com/ShasankN/statuses/1525553975348457472</t>
  </si>
  <si>
    <t>काठमाडौं महानगरपालिका update
Balen shah - 157
Sthapit - 109
Srijana - 97</t>
  </si>
  <si>
    <t>Sat May 14 19:03:45 +0000 2022</t>
  </si>
  <si>
    <t>http://twitter.com/iamurSaugat/statuses/1525552465625554944</t>
  </si>
  <si>
    <t>New Update
Balen Shah : 187
Keshav Sthapit : 120
Srijana Singh : 97
#BalenShah</t>
  </si>
  <si>
    <t>Sat May 14 19:03:44 +0000 2022</t>
  </si>
  <si>
    <t>2316737036</t>
  </si>
  <si>
    <t>http://pbs.twimg.com/profile_images/1399959388610174976/_9GRPc8K_normal.jpg</t>
  </si>
  <si>
    <t>http://twitter.com/Romeo51602/statuses/1525552460634390529</t>
  </si>
  <si>
    <t>काठमाडौं महानगरपालिका update :-
Balen shah- 157
Keshab Sthapit -109
Srijana Singh -97
#ekagaj</t>
  </si>
  <si>
    <t>Sat May 14 19:01:36 +0000 2022</t>
  </si>
  <si>
    <t>1108720021</t>
  </si>
  <si>
    <t>http://pbs.twimg.com/profile_images/1249714809550995457/E6aDFmVQ_normal.jpg</t>
  </si>
  <si>
    <t>http://twitter.com/inzenar/statuses/1525551921242591232</t>
  </si>
  <si>
    <t>What will happen if Balen Shah wins the election?
The ans is in picture,it will create  ripple effect throughout the whole country. https://t.co/IQ26hnJ344</t>
  </si>
  <si>
    <t>Sat May 14 18:56:50 +0000 2022</t>
  </si>
  <si>
    <t>32212073</t>
  </si>
  <si>
    <t>http://pbs.twimg.com/profile_images/825184901603405825/CGMFfvO6_normal.jpg</t>
  </si>
  <si>
    <t>Ontario, Canada</t>
  </si>
  <si>
    <t>http://twitter.com/TeeASS/statuses/1525550723370569728</t>
  </si>
  <si>
    <t>काठमाडौं महानगरपालिका update :-
Balen shah- 157
Keshab Sthapit -109
Srijana Singh -97</t>
  </si>
  <si>
    <t>Sat May 14 18:54:53 +0000 2022</t>
  </si>
  <si>
    <t>935342493482172417</t>
  </si>
  <si>
    <t>http://pbs.twimg.com/profile_images/1241010015143518208/KUto97Pz_normal.jpg</t>
  </si>
  <si>
    <t>http://twitter.com/DocstoryNepal/statuses/1525550233186631680</t>
  </si>
  <si>
    <t>New Update
Balen Shah : 130 
Keshav Sthapit : 103 
Srijana Singh : 95</t>
  </si>
  <si>
    <t>Sat May 14 18:52:21 +0000 2022</t>
  </si>
  <si>
    <t>4648600574</t>
  </si>
  <si>
    <t>http://pbs.twimg.com/profile_images/1523881400952262657/K_oB3gZI_normal.jpg</t>
  </si>
  <si>
    <t>གངས་རིན་པོ་ཆེ</t>
  </si>
  <si>
    <t>http://twitter.com/EarthlingRaul/statuses/1525549595732119552</t>
  </si>
  <si>
    <t>काठमाडौं महानगरपालिका update :-
Balen shah- 157
Keshab Sthapit -109
Srijana Singh -97
👉STAY UPDATED...🙏
Source -bablu gupta</t>
  </si>
  <si>
    <t>Sat May 14 18:50:15 +0000 2022</t>
  </si>
  <si>
    <t>976436424701632512</t>
  </si>
  <si>
    <t>http://pbs.twimg.com/profile_images/985172063114719238/nNKoHVqh_normal.jpg</t>
  </si>
  <si>
    <t>Edinburgh, Scotland</t>
  </si>
  <si>
    <t>http://twitter.com/CWScally/statuses/1525549066112966658</t>
  </si>
  <si>
    <t>‼️Ktm Latest Vote counting ‼️
         Balen Shah(🏑)  157: 
         keshav Sthapit (☀) : 109
         Srijana Singh(🌴) : 97</t>
  </si>
  <si>
    <t>Sat May 14 18:50:00 +0000 2022</t>
  </si>
  <si>
    <t>318946062</t>
  </si>
  <si>
    <t>http://pbs.twimg.com/profile_images/1523315228552970241/byPCM5bY_normal.jpg</t>
  </si>
  <si>
    <t>Butwal</t>
  </si>
  <si>
    <t>http://twitter.com/AbAnil11/statuses/1525549002841899009</t>
  </si>
  <si>
    <t>#काठमाडौं_महानगरपालिका #update 
#Balen_shah- 130
#Sthapit 103
#Srijana 95
कति जनालाई football match जस्तो  Excited भईरहनुभएको छ ??</t>
  </si>
  <si>
    <t>Sat May 14 18:49:41 +0000 2022</t>
  </si>
  <si>
    <t>4115156061</t>
  </si>
  <si>
    <t>http://pbs.twimg.com/profile_images/1483722023528382466/z2-1Dd6H_normal.jpg</t>
  </si>
  <si>
    <t>bato khanne thau ma</t>
  </si>
  <si>
    <t>http://twitter.com/jcbbbbbbbbbb/statuses/1525548922412072960</t>
  </si>
  <si>
    <t>काठमाडौं महानगरपालिका update :-
Balen shah- 157
Keshab Sthapit -109
Srijana Singh -97
#LocalElection2022</t>
  </si>
  <si>
    <t>Sat May 14 18:47:05 +0000 2022</t>
  </si>
  <si>
    <t>1207732902722564096</t>
  </si>
  <si>
    <t>http://pbs.twimg.com/profile_images/1208113226178674688/HyB0huJp_normal.jpg</t>
  </si>
  <si>
    <t>on your shoulder w/ a halo</t>
  </si>
  <si>
    <t>http://twitter.com/ToucanDoItMang/statuses/1525548269140443136</t>
  </si>
  <si>
    <t>RT @br_kafle: Balen shah- 157
Keshab Sthapit -109
Srijana Singh -97</t>
  </si>
  <si>
    <t>Sat May 14 18:42:24 +0000 2022</t>
  </si>
  <si>
    <t>1194047372332085252</t>
  </si>
  <si>
    <t>http://pbs.twimg.com/profile_images/1273426004367888384/omDNQ8Sn_normal.jpg</t>
  </si>
  <si>
    <t>http://twitter.com/Royal_Loafer/statuses/1525547091241709568</t>
  </si>
  <si>
    <t>Balen shah- 157
Keshab Sthapit -109
Srijana Singh -97</t>
  </si>
  <si>
    <t>Sat May 14 18:39:12 +0000 2022</t>
  </si>
  <si>
    <t>3823002372</t>
  </si>
  <si>
    <t>http://pbs.twimg.com/profile_images/1409030332968357888/OQaSuRIw_normal.jpg</t>
  </si>
  <si>
    <t>kathmandu</t>
  </si>
  <si>
    <t>http://twitter.com/Pratik_48/statuses/1525546287055380480</t>
  </si>
  <si>
    <t>काठमाडौं महानगरपालिकाको पछिल्लो Update: 
Balen Shah: 157
Keshav Sthapit: 109
Srijana Singh: 97
#LocalElections2022 #LocalElections #NepalVotes2079 #NepalVotes2022 #NepalVotes #MD</t>
  </si>
  <si>
    <t>Sat May 14 18:30:02 +0000 2022</t>
  </si>
  <si>
    <t>834912945918328832</t>
  </si>
  <si>
    <t>http://pbs.twimg.com/profile_images/1503152068617510920/4n7_sCpk_normal.jpg</t>
  </si>
  <si>
    <t>(405)</t>
  </si>
  <si>
    <t>http://twitter.com/samosu_/statuses/1525543979911094272</t>
  </si>
  <si>
    <t>At this point I cannot do anything but scroll tweeter feed for more updates! Balen shah is a Ray of hope of Kathmandu metropolitan! 
Jitnai parxa balen dai ley #BalenShah 
#LateLate</t>
  </si>
  <si>
    <t>Sat May 14 18:25:37 +0000 2022</t>
  </si>
  <si>
    <t>http://twitter.com/nepalnewsfeed/statuses/1525542866788941825</t>
  </si>
  <si>
    <t>{"hashtags":[],"symbols":[],"user_mentions":[],"urls":[{"url":"https://t.co/6n7boaqMzW","expanded_url":"https://www.nepalnewsfeed.com","display_url":"nepalnewsfeed.com","indices":[75,98]}]}</t>
  </si>
  <si>
    <t>As per the latest update, Shah has received 130 votes. Keshav Sthapit of CPN-UML has got 103 votes and Sirjana Singh of Nepali Congress has received 95 votes.
https://t.co/TpHABj8f44</t>
  </si>
  <si>
    <t>Sat May 14 18:25:22 +0000 2022</t>
  </si>
  <si>
    <t>1525541910575579136</t>
  </si>
  <si>
    <t>http://twitter.com/PopulismUpdates/statuses/1525542806361501696</t>
  </si>
  <si>
    <t>RT @picwrds: update
Balen Shah : 92
Keshav Sthapit : 63
Srijana Singh : 51</t>
  </si>
  <si>
    <t>Sat May 14 18:22:57 +0000 2022</t>
  </si>
  <si>
    <t>815847750755454976</t>
  </si>
  <si>
    <t>http://pbs.twimg.com/profile_images/1523702115058786305/lm4Apl4a_normal.jpg</t>
  </si>
  <si>
    <t>नेपाल 🇳🇵</t>
  </si>
  <si>
    <t>http://twitter.com/RajRimal10/statuses/1525542196363018249</t>
  </si>
  <si>
    <t>Balen shah 45
Keshav sthapit 33
Srijana Singh 22
 RCB 49
India 36</t>
  </si>
  <si>
    <t>Sat May 14 18:22:10 +0000 2022</t>
  </si>
  <si>
    <t>1493869088115859457</t>
  </si>
  <si>
    <t>http://pbs.twimg.com/profile_images/1498777255182430211/TcDgKACO_normal.jpg</t>
  </si>
  <si>
    <t>Goetland</t>
  </si>
  <si>
    <t>http://twitter.com/chliberal/statuses/1525542001109716992</t>
  </si>
  <si>
    <t>{"hashtags":[],"symbols":[],"user_mentions":[{"screen_name":"AsiaElects","name":"Asia Elects","id":1018201089357897700,"id_str":"1018201089357897728","indices":[3,14]}],"urls":[]}</t>
  </si>
  <si>
    <t>काठमाडौं महानगरपालिका update :-
Balen shah- 157
Keshab Sthapit -109
Srijana Singh -97
#election</t>
  </si>
  <si>
    <t>Sat May 14 18:21:48 +0000 2022</t>
  </si>
  <si>
    <t>755284586947497985</t>
  </si>
  <si>
    <t>http://pbs.twimg.com/profile_images/1493948684588830722/JYZBUsI1_normal.jpg</t>
  </si>
  <si>
    <t xml:space="preserve"> Nepal</t>
  </si>
  <si>
    <t>http://twitter.com/1Haripaudel/statuses/1525541907765415939</t>
  </si>
  <si>
    <t>{"hashtags":[{"text":"Nepal","indices":[106,112]},{"text":"Kathmandu","indices":[113,123]},{"text":"NepalVotes","indices":[124,135]}],"symbols":[],"user_mentions":[{"screen_name":"OnlineKhabar_En","name":"Onlinekhabar English","id":3832931652,"id_str":"3832931652","indices":[3,19]}],"urls":[]}</t>
  </si>
  <si>
    <t>काठमाडौं महानगरपालिका update :
Balen shah- 130
Keshab Sthapit -103
Srijana Singh -95
Bayern  -  8
Barca   -   2</t>
  </si>
  <si>
    <t>Sat May 14 18:08:03 +0000 2022</t>
  </si>
  <si>
    <t>1227610878998007808</t>
  </si>
  <si>
    <t>http://pbs.twimg.com/profile_images/1522048174545727489/qnZsRGsC_normal.jpg</t>
  </si>
  <si>
    <t xml:space="preserve">Far Ahead, Not Close Enough </t>
  </si>
  <si>
    <t>http://twitter.com/reXs311/statuses/1525538447716327424</t>
  </si>
  <si>
    <t>New Update
Balen Shah : 130 
Keshav Sthapit : 103 
Srijana Singh : 95
RCB : 49</t>
  </si>
  <si>
    <t>Sat May 14 18:01:11 +0000 2022</t>
  </si>
  <si>
    <t>1275795387786448897</t>
  </si>
  <si>
    <t>ClassicalSocdem</t>
  </si>
  <si>
    <t>18501934</t>
  </si>
  <si>
    <t>1525535627038580737</t>
  </si>
  <si>
    <t>http://pbs.twimg.com/profile_images/1288998606012375040/ePjifEvo_normal.jpg</t>
  </si>
  <si>
    <t>New York, NY</t>
  </si>
  <si>
    <t>http://twitter.com/LocalScienceJew/statuses/1525536718132285440</t>
  </si>
  <si>
    <t>{"hashtags":[],"symbols":[],"user_mentions":[{"screen_name":"ClassicalSocdem","name":"Andrea 🇮🇹🇪🇺🕊🇺🇦 RBG Hate Account","id":1275795387786449000,"id_str":"1275795387786448897","indices":[0,16]},{"screen_name":"PopulismUpdates","name":"Populism Updates","id":1000503711330791400,"id_str":"1000503711330791424","indices":[17,33]}],"urls":[{"url":"https://t.co/vp01G5uTXZ","expanded_url":"https://theannapurnaexpress.com/news/balen-shah-i-will-implement-only-tried-and-tested-plans-5741","display_url":"theannapurnaexpress.com/news/balen-sha…","indices":[148,171]}]}</t>
  </si>
  <si>
    <t>T-787
So my dad has started watching rap and rap battles to know who exactly Balen Shah is😂
#BalenShah</t>
  </si>
  <si>
    <t>Sat May 14 17:59:44 +0000 2022</t>
  </si>
  <si>
    <t>52455657</t>
  </si>
  <si>
    <t>http://pbs.twimg.com/profile_images/1068570262797455360/ZnarW_Ke_normal.jpg</t>
  </si>
  <si>
    <t>Helsinki</t>
  </si>
  <si>
    <t>http://twitter.com/Gatsby75/statuses/1525536352519000069</t>
  </si>
  <si>
    <t>RatoPati: Independent candidate Balen Shah leads vote count in Kathmandu metropolis - https://t.co/snJVFJ2lYG</t>
  </si>
  <si>
    <t>Sat May 14 17:59:22 +0000 2022</t>
  </si>
  <si>
    <t>1271643081054384131</t>
  </si>
  <si>
    <t>http://pbs.twimg.com/profile_images/1525174576748978176/CJ9xN88O_normal.jpg</t>
  </si>
  <si>
    <t>http://twitter.com/Thapachhetri37/statuses/1525536259984093184</t>
  </si>
  <si>
    <t>RatoPati: Independent candidate Balen Shah leads vote count in Kathmandu metropolis
https://t.co/Srl8SPfpzU -</t>
  </si>
  <si>
    <t>Sat May 14 17:58:56 +0000 2022</t>
  </si>
  <si>
    <t>945996433982865408</t>
  </si>
  <si>
    <t>http://pbs.twimg.com/profile_images/1430231506031550465/03m1vogb_normal.jpg</t>
  </si>
  <si>
    <t>Diego Garcia</t>
  </si>
  <si>
    <t>http://twitter.com/professoranurag/statuses/1525536150777372672</t>
  </si>
  <si>
    <t>काठमाडौँ महानगरपालिका 
Balen Shah : 130
Keshav Sthapit : 103
Srijana Singh : 95
Hope Balen will win</t>
  </si>
  <si>
    <t>Sat May 14 17:57:49 +0000 2022</t>
  </si>
  <si>
    <t>1200012067929042945</t>
  </si>
  <si>
    <t>http://pbs.twimg.com/profile_images/1381342180992811010/uaWpkjBd_normal.jpg</t>
  </si>
  <si>
    <t>http://twitter.com/DhanBahadurPar5/statuses/1525535872472555522</t>
  </si>
  <si>
    <t>Aba Balen Shah le theater banaunxa, ani dangolni upamayor vayera nachxin jasto xa.</t>
  </si>
  <si>
    <t>Sat May 14 17:56:00 +0000 2022</t>
  </si>
  <si>
    <t>1525534279098171392</t>
  </si>
  <si>
    <t>http://twitter.com/PopulismUpdates/statuses/1525535414882250752</t>
  </si>
  <si>
    <t>काठमाडौं महानगरपालिका update :
Balen shah- 119
Keshab Sthapit -97
Srijana Singh -87</t>
  </si>
  <si>
    <t>Sat May 14 17:53:29 +0000 2022</t>
  </si>
  <si>
    <t>752809450336034816</t>
  </si>
  <si>
    <t>http://pbs.twimg.com/profile_images/1366046671180857345/DaRRStPy_normal.jpg</t>
  </si>
  <si>
    <t>The Wild Midwest</t>
  </si>
  <si>
    <t>http://twitter.com/reuben_vel/statuses/1525534780112125953</t>
  </si>
  <si>
    <t>RT @sagyakhanal1: Manifesting Balen Shah to Win and Renu Dahal to lose.</t>
  </si>
  <si>
    <t>Sat May 14 17:52:54 +0000 2022</t>
  </si>
  <si>
    <t>708997657826426880</t>
  </si>
  <si>
    <t>http://pbs.twimg.com/profile_images/1507971410970382339/Z28M1ynO_normal.jpg</t>
  </si>
  <si>
    <t>http://twitter.com/sanjitchaudha12/statuses/1525534632678420480</t>
  </si>
  <si>
    <t>काठमाडौं महानगरपालिका update 
Balen shah- 137❤
Sthapit 120
Srijana 114 https://t.co/OZTaD8YLkC</t>
  </si>
  <si>
    <t>Sat May 14 17:51:29 +0000 2022</t>
  </si>
  <si>
    <t>http://twitter.com/PopulismUpdates/statuses/1525534279098171392</t>
  </si>
  <si>
    <t>{"hashtags":[],"symbols":[],"user_mentions":[],"urls":[],"media":[{"id":1525470599778160600,"id_str":"1525470599778160640","indices":[124,147],"media_url":"http://pbs.twimg.com/ext_tw_video_thumb/1525470599778160640/pu/img/_P0y1z74fixRFIr7.jpg","media_url_https":"https://pbs.twimg.com/ext_tw_video_thumb/1525470599778160640/pu/img/_P0y1z74fixRFIr7.jpg","url":"https://t.co/0w1oIUl9H3","display_url":"pic.twitter.com/0w1oIUl9H3","expanded_url":"https://twitter.com/KantipurTVHD/status/1525470769978806272/video/1","type":"photo","sizes":{"thumb":{"w":150,"h":150,"resize":"crop"},"large":{"w":1920,"h":1080,"resize":"fit"},"medium":{"w":1200,"h":675,"resize":"fit"},"small":{"w":680,"h":383,"resize":"fit"}},"source_status_id":1525470769978806300,"source_status_id_str":"1525470769978806272","source_user_id":244483252,"source_user_id_str":"244483252"}]}</t>
  </si>
  <si>
    <t>काठमाडौं महानगरपालिकाको पछिल्लो Update: 
Balen Shah: 130
Keshav Sthapit: 103
Srijana Singh: 95
#LocalElections2022 #LocalElections #NepalVotes2079 #NepalVotes2022 #NepalVotes #MD</t>
  </si>
  <si>
    <t>Sat May 14 17:44:09 +0000 2022</t>
  </si>
  <si>
    <t>1468619060</t>
  </si>
  <si>
    <t>http://pbs.twimg.com/profile_images/1437081769879035907/W3rwIjlA_normal.jpg</t>
  </si>
  <si>
    <t xml:space="preserve">Dillibazaar </t>
  </si>
  <si>
    <t>http://twitter.com/ap439111/statuses/1525532431394017280</t>
  </si>
  <si>
    <t>All Eyes On Balen Shah @ShahBalen 
In Kathmandu Metropolitan Election Vote ✅
Election Commission #Election2022 
#kathmandumayor 
Good Luck !</t>
  </si>
  <si>
    <t>Sat May 14 17:39:24 +0000 2022</t>
  </si>
  <si>
    <t>1246432569299587072</t>
  </si>
  <si>
    <t>http://pbs.twimg.com/profile_images/1503726551149735942/DhD9V3Pe_normal.jpg</t>
  </si>
  <si>
    <t xml:space="preserve">she/her </t>
  </si>
  <si>
    <t>http://twitter.com/hotcheetle/statuses/1525531238584307712</t>
  </si>
  <si>
    <t>#New_Update
Balen Shah : 119 
Keshav Sthapit : 97 
Srijana Singh : 87</t>
  </si>
  <si>
    <t>Sat May 14 17:39:19 +0000 2022</t>
  </si>
  <si>
    <t>1259138407588147202</t>
  </si>
  <si>
    <t>http://pbs.twimg.com/profile_images/1405944316363640836/SF-YKK1t_normal.jpg</t>
  </si>
  <si>
    <t>Frankfurt on the Main, Germany</t>
  </si>
  <si>
    <t>http://twitter.com/ksav_bhandari1/statuses/1525531216472309760</t>
  </si>
  <si>
    <t>Kathmandu Metropolis Update: Balen shah- 119Keshab Sthapit -97Srijana Singh -87 https://t.co/ekcDIT8LuW</t>
  </si>
  <si>
    <t>Sat May 14 17:36:02 +0000 2022</t>
  </si>
  <si>
    <t>872756549306916865</t>
  </si>
  <si>
    <t>Sanchita_Kunwar</t>
  </si>
  <si>
    <t>1517788683516223495</t>
  </si>
  <si>
    <t>1525446864257970176</t>
  </si>
  <si>
    <t>http://pbs.twimg.com/profile_images/1517789157837488128/UVWOOZ2e_normal.jpg</t>
  </si>
  <si>
    <t>http://twitter.com/saagarsunar7/statuses/1525530388122193921</t>
  </si>
  <si>
    <t>{"hashtags":[],"symbols":[],"user_mentions":[{"screen_name":"Sanchita_Kunwar","name":"Sanchita","id":872756549306916900,"id_str":"872756549306916865","indices":[0,16]}],"urls":[]}</t>
  </si>
  <si>
    <t>काठमाडौं महानगरपालिका Update 
Balen shah- 119
Keshab Sthapit -97
Srijana Singh -87</t>
  </si>
  <si>
    <t>Sat May 14 17:35:26 +0000 2022</t>
  </si>
  <si>
    <t>1139724140238163970</t>
  </si>
  <si>
    <t>1525470769978806272</t>
  </si>
  <si>
    <t>http://pbs.twimg.com/profile_images/1522935382236487680/ClJeu3PL_normal.jpg</t>
  </si>
  <si>
    <t xml:space="preserve">Kathamandu,Nepal </t>
  </si>
  <si>
    <t>http://twitter.com/kcdipak_77/statuses/1525530236829331456</t>
  </si>
  <si>
    <t>{"hashtags":[],"symbols":[],"user_mentions":[{"screen_name":"KantipurTVHD","name":"Kantipur TV HD","id":244483252,"id_str":"244483252","indices":[0,13]},{"screen_name":"NavitaSrikant","name":"Navita Srikant","id":120806223,"id_str":"120806223","indices":[14,28]}],"urls":[]}</t>
  </si>
  <si>
    <t>Balen Shah 92
Keshav Sthapit 63
Sirjana Singh 51
RCB 49</t>
  </si>
  <si>
    <t>Sat May 14 17:34:08 +0000 2022</t>
  </si>
  <si>
    <t>485453475</t>
  </si>
  <si>
    <t>http://pbs.twimg.com/profile_images/1390755130467786756/XyHUBNNc_normal.jpg</t>
  </si>
  <si>
    <t>http://twitter.com/khemstha2/statuses/1525529911003598848</t>
  </si>
  <si>
    <t>Seeing Balen Shah on Lead is one of the Most Beautiful Feeling ❤️ @ShahBalen #LocalElection2022</t>
  </si>
  <si>
    <t>Sat May 14 17:27:51 +0000 2022</t>
  </si>
  <si>
    <t>1115848148843487233</t>
  </si>
  <si>
    <t>http://pbs.twimg.com/profile_images/1115854998682914816/T3kdv4W6_normal.jpg</t>
  </si>
  <si>
    <t>http://twitter.com/rajeshtimasina/statuses/1525528329868423169</t>
  </si>
  <si>
    <t>काठमाडौं महानगरपालिका update :
Balen shah- 119
Keshab Sthapit -97
Srijana Singh -87
Non-newari area ma nai yeti tight bhayesi ta nikai risky bhayo ta.</t>
  </si>
  <si>
    <t>Sat May 14 17:27:29 +0000 2022</t>
  </si>
  <si>
    <t>962031001</t>
  </si>
  <si>
    <t>http://pbs.twimg.com/profile_images/1507288217577398283/Vmvj9V2m_normal.jpg</t>
  </si>
  <si>
    <t>http://twitter.com/gunners_sahaz/statuses/1525528237954109440</t>
  </si>
  <si>
    <t>OnlineKhabar: Balen Shah is leading the early vote count in Kathmandu. Keshav Sthapit is lagging. 
#Nepal #Kathmandu #NepalVotes #nepalvotes2022 #NepalLocalElections #BalenShah -</t>
  </si>
  <si>
    <t>Sat May 14 17:21:56 +0000 2022</t>
  </si>
  <si>
    <t>1226777951053602823</t>
  </si>
  <si>
    <t>http://pbs.twimg.com/profile_images/1343966481944494081/0MZQqEF8_normal.jpg</t>
  </si>
  <si>
    <t>http://twitter.com/___Engineer277/statuses/1525526841242447872</t>
  </si>
  <si>
    <t>RT @linksurendra: काठमाडौं महानगरपालिका update 
Balen shah- 119
Sthapit 97
Srijana 87</t>
  </si>
  <si>
    <t>Sat May 14 17:20:46 +0000 2022</t>
  </si>
  <si>
    <t>3871958234</t>
  </si>
  <si>
    <t>http://pbs.twimg.com/profile_images/1525846778817687552/nu9pecx3_normal.jpg</t>
  </si>
  <si>
    <t>http://twitter.com/garochahajur/statuses/1525526546605539329</t>
  </si>
  <si>
    <t>Balen Shah currently leading the vote count, chased by a clown named as Keshav Sthapit 
#NepalVotes #Nepal #BalenShah #Elections2022</t>
  </si>
  <si>
    <t>Sat May 14 17:20:11 +0000 2022</t>
  </si>
  <si>
    <t>1237434854213595137</t>
  </si>
  <si>
    <t>http://pbs.twimg.com/profile_images/1517066848235307008/riRFnFid_normal.jpg</t>
  </si>
  <si>
    <t>Dhading</t>
  </si>
  <si>
    <t>http://twitter.com/ARJUNDANAI8/statuses/1525526402342191105</t>
  </si>
  <si>
    <t>@realpbhattarai New Update
Balen Shah : 119 
Keshav Sthapit : 87 
Srijana Singh : 97</t>
  </si>
  <si>
    <t>Sat May 14 17:15:43 +0000 2022</t>
  </si>
  <si>
    <t>4802828367</t>
  </si>
  <si>
    <t>http://pbs.twimg.com/profile_images/1193943218385248257/zpc4WWlo_normal.jpg</t>
  </si>
  <si>
    <t xml:space="preserve">बुटवल , नेपाल </t>
  </si>
  <si>
    <t>http://twitter.com/Bheshraj_Achary/statuses/1525525274624163840</t>
  </si>
  <si>
    <t>@Summit0101 Balen shah will win InshaAllah</t>
  </si>
  <si>
    <t>Sat May 14 17:14:37 +0000 2022</t>
  </si>
  <si>
    <t>http://twitter.com/bijulionfire/statuses/1525525001302323200</t>
  </si>
  <si>
    <t>New Update
Balen Shah : 119 
Keshav Sthapit : 97
Srijana Singh : 87</t>
  </si>
  <si>
    <t>Sat May 14 17:13:49 +0000 2022</t>
  </si>
  <si>
    <t>888322667857592321</t>
  </si>
  <si>
    <t>http://pbs.twimg.com/profile_images/1510860998671884296/2MNCy_VU_normal.jpg</t>
  </si>
  <si>
    <t>http://twitter.com/Muktirai5/statuses/1525524800369618945</t>
  </si>
  <si>
    <t>{"hashtags":[{"text":"LocalElections2022","indices":[206,225]},{"text":"voteforbalen","indices":[226,239]},{"text":"NepalVotes","indices":[240,251]},{"text":"change","indices":[252,259]},{"text":"evolution","indices":[260,270]}],"symbols":[],"user_mentions":[],"urls":[]}</t>
  </si>
  <si>
    <t>Independent candidate Balen Shah takes an early lead in Kathmandu Metropolis - Nepal Live Today https://t.co/0TYG73XG0a</t>
  </si>
  <si>
    <t>Sat May 14 17:12:22 +0000 2022</t>
  </si>
  <si>
    <t>http://twitter.com/DeepakbhandRi/statuses/1525524434504691712</t>
  </si>
  <si>
    <t>{"hashtags":[{"text":"vote_update","indices":[97,109]},{"text":"Election2022","indices":[110,123]}],"symbols":[],"user_mentions":[],"urls":[]}</t>
  </si>
  <si>
    <t>@ZindagiDiv Also people in involved in politics... Be it from anywhere around the country who wouldn't have been this interested in kathmandu's votes they are eager to see what Balen is upto. Be it a Balen Shah hater, they are still curious to see how much he can do!</t>
  </si>
  <si>
    <t>Sat May 14 17:12:00 +0000 2022</t>
  </si>
  <si>
    <t>1448267996896530432</t>
  </si>
  <si>
    <t>http://pbs.twimg.com/profile_images/1522233368213356544/bc7c_xxb_normal.jpg</t>
  </si>
  <si>
    <t>http://twitter.com/SumanBa06876311/statuses/1525524343123759104</t>
  </si>
  <si>
    <t>काठमाडौँ महानगरपालिका अपडेट: मेयर
Balen Shah : 119 
Keshav Sthapit : 97
Srijana Singh : 87</t>
  </si>
  <si>
    <t>Sat May 14 17:10:57 +0000 2022</t>
  </si>
  <si>
    <t>399923070</t>
  </si>
  <si>
    <t>http://pbs.twimg.com/profile_images/1478344416880259072/z-y7c0tS_normal.jpg</t>
  </si>
  <si>
    <t>Patan Dhoka</t>
  </si>
  <si>
    <t>http://twitter.com/KanakManiDixit/statuses/1525524075745280000</t>
  </si>
  <si>
    <t>{"hashtags":[],"symbols":[],"user_mentions":[{"screen_name":"saralagautam1","name":"योगमाया  sarali","id":3026569445,"id_str":"3026569445","indices":[148,162]},{"screen_name":"Himal_Khabar","name":"Himal Khabar","id":588991231,"id_str":"588991231","indices":[166,179]}],"urls":[{"url":"https://t.co/oryUiSSZSF","expanded_url":"https://www.himalkhabar.com/news/129836","display_url":"himalkhabar.com/news/129836","indices":[219,242]}]}</t>
  </si>
  <si>
    <t>काठमाडौं महानगरपालिका update 
Balen shah- 119
Sthapit 97
Srijana 87</t>
  </si>
  <si>
    <t>Sat May 14 17:08:58 +0000 2022</t>
  </si>
  <si>
    <t>http://twitter.com/black_mustangs/statuses/1525523576467910656</t>
  </si>
  <si>
    <t>Balen Shah is on the lead. Hopefully, it remains the same. 
#LocalElections2022 #NepalVotes</t>
  </si>
  <si>
    <t>Sat May 14 17:07:33 +0000 2022</t>
  </si>
  <si>
    <t>1371427772069945347</t>
  </si>
  <si>
    <t>http://pbs.twimg.com/profile_images/1502663255839240195/VjbEPTha_normal.jpg</t>
  </si>
  <si>
    <t>http://twitter.com/nepalkoisthiti/statuses/1525523219427381248</t>
  </si>
  <si>
    <t>Predict the winner.
#BalenShah
Balen Shah</t>
  </si>
  <si>
    <t>Sat May 14 17:07:32 +0000 2022</t>
  </si>
  <si>
    <t>739622912689209344</t>
  </si>
  <si>
    <t>http://pbs.twimg.com/profile_images/1520405024521613313/vmskqD0q_normal.jpg</t>
  </si>
  <si>
    <t>http://twitter.com/ashokabrother1/statuses/1525523218978963456</t>
  </si>
  <si>
    <t>काठमाडौं महानगरपालिका Update:
Balen Shah- 119
Keshav Sthapit- 97
Srijana Singh- 87</t>
  </si>
  <si>
    <t>Sat May 14 17:04:05 +0000 2022</t>
  </si>
  <si>
    <t>1447944660790382602</t>
  </si>
  <si>
    <t>http://pbs.twimg.com/profile_images/1524495652914302978/RbhQ7hpW_normal.jpg</t>
  </si>
  <si>
    <t>Timro man ma</t>
  </si>
  <si>
    <t>http://twitter.com/jashmeli/statuses/1525522349361364993</t>
  </si>
  <si>
    <t>New Update
Balen Shah : 119 
Keshav Sthapit : 87 
Srijana Singh : 97</t>
  </si>
  <si>
    <t>Sat May 14 17:01:45 +0000 2022</t>
  </si>
  <si>
    <t>1336346822214709255</t>
  </si>
  <si>
    <t>http://twitter.com/BashuShrestha16/statuses/1525521761693233152</t>
  </si>
  <si>
    <t>{"hashtags":[],"symbols":[],"user_mentions":[{"screen_name":"BashuShrestha16","name":"Bashu Shrestha","id":1336346822214709200,"id_str":"1336346822214709255","indices":[3,19]},{"screen_name":"akhileshU","name":"Akhilesh Upadhyay","id":29227997,"id_str":"29227997","indices":[21,31]}],"urls":[]}</t>
  </si>
  <si>
    <t>काठमाडौं महानगरपालिका update 
Balen shah 119
Sthapit 97
Srijana 87</t>
  </si>
  <si>
    <t>Sat May 14 17:01:19 +0000 2022</t>
  </si>
  <si>
    <t>29227997</t>
  </si>
  <si>
    <t>akhileshU</t>
  </si>
  <si>
    <t>1525466025461878784</t>
  </si>
  <si>
    <t>http://twitter.com/BashuShrestha16/statuses/1525521654608445445</t>
  </si>
  <si>
    <t>{"hashtags":[],"symbols":[],"user_mentions":[{"screen_name":"akhileshU","name":"Akhilesh Upadhyay","id":29227997,"id_str":"29227997","indices":[0,10]}],"urls":[]}</t>
  </si>
  <si>
    <t>@SalikBhandari काठमाडौं महानगरपालिका update 
Balen shah - 119
Sthapit - 97
Srijana - 87</t>
  </si>
  <si>
    <t>Sat May 14 16:58:28 +0000 2022</t>
  </si>
  <si>
    <t>1296785660984979457</t>
  </si>
  <si>
    <t>http://pbs.twimg.com/profile_images/1525891260455604224/06tfYtEO_normal.jpg</t>
  </si>
  <si>
    <t>http://twitter.com/abhiyan_d/statuses/1525520937139191809</t>
  </si>
  <si>
    <t>काठमाडौं महानगरपालिकाको पछिल्लो Update: 
Balen Shah: 119
Keshav Sthapit: 97
Srijana Singh: 87
#LocalElections2022 #LocalElections #NepalVotes2079 #NepalVotes2022 #NepalVotes #MD</t>
  </si>
  <si>
    <t>Sat May 14 16:55:36 +0000 2022</t>
  </si>
  <si>
    <t>346335743</t>
  </si>
  <si>
    <t>http://pbs.twimg.com/profile_images/1489673788598161408/-kh0GcHp_normal.jpg</t>
  </si>
  <si>
    <t>country with triangular flag</t>
  </si>
  <si>
    <t>http://twitter.com/zillionaaire/statuses/1525520215445975040</t>
  </si>
  <si>
    <t>{"hashtags":[],"symbols":[],"user_mentions":[{"screen_name":"tridevgurung","name":"Tridev Gurung","id":95556436,"id_str":"95556436","indices":[3,16]}],"urls":[]}</t>
  </si>
  <si>
    <t>काठमाडौं महानगरपालिका update 
Balen shah - 119
Sthapit - 97
Srijana - 87</t>
  </si>
  <si>
    <t>Sat May 14 16:53:56 +0000 2022</t>
  </si>
  <si>
    <t>1434463495</t>
  </si>
  <si>
    <t>suhana_bhusal</t>
  </si>
  <si>
    <t>1228636273989996545</t>
  </si>
  <si>
    <t>1525469500069801985</t>
  </si>
  <si>
    <t>http://pbs.twimg.com/profile_images/1303553299799392257/Rk6InCTO_normal.jpg</t>
  </si>
  <si>
    <t>http://twitter.com/Samratgtm/statuses/1525519793511895040</t>
  </si>
  <si>
    <t>{"hashtags":[],"symbols":[],"user_mentions":[{"screen_name":"suhana_bhusal","name":"सु हा ना ❤","id":1434463495,"id_str":"1434463495","indices":[0,14]}],"urls":[]}</t>
  </si>
  <si>
    <t>काठमाडौं महानगरपालिका update 
Balen shah- 119
Sthapit 97
Srijana 87 
Source -bablu gupta</t>
  </si>
  <si>
    <t>Sat May 14 16:52:48 +0000 2022</t>
  </si>
  <si>
    <t>3099620306</t>
  </si>
  <si>
    <t>sangi435</t>
  </si>
  <si>
    <t>708937153</t>
  </si>
  <si>
    <t>1525059478156025857</t>
  </si>
  <si>
    <t>http://pbs.twimg.com/profile_images/1217670516548333568/F6dBagcx_normal.jpg</t>
  </si>
  <si>
    <t xml:space="preserve">किसान को कर्म खेत बारी </t>
  </si>
  <si>
    <t>http://twitter.com/rjhm99/statuses/1525519510932901888</t>
  </si>
  <si>
    <t>{"hashtags":[],"symbols":[],"user_mentions":[{"screen_name":"sangi435","name":"Sangeet","id":3099620306,"id_str":"3099620306","indices":[0,9]}],"urls":[]}</t>
  </si>
  <si>
    <t>काठमाडौं महानगरपालिका update 
Balen shah- 119
Sthapit 97
Srijana 87 #election</t>
  </si>
  <si>
    <t>Sat May 14 16:51:33 +0000 2022</t>
  </si>
  <si>
    <t>1502686532406165504</t>
  </si>
  <si>
    <t>http://pbs.twimg.com/profile_images/1524060395736276995/1WJB2vNb_normal.jpg</t>
  </si>
  <si>
    <t>http://twitter.com/Zoorabee/statuses/1525519196133916672</t>
  </si>
  <si>
    <t>Balen shah- 119
Keshab - 97
Srijana - 87</t>
  </si>
  <si>
    <t>Sat May 14 16:49:20 +0000 2022</t>
  </si>
  <si>
    <t>1161346487751626752</t>
  </si>
  <si>
    <t>http://pbs.twimg.com/profile_images/1454849821366312964/7uD1f-MU_normal.jpg</t>
  </si>
  <si>
    <t>http://twitter.com/ShiwakotiAnjila/statuses/1525518638433697792</t>
  </si>
  <si>
    <t>Breaking :काठमाडौं महानगरपालिका update 
Balen shah - 92
Sthapit - 63
Srijana - 51</t>
  </si>
  <si>
    <t>Sat May 14 16:47:14 +0000 2022</t>
  </si>
  <si>
    <t>http://twitter.com/DeepakbhandRi/statuses/1525518108936376320</t>
  </si>
  <si>
    <t>{"hashtags":[{"text":"vote_update","indices":[129,141]},{"text":"Election2022","indices":[142,155]}],"symbols":[],"user_mentions":[],"urls":[]}</t>
  </si>
  <si>
    <t>काठमाडौं महानगरपालिका update 
Balen shah- 92
Sthapit 63
Srijana 51
Source -bablu gupta</t>
  </si>
  <si>
    <t>Sat May 14 16:47:12 +0000 2022</t>
  </si>
  <si>
    <t>1147878293791629312</t>
  </si>
  <si>
    <t>http://pbs.twimg.com/profile_images/1522145787505160192/dLz6Epiq_normal.jpg</t>
  </si>
  <si>
    <t>http://twitter.com/bishesh0/statuses/1525518101487693826</t>
  </si>
  <si>
    <t>{"hashtags":[],"symbols":[],"user_mentions":[],"urls":[],"media":[{"id":1525518098669121500,"id_str":"1525518098669121536","indices":[104,127],"media_url":"http://pbs.twimg.com/media/FSu6oNGaMAAQUWZ.jpg","media_url_https":"https://pbs.twimg.com/media/FSu6oNGaMAAQUWZ.jpg","url":"https://t.co/2Prmo0FAWN","display_url":"pic.twitter.com/2Prmo0FAWN","expanded_url":"https://twitter.com/bishesh0/status/1525518101487693826/photo/1","type":"photo","sizes":{"large":{"w":720,"h":720,"resize":"fit"},"thumb":{"w":150,"h":150,"resize":"crop"},"medium":{"w":720,"h":720,"resize":"fit"},"small":{"w":680,"h":680,"resize":"fit"}}}]}</t>
  </si>
  <si>
    <t>काठमाडौं महानगरपालिका 
Balen Shah: 92
Keshav Sthapit: 63
Srijana Singh: 51
#LocalElections2022 
#LocalElections 
#NepalVotes2079 
#NepalVotes2022 
#NepalVotes</t>
  </si>
  <si>
    <t>Sat May 14 16:42:11 +0000 2022</t>
  </si>
  <si>
    <t>4911450391</t>
  </si>
  <si>
    <t>http://pbs.twimg.com/profile_images/1491620828475125760/dCdsxVPn_normal.jpg</t>
  </si>
  <si>
    <t>http://twitter.com/NShashwot/statuses/1525516836824969216</t>
  </si>
  <si>
    <t>@suvash_crstha काठमाडौं महानगरपालिका update 
Balen shah- 92
Sthapit 63
Srijana 51</t>
  </si>
  <si>
    <t>Sat May 14 16:41:43 +0000 2022</t>
  </si>
  <si>
    <t>http://twitter.com/Khabarhub_Eng/statuses/1525516722098569216</t>
  </si>
  <si>
    <t>{"hashtags":[{"text":"Khabarhub","indices":[143,153]},{"text":"Balen_Shah","indices":[154,165]},{"text":"Nepal","indices":[166,172]}],"symbols":[],"user_mentions":[],"urls":[{"url":"https://t.co/qbQHLTUGha","expanded_url":"https://english.khabarhub.com/2022/14/252238/","display_url":"english.khabarhub.com/2022/14/252238/","indices":[119,142]}]}</t>
  </si>
  <si>
    <t>update
Balen Shah : 92
Keshav Sthapit : 63
Srijana Singh : 51</t>
  </si>
  <si>
    <t>Sat May 14 16:41:27 +0000 2022</t>
  </si>
  <si>
    <t>169035086</t>
  </si>
  <si>
    <t>http://pbs.twimg.com/profile_images/700557277749604352/nmoXdfPe_normal.jpg</t>
  </si>
  <si>
    <t>Sindhupalchok</t>
  </si>
  <si>
    <t>http://twitter.com/SwopnilRaj/statuses/1525516652451799048</t>
  </si>
  <si>
    <t>RT @NoNext_Question: Breaking!
Balen Shah is leading the early vote count in Kathmandu Metropolitan City (KMC). Keshav Sthapit is in the second position and Srijina Singh is in the third position as of 12:40 PM. 
#localelections #election2022 #NepalLocalElections #BalenShah #Nepal #nonextquestion https://t.co/wuP7jbKaOs</t>
  </si>
  <si>
    <t>Sat May 14 16:37:59 +0000 2022</t>
  </si>
  <si>
    <t>http://twitter.com/knoisykid/statuses/1525515779726540800</t>
  </si>
  <si>
    <t>Today either Balen shah will win or Kathmandu will lose.
#localelection2022</t>
  </si>
  <si>
    <t>Sat May 14 16:36:37 +0000 2022</t>
  </si>
  <si>
    <t>http://twitter.com/roman_aryal/statuses/1525515437600960512</t>
  </si>
  <si>
    <t>{"hashtags":[{"text":"BalenShah","indices":[0,10]}],"symbols":[],"user_mentions":[],"urls":[{"url":"https://t.co/OYeiIy0EXt","expanded_url":"https://twitter.com/roman_aryal/status/1525376475603402752","display_url":"twitter.com/roman_aryal/st…","indices":[23,46]}]}</t>
  </si>
  <si>
    <t>New Update
Balen Shah : 92
Keshav Sthapit : 63
Srijana Singh : 51</t>
  </si>
  <si>
    <t>Sat May 14 16:36:31 +0000 2022</t>
  </si>
  <si>
    <t>http://twitter.com/bijulionfire/statuses/1525515412741693440</t>
  </si>
  <si>
    <t>Balen Shah : 92
Keshav Sthapit : 63
Srijana Singh : 51</t>
  </si>
  <si>
    <t>Sat May 14 16:36:25 +0000 2022</t>
  </si>
  <si>
    <t>1334504057633787904</t>
  </si>
  <si>
    <t>http://pbs.twimg.com/profile_images/1513570676829044740/V0r8bQY9_normal.jpg</t>
  </si>
  <si>
    <t>http://twitter.com/ankitweetsss/statuses/1525515385042219009</t>
  </si>
  <si>
    <t>काठमाडौं महानगरपालिकाको पछिल्लो Update: 
Balen Shah: 202
Keshav Sthapit: 163
Srijana Singh: 151
#LocalElections2022 #LocalElections #NepalVotes2079 #NepalVotes2022 #NepalVotes</t>
  </si>
  <si>
    <t>Sat May 14 16:33:40 +0000 2022</t>
  </si>
  <si>
    <t>http://twitter.com/speaks_ashis/statuses/1525514695297228800</t>
  </si>
  <si>
    <t>{"hashtags":[{"text":"BalenShah","indices":[265,275]}],"symbols":[],"user_mentions":[{"screen_name":"ShahBalen","name":"Balen Shah","id":1471116252600955000,"id_str":"1471116252600954886","indices":[254,264]}],"urls":[]}</t>
  </si>
  <si>
    <t>New Update
Balen Shah : 92
Keshav Sthapit : 63
Srijana Singh : 51 
Ek choti pani pachadi parnu na paros yeni haru ko agadi. 
Best Wishes Balen Shah</t>
  </si>
  <si>
    <t>Sat May 14 16:31:08 +0000 2022</t>
  </si>
  <si>
    <t>1525389558107770880</t>
  </si>
  <si>
    <t>http://twitter.com/pratimamk/statuses/1525514055993413632</t>
  </si>
  <si>
    <t>RT @npPoet: If balen Shah wins, I will call it a tectonic shift. A madheshi winning from core Newar areas would be a good signal for national integration.</t>
  </si>
  <si>
    <t>Sat May 14 16:29:10 +0000 2022</t>
  </si>
  <si>
    <t>752876630788354049</t>
  </si>
  <si>
    <t>http://pbs.twimg.com/profile_images/1522608972166942720/nmMdkyH8_normal.jpg</t>
  </si>
  <si>
    <t>http://twitter.com/barshabarsaa/statuses/1525513561362952193</t>
  </si>
  <si>
    <t>Balen Shah
https://t.co/VEYvWJeVfJ</t>
  </si>
  <si>
    <t>Sat May 14 16:28:15 +0000 2022</t>
  </si>
  <si>
    <t>1296685684313399297</t>
  </si>
  <si>
    <t>Ashutoshhh__</t>
  </si>
  <si>
    <t>1525169081363468288</t>
  </si>
  <si>
    <t>http://twitter.com/pratimamk/statuses/1525513330756296704</t>
  </si>
  <si>
    <t>{"hashtags":[],"symbols":[],"user_mentions":[{"screen_name":"Ashutoshhh__","name":"Ashutosh","id":1296685684313399300,"id_str":"1296685684313399297","indices":[0,13]}],"urls":[]}</t>
  </si>
  <si>
    <t>काठमाडौं महानगरपालिकाको पछिल्लो Update: 
Balen Shah: 92
Keshav Sthapit: 63
Srijana Singh: 51
#LocalElections2022 #LocalElections #NepalVotes2079 #NepalVotes2022 #NepalVotes #MD</t>
  </si>
  <si>
    <t>Sat May 14 16:27:39 +0000 2022</t>
  </si>
  <si>
    <t>1958665968</t>
  </si>
  <si>
    <t>http://pbs.twimg.com/profile_images/1413534731489005573/xH24zZku_normal.jpg</t>
  </si>
  <si>
    <t>http://twitter.com/SudipaKarki/statuses/1525513178230059008</t>
  </si>
  <si>
    <t>RT @nepalmeme: Balen Shah : 92
Keshav Sthapit : 63
Srijana Singh : 51
#memeNepalUpdates
#KeepInTouch</t>
  </si>
  <si>
    <t>Sat May 14 16:13:28 +0000 2022</t>
  </si>
  <si>
    <t>1372171133789696000</t>
  </si>
  <si>
    <t>http://pbs.twimg.com/profile_images/1513589717207552009/OyQwBJYx_normal.jpg</t>
  </si>
  <si>
    <t>http://twitter.com/murphys_law___/statuses/1525509610978697217</t>
  </si>
  <si>
    <t>Balen Shah : 92
Keshav Sthapit : 63
Srijana Singh : 51
#memeNepalUpdates
#KeepInTouch</t>
  </si>
  <si>
    <t>Sat May 14 16:12:17 +0000 2022</t>
  </si>
  <si>
    <t>1517077758731464704</t>
  </si>
  <si>
    <t>http://pbs.twimg.com/profile_images/1517079762522370048/7byi1Az8_normal.jpg</t>
  </si>
  <si>
    <t>http://twitter.com/thefulookingat/statuses/1525509312755343360</t>
  </si>
  <si>
    <t>RT @AimSubedi: काठमाडौं महानगरपालिका update 
Balen shah- 92
Sthapit 63
Srijana 51
#Source:MRR</t>
  </si>
  <si>
    <t>Sat May 14 16:11:16 +0000 2022</t>
  </si>
  <si>
    <t>62218991</t>
  </si>
  <si>
    <t>SatishKTM</t>
  </si>
  <si>
    <t>306651984</t>
  </si>
  <si>
    <t>1525508344227713024</t>
  </si>
  <si>
    <t>http://pbs.twimg.com/profile_images/1487490072119169024/iTM65fu__normal.jpg</t>
  </si>
  <si>
    <t>27° 43' 57 N, 85° 19' 11 E</t>
  </si>
  <si>
    <t>http://twitter.com/Pendrive_Baba/statuses/1525509055548387328</t>
  </si>
  <si>
    <t>{"hashtags":[],"symbols":[],"user_mentions":[{"screen_name":"SatishKTM","name":"Satish Pandey","id":62218991,"id_str":"62218991","indices":[0,10]},{"screen_name":"Sita_magar8","name":"Sita Rana Magar","id":853936626988326900,"id_str":"853936626988326912","indices":[11,23]}],"urls":[]}</t>
  </si>
  <si>
    <t>No but really manifesting Balen Shah to Win in Kathmandu ❤️youth should come in power now ✨</t>
  </si>
  <si>
    <t>Sat May 14 16:10:30 +0000 2022</t>
  </si>
  <si>
    <t>139948173</t>
  </si>
  <si>
    <t>http://pbs.twimg.com/profile_images/1381660099970654208/XiHPfaMo_normal.jpg</t>
  </si>
  <si>
    <t>http://twitter.com/dipeshdahal24/statuses/1525508864007077888</t>
  </si>
  <si>
    <t>काठमाडौं महानगरपालिका update 
Balen shah- 92
Sthapit 63
Srijana 51
#Source:MRR</t>
  </si>
  <si>
    <t>Sat May 14 16:10:07 +0000 2022</t>
  </si>
  <si>
    <t>http://twitter.com/Nepal_News_En/statuses/1525508766699032576</t>
  </si>
  <si>
    <t>{"hashtags":[],"symbols":[],"user_mentions":[],"urls":[{"url":"https://t.co/T3FRva3umd","expanded_url":"https://myrepublica.nagariknetwork.com/news/balen-shah-continues-to-lead-in-kathmandu-mayor-race-as-1800-votes-are-counted-so-far/","display_url":"myrepublica.nagariknetwork.com/news/balen-sha…","indices":[101,124]}]}</t>
  </si>
  <si>
    <t>Balen Shah : 200
Keshav Sthapit : 160
Srijana Singh : 147
#keepintouch #NepalElection #LocalElections2022</t>
  </si>
  <si>
    <t>Sat May 14 16:10:04 +0000 2022</t>
  </si>
  <si>
    <t>http://twitter.com/Nepwavebydgs/statuses/1525508755362021376</t>
  </si>
  <si>
    <t>{"hashtags":[{"text":"Kathmandu","indices":[137,147]},{"text":"LocalElections2022","indices":[148,167]},{"text":"LocalElections2079","indices":[168,187]},{"text":"Nepwave","indices":[189,197]},{"text":"BalenShah","indices":[198,208]}],"symbols":[],"user_mentions":[],"urls":[{"url":"https://t.co/2iBbqLLUzW","expanded_url":"https://election.nepwave.com","display_url":"election.nepwave.com","indices":[113,136]}],"media":[{"id":1525508515548504000,"id_str":"1525508515548504064","indices":[209,232],"media_url":"http://pbs.twimg.com/media/FSux6ZMaIAADnPW.png","media_url_https":"https://pbs.twimg.com/media/FSux6ZMaIAADnPW.png","url":"https://t.co/dEFwY4Up5q","display_url":"pic.twitter.com/dEFwY4Up5q","expanded_url":"https://twitter.com/Nepwavebydgs/status/1525508755362021376/photo/1","type":"photo","sizes":{"small":{"w":434,"h":242,"resize":"fit"},"large":{"w":434,"h":242,"resize":"fit"},"thumb":{"w":150,"h":150,"resize":"crop"},"medium":{"w":434,"h":242,"resize":"fit"}}}]}</t>
  </si>
  <si>
    <t>New Update
Balen Shah : 92
Keshav Sthapit : 63
Srijana Singh : 51</t>
  </si>
  <si>
    <t>Sat May 14 16:07:18 +0000 2022</t>
  </si>
  <si>
    <t>1091358468617981953</t>
  </si>
  <si>
    <t>http://pbs.twimg.com/profile_images/1512931670919458816/nBMh02AE_normal.jpg</t>
  </si>
  <si>
    <t>KSA(Dang)</t>
  </si>
  <si>
    <t>http://twitter.com/rcapitalrchy/statuses/1525508058746605568</t>
  </si>
  <si>
    <t>Balen Shah 63
Sirjana Singh 47
Keshav Sthapit 60
USA 35</t>
  </si>
  <si>
    <t>Sat May 14 16:06:19 +0000 2022</t>
  </si>
  <si>
    <t>http://twitter.com/khanal_roji/statuses/1525507812607942656</t>
  </si>
  <si>
    <t>Balen Shah's Early Lead In Kathmandu
https://t.co/rFKxCJxfKj</t>
  </si>
  <si>
    <t>Sat May 14 16:06:07 +0000 2022</t>
  </si>
  <si>
    <t>http://twitter.com/RepublicaNepal/statuses/1525507759613300736</t>
  </si>
  <si>
    <t>{"hashtags":[],"symbols":[],"user_mentions":[],"urls":[{"url":"https://t.co/T6cwLlr2b2","expanded_url":"https://myrepublica.nagariknetwork.com/news/balen-shah-continues-to-lead-in-kathmandu-mayor-race-as-1800-votes-are-counted-so-far/","display_url":"myrepublica.nagariknetwork.com/news/balen-sha…","indices":[112,135]}]}</t>
  </si>
  <si>
    <t>RT @nepalmeme: Balen Shah : 77
Keshav Sthapit : 44
Srijana Singh : 42
#memeNepalUpdates
#KeepInTouch</t>
  </si>
  <si>
    <t>Sat May 14 16:00:17 +0000 2022</t>
  </si>
  <si>
    <t>1550451446</t>
  </si>
  <si>
    <t>http://pbs.twimg.com/profile_images/1523562038890754048/E5baEH6M_normal.jpg</t>
  </si>
  <si>
    <t>21</t>
  </si>
  <si>
    <t>http://twitter.com/jordynnjahseh/statuses/1525506291556585472</t>
  </si>
  <si>
    <t>काठमाडौं महानगरपालिका update 
Balen shah- 92
Sthapit 63
Srijana 51</t>
  </si>
  <si>
    <t>Sat May 14 15:57:10 +0000 2022</t>
  </si>
  <si>
    <t>1152578857506992128</t>
  </si>
  <si>
    <t>http://pbs.twimg.com/profile_images/1492355435080282112/gHKjxGgR_normal.jpg</t>
  </si>
  <si>
    <t>Azkaban</t>
  </si>
  <si>
    <t>http://twitter.com/athleisure42/statuses/1525505508634791941</t>
  </si>
  <si>
    <t>Balen Shah : 77
Keshav Sthapit : 44
Srijana Singh : 42
#memeNepalUpdates
#KeepInTouch</t>
  </si>
  <si>
    <t>Sat May 14 15:56:58 +0000 2022</t>
  </si>
  <si>
    <t>http://twitter.com/nimeshghimire12/statuses/1525505457389182977</t>
  </si>
  <si>
    <t>{"hashtags":[],"symbols":[],"user_mentions":[{"screen_name":"SujataGurung16","name":"Sujata Gurung","id":1336150387,"id_str":"1336150387","indices":[3,18]}],"urls":[]}</t>
  </si>
  <si>
    <t>@paudel100subsh Balen Shah : 63
Keshav Sthapit : 60
Srijana Singh : 47 
४ मतले पहिलाे अहिलेसम्म ।</t>
  </si>
  <si>
    <t>Sat May 14 15:52:58 +0000 2022</t>
  </si>
  <si>
    <t>1399394283510132740</t>
  </si>
  <si>
    <t>http://pbs.twimg.com/profile_images/1515411587724587008/oYPMpbfM_normal.jpg</t>
  </si>
  <si>
    <t>http://twitter.com/yourpeachybabee/statuses/1525504451548573703</t>
  </si>
  <si>
    <t>Balen Shah : 63
Keshav Sthapit : 60
Srijana Singh : 47 
हावा चाडै खुस्किनेवाला छ ।</t>
  </si>
  <si>
    <t>Sat May 14 15:48:20 +0000 2022</t>
  </si>
  <si>
    <t>1511554022242910210</t>
  </si>
  <si>
    <t>1525463063876358145</t>
  </si>
  <si>
    <t>http://pbs.twimg.com/profile_images/1511554113292898305/E9wKFEuV_normal.jpg</t>
  </si>
  <si>
    <t>http://twitter.com/luitel03/statuses/1525503284563554309</t>
  </si>
  <si>
    <t>RT @hello_acharya: सबैउम्मेदवार बराबर भनेर लोकतान्त्रिक पद्दतिको निर्वाचन भएकोछ।उम्मेदवारी दिने समय होस वा शुल्क वा प्रक्रिया कतैपनि पार्टीगत उम्मेदवार र स्वतन्त्र उम्मेदवारको भिन्नता सोचिएको छैन।हरेकलाई हरेकसँग प्रतिष्पर्धी मानिएको छ।हरेकले पाउने प्रत्येक मतको मतभार बराबर छ
https://t.co/7JfeH15U43</t>
  </si>
  <si>
    <t>Sat May 14 15:48:02 +0000 2022</t>
  </si>
  <si>
    <t>1336150387</t>
  </si>
  <si>
    <t>http://pbs.twimg.com/profile_images/1006825431411015680/xSv2JTFg_normal.jpg</t>
  </si>
  <si>
    <t xml:space="preserve">Land of Himalayas,Nepal </t>
  </si>
  <si>
    <t>http://twitter.com/SujataGurung16/statuses/1525503210567643136</t>
  </si>
  <si>
    <t>{"hashtags":[{"text":"BalenShah","indices":[130,140]}],"symbols":[],"user_mentions":[{"screen_name":"ShahBalen","name":"Balen Shah","id":1471116252600955000,"id_str":"1471116252600954886","indices":[141,151]}],"urls":[]}</t>
  </si>
  <si>
    <t>RT @nepalmeme: Balen Shah : 63
Keshav Sthapit : 60
Srijana Singh : 47
#memeNepalUpdates
#KeepInTouch</t>
  </si>
  <si>
    <t>Sat May 14 15:42:49 +0000 2022</t>
  </si>
  <si>
    <t>1396827448944193542</t>
  </si>
  <si>
    <t>http://pbs.twimg.com/profile_images/1454406508536496128/J9zCN7Jl_normal.jpg</t>
  </si>
  <si>
    <t>Chapakot-10,Syangja</t>
  </si>
  <si>
    <t>http://twitter.com/SunilChhetri222/statuses/1525501899239092231</t>
  </si>
  <si>
    <t>{"hashtags":[{"text":"VoteForBalenShah","indices":[73,90]},{"text":"kathmanduelection","indices":[92,110]}],"symbols":[],"user_mentions":[],"urls":[]}</t>
  </si>
  <si>
    <t>Balen Shah : 63
Keshav Sthapit : 60
Srijana Singh : 47</t>
  </si>
  <si>
    <t>Sat May 14 15:42:48 +0000 2022</t>
  </si>
  <si>
    <t>http://twitter.com/nepalnewsfeed/statuses/1525501893191127040</t>
  </si>
  <si>
    <t>{"hashtags":[],"symbols":[],"user_mentions":[],"urls":[{"url":"https://t.co/6n7boaqMzW","expanded_url":"https://www.nepalnewsfeed.com","display_url":"nepalnewsfeed.com","indices":[154,177]}]}</t>
  </si>
  <si>
    <t>Breaking!
Balen Shah is leading the early vote count in Kathmandu Metropolitan City (KMC). Keshav Sthapit is in the second position and Srijina Singh is in the third position as of 12:40 PM. 
#localelections #election2022 #NepalLocalElections #BalenShah #Nepal #nonextquestion https://t.co/wuP7jbKaOs</t>
  </si>
  <si>
    <t>Sat May 14 15:41:55 +0000 2022</t>
  </si>
  <si>
    <t>1268093546147352577</t>
  </si>
  <si>
    <t>http://pbs.twimg.com/profile_images/1268093730633986049/hqm8Kv4C_normal.jpg</t>
  </si>
  <si>
    <t>Bhandup West, Mumbai</t>
  </si>
  <si>
    <t>http://twitter.com/MusicEsskay/statuses/1525501672847712256</t>
  </si>
  <si>
    <t>काठमाडौं महानगरपालिका update 
Balen shah- 77
Sthapit 44
Srijana 42
Source-Bablu gupta</t>
  </si>
  <si>
    <t>Sat May 14 15:38:12 +0000 2022</t>
  </si>
  <si>
    <t>2885568751</t>
  </si>
  <si>
    <t>1525471158337818624</t>
  </si>
  <si>
    <t>http://pbs.twimg.com/profile_images/1314203015474106368/Mu0hYTA__normal.jpg</t>
  </si>
  <si>
    <t>http://twitter.com/aavash143/statuses/1525500737094307840</t>
  </si>
  <si>
    <t>{"hashtags":[],"symbols":[],"user_mentions":[{"screen_name":"RONBupdates","name":"Routine of Nepal banda","id":3141875413,"id_str":"3141875413","indices":[0,12]}],"urls":[{"url":"https://t.co/PnfseQzpb3","expanded_url":"https://youtu.be/Ir-SAvHLt1E","display_url":"youtu.be/Ir-SAvHLt1E","indices":[13,36]}]}</t>
  </si>
  <si>
    <t>Balen Shah : 63
Keshav Sthapit : 60
Srijana Singh : 47
#memeNepalUpdates
#KeepInTouch</t>
  </si>
  <si>
    <t>Sat May 14 15:35:20 +0000 2022</t>
  </si>
  <si>
    <t>795913004722241536</t>
  </si>
  <si>
    <t>http://pbs.twimg.com/profile_images/1523404991423258624/4N7E4cJO_normal.jpg</t>
  </si>
  <si>
    <t>http://twitter.com/aurafeels/statuses/1525500012758716417</t>
  </si>
  <si>
    <t>RT @ghimire_jayanti: काठमाडौँ महानगरपालिका 
Balen Shah : 52
Keshav Sthapit : 43
Srijana Singh : 41</t>
  </si>
  <si>
    <t>Sat May 14 15:34:42 +0000 2022</t>
  </si>
  <si>
    <t>3381802999</t>
  </si>
  <si>
    <t>http://pbs.twimg.com/profile_images/1518982737197027328/4XIQiFG-_normal.jpg</t>
  </si>
  <si>
    <t>http://twitter.com/sleeepydotcom/statuses/1525499856189796352</t>
  </si>
  <si>
    <t>काठमाडौं महानगरपालिका update 
Balen shah- 77
Sthapit 44
Srijana 42  just wow.. leading seriously</t>
  </si>
  <si>
    <t>Sat May 14 15:34:26 +0000 2022</t>
  </si>
  <si>
    <t>http://twitter.com/DeepakbhandRi/statuses/1525499787268608000</t>
  </si>
  <si>
    <t>RT @journonepali: Independent candidate Balen Shah takes lead in preliminarily vote counting in Kathmandu Metropolis 
#Nepal #Politics #LocalElections 
https://t.co/Rxjk5egwbo</t>
  </si>
  <si>
    <t>Sat May 14 15:32:42 +0000 2022</t>
  </si>
  <si>
    <t>2874879080</t>
  </si>
  <si>
    <t>http://pbs.twimg.com/profile_images/1469603630567153666/Ygv1nx9r_normal.jpg</t>
  </si>
  <si>
    <t>स्वर्गबाट</t>
  </si>
  <si>
    <t>http://twitter.com/yeklomanchhe/statuses/1525499351371370496</t>
  </si>
  <si>
    <t>काठमाडौं महानगरपालिका update 
Balen shah- 77
Sthapit 44
Srijana 42</t>
  </si>
  <si>
    <t>Sat May 14 15:28:28 +0000 2022</t>
  </si>
  <si>
    <t>2527527128</t>
  </si>
  <si>
    <t>http://pbs.twimg.com/profile_images/1506473356324839425/VDQ-z9RC_normal.jpg</t>
  </si>
  <si>
    <t xml:space="preserve">Grandma’s basement </t>
  </si>
  <si>
    <t>http://twitter.com/notshurti/statuses/1525498286085636097</t>
  </si>
  <si>
    <t>काठमाडौँ महानगरपालिका 
Balen Shah : 52
Keshav Sthapit : 43
Srijana Singh : 41</t>
  </si>
  <si>
    <t>Sat May 14 15:26:03 +0000 2022</t>
  </si>
  <si>
    <t>http://twitter.com/sugarbabyyy69/statuses/1525497677840289794</t>
  </si>
  <si>
    <t>Independent candidate Balen Shah leads vote count in Kathmandu metropolis
https://t.co/M6oUxz16N8</t>
  </si>
  <si>
    <t>Sat May 14 15:24:51 +0000 2022</t>
  </si>
  <si>
    <t>717633378929872896</t>
  </si>
  <si>
    <t>hello_acharya</t>
  </si>
  <si>
    <t>1525494192344289280</t>
  </si>
  <si>
    <t>1525340156324347905</t>
  </si>
  <si>
    <t>http://pbs.twimg.com/profile_images/1525494499178577926/E90ehpyS_normal.jpg</t>
  </si>
  <si>
    <t>http://twitter.com/JunabAl22416349/statuses/1525497376404049921</t>
  </si>
  <si>
    <t>{"hashtags":[],"symbols":[],"user_mentions":[{"screen_name":"hello_acharya","name":"Binod Acharya","id":717633378929872900,"id_str":"717633378929872896","indices":[0,14]}],"urls":[]}</t>
  </si>
  <si>
    <t>Independent candidate Balen Shah takes lead in preliminarily vote counting in Kathmandu Metropolis 
#Nepal #Politics #LocalElections 
https://t.co/Rxjk5egwbo</t>
  </si>
  <si>
    <t>Sat May 14 15:24:12 +0000 2022</t>
  </si>
  <si>
    <t>1325261118353231872</t>
  </si>
  <si>
    <t>http://pbs.twimg.com/profile_images/1522617421663973377/LFBjeZkF_normal.jpg</t>
  </si>
  <si>
    <t>Sσʅαɾια</t>
  </si>
  <si>
    <t>http://twitter.com/Gottab00Ktoread/statuses/1525497214365503488</t>
  </si>
  <si>
    <t>RT @Rocks_Suman1: Balen Shah : 52
Keshav Sthapit : 43
Srijana Singh : 41
#KeepInTouch</t>
  </si>
  <si>
    <t>Sat May 14 15:23:40 +0000 2022</t>
  </si>
  <si>
    <t>1261225567</t>
  </si>
  <si>
    <t>http://pbs.twimg.com/profile_images/1522949407364501505/SmXktPr9_normal.jpg</t>
  </si>
  <si>
    <t>http://twitter.com/susangurung7/statuses/1525497078327410688</t>
  </si>
  <si>
    <t>Independent mayoral candidate Balen Shah is taking an initial lead in the vote-counting in Kathmandu Metropolis.
https://t.co/JN2C1uGQgP
#Khabarhub #BalenShah #Kathmandu #Nepal</t>
  </si>
  <si>
    <t>Sat May 14 15:20:27 +0000 2022</t>
  </si>
  <si>
    <t>http://twitter.com/dc_popular/statuses/1525496268755116032</t>
  </si>
  <si>
    <t>{"hashtags":[],"symbols":[],"user_mentions":[],"urls":[{"url":"https://t.co/66nfmkFfob","expanded_url":"https://twitter.com/dc_popular/status/1523972554117255168","display_url":"twitter.com/dc_popular/sta…","indices":[231,254]}]}</t>
  </si>
  <si>
    <t>Balen Shah : 52
Keshav Sthapit : 43
Srijana Singh : 41
#KeepInTouch</t>
  </si>
  <si>
    <t>Sat May 14 15:19:43 +0000 2022</t>
  </si>
  <si>
    <t>http://twitter.com/AbAnil11/statuses/1525496086248493056</t>
  </si>
  <si>
    <t>Balen Shah : 63
Keshav Sthapit : 60
Srijana Singh : 47
#memeNepalUpdates
#KeepInTouch 
Source @nepalmeme</t>
  </si>
  <si>
    <t>Sat May 14 15:19:33 +0000 2022</t>
  </si>
  <si>
    <t>1497546191902769154</t>
  </si>
  <si>
    <t>http://pbs.twimg.com/profile_images/1502979417567817728/uglWi5Ce_normal.jpg</t>
  </si>
  <si>
    <t>Naboo</t>
  </si>
  <si>
    <t>http://twitter.com/anakinslitsaber/statuses/1525496042711838721</t>
  </si>
  <si>
    <t>Balen Shah got almost the entire KMC manifesting his victory. 
Can't wait to see the good happening!!
#LocalElection2079</t>
  </si>
  <si>
    <t>Sat May 14 15:19:04 +0000 2022</t>
  </si>
  <si>
    <t>2209719534</t>
  </si>
  <si>
    <t>Sandaju11</t>
  </si>
  <si>
    <t>166947238</t>
  </si>
  <si>
    <t>1525474738205773824</t>
  </si>
  <si>
    <t>http://pbs.twimg.com/profile_images/1428008219121569799/jDj1S1eU_normal.jpg</t>
  </si>
  <si>
    <t>http://twitter.com/aashisharyal03/statuses/1525495919201886208</t>
  </si>
  <si>
    <t>{"hashtags":[],"symbols":[],"user_mentions":[{"screen_name":"Sandaju11","name":"धन बहादुर","id":2209719534,"id_str":"2209719534","indices":[0,10]}],"urls":[]}</t>
  </si>
  <si>
    <t>12:30PM
Balen Shah - 52
Keshav Staphit - 43
Shrijana - 41</t>
  </si>
  <si>
    <t>Sat May 14 15:16:47 +0000 2022</t>
  </si>
  <si>
    <t>1513822994615123973</t>
  </si>
  <si>
    <t>http://pbs.twimg.com/profile_images/1513824971214458880/3O4Z18VB_normal.jpg</t>
  </si>
  <si>
    <t>http://twitter.com/rakshyash98/statuses/1525495347161665536</t>
  </si>
  <si>
    <t>Kathmandu Mayor Vote Count Update: Balen Shah is leading in starting stage of vote count. Sirjana Singh &amp;amp; Keshav Sthapit are closely behind him.
#Routiney</t>
  </si>
  <si>
    <t>Sat May 14 15:16:18 +0000 2022</t>
  </si>
  <si>
    <t>769438754440294400</t>
  </si>
  <si>
    <t>http://pbs.twimg.com/profile_images/1490541567329062916/k70fVQq2_normal.jpg</t>
  </si>
  <si>
    <t>Error</t>
  </si>
  <si>
    <t>http://twitter.com/ArsenalBip/statuses/1525495222431813632</t>
  </si>
  <si>
    <t>{"hashtags":[{"text":"BalenShah","indices":[83,93]}],"symbols":[],"user_mentions":[],"urls":[]}</t>
  </si>
  <si>
    <t>Balen Shah : 52
Keshav Sthapit : 43
Srijana Singh : 41
#memeNepalUpdates
#KeepInTouch</t>
  </si>
  <si>
    <t>Sat May 14 15:15:38 +0000 2022</t>
  </si>
  <si>
    <t>1255100588133515264</t>
  </si>
  <si>
    <t>http://pbs.twimg.com/profile_images/1523348137368485888/ZkovAuEV_normal.jpg</t>
  </si>
  <si>
    <t>http://twitter.com/skymasimit/statuses/1525495056810930176</t>
  </si>
  <si>
    <t>Balen Shah : 52
Keshav Sthapit : 43
Srijana Singh : 41
#Kathmandu 
#Mayor_Candidate</t>
  </si>
  <si>
    <t>Sat May 14 15:15:01 +0000 2022</t>
  </si>
  <si>
    <t>http://twitter.com/iamurSaugat/statuses/1525494899730046976</t>
  </si>
  <si>
    <t>काठमाडौं महानगरपालिका update 
Balen shah- 52
Sthapit 43
Srijana 41
#LocalElections2022</t>
  </si>
  <si>
    <t>Sat May 14 15:14:38 +0000 2022</t>
  </si>
  <si>
    <t>1250420622716362754</t>
  </si>
  <si>
    <t>http://pbs.twimg.com/profile_images/1524246635924307968/xNfY3WWl_normal.jpg</t>
  </si>
  <si>
    <t>http://twitter.com/ssamriddhhii/statuses/1525494805089857536</t>
  </si>
  <si>
    <t>Manifesting Balen Shah to Win and Renu Dahal to lose.</t>
  </si>
  <si>
    <t>Sat May 14 15:14:30 +0000 2022</t>
  </si>
  <si>
    <t>http://twitter.com/sanzay_shah/statuses/1525494773141762048</t>
  </si>
  <si>
    <t>{"hashtags":[],"symbols":[],"user_mentions":[],"urls":[],"media":[{"id":1525494763486515200,"id_str":"1525494763486515200","indices":[9,32],"media_url":"http://pbs.twimg.com/tweet_video_thumb/FSulZ6xVEAABXfQ.jpg","media_url_https":"https://pbs.twimg.com/tweet_video_thumb/FSulZ6xVEAABXfQ.jpg","url":"https://t.co/bTDXw5iwdo","display_url":"pic.twitter.com/bTDXw5iwdo","expanded_url":"https://twitter.com/sanzay_shah/status/1525494773141762048/photo/1","type":"photo","sizes":{"medium":{"w":480,"h":270,"resize":"fit"},"thumb":{"w":150,"h":150,"resize":"crop"},"small":{"w":480,"h":270,"resize":"fit"},"large":{"w":480,"h":270,"resize":"fit"}}}]}</t>
  </si>
  <si>
    <t>Balen Shah is leading the early vote count in Kathmandu, tight race though.</t>
  </si>
  <si>
    <t>Sat May 14 15:11:55 +0000 2022</t>
  </si>
  <si>
    <t>832611566906462210</t>
  </si>
  <si>
    <t>http://pbs.twimg.com/profile_images/1512772028168040449/0sUvnV_0_normal.jpg</t>
  </si>
  <si>
    <t xml:space="preserve"> Syangja , Nepal 🇳🇵 </t>
  </si>
  <si>
    <t>http://twitter.com/nitaspkt1/statuses/1525494119317258240</t>
  </si>
  <si>
    <t>Independent candidate Balen Shah has taken an initial lead in vote counting for Mayor of Kathmandu Metropolitan City.
https://t.co/TpHABj8f44</t>
  </si>
  <si>
    <t>Sat May 14 15:10:13 +0000 2022</t>
  </si>
  <si>
    <t>http://twitter.com/AshokNe71285906/statuses/1525493691929939969</t>
  </si>
  <si>
    <t>आशा छ, Balen Shah ले आफ्ना प्रतिस्पर्धीलाई हराएर काठमाडौं महानगरको पहिलो मेयर स्वतन्त्र उम्मेदवार निर्वाचित निश्चित हुने छन्।🙏🇳🇵</t>
  </si>
  <si>
    <t>Sat May 14 15:09:08 +0000 2022</t>
  </si>
  <si>
    <t>1390655214605139978</t>
  </si>
  <si>
    <t>http://pbs.twimg.com/profile_images/1395660466286829574/0o95JFhx_normal.jpg</t>
  </si>
  <si>
    <t>http://twitter.com/sanjay78500320/statuses/1525493422618193920</t>
  </si>
  <si>
    <t>New update 
Balen shah 43
Sthapit 38
Srijana 37
Source TV Annapurna https://t.co/HM7PEPHPd1</t>
  </si>
  <si>
    <t>Sat May 14 15:03:08 +0000 2022</t>
  </si>
  <si>
    <t>http://twitter.com/NplYearProgres/statuses/1525491910881574913</t>
  </si>
  <si>
    <t>{"hashtags":[{"text":"NepalElection2079","indices":[69,87]},{"text":"NepalVotes","indices":[89,100]}],"symbols":[],"user_mentions":[],"urls":[]}</t>
  </si>
  <si>
    <t>Balen Shah is leading the early vote count in Kathmandu. Keshav Sthapit is lagging. 
#Nepal #Kathmandu #NepalVotes #nepalvotes2022 #NepalLocalElections #BalenShah https://t.co/TGXQYPhVGW</t>
  </si>
  <si>
    <t>Sat May 14 15:01:05 +0000 2022</t>
  </si>
  <si>
    <t>518265493</t>
  </si>
  <si>
    <t>http://pbs.twimg.com/profile_images/1462966546314059781/YixbTGa3_normal.jpg</t>
  </si>
  <si>
    <t>Constant Denial</t>
  </si>
  <si>
    <t>http://twitter.com/dalbhattarkarii/statuses/1525491395343323136</t>
  </si>
  <si>
    <t>@NirmalPrasai5 Balen shah :- 43
Srijana :- 36
Stapit :-38
जनताले परिबर्तन खोजेको महसुस हचुवा विश्लेषण गर्नुभन्दा नबोलेको बेश</t>
  </si>
  <si>
    <t>Sat May 14 15:00:07 +0000 2022</t>
  </si>
  <si>
    <t>1435840766094430211</t>
  </si>
  <si>
    <t>http://pbs.twimg.com/profile_images/1435841087726256128/1Qnw7gBb_normal.jpg</t>
  </si>
  <si>
    <t>http://twitter.com/1Pratik11/statuses/1525491153822707714</t>
  </si>
  <si>
    <t>New update 
Balen shah 43
Sthapit 38
Srijana 37
Source TV Annapurna</t>
  </si>
  <si>
    <t>Sat May 14 14:59:59 +0000 2022</t>
  </si>
  <si>
    <t>http://twitter.com/1Pratik11/statuses/1525491117147705344</t>
  </si>
  <si>
    <t>RT @anjan_aryal43: काठमाडौं :
वालेनको सुरुवाती अग्रता यहि रेसियो अन्त सम्म देख्न पाईयोस Balen Shah : 15
Keshav Sthapit : 2 
Srijana Singh:9</t>
  </si>
  <si>
    <t>Sat May 14 14:59:54 +0000 2022</t>
  </si>
  <si>
    <t>http://twitter.com/1Pratik11/statuses/1525491096897613824</t>
  </si>
  <si>
    <t>{"hashtags":[{"text":"LocalElection2022","indices":[76,94]},{"text":"NepalElection2079","indices":[95,113]},{"text":"BalenShah","indices":[114,124]}],"symbols":[],"user_mentions":[{"screen_name":"Ashutoshhh__","name":"Ashutosh","id":1296685684313399300,"id_str":"1296685684313399297","indices":[3,16]}],"urls":[]}</t>
  </si>
  <si>
    <t>@iPiyush_agr Balen Shah admin ?</t>
  </si>
  <si>
    <t>Sat May 14 14:59:50 +0000 2022</t>
  </si>
  <si>
    <t>http://twitter.com/1Pratik11/statuses/1525491079818416129</t>
  </si>
  <si>
    <t>{"hashtags":[{"text":"Balen","indices":[133,139]}],"symbols":[],"user_mentions":[{"screen_name":"trending_Nepal","name":"trending Nepal","id":1387056097,"id_str":"1387056097","indices":[3,18]},{"screen_name":"ShahBarsha","name":"reshma Aadhikarìi","id":813190065274818600,"id_str":"813190065274818560","indices":[120,131]}],"urls":[]}</t>
  </si>
  <si>
    <t>Friends have created a group to support Balen Shah in any social work. Amazed to see the energy. Let’s see how long it goes.</t>
  </si>
  <si>
    <t>Sat May 14 14:53:37 +0000 2022</t>
  </si>
  <si>
    <t>950726667130908672</t>
  </si>
  <si>
    <t>http://pbs.twimg.com/profile_images/950735770540650498/Vtb8tgPZ_normal.jpg</t>
  </si>
  <si>
    <t>http://twitter.com/APhanju/statuses/1525489513941807104</t>
  </si>
  <si>
    <t>Ktm update:
Balen Shah-15
Shakya ko didi- 9
Shakya ko dai-2</t>
  </si>
  <si>
    <t>Sat May 14 14:52:51 +0000 2022</t>
  </si>
  <si>
    <t>http://twitter.com/NoNext_Question/statuses/1525489322190700545</t>
  </si>
  <si>
    <t>{"hashtags":[{"text":"nepal","indices":[209,215]},{"text":"localelections","indices":[216,231]},{"text":"election2022","indices":[232,245]},{"text":"nonextquestion","indices":[246,261]}],"symbols":[],"user_mentions":[],"urls":[],"media":[{"id":1525489309909889000,"id_str":"1525489309909889025","indices":[262,285],"media_url":"http://pbs.twimg.com/media/FSugcenVsAEyNrB.jpg","media_url_https":"https://pbs.twimg.com/media/FSugcenVsAEyNrB.jpg","url":"https://t.co/hdU4HGcBIu","display_url":"pic.twitter.com/hdU4HGcBIu","expanded_url":"https://twitter.com/NoNext_Question/status/1525489322190700545/photo/1","type":"photo","sizes":{"thumb":{"w":150,"h":150,"resize":"crop"},"small":{"w":680,"h":680,"resize":"fit"},"medium":{"w":1200,"h":1200,"resize":"fit"},"large":{"w":1920,"h":1920,"resize":"fit"}}}]}</t>
  </si>
  <si>
    <t>Kathmandu mayor update till now
Keshab stipait 2
Srijana singh 2
Balen shah 1
Invalid vote 4</t>
  </si>
  <si>
    <t>Sat May 14 14:52:49 +0000 2022</t>
  </si>
  <si>
    <t>1078500261428113408</t>
  </si>
  <si>
    <t>http://pbs.twimg.com/profile_images/1189826593314742272/UehFNa5l_normal.jpg</t>
  </si>
  <si>
    <t>http://twitter.com/Tshekhar5/statuses/1525489314691715072</t>
  </si>
  <si>
    <t>Kathmandu mayor update till now
Keshab stipait 2 
Srijana singh 2
Balen shah 1
Invalid vote 4</t>
  </si>
  <si>
    <t>Sat May 14 14:52:46 +0000 2022</t>
  </si>
  <si>
    <t>http://twitter.com/yeklomanchhe/statuses/1525489302708178944</t>
  </si>
  <si>
    <t>Mayor ma balen Shah 28 vote le ra deputy mayor ma Sunita dangol le 68 votes ko agrata raheko jankaari prapta vayeko cha #LocalElections #LocalelectionNepal</t>
  </si>
  <si>
    <t>Sat May 14 14:49:31 +0000 2022</t>
  </si>
  <si>
    <t>907313324118773760</t>
  </si>
  <si>
    <t>http://pbs.twimg.com/profile_images/1523939791196553217/KoG73pgJ_normal.jpg</t>
  </si>
  <si>
    <t>http://twitter.com/SGnepal/statuses/1525488483175120896</t>
  </si>
  <si>
    <t>@MitraAgyat @Ekalomanchhe Balen Shah aile keshav sthapit Vanda 28 vote le agaadi chan</t>
  </si>
  <si>
    <t>Sat May 14 14:49:28 +0000 2022</t>
  </si>
  <si>
    <t>1401942436406906886</t>
  </si>
  <si>
    <t>http://pbs.twimg.com/profile_images/1525625396989149184/2EvcugZm_normal.jpg</t>
  </si>
  <si>
    <t>Rainbow</t>
  </si>
  <si>
    <t>http://twitter.com/acharyakochori/statuses/1525488472928436224</t>
  </si>
  <si>
    <t>ब्रो नि देउवाकै लाइनमा पो आए त गाँठे !
ज्योतिष हेरेर आएको छु : बालेन साह https://t.co/feNwn4JYTt</t>
  </si>
  <si>
    <t>Sat May 14 14:48:04 +0000 2022</t>
  </si>
  <si>
    <t>565610648</t>
  </si>
  <si>
    <t>http://pbs.twimg.com/profile_images/1525167586270642177/May37GHj_normal.jpg</t>
  </si>
  <si>
    <t xml:space="preserve">लुम्बिनि अञ्चल </t>
  </si>
  <si>
    <t>http://twitter.com/hatar_g/statuses/1525488120573009920</t>
  </si>
  <si>
    <t>Balen Shah ko pratinidhi haru chai vote ganne thau ma aru ko ummedwar haru jasari basna napaine rey?? is this true?? tf is this rule??? #LocalElections2079</t>
  </si>
  <si>
    <t>Sat May 14 14:46:28 +0000 2022</t>
  </si>
  <si>
    <t>1714585008</t>
  </si>
  <si>
    <t>http://pbs.twimg.com/profile_images/1421004215984410629/k0CkVYfV_normal.jpg</t>
  </si>
  <si>
    <t>http://twitter.com/BadalBro_/statuses/1525487716355305472</t>
  </si>
  <si>
    <t>{"hashtags":[],"symbols":[],"user_mentions":[{"screen_name":"suhana_bhusal","name":"सु हा ना ❤","id":1434463495,"id_str":"1434463495","indices":[3,17]}],"urls":[]}</t>
  </si>
  <si>
    <t>RT @Rato_pati: मतगणना स्थल पुगे मेयरका उम्मेदवार बालेन साह
https://t.co/za2f7kpgSK</t>
  </si>
  <si>
    <t>Sat May 14 14:46:03 +0000 2022</t>
  </si>
  <si>
    <t>44196397</t>
  </si>
  <si>
    <t>elonmusk</t>
  </si>
  <si>
    <t>1255568892795203584</t>
  </si>
  <si>
    <t>1525291586669531137</t>
  </si>
  <si>
    <t>http://pbs.twimg.com/profile_images/1424561147437469696/NKQrtgPy_normal.jpg</t>
  </si>
  <si>
    <t>http://twitter.com/realvoltavai051/statuses/1525487610063646720</t>
  </si>
  <si>
    <t>{"hashtags":[],"symbols":[],"user_mentions":[{"screen_name":"elonmusk","name":"Elon Musk","id":44196397,"id_str":"44196397","indices":[0,9]},{"screen_name":"Twitter","name":"Twitter","id":783214,"id_str":"783214","indices":[10,18]}],"urls":[]}</t>
  </si>
  <si>
    <t>Kathmandu Independent mayor candidate Balen Shah seen at the vote counting that's been going at "Rastriya Sabha Griha,Bhrikuri Mandav".
@motteygangnp https://t.co/GT6Hk0PP3g</t>
  </si>
  <si>
    <t>Sat May 14 14:42:43 +0000 2022</t>
  </si>
  <si>
    <t>339589170</t>
  </si>
  <si>
    <t>http://pbs.twimg.com/profile_images/1397217332699680768/Uh3N8koJ_normal.jpg</t>
  </si>
  <si>
    <t>http://twitter.com/goldescapes/statuses/1525486772104310784</t>
  </si>
  <si>
    <t>मतगणना स्थल पुगे मेयरका उम्मेदवार बालेन साह
https://t.co/za2f7kpgSK</t>
  </si>
  <si>
    <t>Sat May 14 14:41:07 +0000 2022</t>
  </si>
  <si>
    <t>4479794653</t>
  </si>
  <si>
    <t>http://pbs.twimg.com/profile_images/1304269428301930500/Dof2ik76_normal.jpg</t>
  </si>
  <si>
    <t>http://twitter.com/bishwakarma999/statuses/1525486370000715786</t>
  </si>
  <si>
    <t>@RONBupdates Balen Shah must win... best wishes to him...❤</t>
  </si>
  <si>
    <t>Sat May 14 14:40:56 +0000 2022</t>
  </si>
  <si>
    <t>1431308754566320133</t>
  </si>
  <si>
    <t>http://pbs.twimg.com/profile_images/1515184578125701122/OzS9kE-J_normal.jpg</t>
  </si>
  <si>
    <t xml:space="preserve">timro mann </t>
  </si>
  <si>
    <t>http://twitter.com/Bhyaguto1/statuses/1525486323184074753</t>
  </si>
  <si>
    <t>@jhabadrinath Sir I voted for Balen Shah. Jitchha hola hai?</t>
  </si>
  <si>
    <t>Sat May 14 14:40:18 +0000 2022</t>
  </si>
  <si>
    <t>1260823314605334528</t>
  </si>
  <si>
    <t>http://pbs.twimg.com/profile_images/1439828614317367298/vASooiZ2_normal.jpg</t>
  </si>
  <si>
    <t>http://twitter.com/Floki_1905/statuses/1525486164781957121</t>
  </si>
  <si>
    <t>Nepal (Kathmandu): Setopati Exit Poll
Mayoral Election
Balen Shah (Independent): 42.2%
Srijana Singh (NC, Centre-left): 25.9%
Keshav Sthapit (CPN-UML, Left): 24.8%
Suman Sayami (Independent): 4.4%
...
Sample Size: 1,350
➤https://t.co/hs04CMlOQQ
#Nepal https://t.co/KHnCwQheaW</t>
  </si>
  <si>
    <t>Sat May 14 14:39:28 +0000 2022</t>
  </si>
  <si>
    <t>1245001082457055235</t>
  </si>
  <si>
    <t>http://pbs.twimg.com/profile_images/1520006782328119296/xDwnVPPk_normal.jpg</t>
  </si>
  <si>
    <t>http://twitter.com/karkibinodjung1/statuses/1525485953997221888</t>
  </si>
  <si>
    <t>{"hashtags":[{"text":"सपोर्ट_","indices":[235,243]}],"symbols":[],"user_mentions":[],"urls":[]}</t>
  </si>
  <si>
    <t>@Prakriti_L Balen shah will be next Mayor, Setopati prediction.</t>
  </si>
  <si>
    <t>Sat May 14 14:38:31 +0000 2022</t>
  </si>
  <si>
    <t>1281291911177760768</t>
  </si>
  <si>
    <t>http://pbs.twimg.com/profile_images/1513483915763523584/JcL8erU5_normal.jpg</t>
  </si>
  <si>
    <t xml:space="preserve">🌐 </t>
  </si>
  <si>
    <t>http://twitter.com/iDornidhi/statuses/1525485714460540929</t>
  </si>
  <si>
    <t>मतगणनामा शंका गर्दै बालेनले मध्यरातमा गराए निर्वाचन आयोगको ध्यानाकर्षण https://t.co/UNUZCvvgxr via @Annapurna_Post</t>
  </si>
  <si>
    <t>Sat May 14 14:35:08 +0000 2022</t>
  </si>
  <si>
    <t>http://twitter.com/__lol_life/statuses/1525484862701903872</t>
  </si>
  <si>
    <t>{"hashtags":[{"text":"BalenforMayor","indices":[46,60]},{"text":"BalenShah","indices":[61,71]}],"symbols":[],"user_mentions":[],"urls":[],"media":[{"id":1525484859820753000,"id_str":"1525484859820752896","indices":[72,95],"media_url":"http://pbs.twimg.com/media/FSucZcvaQAARYmX.jpg","media_url_https":"https://pbs.twimg.com/media/FSucZcvaQAARYmX.jpg","url":"https://t.co/ZbkWfPKLef","display_url":"pic.twitter.com/ZbkWfPKLef","expanded_url":"https://twitter.com/__lol_life/status/1525484862701903872/photo/1","type":"photo","sizes":{"small":{"w":496,"h":680,"resize":"fit"},"thumb":{"w":150,"h":150,"resize":"crop"},"large":{"w":540,"h":741,"resize":"fit"},"medium":{"w":540,"h":741,"resize":"fit"}}}]}</t>
  </si>
  <si>
    <t>Kina kina balen shah le jitxa jasto lagxa malai.</t>
  </si>
  <si>
    <t>Sat May 14 14:34:21 +0000 2022</t>
  </si>
  <si>
    <t>1398100324636717060</t>
  </si>
  <si>
    <t>http://pbs.twimg.com/profile_images/1525840644815527937/dWZhG_rj_normal.jpg</t>
  </si>
  <si>
    <t>http://twitter.com/loudayy/statuses/1525484668765675521</t>
  </si>
  <si>
    <t>Will Balen Shah be the next Mayor of Kathmandu?</t>
  </si>
  <si>
    <t>Sat May 14 14:33:26 +0000 2022</t>
  </si>
  <si>
    <t>2366563362</t>
  </si>
  <si>
    <t>http://pbs.twimg.com/profile_images/1522226753741070336/f8bXUq4A_normal.jpg</t>
  </si>
  <si>
    <t>http://twitter.com/heyyaaa___/statuses/1525484436967391234</t>
  </si>
  <si>
    <t>निर्वाचन महासंग्राम : कसले मार्ला बाजी ? Srijan Singh VS Balen Shah VS K... https://t.co/vLUFYEZ7en via @YouTube</t>
  </si>
  <si>
    <t>Sat May 14 14:31:32 +0000 2022</t>
  </si>
  <si>
    <t>3093739536</t>
  </si>
  <si>
    <t>http://pbs.twimg.com/profile_images/1481626160576761858/-oOTQTA6_normal.jpg</t>
  </si>
  <si>
    <t>http://twitter.com/bpin_devkota/statuses/1525483959135895552</t>
  </si>
  <si>
    <t>{"hashtags":[{"text":"BREAKING_UPDATE","indices":[0,16]}],"symbols":[],"user_mentions":[],"urls":[]}</t>
  </si>
  <si>
    <t>RT @Khabarhub_Eng: Independent mayoral candidate of Kathmandu Metropolitan City Balen Shah has said that his victory was certain.
https://t.co/Hzx4G6xYE7
#Khabarhub #Balen_Shah #Kathmandu #LocalElections2022 #Nepal</t>
  </si>
  <si>
    <t>Sat May 14 14:29:32 +0000 2022</t>
  </si>
  <si>
    <t>1174352812794187777</t>
  </si>
  <si>
    <t>http://pbs.twimg.com/profile_images/1195412475883216896/qS9pc_d-_normal.jpg</t>
  </si>
  <si>
    <t>http://twitter.com/TravellingNepa1/statuses/1525483453445066753</t>
  </si>
  <si>
    <t>{"hashtags":[{"text":"balenshah","indices":[101,111]}],"symbols":[],"user_mentions":[],"urls":[{"url":"https://t.co/asMD7rbCtV","expanded_url":"https://youtu.be/6lswkxAkc-E","display_url":"youtu.be/6lswkxAkc-E","indices":[76,99]}]}</t>
  </si>
  <si>
    <t>Gabriel Boric, at only 36, became the President of Chile and trying to make things happen. 
Hope Balen Shah wins too and at least try to make things happen beyond all the pressure he receives. 
#hope https://t.co/wp6M6abjAP</t>
  </si>
  <si>
    <t>Sat May 14 14:28:47 +0000 2022</t>
  </si>
  <si>
    <t>1614742549</t>
  </si>
  <si>
    <t>http://pbs.twimg.com/profile_images/1154685541587148802/BfhsbTLq_normal.jpg</t>
  </si>
  <si>
    <t xml:space="preserve">दाङ / काठमाडौं </t>
  </si>
  <si>
    <t>http://twitter.com/salmanshahT20/statuses/1525483267993923584</t>
  </si>
  <si>
    <t>Usko exit poll ho Ba ka vatuwa haru lai khusi banauna banako poll haina. Ajha congress ko re. Baa ka vatuwa and propoganda. Wow.
Hijo euta Balen Shah lai Gagan Thapa le uthako Kesav Istapit ko vote katna vandai thyo. Yesta ko buddhi https://t.co/dpql7usEIf</t>
  </si>
  <si>
    <t>Sat May 14 14:27:51 +0000 2022</t>
  </si>
  <si>
    <t>1251101404506107904</t>
  </si>
  <si>
    <t>http://pbs.twimg.com/profile_images/1507380026370519043/adLMuaHB_normal.jpg</t>
  </si>
  <si>
    <t>http://twitter.com/medtweet_itis/statuses/1525483030814437376</t>
  </si>
  <si>
    <t>{"hashtags":[{"text":"Balenshah","indices":[22,32]},{"text":"Election2022","indices":[33,46]},{"text":"Nepal","indices":[47,53]}],"symbols":[],"user_mentions":[],"urls":[]}</t>
  </si>
  <si>
    <t>Setopati exit- polls predict Balen Shah is going to win the elections. #BalenShah https://t.co/4WH2AOxecI</t>
  </si>
  <si>
    <t>Sat May 14 14:27:49 +0000 2022</t>
  </si>
  <si>
    <t>1455208726164434945</t>
  </si>
  <si>
    <t>http://pbs.twimg.com/profile_images/1466373136052473860/U1ChMfUA_normal.jpg</t>
  </si>
  <si>
    <t>http://twitter.com/Crypto_Help_/statuses/1525483023763771394</t>
  </si>
  <si>
    <t>{"hashtags":[{"text":"BalenShah","indices":[110,120]}],"symbols":[],"user_mentions":[],"urls":[]}</t>
  </si>
  <si>
    <t>Jitlan ta Balen Shah Le?</t>
  </si>
  <si>
    <t>Sat May 14 14:27:23 +0000 2022</t>
  </si>
  <si>
    <t>2568231668</t>
  </si>
  <si>
    <t>http://pbs.twimg.com/profile_images/1524005033817391104/rFeIYz4W_normal.jpg</t>
  </si>
  <si>
    <t>http://twitter.com/fakeperaltaaa/statuses/1525482915911565312</t>
  </si>
  <si>
    <t>RT @Annapurna_Post: मतगणनामा शंका गर्दै बालेनले मध्यरातमा गराए निर्वाचन आयोगको ध्यानाकर्षण https://t.co/9G3rYb4rEt</t>
  </si>
  <si>
    <t>Sat May 14 14:27:11 +0000 2022</t>
  </si>
  <si>
    <t>http://twitter.com/fakeperaltaaa/statuses/1525482864388804611</t>
  </si>
  <si>
    <t>RT @sangi435: If Balen Shah wins today, golden age of Kathmandu will officially begin! 🤝</t>
  </si>
  <si>
    <t>Sat May 14 14:26:50 +0000 2022</t>
  </si>
  <si>
    <t>931532767090716673</t>
  </si>
  <si>
    <t>http://pbs.twimg.com/profile_images/1524098368041287680/PSgAWQat_normal.jpg</t>
  </si>
  <si>
    <t>http://twitter.com/sawmeer88/statuses/1525482774924513280</t>
  </si>
  <si>
    <t>@Rose807572201 Balen Shah जितेनन् भने ठूलो दुघर्टना हुन्छ 🤤🤤🤤</t>
  </si>
  <si>
    <t>Sat May 14 14:26:39 +0000 2022</t>
  </si>
  <si>
    <t>720988588746231808</t>
  </si>
  <si>
    <t>http://pbs.twimg.com/profile_images/1193775776144846848/W96AIDRw_normal.jpg</t>
  </si>
  <si>
    <t>http://twitter.com/divyaraj54/statuses/1525482730057629697</t>
  </si>
  <si>
    <t>RT @Rato_pati: मतगणना प्रकियामा बालेनको आपत्ति https://t.co/i5QzRtAhui</t>
  </si>
  <si>
    <t>Sat May 14 14:25:24 +0000 2022</t>
  </si>
  <si>
    <t>43930338</t>
  </si>
  <si>
    <t>http://pbs.twimg.com/profile_images/894438332930732032/wbOg32wJ_normal.jpg</t>
  </si>
  <si>
    <t>http://twitter.com/acpmasquerade/statuses/1525482413929144320</t>
  </si>
  <si>
    <t>RT @PopulismUpdates: Kathmandu, the capital of Nepal, has a mayoral election in less than a week. 
Popular "Nephop" rapper (and engineer) Balen Shah is running as an independent candidate, with a campaign powered by Nepalese youth https://t.co/j09eJDznyi</t>
  </si>
  <si>
    <t>Sat May 14 14:25:22 +0000 2022</t>
  </si>
  <si>
    <t>http://twitter.com/_sumanbhattarai/statuses/1525482406333284352</t>
  </si>
  <si>
    <t>{"hashtags":[{"text":"LocalElections2022","indices":[24,43]}],"symbols":[],"user_mentions":[],"urls":[]}</t>
  </si>
  <si>
    <t>मतगणना प्रकियामा बालेनको आपत्ति https://t.co/MMlI8bxfgm</t>
  </si>
  <si>
    <t>http://twitter.com/yourpeachybabee/statuses/1525482405183705088</t>
  </si>
  <si>
    <t>सबैउम्मेदवार बराबर भनेर लोकतान्त्रिक पद्दतिको निर्वाचन भएकोछ।उम्मेदवारी दिने समय होस वा शुल्क वा प्रक्रिया कतैपनि पार्टीगत उम्मेदवार र स्वतन्त्र उम्मेदवारको भिन्नता सोचिएको छैन।हरेकलाई हरेकसँग प्रतिष्पर्धी मानिएको छ।हरेकले पाउने प्रत्येक मतको मतभार बराबर छ
https://t.co/7JfeH15U43</t>
  </si>
  <si>
    <t>Sat May 14 14:24:50 +0000 2022</t>
  </si>
  <si>
    <t>http://twitter.com/acpmasquerade/statuses/1525482272711151616</t>
  </si>
  <si>
    <t>मध्यरातमा निर्वाचन आयोगमाथि बालेन शाहले गरे यस्तो शंका https://t.co/2MttVShh5k</t>
  </si>
  <si>
    <t>Sat May 14 14:23:49 +0000 2022</t>
  </si>
  <si>
    <t>95556436</t>
  </si>
  <si>
    <t>http://pbs.twimg.com/profile_images/1358942075866202115/ntNQLCu1_normal.jpg</t>
  </si>
  <si>
    <t>http://twitter.com/tridevgurung/statuses/1525482018091458560</t>
  </si>
  <si>
    <t>@BellaHappening If I was in ktm, I would have voted for Balen Shah.</t>
  </si>
  <si>
    <t>Sat May 14 14:17:11 +0000 2022</t>
  </si>
  <si>
    <t>1390031923624378373</t>
  </si>
  <si>
    <t>http://pbs.twimg.com/profile_images/1509511979454836736/o4jZqZ3v_normal.jpg</t>
  </si>
  <si>
    <t>http://twitter.com/whysakiiwhy/statuses/1525480349282623488</t>
  </si>
  <si>
    <t>Setopati projects Balen Shah will be elected mayor of Kathmandu. https://t.co/YzD2Jka1gO</t>
  </si>
  <si>
    <t>Sat May 14 14:12:03 +0000 2022</t>
  </si>
  <si>
    <t>1286267934868819973</t>
  </si>
  <si>
    <t>http://pbs.twimg.com/profile_images/1522121439746588672/S52Iq3sD_normal.jpg</t>
  </si>
  <si>
    <t>KHAT MA</t>
  </si>
  <si>
    <t>http://twitter.com/reeyewahhh/statuses/1525479054279069696</t>
  </si>
  <si>
    <t>RT @PopulismUpdates: 🚨🚨🚨 Results projection sees an independent rapper, Balen Shah, elected new mayor of the capital of Nepal https://t.co/wVrKv6KU8P</t>
  </si>
  <si>
    <t>Sat May 14 14:11:53 +0000 2022</t>
  </si>
  <si>
    <t>http://twitter.com/reeyewahhh/statuses/1525479012348604416</t>
  </si>
  <si>
    <t>@PopulismUpdates @daveweigel Professional rapper plus structural engineer, entrepreneur and a person with a lot of vision and energy. At 35 years of age he is projected to be winner of this election. Independent candidates do not win elections in Nepal so this is a huge deal! Balen Shah is our Zelensky!</t>
  </si>
  <si>
    <t>Sat May 14 14:11:40 +0000 2022</t>
  </si>
  <si>
    <t>http://twitter.com/reeyewahhh/statuses/1525478957701005313</t>
  </si>
  <si>
    <t>Balen Shah must win and start a revolution !!! 
#BalenShah #BalenforMayor</t>
  </si>
  <si>
    <t>Sat May 14 14:10:06 +0000 2022</t>
  </si>
  <si>
    <t>http://twitter.com/Nepal_News_En/statuses/1525478565499772929</t>
  </si>
  <si>
    <t>{"hashtags":[],"symbols":[],"user_mentions":[],"urls":[{"url":"https://t.co/YUWl6tXsJo","expanded_url":"https://thehimalayantimes.com/kathmandu/ec-releases-first-official-update-on-kmc-election-independent-candidate-balen-maintains-lead","display_url":"thehimalayantimes.com/kathmandu/ec-r…","indices":[107,130]}]}</t>
  </si>
  <si>
    <t>RT @rbkarma07: Balen shah le awasya jitnu पर्छ जय नेपाल🇳🇵</t>
  </si>
  <si>
    <t>Sat May 14 14:03:42 +0000 2022</t>
  </si>
  <si>
    <t>1263124630421729281</t>
  </si>
  <si>
    <t>http://pbs.twimg.com/profile_images/1492864661481730052/Bia6EwVV_normal.jpg</t>
  </si>
  <si>
    <t>Woda No.6</t>
  </si>
  <si>
    <t>http://twitter.com/UnlearnTrading/statuses/1525476953754546177</t>
  </si>
  <si>
    <t>मतगणना प्रकियामा बालेनको आपत्ति https://t.co/i5QzRtAhui</t>
  </si>
  <si>
    <t>Sat May 14 14:00:33 +0000 2022</t>
  </si>
  <si>
    <t>1958889014</t>
  </si>
  <si>
    <t>http://pbs.twimg.com/profile_images/1252257018460569600/NqNo_uY4_normal.jpg</t>
  </si>
  <si>
    <t>http://twitter.com/KapurDahal/statuses/1525476159646904320</t>
  </si>
  <si>
    <t>Balen shah le awasya jitnu पर्छ जय नेपाल🇳🇵</t>
  </si>
  <si>
    <t>Sat May 14 14:00:05 +0000 2022</t>
  </si>
  <si>
    <t>1295927704047333376</t>
  </si>
  <si>
    <t>sneharki</t>
  </si>
  <si>
    <t>1094630073901166595</t>
  </si>
  <si>
    <t>1525351914950762497</t>
  </si>
  <si>
    <t>http://pbs.twimg.com/profile_images/1524459761814573057/R87kQ29s_normal.jpg</t>
  </si>
  <si>
    <t>http://twitter.com/AadityaAryal9/statuses/1525476045402480640</t>
  </si>
  <si>
    <t>{"hashtags":[],"symbols":[],"user_mentions":[{"screen_name":"sneharki","name":"🐍","id":1295927704047333400,"id_str":"1295927704047333376","indices":[0,9]}],"urls":[]}</t>
  </si>
  <si>
    <t>@thisissnufkin__ They are sagar, basante and krishne, who didn't go to jail to meet their friend instead had a deep discussion on Kathmandu election and praying to god for win of balen shah.</t>
  </si>
  <si>
    <t>Sat May 14 13:59:33 +0000 2022</t>
  </si>
  <si>
    <t>1091345467059798021</t>
  </si>
  <si>
    <t>http://pbs.twimg.com/profile_images/1477643985376059393/lwIpe8PF_normal.jpg</t>
  </si>
  <si>
    <t>http://twitter.com/OfficialAshesh/statuses/1525475910539157504</t>
  </si>
  <si>
    <t>बालेनले यो पटक जिते र उनले भनेजसरी नै काम गरे भने अर्को चुनावमा  स्वतन्त्र उम्मेदवारका विरुद्ध सबै राजनीतिक दलहरुको गठबन्धन पनि हुनसक्छ ।😊
#vote_for_balen_shah</t>
  </si>
  <si>
    <t>Sat May 14 13:56:49 +0000 2022</t>
  </si>
  <si>
    <t>http://twitter.com/birat_anupam/statuses/1525475223591481344</t>
  </si>
  <si>
    <t>{"hashtags":[],"symbols":[],"user_mentions":[{"screen_name":"KoshRKoirala","name":"Kosh Raj","id":273806750,"id_str":"273806750","indices":[3,16]}],"urls":[]}</t>
  </si>
  <si>
    <t>मतगणनामा शंका गर्दै बालेनले मध्यरातमा गराए निर्वाचन आयोगको ध्यानाकर्षण https://t.co/9G3rYb4rEt</t>
  </si>
  <si>
    <t>Sat May 14 13:56:45 +0000 2022</t>
  </si>
  <si>
    <t>1367106103528460290</t>
  </si>
  <si>
    <t>http://pbs.twimg.com/profile_images/1367106391215771650/LO7H_2-n_normal.jpg</t>
  </si>
  <si>
    <t>http://twitter.com/Gauravk02270548/statuses/1525475206344626177</t>
  </si>
  <si>
    <t>{"hashtags":[{"text":"balen_shah","indices":[0,11]}],"symbols":[],"user_mentions":[{"screen_name":"ShahBalen","name":"Balen Shah","id":1471116252600955000,"id_str":"1471116252600954886","indices":[12,22]}],"urls":[]}</t>
  </si>
  <si>
    <t>Biggest credit For Balen Shah mayor win goes to Sunita Dangol and UML(amale)
By joining UML as deputy mayor candidate she gave balen a massive advantage in uniting independent votes.
#BalenShah  #NepalVotes
#NepalElection #NepalVotes</t>
  </si>
  <si>
    <t>Sat May 14 13:56:37 +0000 2022</t>
  </si>
  <si>
    <t>1968188496</t>
  </si>
  <si>
    <t>http://pbs.twimg.com/profile_images/1307684953547628544/82etOGRE_normal.jpg</t>
  </si>
  <si>
    <t>http://twitter.com/sanit_tam/statuses/1525475170009645057</t>
  </si>
  <si>
    <t>यो लोकतन्त्रको विरुद्धमा छ। यसले विवादको सिर्जना गरेर मतगणना शान्तिपुर्ण हुदैन कि भनी शंका उत्पन्न गराउँछ। यसप्रति निर्वाचन आयोग सजग बनोस्। हरेक स्वतन्त्र उम्मेदवारलाई आफ्नो प्रतिनिधि मतगणनामा सामेल गर्न दिओस्। निर्वाचन आयोगको ध्यानाकर्षण र तत्काल कार्यान्वयनका लागि अपिल गर्दछु।</t>
  </si>
  <si>
    <t>Sat May 14 13:55:10 +0000 2022</t>
  </si>
  <si>
    <t>273806750</t>
  </si>
  <si>
    <t>http://pbs.twimg.com/profile_images/761690684755697664/hBtOjLOR_normal.jpg</t>
  </si>
  <si>
    <t>http://twitter.com/KoshRKoirala/statuses/1525474804958392321</t>
  </si>
  <si>
    <t>{"hashtags":[{"text":"LocalElections2022","indices":[216,235]},{"text":"Mayor","indices":[236,242]},{"text":"Kathmandu","indices":[243,253]},{"text":"InitialVoteCount","indices":[254,271]}],"symbols":[],"user_mentions":[],"urls":[]}</t>
  </si>
  <si>
    <t>पक्कै पनि यसको लोकतान्त्रिक जवाफ छैन ।
यसैले, सामान्य प्राबिधिक कुराहरुमा सम्झौता नगर्न लोकतन्त्रसँग र आफ्नो प्रतिनिधि राख्न पाउने उम्मेदवारको अधिकारसँग खेलवाड नगरियोस्। ५ स्वतन्त्रको एकजना साझा प्रतिनिधी भन्ने कुरा कानुनी, व्यवहारिक र लोकतन्त्रको कसीमा हदैसम्मको अन्यायपुर्ण छ।</t>
  </si>
  <si>
    <t>Sat May 14 13:54:28 +0000 2022</t>
  </si>
  <si>
    <t>http://twitter.com/Gauravk02270548/statuses/1525474629825007616</t>
  </si>
  <si>
    <t>{"hashtags":[{"text":"BALEN_SHAH","indices":[0,11]},{"text":"NepalElection2079","indices":[12,30]}],"symbols":[],"user_mentions":[],"urls":[]}</t>
  </si>
  <si>
    <t>यस्तोमा पाँच स्वतन्त्र भनेर के आधारमा एकै डालोमा राखिएको हो? कुन विचारधारा वा सम्बन्धले पाँच जना स्वतन्त्र उम्मेदवारले एकजना मात्रै प्रतिनिधी छान्ने हो? पाँचजनाले एकजना मात्रै प्रतिनिधिको छनौट गर्ने प्रकिया र बिधि के हो? आयोगले सो किसिमको चुनावका लागि बनाएको कार्यबिधि कहाँ छ?</t>
  </si>
  <si>
    <t>Sat May 14 13:52:19 +0000 2022</t>
  </si>
  <si>
    <t>http://twitter.com/nepalnewsfeed/statuses/1525474087681896448</t>
  </si>
  <si>
    <t>{"hashtags":[],"symbols":[],"user_mentions":[],"urls":[{"url":"https://t.co/6n7boaqMzW","expanded_url":"https://www.nepalnewsfeed.com","display_url":"nepalnewsfeed.com","indices":[90,113]}]}</t>
  </si>
  <si>
    <t>हरेकलाई हरेकसँग प्रतिष्पर्धी मानिएको छ। हरेकले पाउने प्रत्येक मतको 'मतभार' बराबर छ। यस्तोमा दलगत र स्वतन्त्र भनेर गणनामा किन फरक गर्न खोजिदैछ? स्वतन्त्रहरु आफैमा फरक फरक विचार, समूह र उम्मेदवार हुन्। उनीहरु आफै बिचमा प्रतिष्पर्धा हुन्छ।</t>
  </si>
  <si>
    <t>Sat May 14 13:51:08 +0000 2022</t>
  </si>
  <si>
    <t>1361898764</t>
  </si>
  <si>
    <t>http://pbs.twimg.com/profile_images/1435491579381235714/0cHpo6yo_normal.jpg</t>
  </si>
  <si>
    <t>Bharatpur</t>
  </si>
  <si>
    <t>http://twitter.com/Aryalrajesh245/statuses/1525473792020971521</t>
  </si>
  <si>
    <t>मतगणनामा पाँच स्वतन्त्र उम्मेदवारको एकजना प्रतिनिधि भन्ने कुरा आयो। सबै उम्मेदवार बराबर भनेर लोकतान्त्रिक पद्दतिको निर्वाचन भएको छ। उम्मेदवारी दिने समय होस् वा शुल्क वा प्रक्रिया, कतै पनि पार्टीगत उम्मेदवार र स्वतन्त्र उम्मेदवारको भिन्नता सोचिएको छैन।</t>
  </si>
  <si>
    <t>Sat May 14 13:50:36 +0000 2022</t>
  </si>
  <si>
    <t>1110912046063849477</t>
  </si>
  <si>
    <t>rhijuta_p</t>
  </si>
  <si>
    <t>2240204934</t>
  </si>
  <si>
    <t>1525381093779996672</t>
  </si>
  <si>
    <t>http://pbs.twimg.com/profile_images/1523689767518752768/2_W5Tps1_normal.jpg</t>
  </si>
  <si>
    <t>http://twitter.com/swadree/statuses/1525473656184643584</t>
  </si>
  <si>
    <t>{"hashtags":[],"symbols":[],"user_mentions":[{"screen_name":"rhijuta_p","name":"Rhijuta Pokharel","id":1110912046063849500,"id_str":"1110912046063849477","indices":[0,10]}],"urls":[]}</t>
  </si>
  <si>
    <t>If Balen Shah wins today, golden age of Kathmandu will officially begin! 🤝</t>
  </si>
  <si>
    <t>Sat May 14 13:49:41 +0000 2022</t>
  </si>
  <si>
    <t>324834212</t>
  </si>
  <si>
    <t>http://pbs.twimg.com/profile_images/1513557251415580690/yuL-g5Fi_normal.jpg</t>
  </si>
  <si>
    <t>Pokhara, Nepal</t>
  </si>
  <si>
    <t>http://twitter.com/d_sndp/statuses/1525473426613293058</t>
  </si>
  <si>
    <t>SetoPati: Setopati Projection: Balen Shah to be elected Kathmandu Mayor -  https://t.co/YpN5hgGn8U</t>
  </si>
  <si>
    <t>Sat May 14 13:49:34 +0000 2022</t>
  </si>
  <si>
    <t>1101095849852047360</t>
  </si>
  <si>
    <t>http://pbs.twimg.com/profile_images/1521834564032897033/0YuMTDQw_normal.jpg</t>
  </si>
  <si>
    <t>http://twitter.com/arunshah240/statuses/1525473396405829632</t>
  </si>
  <si>
    <t>{"hashtags":[],"symbols":[],"user_mentions":[{"screen_name":"icedoutishh","name":"Ishan ","id":894363492886560800,"id_str":"894363492886560770","indices":[3,15]}],"urls":[]}</t>
  </si>
  <si>
    <t>@ghimirebhawana9 Timi valu haru ko laagi tape hola balen hamro laagi ta aasha ko diyo ho balen shah</t>
  </si>
  <si>
    <t>Sat May 14 13:49:01 +0000 2022</t>
  </si>
  <si>
    <t>2560764284</t>
  </si>
  <si>
    <t>http://pbs.twimg.com/profile_images/1517914242363510784/ntY-lxox_normal.jpg</t>
  </si>
  <si>
    <t>Oblivion</t>
  </si>
  <si>
    <t>http://twitter.com/Miss_Roosy/statuses/1525473256878137344</t>
  </si>
  <si>
    <t>{"hashtags":[],"symbols":[],"user_mentions":[{"screen_name":"baa_jhingaa","name":"Cactusary","id":3255555140,"id_str":"3255555140","indices":[3,15]}],"urls":[]}</t>
  </si>
  <si>
    <t>I want someone to look at me the way Police Didi looks at Balen Shah. 
#LocalElections2022 #NepalVotes #NepalElection2079 #BalenShah https://t.co/Gf2pTM7lBx</t>
  </si>
  <si>
    <t>Sat May 14 13:48:28 +0000 2022</t>
  </si>
  <si>
    <t>4798412484</t>
  </si>
  <si>
    <t>http://pbs.twimg.com/profile_images/1515399949340446724/QieSO4t9_normal.jpg</t>
  </si>
  <si>
    <t>Bharatpur, Nepal</t>
  </si>
  <si>
    <t>http://twitter.com/sophiyapoudel/statuses/1525473122014461952</t>
  </si>
  <si>
    <t>यी पनि कान चिर्या जाेगि र"छन्, पढ्ने विज्ञान अनि विश्वास "ज्योतिष हेरेर आएको छु" : बालेन साह https://t.co/NxhHo5yvMc</t>
  </si>
  <si>
    <t>Sat May 14 13:47:58 +0000 2022</t>
  </si>
  <si>
    <t>http://twitter.com/sophiyapoudel/statuses/1525472994587332608</t>
  </si>
  <si>
    <t>🚨🚨🚨 Results projection sees an independent rapper, Balen Shah, elected new mayor of the capital of Nepal https://t.co/wVrKv6KU8P</t>
  </si>
  <si>
    <t>Sat May 14 13:47:31 +0000 2022</t>
  </si>
  <si>
    <t>1303660516477345792</t>
  </si>
  <si>
    <t>http://pbs.twimg.com/profile_images/1489458693011697665/jBlUCV15_normal.jpg</t>
  </si>
  <si>
    <t>http://twitter.com/ewwsougly/statuses/1525472880678797312</t>
  </si>
  <si>
    <t>RT @AshokNe71285906: My hope and my prediction as well.
New Mayor of the great city of Kathmandu will be Balen Shah.   
We must reject the corrupted and the corruption that is prevalent today.   
Jai Nepal</t>
  </si>
  <si>
    <t>Sat May 14 13:44:45 +0000 2022</t>
  </si>
  <si>
    <t>3255555140</t>
  </si>
  <si>
    <t>http://pbs.twimg.com/profile_images/1522270746546155522/DHFV60TD_normal.jpg</t>
  </si>
  <si>
    <t>http://twitter.com/baa_jhingaa/statuses/1525472183426109440</t>
  </si>
  <si>
    <t>RT @Basanti977: Nothing is more To Be known of This Guy 🔥If you want some changes Just vote for balen shah | https://t.co/OEHFzbANhU</t>
  </si>
  <si>
    <t>Sat May 14 13:39:27 +0000 2022</t>
  </si>
  <si>
    <t>1261886661765419009</t>
  </si>
  <si>
    <t>http://pbs.twimg.com/profile_images/1432504832158420997/zIpX3LV6_normal.jpg</t>
  </si>
  <si>
    <t>http://twitter.com/sujwalkhadka08/statuses/1525470849964249091</t>
  </si>
  <si>
    <t>{"hashtags":[],"symbols":[],"user_mentions":[{"screen_name":"Haardiick","name":"Hardick","id":2659205018,"id_str":"2659205018","indices":[3,13]}],"urls":[]}</t>
  </si>
  <si>
    <t>RT @DpakPoudyal: Changes should start from Capital! Young people should get the chance to lead the country!
Final Endorsements!
Mayor : Balen Shah
Deputy Mayor: Sunita Dangol 
#VoteForChange #VoteForYoungLeaders https://t.co/VEM0dVdPIc</t>
  </si>
  <si>
    <t>Sat May 14 13:36:05 +0000 2022</t>
  </si>
  <si>
    <t>901454972159578112</t>
  </si>
  <si>
    <t>http://pbs.twimg.com/profile_images/903149215815090176/npNAvmbN_normal.jpg</t>
  </si>
  <si>
    <t>http://twitter.com/Sangroulapp/statuses/1525470004665147392</t>
  </si>
  <si>
    <t>RT @speaks_ashis: Imagine, Balen Shah wins !
Boom 💥 A Political Revolution 👀
@ShahBalen</t>
  </si>
  <si>
    <t>Sat May 14 13:36:04 +0000 2022</t>
  </si>
  <si>
    <t>1014520831031037955</t>
  </si>
  <si>
    <t>kusumeyrumal</t>
  </si>
  <si>
    <t>1482274651892228096</t>
  </si>
  <si>
    <t>1525435514467553280</t>
  </si>
  <si>
    <t>http://pbs.twimg.com/profile_images/1520352715070910465/ZWDnVcdd_normal.jpg</t>
  </si>
  <si>
    <t>http://twitter.com/MrSatyalShrajit/statuses/1525469998332116992</t>
  </si>
  <si>
    <t>{"hashtags":[],"symbols":[],"user_mentions":[{"screen_name":"kusumeyrumal","name":"kus","id":1014520831031038000,"id_str":"1014520831031037955","indices":[0,13]}],"urls":[]}</t>
  </si>
  <si>
    <t>KafleTweets</t>
  </si>
  <si>
    <t>RT @kshetri_saman: 🚨PROJECTION For Kathmandu 🚨
Congratulation
Mayor Balen Shah
Deputy Mayor Sunita Dangol
#BalenShah  #NepalVotes
#NepalElection #Nepal</t>
  </si>
  <si>
    <t>Sat May 14 13:34:44 +0000 2022</t>
  </si>
  <si>
    <t>2148982686</t>
  </si>
  <si>
    <t>1525469259354472448</t>
  </si>
  <si>
    <t>http://pbs.twimg.com/profile_images/1149286698804662272/kDhWkq8N_normal.jpg</t>
  </si>
  <si>
    <t>http://twitter.com/KafleTweets/statuses/1525469664175738880</t>
  </si>
  <si>
    <t>{"hashtags":[],"symbols":[],"user_mentions":[{"screen_name":"_imleyy","name":"Sunflower","id":2903406583,"id_str":"2903406583","indices":[0,8]}],"urls":[]}</t>
  </si>
  <si>
    <t>🚨PROJECTION For Kathmandu 🚨
Congratulation
Mayor Balen Shah
Deputy Mayor Sunita Dangol
#BalenShah  #NepalVotes
#NepalElection #Nepal</t>
  </si>
  <si>
    <t>Sat May 14 13:34:05 +0000 2022</t>
  </si>
  <si>
    <t>http://pbs.twimg.com/profile_images/1513348160806334464/LnLKrSsy_normal.jpg</t>
  </si>
  <si>
    <t>http://twitter.com/suhana_bhusal/statuses/1525469500069801985</t>
  </si>
  <si>
    <t>RT @nujra118: If Balen Shah wins today, golden age of Kathmandu will officially begin! 🤝</t>
  </si>
  <si>
    <t>Sat May 14 13:33:07 +0000 2022</t>
  </si>
  <si>
    <t>1525466083825623041</t>
  </si>
  <si>
    <t>http://twitter.com/_imleyy/statuses/1525469259354472448</t>
  </si>
  <si>
    <t>{"hashtags":[],"symbols":[],"user_mentions":[{"screen_name":"KafleTweets","name":"Rich Man","id":2148982686,"id_str":"2148982686","indices":[0,12]}],"urls":[]}</t>
  </si>
  <si>
    <t>बलेन शाहले कति मत पाए ? जान्नको लागि लिङ्कमा क्लिक गर्नुहोस्!!
https://t.co/x1xhzAVZvj
#voteforbalenshah #NepalElection2079 #LocalElections2022 #BalenShah  #balenformayor https://t.co/bW6LfLffNP</t>
  </si>
  <si>
    <t>Sat May 14 13:28:50 +0000 2022</t>
  </si>
  <si>
    <t>810159987091705856</t>
  </si>
  <si>
    <t>http://pbs.twimg.com/profile_images/1512388011031658500/UOzmE7nk_normal.jpg</t>
  </si>
  <si>
    <t>Chormara Madhyabindu, Nawalpur</t>
  </si>
  <si>
    <t>http://twitter.com/bhandarikiran16/statuses/1525468177530224640</t>
  </si>
  <si>
    <t>{"hashtags":[{"text":"LocalElections2022","indices":[57,76]},{"text":"NepalElection2079","indices":[77,95]}],"symbols":[],"user_mentions":[],"urls":[]}</t>
  </si>
  <si>
    <t>RT @surendraphuyal: Setopati exit polls suggest Balen Shah, a young Kathmanduite with Tarai roots who's famous for his rap songs and a structural engineering degree could be elected as Kathmandu new Mayor, stunning many. @setopati 
https://t.co/y1kzFBi5VC</t>
  </si>
  <si>
    <t>Sat May 14 13:28:21 +0000 2022</t>
  </si>
  <si>
    <t>128568306</t>
  </si>
  <si>
    <t>http://pbs.twimg.com/profile_images/697294623157321728/sBfdk2ag_normal.jpg</t>
  </si>
  <si>
    <t>Global</t>
  </si>
  <si>
    <t>http://twitter.com/NepaliPatra/statuses/1525468056600088576</t>
  </si>
  <si>
    <t>{"hashtags":[],"symbols":[],"user_mentions":[],"urls":[{"url":"https://t.co/NJgtqmU78s","expanded_url":"https://www.nepalipatra.com/news/balen-shah/94537","display_url":"nepalipatra.com/news/balen-sha…","indices":[31,54]}]}</t>
  </si>
  <si>
    <t>@rockcchya Balen Shah लाई 👍️😘</t>
  </si>
  <si>
    <t>Sat May 14 13:27:29 +0000 2022</t>
  </si>
  <si>
    <t>1523949708452167680</t>
  </si>
  <si>
    <t>http://pbs.twimg.com/profile_images/1525670662442217472/qXTN9mg7_normal.jpg</t>
  </si>
  <si>
    <t>http://twitter.com/lcnabina01/statuses/1525467841436061696</t>
  </si>
  <si>
    <t>{"hashtags":[{"text":"Kathmandu","indices":[140,150]},{"text":"LocalElections2022","indices":[151,170]},{"text":"BalenShah","indices":[171,181]}],"symbols":[],"user_mentions":[],"urls":[]}</t>
  </si>
  <si>
    <t>All mayoral candidates apart from Balen Shah, Singh and Sthapit set to lose deposit https://t.co/mOefFnB0ab</t>
  </si>
  <si>
    <t>Sat May 14 13:26:27 +0000 2022</t>
  </si>
  <si>
    <t>http://twitter.com/mediapnp/statuses/1525467577874776064</t>
  </si>
  <si>
    <t>{"hashtags":[],"symbols":[],"user_mentions":[],"urls":[{"url":"https://t.co/eyqSna1hA6","expanded_url":"https://www.youtube.com/watch?v=NsDppyT6r40","display_url":"youtube.com/watch?v=NsDppy…","indices":[90,113]}],"media":[{"id":1525467568559243300,"id_str":"1525467568559243265","indices":[114,137],"media_url":"http://pbs.twimg.com/media/FSuMq9xaQAEKpKT.jpg","media_url_https":"https://pbs.twimg.com/media/FSuMq9xaQAEKpKT.jpg","url":"https://t.co/e2w87NDi7E","display_url":"pic.twitter.com/e2w87NDi7E","expanded_url":"https://twitter.com/mediapnp/status/1525467577874776064/photo/1","type":"photo","sizes":{"thumb":{"w":150,"h":150,"resize":"crop"},"medium":{"w":1200,"h":675,"resize":"fit"},"large":{"w":1280,"h":720,"resize":"fit"},"small":{"w":680,"h":383,"resize":"fit"}}}]}</t>
  </si>
  <si>
    <t>RT @najnepal: मलामी लाई मरौ मरौ झै लाग्ने आर्यघाट नबन्ला जस्तो छ!! 😁
 Balen shah को अग्रता !😍</t>
  </si>
  <si>
    <t>Sat May 14 13:23:00 +0000 2022</t>
  </si>
  <si>
    <t>1028957998213996545</t>
  </si>
  <si>
    <t>http://pbs.twimg.com/profile_images/1344997189836128259/9P5F3sZR_normal.jpg</t>
  </si>
  <si>
    <t>syangja nepal</t>
  </si>
  <si>
    <t>http://twitter.com/Sarojad4932/statuses/1525466712795414528</t>
  </si>
  <si>
    <t>RT @subodhgautam1: feeling huge relief just to hear he shall win 👍👍👍
literally speaking we dont need more than 600 MP's and ministers, rather we need 76 balen shah in nepal.
we dont vote for us, its for next generation!! Mind it
 Jai nepal 🙏🙏🙏</t>
  </si>
  <si>
    <t>Sat May 14 13:21:33 +0000 2022</t>
  </si>
  <si>
    <t>http://twitter.com/__lol_life/statuses/1525466345634050048</t>
  </si>
  <si>
    <t>Setopati exit polls suggest Balen Shah, a young Kathmanduite with Tarai roots who's famous for his rap songs and a structural engineering degree could be elected as Kathmandu new Mayor, stunning many. @setopati 
https://t.co/y1kzFBi5VC</t>
  </si>
  <si>
    <t>Sat May 14 13:21:12 +0000 2022</t>
  </si>
  <si>
    <t>1100728241805963264</t>
  </si>
  <si>
    <t>http://pbs.twimg.com/profile_images/1485829624479514626/pGDdu2wv_normal.jpg</t>
  </si>
  <si>
    <t>http://twitter.com/imjobbless/statuses/1525466257109024768</t>
  </si>
  <si>
    <t>RT @imbiwas: If Balen Shah Win #NepalElection than the Kathmandu will win.
All eyes on Election, Balen wins will set the positive impact in all over Nepal not just in KTM. But if he somehow lose, many youth who are now willing to come forward will be disheartened.
Best wishes to #BalenShah https://t.co/lvXOnxAzaI</t>
  </si>
  <si>
    <t>Sat May 14 13:18:57 +0000 2022</t>
  </si>
  <si>
    <t>http://twitter.com/krksbn/statuses/1525465691197157376</t>
  </si>
  <si>
    <t>{"hashtags":[{"text":"LocalElections2022","indices":[97,116]}],"symbols":[],"user_mentions":[],"urls":[]}</t>
  </si>
  <si>
    <t>RT @SulavKarki: Whatever the results, I gotta appreciate the confidence level of Balen Shah who says he's gonna win.. Let's wait for the results but what a wake up call it would be for our main political parties if Balen Shah does win and become Mayor of Kathmandu metropolitan city</t>
  </si>
  <si>
    <t>Sat May 14 13:18:40 +0000 2022</t>
  </si>
  <si>
    <t>http://twitter.com/bhandarikiran16/statuses/1525465621206831104</t>
  </si>
  <si>
    <t>{"hashtags":[{"text":"LocalElections2022","indices":[45,64]}],"symbols":[],"user_mentions":[],"urls":[{"url":"https://t.co/eP6A8IEWNc","expanded_url":"https://twitter.com/fact/status/1525244697903513601","display_url":"twitter.com/fact/status/15…","indices":[65,88]}]}</t>
  </si>
  <si>
    <t>Win or Learn, when a national level media outlet is predicting Balen Shah as the winner, he has already won! 
Much needed change for the country. https://t.co/MWFWsasH6q</t>
  </si>
  <si>
    <t>Sat May 14 13:18:18 +0000 2022</t>
  </si>
  <si>
    <t>1386194547307212805</t>
  </si>
  <si>
    <t>http://pbs.twimg.com/profile_images/1472567730410700810/kSFsM3uF_normal.jpg</t>
  </si>
  <si>
    <t>kapurdhara, ktm</t>
  </si>
  <si>
    <t>http://twitter.com/07_basanta/statuses/1525465530014257152</t>
  </si>
  <si>
    <t>{"hashtags":[{"text":"BalenShah","indices":[0,10]},{"text":"LocalElections2022","indices":[11,30]}],"symbols":[],"user_mentions":[],"urls":[]}</t>
  </si>
  <si>
    <t>feeling huge relief just to hear he shall win 👍👍👍
literally speaking we dont need more than 600 MP's and ministers, rather we need 76 balen shah in nepal.
we dont vote for us, its for next generation!! Mind it
 Jai nepal 🙏🙏🙏</t>
  </si>
  <si>
    <t>Sat May 14 13:16:39 +0000 2022</t>
  </si>
  <si>
    <t>1495675327330217987</t>
  </si>
  <si>
    <t>http://twitter.com/Saanvi97818391/statuses/1525465115327602689</t>
  </si>
  <si>
    <t>मलामी लाई मरौ मरौ झै लाग्ने आर्यघाट नबन्ला जस्तो छ!! 😁
 Balen shah को अग्रता !😍</t>
  </si>
  <si>
    <t>Sat May 14 13:15:40 +0000 2022</t>
  </si>
  <si>
    <t>840792497718607872</t>
  </si>
  <si>
    <t>http://pbs.twimg.com/profile_images/1525697385237663744/5fxJnHu9_normal.jpg</t>
  </si>
  <si>
    <t>http://twitter.com/imsaugat17/statuses/1525464864293998594</t>
  </si>
  <si>
    <t>{"hashtags":[],"symbols":[],"user_mentions":[{"screen_name":"Rato_pati","name":"RatoPati","id":918259591,"id_str":"918259591","indices":[3,13]}],"urls":[{"url":"https://t.co/oY3P3JpNCR","expanded_url":"https://ratopati.com/story/238723/2022/5/14/balen-shah","display_url":"ratopati.com/story/238723/2…","indices":[44,67]}]}</t>
  </si>
  <si>
    <t>If Balen Shah wins , I will start believing in being an option because I didn’t see any exceptional quality in Balen.</t>
  </si>
  <si>
    <t>Sat May 14 13:14:48 +0000 2022</t>
  </si>
  <si>
    <t>http://twitter.com/Rato_pati/statuses/1525464646605746176</t>
  </si>
  <si>
    <t>{"hashtags":[],"symbols":[],"user_mentions":[],"urls":[{"url":"https://t.co/oY3P3JpNCR","expanded_url":"https://ratopati.com/story/238723/2022/5/14/balen-shah","display_url":"ratopati.com/story/238723/2…","indices":[29,52]}]}</t>
  </si>
  <si>
    <t>Heard now in twitter space that people of Kathmandu are comparing Balen shah to Arvind Kejriwal. I would like to say to all that people, please go and read Kejriwal’s biography again and again and know how talented he is.</t>
  </si>
  <si>
    <t>Sat May 14 13:13:41 +0000 2022</t>
  </si>
  <si>
    <t>2834648652</t>
  </si>
  <si>
    <t>http://pbs.twimg.com/profile_images/1046390609567764480/nOE6ybpl_normal.jpg</t>
  </si>
  <si>
    <t>Butwal/Gulmi</t>
  </si>
  <si>
    <t>http://twitter.com/life_kandel01/statuses/1525464368598904832</t>
  </si>
  <si>
    <t>RT @chuphubro: Idk who needs to hear this but balen shah winning election will deteriorate the condition of Kathmandu severely.</t>
  </si>
  <si>
    <t>Sat May 14 13:12:10 +0000 2022</t>
  </si>
  <si>
    <t>1524749472223592449</t>
  </si>
  <si>
    <t>http://pbs.twimg.com/profile_images/1524750402545397762/uQjoXCEn_normal.jpg</t>
  </si>
  <si>
    <t>http://twitter.com/KamalaKandela/statuses/1525463986883674112</t>
  </si>
  <si>
    <t>{"hashtags":[{"text":"electionnepal","indices":[14,28]},{"text":"BalenShah","indices":[29,39]}],"symbols":[],"user_mentions":[],"urls":[]}</t>
  </si>
  <si>
    <t>RT @Garimat78854783: @RONBupdates Yeah!youth participation was exciting because of balen shah</t>
  </si>
  <si>
    <t>Sat May 14 13:07:33 +0000 2022</t>
  </si>
  <si>
    <t>http://twitter.com/lcnabina01/statuses/1525462822670307328</t>
  </si>
  <si>
    <t>{"hashtags":[{"text":"kathmandumayor","indices":[61,76]},{"text":"LocalElections2022","indices":[164,183]},{"text":"BalenShah","indices":[184,194]},{"text":"NepalLocalElections","indices":[196,216]}],"symbols":[],"user_mentions":[],"urls":[]}</t>
  </si>
  <si>
    <t>RT @dev13himself: @Puspa_RPant2 @gbudhathoki Balen Shah ley mah communist ho bhandai hidhya chhan ho???</t>
  </si>
  <si>
    <t>Sat May 14 13:06:39 +0000 2022</t>
  </si>
  <si>
    <t>1087667791509901318</t>
  </si>
  <si>
    <t>http://pbs.twimg.com/profile_images/1386884283000836096/jeZT9Qzn_normal.jpg</t>
  </si>
  <si>
    <t>http://twitter.com/50hz__/statuses/1525462595310096384</t>
  </si>
  <si>
    <t>RT @sigdelaakash111: @RaameshKoirala Katmandu - Balen shah
Upa - sunita dangol</t>
  </si>
  <si>
    <t>Sat May 14 13:06:11 +0000 2022</t>
  </si>
  <si>
    <t>http://twitter.com/momoandsarcasm/statuses/1525462478096076800</t>
  </si>
  <si>
    <t>RT @TravellingNepa1: Voted Balen Shah for Mayor? Election Day. Balen for Mayor. https://t.co/RfQsiI1Y41 #BalenShah</t>
  </si>
  <si>
    <t>Sat May 14 13:04:59 +0000 2022</t>
  </si>
  <si>
    <t>198762922</t>
  </si>
  <si>
    <t>http://pbs.twimg.com/profile_images/1519318040361398272/i6TGHM40_normal.jpg</t>
  </si>
  <si>
    <t>Beyond these tweets....</t>
  </si>
  <si>
    <t>http://twitter.com/mesilviya/statuses/1525462176273555456</t>
  </si>
  <si>
    <t>RT @iPiyush_agr: Balen shah is getting votes as free wild card entry. Getting benefits of just being an option. Other parties be like : Hami chai hereko herai. #NepalVotes</t>
  </si>
  <si>
    <t>Sat May 14 13:01:54 +0000 2022</t>
  </si>
  <si>
    <t>477984231</t>
  </si>
  <si>
    <t>http://pbs.twimg.com/profile_images/1509156033767227393/fDqNH7da_normal.jpg</t>
  </si>
  <si>
    <t xml:space="preserve">221B Baker Street </t>
  </si>
  <si>
    <t>http://twitter.com/iravenil/statuses/1525461399723339778</t>
  </si>
  <si>
    <t>I was looking for Balen Shah on twitter and I came  across this... 
Golden Age of Nepal. 
Elect  independent  candidates to overcome  party effect. https://t.co/M6OIx3UqUZ</t>
  </si>
  <si>
    <t>Sat May 14 13:00:38 +0000 2022</t>
  </si>
  <si>
    <t>3804269236</t>
  </si>
  <si>
    <t>http://pbs.twimg.com/profile_images/1464247197441032200/X_qQN2ra_normal.jpg</t>
  </si>
  <si>
    <t>http://twitter.com/Dexter_399/statuses/1525461081648689152</t>
  </si>
  <si>
    <t>{"hashtags":[],"symbols":[],"user_mentions":[{"screen_name":"UTDchwap","name":"CHWAP","id":1461974618504188000,"id_str":"1461974618504187905","indices":[3,12]}],"urls":[]}</t>
  </si>
  <si>
    <t>आजको trending.
Trending in Nepal
#LocalElections2022
Trending with #NepalVotes, #NepalElection2079
Trending in Nepal
Balen Shah
Politics · Trending
Sri Lanka
60.1K Tweets
Entertainment · Trending
#Bollywood
8,880 Tweets
Trending in Nepal
kathmandu valley</t>
  </si>
  <si>
    <t>Sat May 14 12:59:40 +0000 2022</t>
  </si>
  <si>
    <t>1128132398086934528</t>
  </si>
  <si>
    <t>http://pbs.twimg.com/profile_images/1525868224986095616/WC8Xlaqz_normal.jpg</t>
  </si>
  <si>
    <t>http://twitter.com/dipekshya/statuses/1525460840706519040</t>
  </si>
  <si>
    <t>With a sample size of 1350 voters (balanced for demographics as they claim), Balen Shah leads the polls with 42% of the vote, comfortably ahead of Sirjana Singh's 26%.
There's about a third of the participants declined to respond, which might be crucial? Setopati says no. https://t.co/7yaG9VzliF</t>
  </si>
  <si>
    <t>Sat May 14 12:59:14 +0000 2022</t>
  </si>
  <si>
    <t>2384659146</t>
  </si>
  <si>
    <t>http://pbs.twimg.com/profile_images/1267433245349683205/gmAe-I6X_normal.jpg</t>
  </si>
  <si>
    <t>http://twitter.com/Nepal_Tweet/statuses/1525460728873857029</t>
  </si>
  <si>
    <t>Setopati has taken a big risk by projecting Balen Shah as the winner in KMC, they have been spot on previously in number of predictions.. one thing working for Balen may be just 52% voter turnout in KMC.. question is which demographic voted more?? Young or Old..</t>
  </si>
  <si>
    <t>Sat May 14 12:58:11 +0000 2022</t>
  </si>
  <si>
    <t>http://twitter.com/NepaliPatra/statuses/1525460466616930304</t>
  </si>
  <si>
    <t>{"hashtags":[],"symbols":[],"user_mentions":[],"urls":[{"url":"https://t.co/9q4Sttioo9","expanded_url":"https://www.nepalipatra.com/news/balen-shah/94533","display_url":"nepalipatra.com/news/balen-sha…","indices":[34,57]}]}</t>
  </si>
  <si>
    <t>Changes are necessary. I hope Balen Shah will win. #LocalElections2022 https://t.co/hHmsQgEYw4</t>
  </si>
  <si>
    <t>Sat May 14 12:57:35 +0000 2022</t>
  </si>
  <si>
    <t>1461974618504187905</t>
  </si>
  <si>
    <t>http://pbs.twimg.com/profile_images/1524923998303186948/AMMqbTzF_normal.jpg</t>
  </si>
  <si>
    <t>http://twitter.com/UTDchwap/statuses/1525460316804435968</t>
  </si>
  <si>
    <t>हेर्दाहेर्दै Balen Shah ,Zelenskyy jastai office सम्हाल्ने छ्न भने आशा।
#NepalElection2079</t>
  </si>
  <si>
    <t>Sat May 14 12:57:07 +0000 2022</t>
  </si>
  <si>
    <t>http://twitter.com/Ujyaalo/statuses/1525460198873505792</t>
  </si>
  <si>
    <t>{"hashtags":[],"symbols":[],"user_mentions":[{"screen_name":"Ujyaalo","name":"Ujyaalo","id":308959719,"id_str":"308959719","indices":[75,83]}],"urls":[{"url":"https://t.co/jWQYKK2uk8","expanded_url":"https://ujyaaloonline.com/story/69454/2022/5/14/Balen-Shah-is-leading-in-Kathmandu-mayor","display_url":"ujyaaloonline.com/story/69454/20…","indices":[84,107]}]}</t>
  </si>
  <si>
    <t>Balen Shah not my Mayor.
#LocalElections2022</t>
  </si>
  <si>
    <t>Sat May 14 12:51:45 +0000 2022</t>
  </si>
  <si>
    <t>3138610940</t>
  </si>
  <si>
    <t>http://pbs.twimg.com/profile_images/1324272003071664130/lwdS2m38_normal.jpg</t>
  </si>
  <si>
    <t>Syangja~Kathmandu, Nepal</t>
  </si>
  <si>
    <t>http://twitter.com/SumanMalla10/statuses/1525458846419800064</t>
  </si>
  <si>
    <t>{"hashtags":[],"symbols":[],"user_mentions":[{"screen_name":"IAmStu7","name":"डा. गुलाटी 🇳🇵ᅠ","id":1062537607219793900,"id_str":"1062537607219793920","indices":[3,11]}],"urls":[]}</t>
  </si>
  <si>
    <t>My hope and my prediction as well.
New Mayor of the great city of Kathmandu will be Balen Shah.   
We must reject the corrupted and the corruption that is prevalent today.   
Jai Nepal</t>
  </si>
  <si>
    <t>Sat May 14 12:49:58 +0000 2022</t>
  </si>
  <si>
    <t>1387084624468135936</t>
  </si>
  <si>
    <t>http://pbs.twimg.com/profile_images/1518807869193617413/TzvlRjmG_normal.jpg</t>
  </si>
  <si>
    <t>http://twitter.com/nirmanbaral1/statuses/1525458399152214016</t>
  </si>
  <si>
    <t>Setopati exit- polls predict Balen Shah is going to win the elections. https://t.co/URn5c4UWnv</t>
  </si>
  <si>
    <t>Sat May 14 12:46:59 +0000 2022</t>
  </si>
  <si>
    <t>1150150069</t>
  </si>
  <si>
    <t>http://pbs.twimg.com/profile_images/1037981373514973184/YRFFkUv__normal.jpg</t>
  </si>
  <si>
    <t>Kathmandu , Nepal</t>
  </si>
  <si>
    <t>http://twitter.com/aniljournalist/statuses/1525457646501117953</t>
  </si>
  <si>
    <t>{"hashtags":[],"symbols":[],"user_mentions":[],"urls":[],"media":[{"id":1525457643070161000,"id_str":"1525457643070160896","indices":[86,109],"media_url":"http://pbs.twimg.com/media/FSuDpOcaAAAOEDb.jpg","media_url_https":"https://pbs.twimg.com/media/FSuDpOcaAAAOEDb.jpg","url":"https://t.co/vGKyGvU3iW","display_url":"pic.twitter.com/vGKyGvU3iW","expanded_url":"https://twitter.com/aniljournalist/status/1525457646501117953/photo/1","type":"photo","sizes":{"large":{"w":1200,"h":1600,"resize":"fit"},"thumb":{"w":150,"h":150,"resize":"crop"},"small":{"w":510,"h":680,"resize":"fit"},"medium":{"w":900,"h":1200,"resize":"fit"}}}]}</t>
  </si>
  <si>
    <t>Balen shah is getting votes as free wild card entry. Getting benefits of just being an option. Other parties be like : Hami chai hereko herai. #NepalVotes</t>
  </si>
  <si>
    <t>Sat May 14 12:45:37 +0000 2022</t>
  </si>
  <si>
    <t>1464588871811969026</t>
  </si>
  <si>
    <t>http://pbs.twimg.com/profile_images/1525458896374362114/FpUhOxwg_normal.jpg</t>
  </si>
  <si>
    <t>http://twitter.com/sudipbhusal40/statuses/1525457302681440258</t>
  </si>
  <si>
    <t>If balen Shah wins, I will call it a tectonic shift. A madheshi winning from core Newar areas would be a good signal for national integration.</t>
  </si>
  <si>
    <t>Sat May 14 12:45:27 +0000 2022</t>
  </si>
  <si>
    <t>http://twitter.com/NplYearProgres/statuses/1525457263296622592</t>
  </si>
  <si>
    <t>@RaameshKoirala Katmandu - Balen shah
Upa - sunita dangol</t>
  </si>
  <si>
    <t>Sat May 14 12:39:02 +0000 2022</t>
  </si>
  <si>
    <t>4857605296</t>
  </si>
  <si>
    <t>http://pbs.twimg.com/profile_images/1491788199940997126/3JrAXmBx_normal.jpg</t>
  </si>
  <si>
    <t>http://twitter.com/Dj_Nepal28/statuses/1525455647503814657</t>
  </si>
  <si>
    <t>Voted Balen Shah for Mayor? Election Day. Balen for Mayor. https://t.co/RfQsiI1Y41 #BalenShah</t>
  </si>
  <si>
    <t>Sat May 14 12:38:47 +0000 2022</t>
  </si>
  <si>
    <t>1316056693655007233</t>
  </si>
  <si>
    <t>http://pbs.twimg.com/profile_images/1510114812977553408/PrRbBJoL_normal.jpg</t>
  </si>
  <si>
    <t xml:space="preserve">Melbourne  Australia </t>
  </si>
  <si>
    <t>http://twitter.com/ka97678591/statuses/1525455585386213376</t>
  </si>
  <si>
    <t>पढेलेख्या,जान्नेसुन्ने हुँ भन्ने उम्मेद्वार ज्याेतिषमा भाग्य खाेज्छ।यस्ताे अन्धविश्वासी,भाग्यवादी लाउकेलाई मेयरमा जिताउन नयाँ पुस्ता हुँ भन्ने लरिल्वाँठ बुरूक्क उफ्रिन्छ।ओइट् झुर झल्लाराम!
ज्योतिष हेरेर आएको छु : बालेन साह https://t.co/UvO7WHeY5a</t>
  </si>
  <si>
    <t>Sat May 14 12:36:37 +0000 2022</t>
  </si>
  <si>
    <t>2572904599</t>
  </si>
  <si>
    <t>http://pbs.twimg.com/profile_images/1226829418049372164/xX0MgDBs_normal.jpg</t>
  </si>
  <si>
    <t xml:space="preserve">पोखरा ,नेपाल </t>
  </si>
  <si>
    <t>http://twitter.com/bindra_94/statuses/1525455040747655168</t>
  </si>
  <si>
    <t>{"hashtags":[],"symbols":[],"user_mentions":[{"screen_name":"B_shady17","name":"shadysuraz","id":1360233949042249700,"id_str":"1360233949042249733","indices":[3,13]}],"urls":[]}</t>
  </si>
  <si>
    <t>@RONBupdates Yeah!youth participation was exciting because of balen shah</t>
  </si>
  <si>
    <t>Sat May 14 12:35:34 +0000 2022</t>
  </si>
  <si>
    <t>http://twitter.com/NplYearProgres/statuses/1525454776372121600</t>
  </si>
  <si>
    <t>@Puspa_RPant2 @gbudhathoki Balen Shah ley mah communist ho bhandai hidhya chhan ho???</t>
  </si>
  <si>
    <t>Sat May 14 12:32:01 +0000 2022</t>
  </si>
  <si>
    <t>2457506179</t>
  </si>
  <si>
    <t>http://pbs.twimg.com/profile_images/467153269970595841/PLVngpj2_normal.jpeg</t>
  </si>
  <si>
    <t>http://twitter.com/retwit_again/statuses/1525453882725367808</t>
  </si>
  <si>
    <t>Idk who needs to hear this but balen shah winning election will deteriorate the condition of Kathmandu severely.</t>
  </si>
  <si>
    <t>Sat May 14 12:31:20 +0000 2022</t>
  </si>
  <si>
    <t>1106214566629912577</t>
  </si>
  <si>
    <t>http://pbs.twimg.com/profile_images/1457377860444852226/15atYVOP_normal.jpg</t>
  </si>
  <si>
    <t>http://twitter.com/balramaryal7/statuses/1525453707194007553</t>
  </si>
  <si>
    <t>I didn't vote for Balen Shah because I don't believe he is the best for Kathmandu or he is good enough for it, (credentials and contributions wise),very simple.</t>
  </si>
  <si>
    <t>Sat May 14 12:27:30 +0000 2022</t>
  </si>
  <si>
    <t>http://twitter.com/nimeshghimire12/statuses/1525452742927740928</t>
  </si>
  <si>
    <t>{"hashtags":[{"text":"BalenShah","indices":[109,119]}],"symbols":[],"user_mentions":[{"screen_name":"rhijuta_p","name":"Rhijuta Pokharel","id":1110912046063849500,"id_str":"1110912046063849477","indices":[3,13]}],"urls":[]}</t>
  </si>
  <si>
    <t>@amritna balen shah will win</t>
  </si>
  <si>
    <t>Sat May 14 12:27:07 +0000 2022</t>
  </si>
  <si>
    <t>http://twitter.com/nimeshghimire12/statuses/1525452646412599296</t>
  </si>
  <si>
    <t>@endu2050 Waiting for Balen shah</t>
  </si>
  <si>
    <t>Sat May 14 12:26:05 +0000 2022</t>
  </si>
  <si>
    <t>http://twitter.com/nimeshghimire12/statuses/1525452386462203905</t>
  </si>
  <si>
    <t>RT @prati_va: If Balen Shah wins today, golden age of Kathmandu will officially begin! 🤝</t>
  </si>
  <si>
    <t>Sat May 14 12:26:02 +0000 2022</t>
  </si>
  <si>
    <t>http://twitter.com/Ujyaalo/statuses/1525452373782831104</t>
  </si>
  <si>
    <t>{"hashtags":[],"symbols":[],"user_mentions":[{"screen_name":"Ujyaalo","name":"Ujyaalo","id":308959719,"id_str":"308959719","indices":[50,58]}],"urls":[{"url":"https://t.co/FMtMHLaG4L","expanded_url":"https://ujyaaloonline.com/story/69451/2022/5/14/Balen-Shah-is-leading-Sthapit-chasing","display_url":"ujyaaloonline.com/story/69451/20…","indices":[59,82]}]}</t>
  </si>
  <si>
    <t>Imagine, Balen Shah wins !
Boom 💥 A Political Revolution 👀
@ShahBalen</t>
  </si>
  <si>
    <t>Sat May 14 12:24:20 +0000 2022</t>
  </si>
  <si>
    <t>1062537607219793920</t>
  </si>
  <si>
    <t>http://pbs.twimg.com/profile_images/1486919715146518529/8v0VaOJV_normal.jpg</t>
  </si>
  <si>
    <t>http://twitter.com/IAmStu7/statuses/1525451946806505472</t>
  </si>
  <si>
    <t>Kathmandu ma Balen shah ko istiti k xa aile ? #Nepal #kathmandu #BalenShah</t>
  </si>
  <si>
    <t>Sat May 14 12:23:21 +0000 2022</t>
  </si>
  <si>
    <t>http://twitter.com/arunshah240/statuses/1525451700974198785</t>
  </si>
  <si>
    <t>BALEN SHAH ko kati jati vote aaula ?</t>
  </si>
  <si>
    <t>Sat May 14 12:23:03 +0000 2022</t>
  </si>
  <si>
    <t>730427856698757121</t>
  </si>
  <si>
    <t>http://pbs.twimg.com/profile_images/1491455722236035072/nPxiyV8z_normal.jpg</t>
  </si>
  <si>
    <t>Dilfbazar</t>
  </si>
  <si>
    <t>http://twitter.com/SugaarGOD/statuses/1525451626214920192</t>
  </si>
  <si>
    <t>BALEN SHAH लाई शुभकामना 🎉🎊🏆️</t>
  </si>
  <si>
    <t>Sat May 14 12:22:54 +0000 2022</t>
  </si>
  <si>
    <t>1040116697204760576</t>
  </si>
  <si>
    <t>http://pbs.twimg.com/profile_images/1094021867516690432/8IxApaaY_normal.jpg</t>
  </si>
  <si>
    <t>http://twitter.com/Shilapatra/statuses/1525451585920196608</t>
  </si>
  <si>
    <t>{"hashtags":[],"symbols":[],"user_mentions":[],"urls":[],"media":[{"id":1525451385352753200,"id_str":"1525451385352753152","indices":[66,89],"media_url":"http://pbs.twimg.com/ext_tw_video_thumb/1525451385352753152/pu/img/XK8oT0cMkKcq6qtS.jpg","media_url_https":"https://pbs.twimg.com/ext_tw_video_thumb/1525451385352753152/pu/img/XK8oT0cMkKcq6qtS.jpg","url":"https://t.co/onqoOOirz3","display_url":"pic.twitter.com/onqoOOirz3","expanded_url":"https://twitter.com/Shilapatra/status/1525451585920196608/video/1","type":"photo","sizes":{"thumb":{"w":150,"h":150,"resize":"crop"},"large":{"w":1920,"h":1080,"resize":"fit"},"medium":{"w":1200,"h":675,"resize":"fit"},"small":{"w":680,"h":383,"resize":"fit"}}}]}</t>
  </si>
  <si>
    <t>Balen shah lai jitayera aaiyo🤣 https://t.co/LxEvsjV1p0</t>
  </si>
  <si>
    <t>Sat May 14 12:21:28 +0000 2022</t>
  </si>
  <si>
    <t>526037475</t>
  </si>
  <si>
    <t>http://pbs.twimg.com/profile_images/1503030988997206019/lkp_bBle_normal.jpg</t>
  </si>
  <si>
    <t xml:space="preserve">Wolf of Putalisadak </t>
  </si>
  <si>
    <t>http://twitter.com/detoxifin/statuses/1525451227365969920</t>
  </si>
  <si>
    <t>@RONBupdates शुभकामना बालने ❤️🙏 Balen Shah 
#balen #BalenShah</t>
  </si>
  <si>
    <t>Sat May 14 12:12:02 +0000 2022</t>
  </si>
  <si>
    <t>http://twitter.com/NplYearProgres/statuses/1525448850969726976</t>
  </si>
  <si>
    <t>RT @lilmuzibhatt: Balen Shah without beard. Rare photo @RONBupdates https://t.co/cBDTEDuVcO</t>
  </si>
  <si>
    <t>Sat May 14 12:08:14 +0000 2022</t>
  </si>
  <si>
    <t>1263423057571352576</t>
  </si>
  <si>
    <t>http://pbs.twimg.com/profile_images/1450307664672559111/ixpQ9ngR_normal.jpg</t>
  </si>
  <si>
    <t>http://twitter.com/RahulKC59/statuses/1525447894169526272</t>
  </si>
  <si>
    <t>@bishodip Balen shah</t>
  </si>
  <si>
    <t>Sat May 14 12:06:36 +0000 2022</t>
  </si>
  <si>
    <t>http://twitter.com/Sumankarki05/statuses/1525447484767715335</t>
  </si>
  <si>
    <t>@Puspa_RPant2 @gbudhathoki Balen Shah Ta Communist hoina ni mahodaya , Communist haru Ta Religion ra Superstitions ma believe na garne manxe hun ni ta. Kriya baseko manxe marne harule aaja dohoro character dekhayeko suhauxa ta</t>
  </si>
  <si>
    <t>Sat May 14 12:06:30 +0000 2022</t>
  </si>
  <si>
    <t>1258983017520828417</t>
  </si>
  <si>
    <t>http://pbs.twimg.com/profile_images/1521399501675659264/jMw2GGSD_normal.jpg</t>
  </si>
  <si>
    <t>http://twitter.com/kyutnabe/statuses/1525447458419273728</t>
  </si>
  <si>
    <t>{"hashtags":[{"text":"voteforbalenshah","indices":[17,34]}],"symbols":[],"user_mentions":[{"screen_name":"VisionDulal","name":"jordan","id":1347219374764032000,"id_str":"1347219374764032001","indices":[3,15]}],"urls":[],"media":[{"id":1524237121137315800,"id_str":"1524237121137315841","indices":[107,130],"media_url":"http://pbs.twimg.com/media/FSctlf7akAEfq0e.jpg","media_url_https":"https://pbs.twimg.com/media/FSctlf7akAEfq0e.jpg","url":"https://t.co/r8EXffnjEU","display_url":"pic.twitter.com/r8EXffnjEU","expanded_url":"https://twitter.com/VisionDulal/status/1524237125318701056/photo/1","type":"photo","sizes":{"thumb":{"w":150,"h":150,"resize":"crop"},"large":{"w":1011,"h":1350,"resize":"fit"},"small":{"w":509,"h":680,"resize":"fit"},"medium":{"w":899,"h":1200,"resize":"fit"}},"source_status_id":1524237125318701000,"source_status_id_str":"1524237125318701056","source_user_id":1347219374764032000,"source_user_id_str":"1347219374764032001"}]}</t>
  </si>
  <si>
    <t>Yespali balen shah jitey na bhaney. Yo desh ma nabasey pani huncha.
#voteforbalen #balenshah</t>
  </si>
  <si>
    <t>Sat May 14 12:06:25 +0000 2022</t>
  </si>
  <si>
    <t>http://twitter.com/kyutnabe/statuses/1525447438479552513</t>
  </si>
  <si>
    <t>{"hashtags":[{"text":"LocalElections2022","indices":[67,86]}],"symbols":[],"user_mentions":[{"screen_name":"realtirtha","name":"Tirtha Bhattarai","id":865604338789498900,"id_str":"865604338789498880","indices":[3,14]}],"urls":[],"media":[{"id":1525130017721577500,"id_str":"1525130017721577473","indices":[87,110],"media_url":"http://pbs.twimg.com/media/FSpZq66UcAETEd1.jpg","media_url_https":"https://pbs.twimg.com/media/FSpZq66UcAETEd1.jpg","url":"https://t.co/hHmsQgEYw4","display_url":"pic.twitter.com/hHmsQgEYw4","expanded_url":"https://twitter.com/realtirtha/status/1525130027020345345/photo/1","type":"photo","sizes":{"large":{"w":1024,"h":624,"resize":"fit"},"small":{"w":680,"h":414,"resize":"fit"},"thumb":{"w":150,"h":150,"resize":"crop"},"medium":{"w":1024,"h":624,"resize":"fit"}},"source_status_id":1525130027020345300,"source_status_id_str":"1525130027020345345","source_user_id":865604338789498900,"source_user_id_str":"865604338789498880"}]}</t>
  </si>
  <si>
    <t>RT @SiddhantDugar: A really important day in our country's politics irrespective of the result.  
Balen Shah has rekindled the hope of change in millions of young Nepalis in &amp;amp; outside Kathmandu.
He definitely deserves a chance. 
Please go out and vote🙏
#NepalVotes #NepalElection 
#voteforbalen https://t.co/poI7QGn04E</t>
  </si>
  <si>
    <t>Sat May 14 12:05:15 +0000 2022</t>
  </si>
  <si>
    <t>http://twitter.com/SGnepal/statuses/1525447143669911552</t>
  </si>
  <si>
    <t>RT @GangaPoudelkc1: @ShahBalen Best wishes Mr.Balen Shah🇳🇵🇳🇵</t>
  </si>
  <si>
    <t>Sat May 14 12:02:45 +0000 2022</t>
  </si>
  <si>
    <t>http://twitter.com/kyutnabe/statuses/1525446517443956736</t>
  </si>
  <si>
    <t>RT @voice4nepal: Balen Shah gonna win the election!!</t>
  </si>
  <si>
    <t>Sat May 14 12:01:49 +0000 2022</t>
  </si>
  <si>
    <t>781948812</t>
  </si>
  <si>
    <t>http://pbs.twimg.com/profile_images/789465078328283136/iwNALkN9_normal.jpg</t>
  </si>
  <si>
    <t xml:space="preserve">कहीं टाढा </t>
  </si>
  <si>
    <t>http://twitter.com/gobinthe/statuses/1525446282386415618</t>
  </si>
  <si>
    <t>RT @Icebhandari: @dualityofben Balen shah lai dinu na dai 🤣🤣</t>
  </si>
  <si>
    <t>Sat May 14 12:01:09 +0000 2022</t>
  </si>
  <si>
    <t>478470749</t>
  </si>
  <si>
    <t>http://pbs.twimg.com/profile_images/1460596591035781124/APKACxqA_normal.jpg</t>
  </si>
  <si>
    <t>http://twitter.com/remburai/statuses/1525446112987201536</t>
  </si>
  <si>
    <t>{"hashtags":[],"symbols":[],"user_mentions":[],"urls":[{"url":"https://t.co/oIPhNfrwP9","expanded_url":"https://twitter.com/isshashankdas/status/1525410363340365824","display_url":"twitter.com/isshashankdas/…","indices":[30,53]}]}</t>
  </si>
  <si>
    <t>RT @BinodBickey: 👍 on @YouTube: Balen Shah -५० लाखको कार चढेर पुगे चुनाव स्थलमा II  #Balen shah vs #Keshab Sthaapit II https://t.co/PrDxGdrJXm</t>
  </si>
  <si>
    <t>Sat May 14 11:59:22 +0000 2022</t>
  </si>
  <si>
    <t>1284444036116275200</t>
  </si>
  <si>
    <t>http://pbs.twimg.com/profile_images/1517015574458806272/8I7-2iWi_normal.jpg</t>
  </si>
  <si>
    <t>http://twitter.com/aagyaa_/statuses/1525445664108597248</t>
  </si>
  <si>
    <t>RT @MaheshRajMadai: Mayor Candidate of Kathmandu Metro, Balen Shah (No. 35/Lauro) casting his vote today at Tinkune. 😲 https://t.co/2b537DKEvZ</t>
  </si>
  <si>
    <t>Sat May 14 11:54:35 +0000 2022</t>
  </si>
  <si>
    <t>2397204908</t>
  </si>
  <si>
    <t>http://pbs.twimg.com/profile_images/617250689782190080/PgIjJdRd_normal.jpg</t>
  </si>
  <si>
    <t>http://twitter.com/maina_maina_/statuses/1525444460532088835</t>
  </si>
  <si>
    <t>RT @iDornidhi: Make Balen Shah win already, please.</t>
  </si>
  <si>
    <t>Sat May 14 11:53:51 +0000 2022</t>
  </si>
  <si>
    <t>875215012503011330</t>
  </si>
  <si>
    <t>http://pbs.twimg.com/profile_images/885023097501483011/TLBmT05f_normal.jpg</t>
  </si>
  <si>
    <t>West Chester, PA</t>
  </si>
  <si>
    <t>http://twitter.com/Explorer1027/statuses/1525444275915345921</t>
  </si>
  <si>
    <t>RT @deepskanxu: People Asking to Balen Shah, भोट हाल्न त साइत हेरेर ढिलो आउनु भो ,अनि मेयर भए पछि नि यसरि नै साइत हेर्न थाले पछि कसरी काम समय मा हुन्छ । 
बालेन को मन भित्र को उत्तर, बिबाह गर्नलाई हो साइत हेर्ने मा कि योन सम्पर्क गर्न लाई ।</t>
  </si>
  <si>
    <t>Sat May 14 11:51:07 +0000 2022</t>
  </si>
  <si>
    <t>1506266412784164864</t>
  </si>
  <si>
    <t>http://pbs.twimg.com/profile_images/1506266516538671111/OA-JkXE1_normal.png</t>
  </si>
  <si>
    <t>http://twitter.com/PujanKhadgi1/statuses/1525443587072151553</t>
  </si>
  <si>
    <t>RT @aryaldinesh68: बालेन्द्र शाह ( बालेन ) लाई मैले गरेको आग्रह बाट एक भोट गएछ म काठमाडौं बासी नभए पनि !
best wish balen shah</t>
  </si>
  <si>
    <t>Sat May 14 11:50:03 +0000 2022</t>
  </si>
  <si>
    <t>303741614</t>
  </si>
  <si>
    <t>http://pbs.twimg.com/profile_images/1256238300240773121/GYlURvy4_normal.jpg</t>
  </si>
  <si>
    <t>http://twitter.com/dreamyswapnil/statuses/1525443318049820672</t>
  </si>
  <si>
    <t>RT @mountain_gooner: Nepali NTR Balen shah with young heartthrob of Arsenal Nepal, @gunnerinjal https://t.co/iiGMlgetSI</t>
  </si>
  <si>
    <t>Sat May 14 11:49:07 +0000 2022</t>
  </si>
  <si>
    <t>1382654924</t>
  </si>
  <si>
    <t>http://pbs.twimg.com/profile_images/1520693206098219009/sX2n93Xb_normal.jpg</t>
  </si>
  <si>
    <t>http://twitter.com/BeingElyna/statuses/1525443084284067840</t>
  </si>
  <si>
    <t>RT @ShiwaniNeupane: The support for Balen Shah represents the same support we saw for Ranju Darshana a few years ago. Over and over, the largest voter base, the youth, remains ignored, and here once again an independent candidate meets their aspirations. But will they go to the ballots and vote?</t>
  </si>
  <si>
    <t>Sat May 14 11:48:56 +0000 2022</t>
  </si>
  <si>
    <t>1394718149367386114</t>
  </si>
  <si>
    <t>GiriJeebash</t>
  </si>
  <si>
    <t>1515144048725864449</t>
  </si>
  <si>
    <t>1525425179567894528</t>
  </si>
  <si>
    <t>http://pbs.twimg.com/profile_images/1515863727434006530/t1_vCywI_normal.jpg</t>
  </si>
  <si>
    <t>http://twitter.com/rojee_shrestha1/statuses/1525443037912272896</t>
  </si>
  <si>
    <t>{"hashtags":[],"symbols":[],"user_mentions":[{"screen_name":"GiriJeebash","name":"electron _-","id":1394718149367386000,"id_str":"1394718149367386114","indices":[0,12]}],"urls":[]}</t>
  </si>
  <si>
    <t>RT @AdarshaMahaset1: After all that has been said, speculated and projected about Balen Shah, it would be a catastrophic defeat for Kathmandu and the entire nation if he does not get elected as the the new Mayor of the Metropolitan city. 
Change: Now or Never. 
#voteforBalenshah</t>
  </si>
  <si>
    <t>Sat May 14 11:47:55 +0000 2022</t>
  </si>
  <si>
    <t>1220908170589040640</t>
  </si>
  <si>
    <t>http://pbs.twimg.com/profile_images/1522198629720915968/4wgCThSZ_normal.jpg</t>
  </si>
  <si>
    <t>Melbourne, Victoria</t>
  </si>
  <si>
    <t>http://twitter.com/preg_mi/statuses/1525442782680469505</t>
  </si>
  <si>
    <t>RT @pratikniroula9: Vote For Balen Shah https://t.co/XoU8WxnPqQ</t>
  </si>
  <si>
    <t>Sat May 14 11:47:23 +0000 2022</t>
  </si>
  <si>
    <t>http://twitter.com/NplYearProgres/statuses/1525442648932511745</t>
  </si>
  <si>
    <t>RT @10kitte: Happy birthday to Mayor candidate of Kathmandu and popular Nepali Rapper &amp;amp; engineer Balen Shah. ❤️ https://t.co/yjZReBkT12</t>
  </si>
  <si>
    <t>Sat May 14 11:43:35 +0000 2022</t>
  </si>
  <si>
    <t>840444402661126145</t>
  </si>
  <si>
    <t>http://pbs.twimg.com/profile_images/1052612337046155264/k6sr3KFs_normal.jpg</t>
  </si>
  <si>
    <t>http://twitter.com/karkigaurav701/statuses/1525441691045752833</t>
  </si>
  <si>
    <t>{"hashtags":[{"text":"LocalElections2022","indices":[202,221]}],"symbols":[],"user_mentions":[],"urls":[]}</t>
  </si>
  <si>
    <t>RT @Nepwavebydgs: Election Commission has demanded justification within 24 hours from Keshav Sthapit regarding his comments on Balen Shah. 
Sthapit recently tagged Balen being a ‘International Thag’. This is the second time election commission has asked justification from him in last five days. https://t.co/XVLqvkJGgY</t>
  </si>
  <si>
    <t>Sat May 14 11:42:35 +0000 2022</t>
  </si>
  <si>
    <t>710003905430732800</t>
  </si>
  <si>
    <t>http://pbs.twimg.com/profile_images/1410188605322973188/XYgOe5-h_normal.jpg</t>
  </si>
  <si>
    <t>http://twitter.com/shahipratik04/statuses/1525441440213454848</t>
  </si>
  <si>
    <t>RT @nitish_M_bing: Suman Sayami ra Balen Shah milna parne tara these two will divide neutral voters among themselves. In the end, the old fuckers will win and nothing will change in Kathmandu.
My Prediction: Srijana Singh wins the election, followed by Balen Shah, Keshav Istapit and Suman Sayami</t>
  </si>
  <si>
    <t>Sat May 14 11:41:14 +0000 2022</t>
  </si>
  <si>
    <t>http://twitter.com/zillionaaire/statuses/1525441101964136449</t>
  </si>
  <si>
    <t>RT @Onlinelyrics201: Balen Shah 
Mayor candidate.
https://t.co/xAb4WD45Cf
Vote_for_balen_shah
#BalenShah https://t.co/ZiwPSxmWwk</t>
  </si>
  <si>
    <t>480348574</t>
  </si>
  <si>
    <t>http://pbs.twimg.com/profile_images/1523140887525560321/hDfvjhSm_normal.jpg</t>
  </si>
  <si>
    <t>Lame ass Bhaktapur</t>
  </si>
  <si>
    <t>http://twitter.com/MaheshYakami/statuses/1525441099350691841</t>
  </si>
  <si>
    <t>RT @npPoet: @naranJhap Balen Shah for Mayor.</t>
  </si>
  <si>
    <t>Sat May 14 11:41:10 +0000 2022</t>
  </si>
  <si>
    <t>1335587529999806465</t>
  </si>
  <si>
    <t>http://pbs.twimg.com/profile_images/1524582069531070464/i7ny0so4_normal.jpg</t>
  </si>
  <si>
    <t>madhavpur city</t>
  </si>
  <si>
    <t>http://twitter.com/pradeep_drappy/statuses/1525441083098152960</t>
  </si>
  <si>
    <t>RT @newmission135: @kepikhanal1 either win or lose balen shah is much needed personality</t>
  </si>
  <si>
    <t>Sat May 14 11:40:33 +0000 2022</t>
  </si>
  <si>
    <t>http://twitter.com/nimeshghimire12/statuses/1525440927372046336</t>
  </si>
  <si>
    <t>RT @ShresthaShyamal: @arundadhikary By the way, I am a big fan of all the Shahs, whether from the Pahad or Madhes viz. Nepal unifier His Majesty King Prithvi Narayan Shah, Chef Santosh Shah and KMC Mayor candidate Balen Shah.</t>
  </si>
  <si>
    <t>Sat May 14 11:40:24 +0000 2022</t>
  </si>
  <si>
    <t>http://twitter.com/nimeshghimire12/statuses/1525440892404105217</t>
  </si>
  <si>
    <t>RT @SagarGC01559715: Why Balen Shah will not win this election?
Because the most affected people in Kathmandu are people from outside the valley not the locals. Majority of locals don't want any changes they are living the goodlife as it is
Even so let's pray for Balen Shah for a change #voteforbalen</t>
  </si>
  <si>
    <t>Sat May 14 11:40:06 +0000 2022</t>
  </si>
  <si>
    <t>http://twitter.com/Nepal_News_En/statuses/1525440816122146816</t>
  </si>
  <si>
    <t>{"hashtags":[],"symbols":[],"user_mentions":[],"urls":[{"url":"https://t.co/7HSaQpttTS","expanded_url":"https://myrepublica.nagariknetwork.com/news/balen-shah-leading-in-kathmandu/","display_url":"myrepublica.nagariknetwork.com/news/balen-sha…","indices":[57,80]}]}</t>
  </si>
  <si>
    <t>RT @nisargaktm: Balen Shah is going to make a big difference to the results of Kathmandu mayoral race!!!</t>
  </si>
  <si>
    <t>Sat May 14 11:39:43 +0000 2022</t>
  </si>
  <si>
    <t>1393973726580920322</t>
  </si>
  <si>
    <t>http://pbs.twimg.com/profile_images/1402266810351865866/hj-14L-G_normal.jpg</t>
  </si>
  <si>
    <t>http://twitter.com/nisargaktm/statuses/1525440720873566209</t>
  </si>
  <si>
    <t>Why Balen Shah will not win this election?
Because the most affected people in Kathmandu are people from outside the valley not the locals. Majority of locals don't want any changes they are living the goodlife as it is
Even so let's pray for Balen Shah for a change #voteforbalen</t>
  </si>
  <si>
    <t>Sat May 14 11:37:36 +0000 2022</t>
  </si>
  <si>
    <t>1246648285038698496</t>
  </si>
  <si>
    <t>http://pbs.twimg.com/profile_images/1522928080251088896/31srkEv9_normal.jpg</t>
  </si>
  <si>
    <t>YNWA|he\him</t>
  </si>
  <si>
    <t>http://twitter.com/boibobski/statuses/1525440185420288001</t>
  </si>
  <si>
    <t>If Balen Shah Win #NepalElection than the Kathmandu will win.
All eyes on Election, Balen wins will set the positive impact in all over Nepal not just in KTM. But if he somehow lose, many youth who are now willing to come forward will be disheartened.
Best wishes to #BalenShah https://t.co/lvXOnxAzaI</t>
  </si>
  <si>
    <t>Sat May 14 11:36:42 +0000 2022</t>
  </si>
  <si>
    <t>1172344904137068544</t>
  </si>
  <si>
    <t>http://pbs.twimg.com/profile_images/1514634966726221825/Q5NhUQ3r_normal.jpg</t>
  </si>
  <si>
    <t>http://twitter.com/NiteshPaudel11/statuses/1525439961805524992</t>
  </si>
  <si>
    <t>@naranJhap Balen Shah for Mayor.</t>
  </si>
  <si>
    <t>Sat May 14 11:36:24 +0000 2022</t>
  </si>
  <si>
    <t>2409930139</t>
  </si>
  <si>
    <t>http://pbs.twimg.com/profile_images/1436306653729603595/4YRXRpZX_normal.jpg</t>
  </si>
  <si>
    <t>http://twitter.com/sigdel562/statuses/1525439882931617792</t>
  </si>
  <si>
    <t>@arundadhikary By the way, I am a big fan of all the Shahs, whether from the Pahad or Madhes viz. Nepal unifier His Majesty King Prithvi Narayan Shah, Chef Santosh Shah and KMC Mayor candidate Balen Shah.</t>
  </si>
  <si>
    <t>Sat May 14 11:32:38 +0000 2022</t>
  </si>
  <si>
    <t>363570243</t>
  </si>
  <si>
    <t>http://pbs.twimg.com/profile_images/1478760913796698115/eZqiQyoR_normal.jpg</t>
  </si>
  <si>
    <t>http://twitter.com/nareshadh977/statuses/1525438937032179713</t>
  </si>
  <si>
    <t>{"hashtags":[],"symbols":[],"user_mentions":[],"urls":[],"media":[{"id":1525438934456868900,"id_str":"1525438934456868864","indices":[84,107],"media_url":"http://pbs.twimg.com/media/FStyoPbaIAAkJsY.jpg","media_url_https":"https://pbs.twimg.com/media/FStyoPbaIAAkJsY.jpg","url":"https://t.co/2U08BU6fq2","display_url":"pic.twitter.com/2U08BU6fq2","expanded_url":"https://twitter.com/nareshadh977/status/1525438937032179713/photo/1","type":"photo","sizes":{"thumb":{"w":150,"h":150,"resize":"crop"},"large":{"w":750,"h":500,"resize":"fit"},"medium":{"w":750,"h":500,"resize":"fit"},"small":{"w":680,"h":453,"resize":"fit"}}}]}</t>
  </si>
  <si>
    <t>बालेन्द्र शाह ( बालेन ) लाई मैले गरेको आग्रह बाट एक भोट गएछ म काठमाडौं बासी नभए पनि !
best wish balen shah</t>
  </si>
  <si>
    <t>Sat May 14 11:27:27 +0000 2022</t>
  </si>
  <si>
    <t>http://twitter.com/Crypto_Help_/statuses/1525437632523644928</t>
  </si>
  <si>
    <t>ज्योतिषमा विश्वास गर्ने नगर्ने बालेन साहको मत परिणाममा निर्भर हुने भयो- यसरी सिङ्गो ज्येतिस सास्त्रलाई नै चुनौती हुने गरी नबोले हुमे दुरदर्शी युवा नेताले। 
https://t.co/WBeNMOxC4P</t>
  </si>
  <si>
    <t>Sat May 14 11:27:23 +0000 2022</t>
  </si>
  <si>
    <t>http://twitter.com/NplYearProgres/statuses/1525437617159884801</t>
  </si>
  <si>
    <t>👍 on @YouTube: Balen Shah -५० लाखको कार चढेर पुगे चुनाव स्थलमा II  #Balen shah vs #Keshab Sthaapit II https://t.co/PrDxGdrJXm</t>
  </si>
  <si>
    <t>Sat May 14 11:27:13 +0000 2022</t>
  </si>
  <si>
    <t>http://twitter.com/NepaliPatra/statuses/1525437572503470080</t>
  </si>
  <si>
    <t>{"hashtags":[],"symbols":[],"user_mentions":[],"urls":[{"url":"https://t.co/1T3W0jMvTr","expanded_url":"https://www.nepalipatra.com/news/balen-shah/94521","display_url":"nepalipatra.com/news/balen-sha…","indices":[38,61]}]}</t>
  </si>
  <si>
    <t>@kepikhanal1 either win or lose balen shah is much needed personality</t>
  </si>
  <si>
    <t>Sat May 14 11:26:56 +0000 2022</t>
  </si>
  <si>
    <t>http://twitter.com/reXs311/statuses/1525437504467263488</t>
  </si>
  <si>
    <t>Mayor Candidate of Kathmandu Metro, Balen Shah (No. 35/Lauro) casting his vote today at Tinkune. https://t.co/gzmB9EWay3</t>
  </si>
  <si>
    <t>Sat May 14 11:24:56 +0000 2022</t>
  </si>
  <si>
    <t>62850872</t>
  </si>
  <si>
    <t>http://pbs.twimg.com/profile_images/1393614030116245509/EB1grA_A_normal.jpg</t>
  </si>
  <si>
    <t>http://twitter.com/nbn_bjr/statuses/1525436997321764867</t>
  </si>
  <si>
    <t>Balen Shah is going to make a big difference to the results of Kathmandu mayoral race!!!</t>
  </si>
  <si>
    <t>Sat May 14 07:56:28 +0000 2022</t>
  </si>
  <si>
    <t>http://twitter.com/DeepakbhandRi/statuses/1525384536548179968</t>
  </si>
  <si>
    <t>{"hashtags":[{"text":"vote_update","indices":[127,139]},{"text":"Election2022","indices":[140,153]}],"symbols":[],"user_mentions":[],"urls":[]}</t>
  </si>
  <si>
    <t>@BharatKShresth4 Ani ktm maa balen shah dherai antar le hareko..</t>
  </si>
  <si>
    <t>Sat May 14 07:55:57 +0000 2022</t>
  </si>
  <si>
    <t>http://twitter.com/NepalLiveToday/statuses/1525384406915235840</t>
  </si>
  <si>
    <t>{"hashtags":[{"text":"KathmanduUpdate","indices":[0,16]}],"symbols":[],"user_mentions":[],"urls":[]}</t>
  </si>
  <si>
    <t>Independent Candidate Balen Shah Cast His Vote https://t.co/0vTZdPyrrs</t>
  </si>
  <si>
    <t>Sat May 14 07:55:41 +0000 2022</t>
  </si>
  <si>
    <t>http://twitter.com/imsaugat17/statuses/1525384338803634176</t>
  </si>
  <si>
    <t>मैले त हाले अनि तपाइँ हरुले नि ? https://t.co/iO0slCMal7</t>
  </si>
  <si>
    <t>Sat May 14 07:55:37 +0000 2022</t>
  </si>
  <si>
    <t>974610737770491905</t>
  </si>
  <si>
    <t>http://pbs.twimg.com/profile_images/1520967506122637312/bZpukI42_normal.jpg</t>
  </si>
  <si>
    <t>http://twitter.com/Dr_Harku/statuses/1525384321603088384</t>
  </si>
  <si>
    <t>@dualityofben Balen shah lai dinu na dai 🤣🤣</t>
  </si>
  <si>
    <t>Sat May 14 07:55:25 +0000 2022</t>
  </si>
  <si>
    <t>499587964</t>
  </si>
  <si>
    <t>http://pbs.twimg.com/profile_images/1519983860842647553/EpLuCKG2_normal.jpg</t>
  </si>
  <si>
    <t>http://twitter.com/bishwasinnit/statuses/1525384272823341056</t>
  </si>
  <si>
    <t>{"hashtags":[{"text":"LocalElections","indices":[96,111]}],"symbols":[],"user_mentions":[],"urls":[]}</t>
  </si>
  <si>
    <t>MyRepublica: KMC mayoral candidate Balen Shah casts his vote in Sinamangal (with photos) - https://t.co/i90sKAlVYk</t>
  </si>
  <si>
    <t>Sat May 14 07:55:05 +0000 2022</t>
  </si>
  <si>
    <t>http://twitter.com/sondipkarki/statuses/1525384190229123072</t>
  </si>
  <si>
    <t>ज्योतिष हेरेर आएको छु, जित सुनिश्चित छः बालेन साह https://t.co/EOY8ho8QRg</t>
  </si>
  <si>
    <t>Sat May 14 07:54:40 +0000 2022</t>
  </si>
  <si>
    <t>1184504427572367360</t>
  </si>
  <si>
    <t>http://pbs.twimg.com/profile_images/1476408489375256581/G6u7y9Ox_normal.jpg</t>
  </si>
  <si>
    <t xml:space="preserve">kathmandu </t>
  </si>
  <si>
    <t>http://twitter.com/nepalipk1/statuses/1525384083013963776</t>
  </si>
  <si>
    <t>Balen Shah, an independent candidate for Mayor of Kathmandu MetroPolitan City, has cast his vote.
📸 @shahbarsha 
#Balen #BalenShah #Kathmandu #LocalElection #Nepal https://t.co/5ar5IrGV44</t>
  </si>
  <si>
    <t>Sat May 14 07:53:53 +0000 2022</t>
  </si>
  <si>
    <t>1423278522110386178</t>
  </si>
  <si>
    <t>Shristi7Pokhrel</t>
  </si>
  <si>
    <t>1351769258108207106</t>
  </si>
  <si>
    <t>1525381805464899585</t>
  </si>
  <si>
    <t>http://pbs.twimg.com/profile_images/1512763462824660998/BAA210Yi_normal.jpg</t>
  </si>
  <si>
    <t>http://twitter.com/KoiralaAsta/statuses/1525383886695710720</t>
  </si>
  <si>
    <t>{"hashtags":[{"text":"BalenShah","indices":[122,132]},{"text":"timeforchange","indices":[133,147]}],"symbols":[],"user_mentions":[{"screen_name":"Shristi7Pokhrel","name":"Shristi Pokhrel","id":1423278522110386200,"id_str":"1423278522110386178","indices":[0,16]}],"urls":[]}</t>
  </si>
  <si>
    <t>A mayoral candidate for KMC, Balen Shah has cast his vote at Annapurna School in Gairigaun, Sinamangal. He reached the polling center on Friday morning to cast his vote. #Localelection2079 #Election2079 #localpolls #NepalElection #NepalElection2079
https://t.co/YZfbM5gBU6</t>
  </si>
  <si>
    <t>Sat May 14 07:53:40 +0000 2022</t>
  </si>
  <si>
    <t>832964028905381888</t>
  </si>
  <si>
    <t>nepsetrader</t>
  </si>
  <si>
    <t>3184751546</t>
  </si>
  <si>
    <t>1525381838222397440</t>
  </si>
  <si>
    <t>http://pbs.twimg.com/profile_images/949591219683803136/EOkdyvG9_normal.jpg</t>
  </si>
  <si>
    <t>http://twitter.com/investor_nepal/statuses/1525383832517496833</t>
  </si>
  <si>
    <t>{"hashtags":[],"symbols":[],"user_mentions":[{"screen_name":"nepsetrader","name":"Dharkaman","id":832964028905381900,"id_str":"832964028905381888","indices":[0,12]},{"screen_name":"goldenshare_","name":"PB Shah","id":708127088197247000,"id_str":"708127088197246977","indices":[13,26]}],"urls":[]}</t>
  </si>
  <si>
    <t>ज्योतिष हेरेर आएको छु जित, सुनिश्चित छः बालेन साह https://t.co/wXVXqkrfu4</t>
  </si>
  <si>
    <t>Sat May 14 07:53:34 +0000 2022</t>
  </si>
  <si>
    <t>898226912576782336</t>
  </si>
  <si>
    <t>http://pbs.twimg.com/profile_images/1520610580268142593/-w_3txOF_normal.jpg</t>
  </si>
  <si>
    <t>http://twitter.com/DipeshWagley/statuses/1525383807875940352</t>
  </si>
  <si>
    <t>{"hashtags":[{"text":"election","indices":[88,97]}],"symbols":[],"user_mentions":[],"urls":[]}</t>
  </si>
  <si>
    <t>Independent mayoral candidate of Kathmandu Metropolitan City Balen Shah has said that his victory was certain.
https://t.co/Hzx4G6xYE7
#Khabarhub #Balen_Shah #Kathmandu #LocalElections2022 #Nepal</t>
  </si>
  <si>
    <t>Sat May 14 07:53:11 +0000 2022</t>
  </si>
  <si>
    <t>http://twitter.com/asaroj982/statuses/1525383708483928064</t>
  </si>
  <si>
    <t>Balen Shah gonna win the election!!</t>
  </si>
  <si>
    <t>Sat May 14 07:52:40 +0000 2022</t>
  </si>
  <si>
    <t>1252978967427997697</t>
  </si>
  <si>
    <t>Nirmaladhakal44</t>
  </si>
  <si>
    <t>4058020393</t>
  </si>
  <si>
    <t>1525362977259790337</t>
  </si>
  <si>
    <t>http://pbs.twimg.com/profile_images/1324935058105397254/WDLuax6z_normal.jpg</t>
  </si>
  <si>
    <t>http://twitter.com/nirajsh26964124/statuses/1525383579848802304</t>
  </si>
  <si>
    <t>{"hashtags":[],"symbols":[],"user_mentions":[{"screen_name":"Nirmaladhakal44","name":"Nirmala","id":1252978967427997700,"id_str":"1252978967427997697","indices":[0,16]}],"urls":[]}</t>
  </si>
  <si>
    <t>@ShahBalen Best wishes Mr.Balen Shah🇳🇵🇳🇵</t>
  </si>
  <si>
    <t>Sat May 14 07:52:31 +0000 2022</t>
  </si>
  <si>
    <t>2593210230</t>
  </si>
  <si>
    <t>http://pbs.twimg.com/profile_images/1505505961800536065/bYB69p6d_normal.jpg</t>
  </si>
  <si>
    <t>California, USA</t>
  </si>
  <si>
    <t>http://twitter.com/niraZan_g/statuses/1525383540648845312</t>
  </si>
  <si>
    <t>{"hashtags":[],"symbols":[],"user_mentions":[{"screen_name":"329shankar","name":"बेसिघरे","id":2186397991,"id_str":"2186397991","indices":[3,14]}],"urls":[]}</t>
  </si>
  <si>
    <t>Balen Shah bhanee 32barsa ko layek ko keto aako Cha Chunabi Maidan ma josh ja sath, Balen ko charcha ra capacity dekhera thuprai Arda-baisee ra budo haru ko EGO hurt bhayeko Cha ...Afu bhanda layek ko Pani samman garnu sikau</t>
  </si>
  <si>
    <t>Sat May 14 07:52:13 +0000 2022</t>
  </si>
  <si>
    <t>http://twitter.com/NepalLiveToday/statuses/1525383468141916160</t>
  </si>
  <si>
    <t>{"hashtags":[{"text":"KathmanduMetropolis","indices":[0,20]},{"text":"update","indices":[21,28]}],"symbols":[],"user_mentions":[],"urls":[]}</t>
  </si>
  <si>
    <t>Balen Shah without beard. Rare photo @RONBupdates https://t.co/cBDTEDuVcO</t>
  </si>
  <si>
    <t>Sat May 14 07:51:43 +0000 2022</t>
  </si>
  <si>
    <t>705400867789340673</t>
  </si>
  <si>
    <t>http://pbs.twimg.com/profile_images/1169931018171629570/esk78rLL_normal.jpg</t>
  </si>
  <si>
    <t>http://twitter.com/MDLoves_U/statuses/1525383342065336321</t>
  </si>
  <si>
    <t>{"hashtags":[{"text":"LocalElections2022","indices":[98,117]},{"text":"LocalElections","indices":[118,133]},{"text":"NepalVotes2079","indices":[134,149]},{"text":"NepalVotes2022","indices":[150,165]},{"text":"NepalVotes","indices":[166,177]},{"text":"MD","indices":[178,181]}],"symbols":[],"user_mentions":[],"urls":[]}</t>
  </si>
  <si>
    <t>@nrbdamak @bishodip Sahi kuro tai bhayera Vote ta Balen Shah Kai Lauro ma halnu lako Hami sabai</t>
  </si>
  <si>
    <t>Sat May 14 07:51:35 +0000 2022</t>
  </si>
  <si>
    <t>http://twitter.com/DakterSaab/statuses/1525383309043576832</t>
  </si>
  <si>
    <t>{"hashtags":[{"text":"BalenShah","indices":[112,122]},{"text":"NepalElection","indices":[123,137]},{"text":"NepalVotes","indices":[138,149]}],"symbols":[],"user_mentions":[],"urls":[]}</t>
  </si>
  <si>
    <t>@bishodip Yo chai sahi yaad dilayo tai bhayera Vote Balen Shah ko Lauro ma</t>
  </si>
  <si>
    <t>Sat May 14 07:51:15 +0000 2022</t>
  </si>
  <si>
    <t>1375673799333441537</t>
  </si>
  <si>
    <t>http://pbs.twimg.com/profile_images/1525384688961208320/Qy7nLrTq_normal.jpg</t>
  </si>
  <si>
    <t>http://twitter.com/bs1491625/statuses/1525383223655956480</t>
  </si>
  <si>
    <t>{"hashtags":[{"text":"BalenShah","indices":[70,80]}],"symbols":[],"user_mentions":[],"urls":[]}</t>
  </si>
  <si>
    <t>@vaskar777 Balen shah🙆‍♀️</t>
  </si>
  <si>
    <t>Sat May 14 07:50:53 +0000 2022</t>
  </si>
  <si>
    <t>1467333019941969925</t>
  </si>
  <si>
    <t>http://pbs.twimg.com/profile_images/1468412049726267395/OHYb379T_normal.jpg</t>
  </si>
  <si>
    <t>http://twitter.com/khajum_man/statuses/1525383131834220544</t>
  </si>
  <si>
    <t>{"hashtags":[{"text":"ekagaj","indices":[98,105]}],"symbols":[],"user_mentions":[{"screen_name":"ekagaj","name":"eKagaj","id":1289101462119694300,"id_str":"1289101462119694336","indices":[3,10]}],"urls":[]}</t>
  </si>
  <si>
    <t>Balen Shah 
Mayor candidate.
https://t.co/xAb4WD45Cf
Vote_for_balen_shah
#BalenShah https://t.co/ZiwPSxmWwk</t>
  </si>
  <si>
    <t>Sat May 14 07:50:51 +0000 2022</t>
  </si>
  <si>
    <t>787546908</t>
  </si>
  <si>
    <t>http://pbs.twimg.com/profile_images/1142257465251074049/P_136_0r_normal.jpg</t>
  </si>
  <si>
    <t>http://twitter.com/bikas_gurung/statuses/1525383121407201280</t>
  </si>
  <si>
    <t>{"hashtags":[{"text":"NepalLocalElection2079","indices":[0,23]}],"symbols":[],"user_mentions":[],"urls":[]}</t>
  </si>
  <si>
    <t>A really important day in our country's politics irrespective of the result.  
Balen Shah has rekindled the hope of change in millions of young Nepalis in &amp;amp; outside Kathmandu.
He definitely deserves a chance. 
Please go out and vote🙏
#NepalVotes #NepalElection 
#voteforbalen https://t.co/poI7QGn04E</t>
  </si>
  <si>
    <t>Sat May 14 07:50:43 +0000 2022</t>
  </si>
  <si>
    <t>http://twitter.com/Dr_Harku/statuses/1525383090964955136</t>
  </si>
  <si>
    <t>I wish you nothing but good luck Balen Shah. Hope you are the thin edge of the wedge that will drive change in Kathmandu.</t>
  </si>
  <si>
    <t>Sat May 14 07:50:29 +0000 2022</t>
  </si>
  <si>
    <t>http://twitter.com/bs1491625/statuses/1525383030877339649</t>
  </si>
  <si>
    <t>{"hashtags":[{"text":"BalenShah","indices":[69,79]}],"symbols":[],"user_mentions":[],"urls":[]}</t>
  </si>
  <si>
    <t>@sristee44 Southern Hemisphere ma Balen Shah cha ta?</t>
  </si>
  <si>
    <t>Sat May 14 07:50:18 +0000 2022</t>
  </si>
  <si>
    <t>1289101462119694336</t>
  </si>
  <si>
    <t>http://pbs.twimg.com/profile_images/1307692620060061696/ebAk2CgD_normal.jpg</t>
  </si>
  <si>
    <t>http://twitter.com/ekagaj/statuses/1525382986178654209</t>
  </si>
  <si>
    <t>{"hashtags":[{"text":"ekagaj","indices":[86,93]}],"symbols":[],"user_mentions":[],"urls":[]}</t>
  </si>
  <si>
    <t>चुनाव हो, हामीले सामर्थ्यले भ्याएसम्म प्रतिष्पर्धा गर्यौँ।मनमा हार वा जीत, आफ्नो वा पराइको भावना पनि आयो। तर हाम्रा प्रतिष्पर्धा, हार-जीत, आफ्नो-पराइका भावना मतपेटिकामा नै खस्न पर्छ, ताकि हाम्रा सबै प्रतिष्पर्धा हामी रित्तिउन्, दल वा समूहको नरहेर हामी महानगरको मात्रै बन्न सकौँ ।</t>
  </si>
  <si>
    <t>Sat May 14 07:50:00 +0000 2022</t>
  </si>
  <si>
    <t>1360233949042249733</t>
  </si>
  <si>
    <t>http://pbs.twimg.com/profile_images/1368561549430960134/R4utoX1q_normal.jpg</t>
  </si>
  <si>
    <t>http://twitter.com/B_shady17/statuses/1525382909628403712</t>
  </si>
  <si>
    <t>{"hashtags":[],"symbols":[],"user_mentions":[],"urls":[],"media":[{"id":1525382903907352600,"id_str":"1525382903907352576","indices":[132,155],"media_url":"http://pbs.twimg.com/media/FSs_q1XaAAAz7m5.jpg","media_url_https":"https://pbs.twimg.com/media/FSs_q1XaAAAz7m5.jpg","url":"https://t.co/IQ26hnJ344","display_url":"pic.twitter.com/IQ26hnJ344","expanded_url":"https://twitter.com/B_shady17/status/1525382909628403712/photo/1","type":"photo","sizes":{"thumb":{"w":150,"h":150,"resize":"crop"},"large":{"w":624,"h":296,"resize":"fit"},"medium":{"w":624,"h":296,"resize":"fit"},"small":{"w":624,"h":296,"resize":"fit"}}}]}</t>
  </si>
  <si>
    <t>मतपेटिकामा मतहरु मात्रै खस्ने छैनन्,त्यहाँ हाम्रा सपनाहरु पनि खस्ने छन्,मतपेटिका खुले पछि शाकार गर्न सक्नेको हातमा पर्ने गरेर।हामी लामवद्ध भएर घामपानी सहँदै कसैलाई जिताउन र कसैलाई हराउन मतदान केन्द्र पुग्ने हौइनौँ,बरु सबैले जित्ने गरेर महानगरलाई जिताउन पुग्ने हौँ। https://t.co/2wVWwbQuDu</t>
  </si>
  <si>
    <t>Sat May 14 07:49:30 +0000 2022</t>
  </si>
  <si>
    <t>1314783171829923840</t>
  </si>
  <si>
    <t>http://pbs.twimg.com/profile_images/1314783308144762880/OIDGodqF_normal.jpg</t>
  </si>
  <si>
    <t>http://twitter.com/SanjayTimil/statuses/1525382784608501760</t>
  </si>
  <si>
    <t>Feri ni all the best Katmandu ko voter haru lai sakdo dherai mat le balen Shah lai jitau. 
Personally chai malai balen le yo Pali jitnu hunxa jasto lagxa, aba taile politics bujexainas ta vanxan. Jitey paxi expectation anusar Kam ni vaus ❤️❤️. Vote chai balen lai saii dherai ahux</t>
  </si>
  <si>
    <t>Sat May 14 07:49:22 +0000 2022</t>
  </si>
  <si>
    <t>3437621843</t>
  </si>
  <si>
    <t>http://pbs.twimg.com/profile_images/863483707411185664/i8OrK_ht_normal.jpg</t>
  </si>
  <si>
    <t>http://twitter.com/Shah_Shailu33/statuses/1525382750844637185</t>
  </si>
  <si>
    <t>RT @kcaayush2158: Vote for Balen Shah.  Vote for change.
बा आमा लाई टेकाउन मिल्ने,
भ्रस्टाचारी लाई सेकाउन मिल्ने
यस्मा हल्नु पर्यो.... 
No Corruption -&amp;gt; Educated -&amp;gt; Changes 
#balen #nepal #lahuro #VoteForBalenShah  #kathmandu #politics #youth #ktm #Elections2022 
#goodpolitics #Politics #nepali https://t.co/2wlx0I0j20</t>
  </si>
  <si>
    <t>Sat May 14 07:49:18 +0000 2022</t>
  </si>
  <si>
    <t>443752458</t>
  </si>
  <si>
    <t>http://pbs.twimg.com/profile_images/1520379339451224064/HPNYShfN_normal.jpg</t>
  </si>
  <si>
    <t>नारायणगढ,चितवन</t>
  </si>
  <si>
    <t>http://twitter.com/birochan1/statuses/1525382734503616512</t>
  </si>
  <si>
    <t>Vote for Balen Shah.  Vote for change.
बा आमा लाई टेकाउन मिल्ने,
भ्रस्टाचारी लाई सेकाउन मिल्ने
यस्मा हल्नु पर्यो.... 
No Corruption -&amp;gt; Educated -&amp;gt; Changes 
#balen #nepal #lahuro #VoteForBalenShah  #kathmandu #politics #youth #ktm #Elections2022 
#goodpolitics #Politics #nepali https://t.co/2wlx0I0j20</t>
  </si>
  <si>
    <t>Sat May 14 07:48:41 +0000 2022</t>
  </si>
  <si>
    <t>http://twitter.com/black_mustangs/statuses/1525382576609042432</t>
  </si>
  <si>
    <t>sabbaile jasari social media ma balen shah lai support garna bhako cha sabbilai dherai dhanyabad.....aba samaya aako cha sachikai ko desh pariwartan bhaeko dekhna balen lai vote garera ra jitayera....#BalenShah #balen #VoteForBalenShah #Nepal</t>
  </si>
  <si>
    <t>Sat May 14 07:48:11 +0000 2022</t>
  </si>
  <si>
    <t>http://twitter.com/329shankar/statuses/1525382452541542400</t>
  </si>
  <si>
    <t>@ShahBalen Vote for balen shah</t>
  </si>
  <si>
    <t>Sat May 14 07:47:25 +0000 2022</t>
  </si>
  <si>
    <t>http://twitter.com/DeepakbhandRi/statuses/1525382260240699392</t>
  </si>
  <si>
    <t>#VoteForBalenShah #balen 
The Right time has come. I believe this is a really great &amp;amp; right opportunity for us to choose an exemplary leader.
Although I am not from Kathmandu Valley. My support is for Balen Shah.</t>
  </si>
  <si>
    <t>Sat May 14 07:47:22 +0000 2022</t>
  </si>
  <si>
    <t>1389124892855922692</t>
  </si>
  <si>
    <t>http://pbs.twimg.com/profile_images/1520657624500682752/T6AWHBkA_normal.jpg</t>
  </si>
  <si>
    <t>महेन्द्रनगर कन्चनपुर नेपाल🇳🇵</t>
  </si>
  <si>
    <t>http://twitter.com/MayaBhatt17/statuses/1525382246445613056</t>
  </si>
  <si>
    <t>{"hashtags":[{"text":"काठमाडौं_महानगरपालिका","indices":[0,22]},{"text":"update","indices":[23,30]},{"text":"Balen_shah","indices":[33,44]},{"text":"Sthapit","indices":[50,58]},{"text":"Srijana","indices":[63,71]}],"symbols":[],"user_mentions":[],"urls":[]}</t>
  </si>
  <si>
    <t>प्रिय! काठमान्डू बासीहरु Vote हाल्दा खुट्टा नकमाई, #Balen_shah को,
#लौरो चिन्हलाई मतदान गारौं!</t>
  </si>
  <si>
    <t>Sat May 14 07:47:21 +0000 2022</t>
  </si>
  <si>
    <t>http://twitter.com/thepuranjaishy/statuses/1525382242994102272</t>
  </si>
  <si>
    <t>{"hashtags":[{"text":"LocalElection2022","indices":[87,105]}],"symbols":[],"user_mentions":[],"urls":[]}</t>
  </si>
  <si>
    <t>RT @Deepak70077007: #VoteForBalenShah 
Those Who don’t have voter card can vote with their citizenship,national identity,passport so vote for balen shah your single vote is very important to everyone. https://t.co/iXhyQHztfQ</t>
  </si>
  <si>
    <t>Sat May 14 07:46:56 +0000 2022</t>
  </si>
  <si>
    <t>896286684</t>
  </si>
  <si>
    <t>http://pbs.twimg.com/profile_images/1330792381105389569/7BIae0Yp_normal.jpg</t>
  </si>
  <si>
    <t>http://twitter.com/KabishN/statuses/1525382139163750400</t>
  </si>
  <si>
    <t>RT @iDornidhi: Balen Shah for the change.</t>
  </si>
  <si>
    <t>Sat May 14 07:46:06 +0000 2022</t>
  </si>
  <si>
    <t>http://twitter.com/MDLoves_U/statuses/1525381928614264832</t>
  </si>
  <si>
    <t>{"hashtags":[{"text":"LocalElections2022","indices":[97,116]},{"text":"LocalElections","indices":[117,132]},{"text":"NepalVotes2079","indices":[133,148]},{"text":"NepalVotes2022","indices":[149,164]},{"text":"NepalVotes","indices":[165,176]},{"text":"MD","indices":[177,180]}],"symbols":[],"user_mentions":[],"urls":[]}</t>
  </si>
  <si>
    <t>Balen shah on Rajatpat kaka ko show lol : “ Jitna ta mah 100% jitch” 
👏🏻is it just data science game or nepali ko badi bolney bani ? KTM needs tye change and he can so please vote Lauro 🦯</t>
  </si>
  <si>
    <t>Fri May 13 17:45:11 +0000 2022</t>
  </si>
  <si>
    <t>1133942145692254208</t>
  </si>
  <si>
    <t>ghimirebhawana9</t>
  </si>
  <si>
    <t>1435933434602397702</t>
  </si>
  <si>
    <t>1525110379403419654</t>
  </si>
  <si>
    <t>http://pbs.twimg.com/profile_images/1435933509734989839/gLlCbcDl_normal.png</t>
  </si>
  <si>
    <t>http://twitter.com/tiwarirabin24/statuses/1525170303390740485</t>
  </si>
  <si>
    <t>{"hashtags":[],"symbols":[],"user_mentions":[{"screen_name":"ghimirebhawana9","name":"भावना घिमिरे❤️🇳🇵","id":1133942145692254200,"id_str":"1133942145692254208","indices":[0,16]}],"urls":[]}</t>
  </si>
  <si>
    <t>COUNTA of Reasons for the tweets</t>
  </si>
  <si>
    <t>Grand Total</t>
  </si>
  <si>
    <t>Filter</t>
  </si>
  <si>
    <t>@'s</t>
  </si>
  <si>
    <t>% RT</t>
  </si>
  <si>
    <t>Twitter Activity</t>
  </si>
  <si>
    <t xml:space="preserve">Sheet Calculation </t>
  </si>
  <si>
    <t>Off</t>
  </si>
  <si>
    <t>Date Bin</t>
  </si>
  <si>
    <t>Number of links</t>
  </si>
  <si>
    <t>Number of RTs</t>
  </si>
  <si>
    <t>&lt;-estimate based on occurrence of RT</t>
  </si>
  <si>
    <t>&lt;-used to monitor quality of archive</t>
  </si>
  <si>
    <t>First Tweet in Archive</t>
  </si>
  <si>
    <t>GMT</t>
  </si>
  <si>
    <t>Last Tweet in Archive</t>
  </si>
  <si>
    <t>In Reply Ids</t>
  </si>
  <si>
    <t>In Reply @s</t>
  </si>
  <si>
    <t>Tweet rate (tw/min)</t>
  </si>
  <si>
    <t>Tweets/min (from last archive 10mins)</t>
  </si>
  <si>
    <t>Public web views</t>
  </si>
  <si>
    <t>Note</t>
  </si>
  <si>
    <t>Grey = calculated fields</t>
  </si>
  <si>
    <t>Blue = Require File &gt; Published to the web</t>
  </si>
  <si>
    <t>Twitter activity - last 3 days</t>
  </si>
  <si>
    <t>Tweets</t>
  </si>
  <si>
    <t>Replies</t>
  </si>
  <si>
    <t>Archive Contains</t>
  </si>
  <si>
    <t>Archive Started</t>
  </si>
  <si>
    <t>Last tweet</t>
  </si>
  <si>
    <t>date</t>
  </si>
  <si>
    <t/>
  </si>
  <si>
    <t>Tweets with the most RTs from last 1-2 days</t>
  </si>
  <si>
    <t>RTs</t>
  </si>
  <si>
    <t>Web 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</si>
</sst>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hh:mm:ss"/>
    <numFmt numFmtId="165" formatCode="m/d/yyyy\ h:mm:ss"/>
    <numFmt numFmtId="166" formatCode="d&quot;/&quot;m&quot;/&quot;yy"/>
  </numFmts>
  <fonts count="31">
    <font>
      <sz val="10"/>
      <color rgb="FF000000"/>
      <name val="Arial"/>
    </font>
    <font>
      <sz val="18"/>
      <name val="Verdana"/>
    </font>
    <font>
      <sz val="10"/>
      <name val="Arial"/>
    </font>
    <font>
      <sz val="10"/>
      <name val="Roboto"/>
    </font>
    <font>
      <b/>
      <u/>
      <sz val="10"/>
      <color rgb="FF0000FF"/>
      <name val="Roboto"/>
    </font>
    <font>
      <b/>
      <sz val="10"/>
      <color rgb="FFFFFFFF"/>
      <name val="Roboto"/>
    </font>
    <font>
      <sz val="10"/>
      <color rgb="FF000000"/>
      <name val="&quot;Courier New&quot;"/>
    </font>
    <font>
      <sz val="10"/>
      <name val="Courier New"/>
    </font>
    <font>
      <b/>
      <sz val="10"/>
      <name val="Roboto"/>
    </font>
    <font>
      <b/>
      <u/>
      <sz val="10"/>
      <color rgb="FFFFFFFF"/>
      <name val="Roboto"/>
    </font>
    <font>
      <u/>
      <sz val="10"/>
      <color rgb="FF0000FF"/>
      <name val="Roboto"/>
    </font>
    <font>
      <sz val="8"/>
      <name val="Arial"/>
    </font>
    <font>
      <u/>
      <sz val="8"/>
      <color rgb="FF0000FF"/>
      <name val="Arial"/>
    </font>
    <font>
      <u/>
      <sz val="8"/>
      <color rgb="FF0000FF"/>
      <name val="Arial"/>
    </font>
    <font>
      <sz val="10"/>
      <name val="Roboto"/>
    </font>
    <font>
      <b/>
      <sz val="10"/>
      <color rgb="FF000000"/>
      <name val="Roboto"/>
    </font>
    <font>
      <b/>
      <sz val="10"/>
      <name val="Roboto"/>
    </font>
    <font>
      <sz val="10"/>
      <color rgb="FFFFFFFF"/>
      <name val="Roboto"/>
    </font>
    <font>
      <sz val="9"/>
      <name val="Roboto"/>
    </font>
    <font>
      <sz val="10"/>
      <color rgb="FF3D85C6"/>
      <name val="Roboto"/>
    </font>
    <font>
      <b/>
      <sz val="24"/>
      <name val="Arial"/>
    </font>
    <font>
      <sz val="10"/>
      <name val="Arial"/>
    </font>
    <font>
      <b/>
      <sz val="10"/>
      <name val="Arial"/>
    </font>
    <font>
      <sz val="9"/>
      <name val="Trebuchet MS"/>
    </font>
    <font>
      <sz val="14"/>
      <name val="Trebuchet MS"/>
    </font>
    <font>
      <sz val="12"/>
      <name val="Trebuchet MS"/>
    </font>
    <font>
      <b/>
      <sz val="9"/>
      <name val="Arial"/>
    </font>
    <font>
      <sz val="12"/>
      <name val="Arial"/>
    </font>
    <font>
      <b/>
      <sz val="10"/>
      <name val="Arial"/>
    </font>
    <font>
      <sz val="8"/>
      <name val="Arial"/>
    </font>
    <font>
      <b/>
      <sz val="10"/>
      <name val="Courier New"/>
    </font>
  </fonts>
  <fills count="7">
    <fill>
      <patternFill patternType="none"/>
    </fill>
    <fill>
      <patternFill patternType="gray125"/>
    </fill>
    <fill>
      <patternFill patternType="solid">
        <fgColor rgb="FF2196F3"/>
        <bgColor rgb="FF2196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
      <patternFill patternType="solid">
        <fgColor rgb="FFD9D9D9"/>
        <bgColor rgb="FFD9D9D9"/>
      </patternFill>
    </fill>
  </fills>
  <borders count="17">
    <border>
      <left/>
      <right/>
      <top/>
      <bottom/>
      <diagonal/>
    </border>
    <border>
      <left/>
      <right style="thin">
        <color rgb="FFD9D9D9"/>
      </right>
      <top/>
      <bottom/>
      <diagonal/>
    </border>
    <border>
      <left style="thin">
        <color rgb="FF000000"/>
      </left>
      <right/>
      <top/>
      <bottom/>
      <diagonal/>
    </border>
    <border>
      <left/>
      <right/>
      <top/>
      <bottom style="thin">
        <color rgb="FF000000"/>
      </bottom>
      <diagonal/>
    </border>
    <border>
      <left style="thin">
        <color rgb="FF000000"/>
      </left>
      <right style="thin">
        <color rgb="FF000000"/>
      </right>
      <top/>
      <bottom/>
      <diagonal/>
    </border>
    <border>
      <left style="thin">
        <color rgb="FF000000"/>
      </left>
      <right style="thin">
        <color rgb="FFD9D9D9"/>
      </right>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D9D9D9"/>
      </right>
      <top/>
      <bottom style="thin">
        <color rgb="FFD9D9D9"/>
      </bottom>
      <diagonal/>
    </border>
    <border>
      <left/>
      <right/>
      <top/>
      <bottom style="thin">
        <color rgb="FFD9D9D9"/>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bottom/>
      <diagonal/>
    </border>
    <border>
      <left style="thin">
        <color rgb="FF999999"/>
      </left>
      <right style="thin">
        <color rgb="FF999999"/>
      </right>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s>
  <cellStyleXfs count="1">
    <xf numFmtId="0" fontId="0" fillId="0" borderId="0"/>
  </cellStyleXfs>
  <cellXfs count="135">
    <xf numFmtId="0" fontId="0" fillId="0" borderId="0" xfId="0" applyFont="1" applyAlignment="1"/>
    <xf numFmtId="0" fontId="5" fillId="2" borderId="2" xfId="0" applyFont="1" applyFill="1" applyBorder="1" applyAlignment="1">
      <alignment horizontal="left"/>
    </xf>
    <xf numFmtId="0" fontId="5" fillId="2" borderId="0" xfId="0" applyFont="1" applyFill="1" applyAlignment="1">
      <alignment horizontal="left"/>
    </xf>
    <xf numFmtId="0" fontId="5" fillId="2" borderId="1" xfId="0" applyFont="1" applyFill="1" applyBorder="1" applyAlignment="1">
      <alignment horizontal="right" vertical="center"/>
    </xf>
    <xf numFmtId="0" fontId="3" fillId="0" borderId="0" xfId="0" applyFont="1" applyAlignment="1">
      <alignment vertical="center"/>
    </xf>
    <xf numFmtId="0" fontId="3" fillId="0" borderId="3" xfId="0" applyFont="1" applyBorder="1" applyAlignment="1">
      <alignment vertical="center"/>
    </xf>
    <xf numFmtId="0" fontId="3" fillId="0" borderId="1" xfId="0" applyFont="1" applyBorder="1"/>
    <xf numFmtId="0" fontId="3" fillId="0" borderId="4" xfId="0" applyFont="1" applyBorder="1" applyAlignment="1">
      <alignment vertical="center"/>
    </xf>
    <xf numFmtId="0" fontId="6" fillId="3" borderId="0" xfId="0" applyFont="1" applyFill="1" applyAlignment="1">
      <alignment horizontal="center"/>
    </xf>
    <xf numFmtId="0" fontId="3" fillId="0" borderId="5" xfId="0" applyFont="1" applyBorder="1" applyAlignment="1">
      <alignment vertical="center" wrapText="1"/>
    </xf>
    <xf numFmtId="0" fontId="3" fillId="0" borderId="0" xfId="0" applyFont="1"/>
    <xf numFmtId="0" fontId="3" fillId="0" borderId="6" xfId="0" applyFont="1" applyBorder="1"/>
    <xf numFmtId="0" fontId="3" fillId="0" borderId="4" xfId="0" applyFont="1" applyBorder="1" applyAlignment="1">
      <alignment vertical="center"/>
    </xf>
    <xf numFmtId="0" fontId="7" fillId="4" borderId="7" xfId="0" applyFont="1" applyFill="1" applyBorder="1" applyAlignment="1">
      <alignment horizontal="center" vertical="center"/>
    </xf>
    <xf numFmtId="0" fontId="3" fillId="0" borderId="5" xfId="0" applyFont="1" applyBorder="1" applyAlignment="1">
      <alignment vertical="center"/>
    </xf>
    <xf numFmtId="0" fontId="7" fillId="4" borderId="4" xfId="0" applyFont="1" applyFill="1" applyBorder="1" applyAlignment="1">
      <alignment horizontal="center" vertical="center"/>
    </xf>
    <xf numFmtId="0" fontId="3" fillId="0" borderId="5" xfId="0" applyFont="1" applyBorder="1" applyAlignment="1">
      <alignment vertical="center"/>
    </xf>
    <xf numFmtId="0" fontId="3" fillId="0" borderId="5" xfId="0" applyFont="1" applyBorder="1" applyAlignment="1">
      <alignment vertical="center" wrapText="1"/>
    </xf>
    <xf numFmtId="0" fontId="7" fillId="4" borderId="4" xfId="0" applyFont="1" applyFill="1" applyBorder="1" applyAlignment="1">
      <alignment horizontal="center" vertical="center"/>
    </xf>
    <xf numFmtId="0" fontId="3" fillId="0" borderId="5" xfId="0" applyFont="1" applyBorder="1" applyAlignment="1">
      <alignment horizontal="left" vertical="center" wrapText="1"/>
    </xf>
    <xf numFmtId="0" fontId="7" fillId="4" borderId="8" xfId="0" applyFont="1" applyFill="1" applyBorder="1" applyAlignment="1">
      <alignment horizontal="center" vertical="center"/>
    </xf>
    <xf numFmtId="0" fontId="3" fillId="0" borderId="5" xfId="0" applyFont="1" applyBorder="1" applyAlignment="1">
      <alignment horizontal="left" vertical="center" wrapText="1"/>
    </xf>
    <xf numFmtId="0" fontId="3" fillId="0" borderId="0" xfId="0" applyFont="1" applyAlignment="1">
      <alignment vertical="center"/>
    </xf>
    <xf numFmtId="3" fontId="7" fillId="3" borderId="7" xfId="0" applyNumberFormat="1" applyFont="1" applyFill="1" applyBorder="1" applyAlignment="1">
      <alignment vertical="center"/>
    </xf>
    <xf numFmtId="0" fontId="8" fillId="0" borderId="1" xfId="0" applyFont="1" applyBorder="1" applyAlignment="1"/>
    <xf numFmtId="3" fontId="7" fillId="3" borderId="4" xfId="0" applyNumberFormat="1" applyFont="1" applyFill="1" applyBorder="1" applyAlignment="1">
      <alignment vertical="center"/>
    </xf>
    <xf numFmtId="0" fontId="3" fillId="0" borderId="0" xfId="0" applyFont="1" applyAlignment="1">
      <alignment vertical="center" wrapText="1"/>
    </xf>
    <xf numFmtId="164" fontId="7" fillId="3" borderId="4" xfId="0" applyNumberFormat="1" applyFont="1" applyFill="1" applyBorder="1" applyAlignment="1">
      <alignment vertical="center"/>
    </xf>
    <xf numFmtId="164" fontId="7" fillId="3" borderId="8" xfId="0" applyNumberFormat="1" applyFont="1" applyFill="1" applyBorder="1" applyAlignment="1">
      <alignment vertical="center"/>
    </xf>
    <xf numFmtId="0" fontId="8" fillId="0" borderId="2" xfId="0" applyFont="1" applyBorder="1" applyAlignment="1"/>
    <xf numFmtId="0" fontId="9" fillId="2" borderId="9" xfId="0" applyFont="1" applyFill="1" applyBorder="1" applyAlignment="1">
      <alignment horizontal="center" vertical="center"/>
    </xf>
    <xf numFmtId="0" fontId="3" fillId="0" borderId="1" xfId="0" applyFont="1" applyBorder="1" applyAlignment="1"/>
    <xf numFmtId="0" fontId="3" fillId="0" borderId="0" xfId="0" applyFont="1" applyAlignment="1">
      <alignment horizontal="left"/>
    </xf>
    <xf numFmtId="0" fontId="3" fillId="5" borderId="1" xfId="0" applyFont="1" applyFill="1" applyBorder="1" applyAlignment="1"/>
    <xf numFmtId="0" fontId="3" fillId="0" borderId="0" xfId="0" applyFont="1" applyAlignment="1">
      <alignment horizontal="left" vertical="center"/>
    </xf>
    <xf numFmtId="0" fontId="3" fillId="5" borderId="0" xfId="0" applyFont="1" applyFill="1" applyAlignment="1">
      <alignment horizontal="right" vertical="top"/>
    </xf>
    <xf numFmtId="0" fontId="3" fillId="0" borderId="1" xfId="0" applyFont="1" applyBorder="1" applyAlignment="1">
      <alignment horizontal="right"/>
    </xf>
    <xf numFmtId="0" fontId="3" fillId="5" borderId="10" xfId="0" applyFont="1" applyFill="1" applyBorder="1" applyAlignment="1">
      <alignment horizontal="right" vertical="top"/>
    </xf>
    <xf numFmtId="0" fontId="3" fillId="0" borderId="9" xfId="0" applyFont="1" applyBorder="1" applyAlignment="1">
      <alignment horizontal="right"/>
    </xf>
    <xf numFmtId="49" fontId="11" fillId="6" borderId="0" xfId="0" applyNumberFormat="1" applyFont="1" applyFill="1" applyAlignment="1">
      <alignment horizontal="left"/>
    </xf>
    <xf numFmtId="49" fontId="11" fillId="0" borderId="0" xfId="0" applyNumberFormat="1" applyFont="1" applyAlignment="1">
      <alignment horizontal="left"/>
    </xf>
    <xf numFmtId="49" fontId="11" fillId="0" borderId="0" xfId="0" applyNumberFormat="1" applyFont="1" applyAlignment="1">
      <alignment horizontal="left" wrapText="1"/>
    </xf>
    <xf numFmtId="164" fontId="11" fillId="0" borderId="0" xfId="0" applyNumberFormat="1" applyFont="1" applyAlignment="1">
      <alignment horizontal="left"/>
    </xf>
    <xf numFmtId="49" fontId="11" fillId="0" borderId="0" xfId="0" applyNumberFormat="1" applyFont="1" applyAlignment="1">
      <alignment horizontal="left"/>
    </xf>
    <xf numFmtId="49" fontId="11" fillId="6" borderId="0" xfId="0" applyNumberFormat="1" applyFont="1" applyFill="1" applyAlignment="1">
      <alignment horizontal="left"/>
    </xf>
    <xf numFmtId="49" fontId="12" fillId="0" borderId="0" xfId="0" applyNumberFormat="1" applyFont="1" applyAlignment="1">
      <alignment horizontal="left"/>
    </xf>
    <xf numFmtId="49" fontId="13" fillId="0" borderId="0" xfId="0" applyNumberFormat="1" applyFont="1" applyAlignment="1">
      <alignment horizontal="left"/>
    </xf>
    <xf numFmtId="49" fontId="11" fillId="0" borderId="0" xfId="0" quotePrefix="1" applyNumberFormat="1" applyFont="1" applyAlignment="1">
      <alignment horizontal="left"/>
    </xf>
    <xf numFmtId="0" fontId="14" fillId="0" borderId="0" xfId="0" applyFont="1"/>
    <xf numFmtId="0" fontId="5" fillId="2" borderId="0" xfId="0" applyFont="1" applyFill="1" applyAlignment="1">
      <alignment horizontal="center"/>
    </xf>
    <xf numFmtId="0" fontId="15" fillId="3" borderId="0" xfId="0" applyFont="1" applyFill="1" applyAlignment="1">
      <alignment horizontal="left" vertical="center"/>
    </xf>
    <xf numFmtId="0" fontId="15" fillId="3" borderId="0" xfId="0" applyFont="1" applyFill="1" applyAlignment="1">
      <alignment horizontal="center" vertical="center"/>
    </xf>
    <xf numFmtId="0" fontId="15" fillId="3" borderId="0" xfId="0" applyFont="1" applyFill="1" applyAlignment="1">
      <alignment vertical="center"/>
    </xf>
    <xf numFmtId="9" fontId="15" fillId="3" borderId="0" xfId="0" applyNumberFormat="1" applyFont="1" applyFill="1" applyAlignment="1">
      <alignment horizontal="center" vertical="center"/>
    </xf>
    <xf numFmtId="0" fontId="16" fillId="0" borderId="0" xfId="0" applyFont="1" applyAlignment="1">
      <alignment horizontal="right" vertical="center"/>
    </xf>
    <xf numFmtId="0" fontId="2" fillId="0" borderId="0" xfId="0" applyFont="1" applyAlignment="1"/>
    <xf numFmtId="0" fontId="17" fillId="2" borderId="0" xfId="0" applyFont="1" applyFill="1" applyAlignment="1">
      <alignment horizontal="center" vertical="center"/>
    </xf>
    <xf numFmtId="0" fontId="18" fillId="3" borderId="0" xfId="0" applyFont="1" applyFill="1" applyAlignment="1">
      <alignment horizontal="left" vertical="center"/>
    </xf>
    <xf numFmtId="0" fontId="18" fillId="3" borderId="0" xfId="0" applyFont="1" applyFill="1" applyAlignment="1">
      <alignment horizontal="center" vertical="center"/>
    </xf>
    <xf numFmtId="0" fontId="14" fillId="3" borderId="0" xfId="0" applyFont="1" applyFill="1" applyAlignment="1">
      <alignment horizontal="center" vertical="center"/>
    </xf>
    <xf numFmtId="9" fontId="14" fillId="3" borderId="0" xfId="0" applyNumberFormat="1" applyFont="1" applyFill="1" applyAlignment="1">
      <alignment horizontal="center" vertical="center"/>
    </xf>
    <xf numFmtId="0" fontId="19" fillId="3" borderId="0" xfId="0" applyFont="1" applyFill="1"/>
    <xf numFmtId="0" fontId="8" fillId="0" borderId="0" xfId="0" applyFont="1" applyAlignment="1"/>
    <xf numFmtId="0" fontId="14" fillId="3" borderId="0" xfId="0" applyFont="1" applyFill="1"/>
    <xf numFmtId="0" fontId="17" fillId="2" borderId="0" xfId="0" applyFont="1" applyFill="1" applyAlignment="1">
      <alignment horizontal="center" vertical="center"/>
    </xf>
    <xf numFmtId="0" fontId="14" fillId="3" borderId="0" xfId="0" applyFont="1" applyFill="1" applyAlignment="1">
      <alignment horizontal="left" vertical="center"/>
    </xf>
    <xf numFmtId="0" fontId="14" fillId="0" borderId="0" xfId="0" applyFont="1" applyAlignment="1"/>
    <xf numFmtId="164" fontId="14" fillId="3" borderId="0" xfId="0" applyNumberFormat="1" applyFont="1" applyFill="1"/>
    <xf numFmtId="0" fontId="8" fillId="0" borderId="0" xfId="0" applyFont="1"/>
    <xf numFmtId="4" fontId="14" fillId="0" borderId="0" xfId="0" applyNumberFormat="1" applyFont="1" applyAlignment="1">
      <alignment horizontal="right"/>
    </xf>
    <xf numFmtId="0" fontId="8" fillId="5" borderId="0" xfId="0" applyFont="1" applyFill="1" applyAlignment="1">
      <alignment horizontal="center"/>
    </xf>
    <xf numFmtId="0" fontId="14" fillId="0" borderId="0" xfId="0" applyFont="1" applyAlignment="1">
      <alignment horizontal="right"/>
    </xf>
    <xf numFmtId="0" fontId="14" fillId="5" borderId="0" xfId="0" applyFont="1" applyFill="1"/>
    <xf numFmtId="0" fontId="14" fillId="5" borderId="0" xfId="0" applyFont="1" applyFill="1" applyAlignment="1"/>
    <xf numFmtId="0" fontId="14" fillId="0" borderId="0" xfId="0" applyFont="1" applyAlignment="1">
      <alignment horizontal="left"/>
    </xf>
    <xf numFmtId="0" fontId="8" fillId="0" borderId="0" xfId="0" applyFont="1" applyAlignment="1">
      <alignment horizontal="right"/>
    </xf>
    <xf numFmtId="0" fontId="14" fillId="4" borderId="0" xfId="0" applyFont="1" applyFill="1" applyAlignment="1">
      <alignment horizontal="center" vertical="center" wrapText="1"/>
    </xf>
    <xf numFmtId="0" fontId="17" fillId="2" borderId="0" xfId="0" applyFont="1" applyFill="1" applyAlignment="1">
      <alignment horizontal="center" wrapText="1"/>
    </xf>
    <xf numFmtId="0" fontId="2" fillId="5" borderId="0" xfId="0" applyFont="1" applyFill="1"/>
    <xf numFmtId="9" fontId="14" fillId="0" borderId="0" xfId="0" applyNumberFormat="1" applyFont="1" applyAlignment="1">
      <alignment horizontal="center" vertical="center"/>
    </xf>
    <xf numFmtId="0" fontId="19" fillId="0" borderId="0" xfId="0" applyFont="1"/>
    <xf numFmtId="0" fontId="14" fillId="0" borderId="0" xfId="0" applyFont="1" applyAlignment="1">
      <alignment horizontal="center" vertical="center"/>
    </xf>
    <xf numFmtId="0" fontId="20" fillId="0" borderId="0" xfId="0" applyFont="1" applyAlignment="1">
      <alignment horizontal="center" vertical="center"/>
    </xf>
    <xf numFmtId="0" fontId="21" fillId="0" borderId="0" xfId="0" applyFont="1" applyAlignment="1"/>
    <xf numFmtId="0" fontId="21" fillId="0" borderId="0" xfId="0" applyFont="1" applyAlignment="1">
      <alignment horizontal="right"/>
    </xf>
    <xf numFmtId="165" fontId="2" fillId="0" borderId="0" xfId="0" applyNumberFormat="1" applyFont="1"/>
    <xf numFmtId="166" fontId="2" fillId="0" borderId="0" xfId="0" applyNumberFormat="1" applyFont="1"/>
    <xf numFmtId="165" fontId="22" fillId="0" borderId="0" xfId="0" applyNumberFormat="1" applyFont="1" applyAlignment="1">
      <alignment horizontal="center"/>
    </xf>
    <xf numFmtId="166" fontId="2" fillId="0" borderId="0" xfId="0" applyNumberFormat="1" applyFont="1" applyAlignment="1"/>
    <xf numFmtId="0" fontId="23" fillId="0" borderId="0" xfId="0" applyFont="1" applyAlignment="1"/>
    <xf numFmtId="164" fontId="2" fillId="0" borderId="0" xfId="0" applyNumberFormat="1" applyFont="1"/>
    <xf numFmtId="0" fontId="24" fillId="0" borderId="0" xfId="0" applyFont="1"/>
    <xf numFmtId="14" fontId="25" fillId="0" borderId="0" xfId="0" applyNumberFormat="1" applyFont="1" applyAlignment="1">
      <alignment horizontal="right" vertical="center" wrapText="1"/>
    </xf>
    <xf numFmtId="0" fontId="26" fillId="0" borderId="0" xfId="0" applyFont="1" applyAlignment="1">
      <alignment wrapText="1"/>
    </xf>
    <xf numFmtId="21" fontId="23" fillId="0" borderId="0" xfId="0" applyNumberFormat="1" applyFont="1" applyAlignment="1">
      <alignment horizontal="right" vertical="top"/>
    </xf>
    <xf numFmtId="0" fontId="22" fillId="0" borderId="0" xfId="0" applyFont="1"/>
    <xf numFmtId="0" fontId="27" fillId="0" borderId="0" xfId="0" applyFont="1" applyAlignment="1">
      <alignment vertical="center"/>
    </xf>
    <xf numFmtId="14" fontId="21" fillId="0" borderId="0" xfId="0" applyNumberFormat="1" applyFont="1" applyAlignment="1">
      <alignment horizontal="right"/>
    </xf>
    <xf numFmtId="0" fontId="21" fillId="0" borderId="0" xfId="0" applyFont="1" applyAlignment="1">
      <alignment horizontal="right"/>
    </xf>
    <xf numFmtId="0" fontId="28" fillId="0" borderId="0" xfId="0" applyFont="1" applyAlignment="1"/>
    <xf numFmtId="0" fontId="22" fillId="0" borderId="0" xfId="0" applyFont="1" applyAlignment="1">
      <alignment horizontal="center"/>
    </xf>
    <xf numFmtId="0" fontId="29" fillId="0" borderId="0" xfId="0" applyFont="1"/>
    <xf numFmtId="0" fontId="11" fillId="0" borderId="0" xfId="0" applyFont="1" applyAlignment="1">
      <alignment horizontal="center" vertical="top"/>
    </xf>
    <xf numFmtId="0" fontId="11" fillId="4" borderId="0" xfId="0" applyFont="1" applyFill="1" applyAlignment="1">
      <alignment vertical="center" wrapText="1"/>
    </xf>
    <xf numFmtId="0" fontId="11" fillId="4" borderId="0" xfId="0" applyFont="1" applyFill="1" applyAlignment="1">
      <alignment horizontal="center" vertical="top"/>
    </xf>
    <xf numFmtId="0" fontId="11" fillId="0" borderId="0" xfId="0" applyFont="1" applyAlignment="1">
      <alignment vertical="center" wrapText="1"/>
    </xf>
    <xf numFmtId="165" fontId="21" fillId="0" borderId="0" xfId="0" applyNumberFormat="1" applyFont="1" applyAlignment="1"/>
    <xf numFmtId="0" fontId="21" fillId="0" borderId="0" xfId="0" applyFont="1"/>
    <xf numFmtId="0" fontId="11" fillId="0" borderId="0" xfId="0" applyFont="1" applyAlignment="1">
      <alignment vertical="center"/>
    </xf>
    <xf numFmtId="0" fontId="22" fillId="0" borderId="0" xfId="0" applyFont="1" applyAlignment="1">
      <alignment horizontal="right" vertical="top"/>
    </xf>
    <xf numFmtId="0" fontId="11" fillId="5" borderId="0" xfId="0" applyFont="1" applyFill="1" applyAlignment="1">
      <alignment vertical="center"/>
    </xf>
    <xf numFmtId="0" fontId="11" fillId="5" borderId="0" xfId="0" applyFont="1" applyFill="1" applyAlignment="1">
      <alignment horizontal="center" vertical="top"/>
    </xf>
    <xf numFmtId="165" fontId="2" fillId="0" borderId="0" xfId="0" applyNumberFormat="1" applyFont="1" applyAlignment="1"/>
    <xf numFmtId="0" fontId="5" fillId="2" borderId="2" xfId="0" applyFont="1" applyFill="1" applyBorder="1" applyAlignment="1">
      <alignment horizontal="left"/>
    </xf>
    <xf numFmtId="0" fontId="0" fillId="0" borderId="0" xfId="0" applyFont="1" applyAlignment="1"/>
    <xf numFmtId="0" fontId="2" fillId="0" borderId="1" xfId="0" applyFont="1" applyBorder="1"/>
    <xf numFmtId="0" fontId="3" fillId="0" borderId="2" xfId="0" applyFont="1" applyBorder="1" applyAlignment="1">
      <alignment vertical="center"/>
    </xf>
    <xf numFmtId="0" fontId="8" fillId="0" borderId="0" xfId="0" applyFont="1" applyAlignment="1">
      <alignment vertical="center"/>
    </xf>
    <xf numFmtId="0" fontId="3" fillId="5" borderId="0" xfId="0" applyFont="1" applyFill="1" applyAlignment="1">
      <alignment wrapText="1"/>
    </xf>
    <xf numFmtId="0" fontId="10" fillId="5" borderId="0" xfId="0" applyFont="1" applyFill="1" applyAlignment="1">
      <alignment horizontal="right" vertical="top"/>
    </xf>
    <xf numFmtId="0" fontId="1" fillId="0" borderId="0" xfId="0" applyFont="1" applyAlignment="1">
      <alignment horizontal="center" vertical="center"/>
    </xf>
    <xf numFmtId="0" fontId="3" fillId="0" borderId="2" xfId="0" applyFont="1" applyBorder="1" applyAlignment="1">
      <alignment horizontal="center" vertical="top"/>
    </xf>
    <xf numFmtId="0" fontId="4" fillId="0" borderId="2" xfId="0" applyFont="1" applyBorder="1" applyAlignment="1">
      <alignment horizontal="center" vertical="top"/>
    </xf>
    <xf numFmtId="0" fontId="3" fillId="0" borderId="2" xfId="0" applyFont="1" applyBorder="1" applyAlignment="1">
      <alignment horizontal="left" vertical="center"/>
    </xf>
    <xf numFmtId="0" fontId="3" fillId="0" borderId="0" xfId="0" applyFont="1" applyAlignment="1">
      <alignment vertical="top" wrapText="1"/>
    </xf>
    <xf numFmtId="0" fontId="20" fillId="0" borderId="0" xfId="0" applyFont="1" applyAlignment="1">
      <alignment horizontal="left" wrapText="1"/>
    </xf>
    <xf numFmtId="0" fontId="16" fillId="0" borderId="0" xfId="0" applyFont="1" applyAlignment="1">
      <alignment horizontal="right" vertical="center"/>
    </xf>
    <xf numFmtId="0" fontId="0" fillId="0" borderId="11" xfId="0" pivotButton="1" applyFont="1" applyBorder="1" applyAlignment="1"/>
    <xf numFmtId="0" fontId="0" fillId="0" borderId="12" xfId="0" applyFont="1" applyBorder="1" applyAlignment="1"/>
    <xf numFmtId="49" fontId="0" fillId="0" borderId="11" xfId="0" applyNumberFormat="1" applyFont="1" applyBorder="1" applyAlignment="1"/>
    <xf numFmtId="0" fontId="0" fillId="0" borderId="12" xfId="0" applyNumberFormat="1" applyFont="1" applyBorder="1" applyAlignment="1"/>
    <xf numFmtId="49" fontId="0" fillId="0" borderId="13" xfId="0" applyNumberFormat="1" applyFont="1" applyBorder="1" applyAlignment="1"/>
    <xf numFmtId="0" fontId="0" fillId="0" borderId="14" xfId="0" applyNumberFormat="1" applyFont="1" applyBorder="1" applyAlignment="1"/>
    <xf numFmtId="49" fontId="0" fillId="0" borderId="15" xfId="0" applyNumberFormat="1" applyFont="1" applyBorder="1" applyAlignment="1"/>
    <xf numFmtId="0" fontId="0" fillId="0" borderId="16" xfId="0" applyNumberFormat="1" applyFont="1" applyBorder="1" applyAlignment="1"/>
  </cellXfs>
  <cellStyles count="1">
    <cellStyle name="Normal" xfId="0" builtinId="0"/>
  </cellStyles>
  <dxfs count="6">
    <dxf>
      <font>
        <color rgb="FFFFFFFF"/>
      </font>
      <fill>
        <patternFill patternType="solid">
          <fgColor rgb="FFFF0000"/>
          <bgColor rgb="FFFF0000"/>
        </patternFill>
      </fill>
    </dxf>
    <dxf>
      <fill>
        <patternFill patternType="solid">
          <fgColor rgb="FF40E118"/>
          <bgColor rgb="FF40E118"/>
        </patternFill>
      </fill>
    </dxf>
    <dxf>
      <font>
        <color rgb="FFFFFFFF"/>
      </font>
      <fill>
        <patternFill patternType="solid">
          <fgColor rgb="FFFF0000"/>
          <bgColor rgb="FFFF0000"/>
        </patternFill>
      </fill>
    </dxf>
    <dxf>
      <fill>
        <patternFill patternType="solid">
          <fgColor rgb="FF40E118"/>
          <bgColor rgb="FF40E118"/>
        </patternFill>
      </fill>
    </dxf>
    <dxf>
      <font>
        <color rgb="FFF3F3F3"/>
      </font>
      <fill>
        <patternFill patternType="none"/>
      </fill>
    </dxf>
    <dxf>
      <font>
        <color rgb="FFF3F3F3"/>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c:style val="2"/>
  <c:chart>
    <c:title>
      <c:tx>
        <c:rich>
          <a:bodyPr/>
          <a:lstStyle/>
          <a:p>
            <a:pPr lvl="0">
              <a:defRPr b="0">
                <a:solidFill>
                  <a:srgbClr val="000000"/>
                </a:solidFill>
                <a:latin typeface="Roboto"/>
              </a:defRPr>
            </a:pPr>
            <a:r>
              <a:rPr b="0">
                <a:solidFill>
                  <a:srgbClr val="000000"/>
                </a:solidFill>
                <a:latin typeface="Roboto"/>
              </a:rPr>
              <a:t>Reasons for the tweets</a:t>
            </a:r>
          </a:p>
        </c:rich>
      </c:tx>
      <c:overlay val="0"/>
    </c:title>
    <c:autoTitleDeleted val="0"/>
    <c:view3D>
      <c:rotX val="50"/>
      <c:rotY val="0"/>
      <c:rAngAx val="1"/>
    </c:view3D>
    <c:floor>
      <c:thickness val="0"/>
    </c:floor>
    <c:sideWall>
      <c:thickness val="0"/>
    </c:sideWall>
    <c:backWall>
      <c:thickness val="0"/>
    </c:backWall>
    <c:plotArea>
      <c:layout/>
      <c:pie3DChart>
        <c:varyColors val="1"/>
        <c:ser>
          <c:idx val="0"/>
          <c:order val="0"/>
          <c:tx>
            <c:strRef>
              <c:f>'Pivot Table 1'!$B$1</c:f>
              <c:strCache>
                <c:ptCount val="1"/>
                <c:pt idx="0">
                  <c:v>COUNTA of Reasons for the tweets</c:v>
                </c:pt>
              </c:strCache>
            </c:strRef>
          </c:tx>
          <c:dPt>
            <c:idx val="0"/>
            <c:bubble3D val="0"/>
            <c:spPr>
              <a:solidFill>
                <a:srgbClr val="4285F4"/>
              </a:solidFill>
            </c:spPr>
            <c:extLst>
              <c:ext xmlns:c16="http://schemas.microsoft.com/office/drawing/2014/chart" uri="{C3380CC4-5D6E-409C-BE32-E72D297353CC}">
                <c16:uniqueId val="{00000001-6EB3-F646-8524-6C24749BE47D}"/>
              </c:ext>
            </c:extLst>
          </c:dPt>
          <c:dPt>
            <c:idx val="1"/>
            <c:bubble3D val="0"/>
            <c:spPr>
              <a:solidFill>
                <a:srgbClr val="DB4437"/>
              </a:solidFill>
            </c:spPr>
            <c:extLst>
              <c:ext xmlns:c16="http://schemas.microsoft.com/office/drawing/2014/chart" uri="{C3380CC4-5D6E-409C-BE32-E72D297353CC}">
                <c16:uniqueId val="{00000003-6EB3-F646-8524-6C24749BE47D}"/>
              </c:ext>
            </c:extLst>
          </c:dPt>
          <c:dPt>
            <c:idx val="2"/>
            <c:bubble3D val="0"/>
            <c:spPr>
              <a:solidFill>
                <a:srgbClr val="F4B400"/>
              </a:solidFill>
            </c:spPr>
            <c:extLst>
              <c:ext xmlns:c16="http://schemas.microsoft.com/office/drawing/2014/chart" uri="{C3380CC4-5D6E-409C-BE32-E72D297353CC}">
                <c16:uniqueId val="{00000005-6EB3-F646-8524-6C24749BE47D}"/>
              </c:ext>
            </c:extLst>
          </c:dPt>
          <c:dPt>
            <c:idx val="3"/>
            <c:bubble3D val="0"/>
            <c:spPr>
              <a:solidFill>
                <a:srgbClr val="0F9D58"/>
              </a:solidFill>
            </c:spPr>
            <c:extLst>
              <c:ext xmlns:c16="http://schemas.microsoft.com/office/drawing/2014/chart" uri="{C3380CC4-5D6E-409C-BE32-E72D297353CC}">
                <c16:uniqueId val="{00000007-6EB3-F646-8524-6C24749BE47D}"/>
              </c:ext>
            </c:extLst>
          </c:dPt>
          <c:dPt>
            <c:idx val="4"/>
            <c:bubble3D val="0"/>
            <c:explosion val="2"/>
            <c:spPr>
              <a:solidFill>
                <a:srgbClr val="FF6D00"/>
              </a:solidFill>
            </c:spPr>
            <c:extLst>
              <c:ext xmlns:c16="http://schemas.microsoft.com/office/drawing/2014/chart" uri="{C3380CC4-5D6E-409C-BE32-E72D297353CC}">
                <c16:uniqueId val="{00000009-6EB3-F646-8524-6C24749BE47D}"/>
              </c:ext>
            </c:extLst>
          </c:dPt>
          <c:dPt>
            <c:idx val="5"/>
            <c:bubble3D val="0"/>
            <c:spPr>
              <a:solidFill>
                <a:srgbClr val="46BDC6"/>
              </a:solidFill>
            </c:spPr>
            <c:extLst>
              <c:ext xmlns:c16="http://schemas.microsoft.com/office/drawing/2014/chart" uri="{C3380CC4-5D6E-409C-BE32-E72D297353CC}">
                <c16:uniqueId val="{0000000B-6EB3-F646-8524-6C24749BE47D}"/>
              </c:ext>
            </c:extLst>
          </c:dPt>
          <c:dPt>
            <c:idx val="6"/>
            <c:bubble3D val="0"/>
            <c:spPr>
              <a:solidFill>
                <a:srgbClr val="AB30C4"/>
              </a:solidFill>
            </c:spPr>
            <c:extLst>
              <c:ext xmlns:c16="http://schemas.microsoft.com/office/drawing/2014/chart" uri="{C3380CC4-5D6E-409C-BE32-E72D297353CC}">
                <c16:uniqueId val="{0000000D-6EB3-F646-8524-6C24749BE47D}"/>
              </c:ext>
            </c:extLst>
          </c:dPt>
          <c:dPt>
            <c:idx val="7"/>
            <c:bubble3D val="0"/>
            <c:spPr>
              <a:solidFill>
                <a:srgbClr val="C1BC1F"/>
              </a:solidFill>
            </c:spPr>
            <c:extLst>
              <c:ext xmlns:c16="http://schemas.microsoft.com/office/drawing/2014/chart" uri="{C3380CC4-5D6E-409C-BE32-E72D297353CC}">
                <c16:uniqueId val="{0000000F-6EB3-F646-8524-6C24749BE47D}"/>
              </c:ext>
            </c:extLst>
          </c:dPt>
          <c:dPt>
            <c:idx val="8"/>
            <c:bubble3D val="0"/>
            <c:explosion val="2"/>
            <c:spPr>
              <a:solidFill>
                <a:srgbClr val="3949AB"/>
              </a:solidFill>
            </c:spPr>
            <c:extLst>
              <c:ext xmlns:c16="http://schemas.microsoft.com/office/drawing/2014/chart" uri="{C3380CC4-5D6E-409C-BE32-E72D297353CC}">
                <c16:uniqueId val="{00000011-6EB3-F646-8524-6C24749BE47D}"/>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'Pivot Table 1'!$A$2:$A$10</c:f>
              <c:strCache>
                <c:ptCount val="9"/>
                <c:pt idx="0">
                  <c:v>Aware residents to vote</c:v>
                </c:pt>
                <c:pt idx="1">
                  <c:v>Comment on the campaign</c:v>
                </c:pt>
                <c:pt idx="2">
                  <c:v>Comment on the slogan and the phrases</c:v>
                </c:pt>
                <c:pt idx="3">
                  <c:v>Comparing with other parties</c:v>
                </c:pt>
                <c:pt idx="4">
                  <c:v>Election updates</c:v>
                </c:pt>
                <c:pt idx="5">
                  <c:v>Fed-up with other parties</c:v>
                </c:pt>
                <c:pt idx="6">
                  <c:v>Negative tweets</c:v>
                </c:pt>
                <c:pt idx="7">
                  <c:v>Support youth in politics</c:v>
                </c:pt>
                <c:pt idx="8">
                  <c:v>To support Independent party</c:v>
                </c:pt>
              </c:strCache>
            </c:strRef>
          </c:cat>
          <c:val>
            <c:numRef>
              <c:f>'Pivot Table 1'!$B$2:$B$10</c:f>
              <c:numCache>
                <c:formatCode>General</c:formatCode>
                <c:ptCount val="9"/>
                <c:pt idx="0">
                  <c:v>3</c:v>
                </c:pt>
                <c:pt idx="1">
                  <c:v>6</c:v>
                </c:pt>
                <c:pt idx="2">
                  <c:v>13</c:v>
                </c:pt>
                <c:pt idx="3">
                  <c:v>7</c:v>
                </c:pt>
                <c:pt idx="4">
                  <c:v>604</c:v>
                </c:pt>
                <c:pt idx="5">
                  <c:v>14</c:v>
                </c:pt>
                <c:pt idx="6">
                  <c:v>20</c:v>
                </c:pt>
                <c:pt idx="7">
                  <c:v>20</c:v>
                </c:pt>
                <c:pt idx="8">
                  <c:v>227</c:v>
                </c:pt>
              </c:numCache>
            </c:numRef>
          </c:val>
          <c:extLst>
            <c:ext xmlns:c16="http://schemas.microsoft.com/office/drawing/2014/chart" uri="{C3380CC4-5D6E-409C-BE32-E72D297353CC}">
              <c16:uniqueId val="{00000012-6EB3-F646-8524-6C24749BE47D}"/>
            </c:ext>
          </c:extLst>
        </c:ser>
        <c:dLbls>
          <c:showLegendKey val="0"/>
          <c:showVal val="0"/>
          <c:showCatName val="0"/>
          <c:showSerName val="0"/>
          <c:showPercent val="0"/>
          <c:showBubbleSize val="0"/>
          <c:showLeaderLines val="1"/>
        </c:dLbls>
      </c:pie3DChart>
    </c:plotArea>
    <c:legend>
      <c:legendPos val="r"/>
      <c:overlay val="0"/>
      <c:txPr>
        <a:bodyPr/>
        <a:lstStyle/>
        <a:p>
          <a:pPr lvl="0">
            <a:defRPr b="0">
              <a:solidFill>
                <a:srgbClr val="000000"/>
              </a:solidFill>
              <a:latin typeface="serif"/>
            </a:defRPr>
          </a:pPr>
          <a:endParaRPr lang="en-NO"/>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c:style val="2"/>
  <c:chart>
    <c:title>
      <c:tx>
        <c:rich>
          <a:bodyPr/>
          <a:lstStyle/>
          <a:p>
            <a:pPr lvl="0">
              <a:defRPr b="0">
                <a:solidFill>
                  <a:srgbClr val="000000"/>
                </a:solidFill>
                <a:latin typeface="Roboto"/>
              </a:defRPr>
            </a:pPr>
            <a:r>
              <a:rPr b="0">
                <a:solidFill>
                  <a:srgbClr val="000000"/>
                </a:solidFill>
                <a:latin typeface="Roboto"/>
              </a:rPr>
              <a:t>Top Tweeters </a:t>
            </a:r>
          </a:p>
        </c:rich>
      </c:tx>
      <c:overlay val="0"/>
    </c:title>
    <c:autoTitleDeleted val="0"/>
    <c:plotArea>
      <c:layout/>
      <c:barChart>
        <c:barDir val="bar"/>
        <c:grouping val="clustered"/>
        <c:varyColors val="1"/>
        <c:ser>
          <c:idx val="0"/>
          <c:order val="0"/>
          <c:tx>
            <c:strRef>
              <c:f>Dashboard!$U$2</c:f>
              <c:strCache>
                <c:ptCount val="1"/>
              </c:strCache>
            </c:strRef>
          </c:tx>
          <c:invertIfNegative val="1"/>
          <c:val>
            <c:numRef>
              <c:f>Dashboard!$U$3:$U$12</c:f>
            </c:numRef>
          </c:val>
          <c:extLst>
            <c:ext xmlns:c15="http://schemas.microsoft.com/office/drawing/2012/chart" uri="{02D57815-91ED-43cb-92C2-25804820EDAC}">
              <c15:filteredCategoryTitle>
                <c15:cat>
                  <c:multiLvlStrRef>
                    <c:extLst>
                      <c:ext uri="{02D57815-91ED-43cb-92C2-25804820EDAC}">
                        <c15:formulaRef>
                          <c15:sqref>Dashboard!$T$3:$T$12</c15:sqref>
                        </c15:formulaRef>
                      </c:ext>
                    </c:extLst>
                  </c:multiLvlStrRef>
                </c15:cat>
              </c15:filteredCategoryTitle>
            </c:ext>
            <c:ext xmlns:c16="http://schemas.microsoft.com/office/drawing/2014/chart" uri="{C3380CC4-5D6E-409C-BE32-E72D297353CC}">
              <c16:uniqueId val="{00000000-4A04-2A4F-ACC0-79FD0BE9A4B3}"/>
            </c:ext>
          </c:extLst>
        </c:ser>
        <c:dLbls>
          <c:showLegendKey val="0"/>
          <c:showVal val="0"/>
          <c:showCatName val="0"/>
          <c:showSerName val="0"/>
          <c:showPercent val="0"/>
          <c:showBubbleSize val="0"/>
        </c:dLbls>
        <c:gapWidth val="150"/>
        <c:axId val="831569791"/>
        <c:axId val="1857783676"/>
      </c:barChart>
      <c:catAx>
        <c:axId val="831569791"/>
        <c:scaling>
          <c:orientation val="maxMin"/>
        </c:scaling>
        <c:delete val="0"/>
        <c:axPos val="l"/>
        <c:majorTickMark val="cross"/>
        <c:minorTickMark val="cross"/>
        <c:tickLblPos val="nextTo"/>
        <c:crossAx val="1857783676"/>
        <c:crosses val="autoZero"/>
        <c:auto val="1"/>
        <c:lblAlgn val="ctr"/>
        <c:lblOffset val="100"/>
        <c:noMultiLvlLbl val="1"/>
      </c:catAx>
      <c:valAx>
        <c:axId val="1857783676"/>
        <c:scaling>
          <c:orientation val="minMax"/>
        </c:scaling>
        <c:delete val="0"/>
        <c:axPos val="b"/>
        <c:majorTickMark val="cross"/>
        <c:minorTickMark val="cross"/>
        <c:tickLblPos val="nextTo"/>
        <c:spPr>
          <a:ln>
            <a:noFill/>
          </a:ln>
        </c:spPr>
        <c:crossAx val="831569791"/>
        <c:crosses val="max"/>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GB"/>
  <c:roundedCorners val="1"/>
  <c:style val="2"/>
  <c:chart>
    <c:title>
      <c:tx>
        <c:rich>
          <a:bodyPr/>
          <a:lstStyle/>
          <a:p>
            <a:pPr lvl="0">
              <a:defRPr sz="1400" b="0">
                <a:solidFill>
                  <a:srgbClr val="000000"/>
                </a:solidFill>
                <a:latin typeface="Roboto"/>
              </a:defRPr>
            </a:pPr>
            <a:r>
              <a:rPr sz="1400" b="0">
                <a:solidFill>
                  <a:srgbClr val="000000"/>
                </a:solidFill>
                <a:latin typeface="Roboto"/>
              </a:rPr>
              <a:t>Tweet Volume Over Time (max 60 days)</a:t>
            </a:r>
          </a:p>
        </c:rich>
      </c:tx>
      <c:overlay val="0"/>
    </c:title>
    <c:autoTitleDeleted val="0"/>
    <c:plotArea>
      <c:layout>
        <c:manualLayout>
          <c:xMode val="edge"/>
          <c:yMode val="edge"/>
          <c:x val="7.8528827037773363E-2"/>
          <c:y val="0.141642371234208"/>
          <c:w val="0.88737574552683895"/>
          <c:h val="0.75587949465500492"/>
        </c:manualLayout>
      </c:layout>
      <c:lineChart>
        <c:grouping val="standard"/>
        <c:varyColors val="0"/>
        <c:dLbls>
          <c:showLegendKey val="0"/>
          <c:showVal val="0"/>
          <c:showCatName val="0"/>
          <c:showSerName val="0"/>
          <c:showPercent val="0"/>
          <c:showBubbleSize val="0"/>
        </c:dLbls>
        <c:marker val="1"/>
        <c:smooth val="0"/>
        <c:axId val="351982236"/>
        <c:axId val="1485158278"/>
      </c:lineChart>
      <c:catAx>
        <c:axId val="351982236"/>
        <c:scaling>
          <c:orientation val="minMax"/>
        </c:scaling>
        <c:delete val="0"/>
        <c:axPos val="b"/>
        <c:majorTickMark val="cross"/>
        <c:minorTickMark val="cross"/>
        <c:tickLblPos val="nextTo"/>
        <c:crossAx val="1485158278"/>
        <c:crosses val="autoZero"/>
        <c:auto val="1"/>
        <c:lblAlgn val="ctr"/>
        <c:lblOffset val="100"/>
        <c:noMultiLvlLbl val="1"/>
      </c:catAx>
      <c:valAx>
        <c:axId val="1485158278"/>
        <c:scaling>
          <c:orientation val="minMax"/>
        </c:scaling>
        <c:delete val="0"/>
        <c:axPos val="l"/>
        <c:majorTickMark val="cross"/>
        <c:minorTickMark val="cross"/>
        <c:tickLblPos val="nextTo"/>
        <c:spPr>
          <a:ln>
            <a:noFill/>
          </a:ln>
        </c:spPr>
        <c:crossAx val="351982236"/>
        <c:crosses val="autoZero"/>
        <c:crossBetween val="between"/>
      </c:valAx>
    </c:plotArea>
    <c:plotVisOnly val="0"/>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3</xdr:col>
      <xdr:colOff>895350</xdr:colOff>
      <xdr:row>0</xdr:row>
      <xdr:rowOff>171450</xdr:rowOff>
    </xdr:from>
    <xdr:ext cx="5715000" cy="3533775"/>
    <xdr:graphicFrame macro="">
      <xdr:nvGraphicFramePr>
        <xdr:cNvPr id="2" name="Chart 1" title="Chart">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361950</xdr:colOff>
      <xdr:row>4</xdr:row>
      <xdr:rowOff>447675</xdr:rowOff>
    </xdr:from>
    <xdr:ext cx="3800475" cy="2714625"/>
    <xdr:graphicFrame macro="">
      <xdr:nvGraphicFramePr>
        <xdr:cNvPr id="2" name="Chart 2" title="Chart">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314325</xdr:colOff>
      <xdr:row>21</xdr:row>
      <xdr:rowOff>190500</xdr:rowOff>
    </xdr:from>
    <xdr:ext cx="4791075" cy="3810000"/>
    <xdr:graphicFrame macro="">
      <xdr:nvGraphicFramePr>
        <xdr:cNvPr id="3" name="Chart 3" title="Chart">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Microsoft Office User" refreshedDate="44698.980283564815" refreshedVersion="8" recordCount="999" xr:uid="{00000000-000A-0000-FFFF-FFFF00000000}">
  <cacheSource type="worksheet">
    <worksheetSource ref="D1:D1000" sheet="Archive"/>
  </cacheSource>
  <cacheFields count="1">
    <cacheField name="Reasons for the tweets" numFmtId="49">
      <sharedItems containsBlank="1" count="11">
        <s v="Election updates"/>
        <s v="Support youth in politics"/>
        <s v="Comment on the slogan and the phrases"/>
        <m/>
        <s v="Comparing with other parties"/>
        <s v="To support Balen"/>
        <s v="Fed-up with other parties"/>
        <s v="To support Independent party"/>
        <s v="Negative tweets"/>
        <s v="Comment on the campaign"/>
        <s v="Aware residents to vote"/>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
  <r>
    <x v="0"/>
  </r>
  <r>
    <x v="0"/>
  </r>
  <r>
    <x v="0"/>
  </r>
  <r>
    <x v="0"/>
  </r>
  <r>
    <x v="1"/>
  </r>
  <r>
    <x v="0"/>
  </r>
  <r>
    <x v="0"/>
  </r>
  <r>
    <x v="0"/>
  </r>
  <r>
    <x v="1"/>
  </r>
  <r>
    <x v="2"/>
  </r>
  <r>
    <x v="3"/>
  </r>
  <r>
    <x v="3"/>
  </r>
  <r>
    <x v="4"/>
  </r>
  <r>
    <x v="0"/>
  </r>
  <r>
    <x v="0"/>
  </r>
  <r>
    <x v="0"/>
  </r>
  <r>
    <x v="0"/>
  </r>
  <r>
    <x v="4"/>
  </r>
  <r>
    <x v="0"/>
  </r>
  <r>
    <x v="3"/>
  </r>
  <r>
    <x v="3"/>
  </r>
  <r>
    <x v="5"/>
  </r>
  <r>
    <x v="3"/>
  </r>
  <r>
    <x v="0"/>
  </r>
  <r>
    <x v="6"/>
  </r>
  <r>
    <x v="0"/>
  </r>
  <r>
    <x v="7"/>
  </r>
  <r>
    <x v="7"/>
  </r>
  <r>
    <x v="0"/>
  </r>
  <r>
    <x v="0"/>
  </r>
  <r>
    <x v="7"/>
  </r>
  <r>
    <x v="3"/>
  </r>
  <r>
    <x v="0"/>
  </r>
  <r>
    <x v="3"/>
  </r>
  <r>
    <x v="6"/>
  </r>
  <r>
    <x v="0"/>
  </r>
  <r>
    <x v="0"/>
  </r>
  <r>
    <x v="2"/>
  </r>
  <r>
    <x v="3"/>
  </r>
  <r>
    <x v="0"/>
  </r>
  <r>
    <x v="6"/>
  </r>
  <r>
    <x v="7"/>
  </r>
  <r>
    <x v="7"/>
  </r>
  <r>
    <x v="7"/>
  </r>
  <r>
    <x v="1"/>
  </r>
  <r>
    <x v="1"/>
  </r>
  <r>
    <x v="0"/>
  </r>
  <r>
    <x v="0"/>
  </r>
  <r>
    <x v="0"/>
  </r>
  <r>
    <x v="7"/>
  </r>
  <r>
    <x v="7"/>
  </r>
  <r>
    <x v="7"/>
  </r>
  <r>
    <x v="3"/>
  </r>
  <r>
    <x v="0"/>
  </r>
  <r>
    <x v="3"/>
  </r>
  <r>
    <x v="0"/>
  </r>
  <r>
    <x v="8"/>
  </r>
  <r>
    <x v="9"/>
  </r>
  <r>
    <x v="0"/>
  </r>
  <r>
    <x v="7"/>
  </r>
  <r>
    <x v="7"/>
  </r>
  <r>
    <x v="6"/>
  </r>
  <r>
    <x v="0"/>
  </r>
  <r>
    <x v="0"/>
  </r>
  <r>
    <x v="0"/>
  </r>
  <r>
    <x v="0"/>
  </r>
  <r>
    <x v="0"/>
  </r>
  <r>
    <x v="7"/>
  </r>
  <r>
    <x v="0"/>
  </r>
  <r>
    <x v="2"/>
  </r>
  <r>
    <x v="7"/>
  </r>
  <r>
    <x v="0"/>
  </r>
  <r>
    <x v="0"/>
  </r>
  <r>
    <x v="0"/>
  </r>
  <r>
    <x v="0"/>
  </r>
  <r>
    <x v="0"/>
  </r>
  <r>
    <x v="0"/>
  </r>
  <r>
    <x v="0"/>
  </r>
  <r>
    <x v="0"/>
  </r>
  <r>
    <x v="0"/>
  </r>
  <r>
    <x v="0"/>
  </r>
  <r>
    <x v="7"/>
  </r>
  <r>
    <x v="0"/>
  </r>
  <r>
    <x v="0"/>
  </r>
  <r>
    <x v="7"/>
  </r>
  <r>
    <x v="0"/>
  </r>
  <r>
    <x v="7"/>
  </r>
  <r>
    <x v="0"/>
  </r>
  <r>
    <x v="0"/>
  </r>
  <r>
    <x v="0"/>
  </r>
  <r>
    <x v="0"/>
  </r>
  <r>
    <x v="0"/>
  </r>
  <r>
    <x v="7"/>
  </r>
  <r>
    <x v="0"/>
  </r>
  <r>
    <x v="7"/>
  </r>
  <r>
    <x v="0"/>
  </r>
  <r>
    <x v="7"/>
  </r>
  <r>
    <x v="2"/>
  </r>
  <r>
    <x v="0"/>
  </r>
  <r>
    <x v="6"/>
  </r>
  <r>
    <x v="7"/>
  </r>
  <r>
    <x v="7"/>
  </r>
  <r>
    <x v="0"/>
  </r>
  <r>
    <x v="8"/>
  </r>
  <r>
    <x v="4"/>
  </r>
  <r>
    <x v="0"/>
  </r>
  <r>
    <x v="0"/>
  </r>
  <r>
    <x v="1"/>
  </r>
  <r>
    <x v="0"/>
  </r>
  <r>
    <x v="0"/>
  </r>
  <r>
    <x v="7"/>
  </r>
  <r>
    <x v="2"/>
  </r>
  <r>
    <x v="7"/>
  </r>
  <r>
    <x v="0"/>
  </r>
  <r>
    <x v="2"/>
  </r>
  <r>
    <x v="7"/>
  </r>
  <r>
    <x v="0"/>
  </r>
  <r>
    <x v="6"/>
  </r>
  <r>
    <x v="2"/>
  </r>
  <r>
    <x v="0"/>
  </r>
  <r>
    <x v="7"/>
  </r>
  <r>
    <x v="2"/>
  </r>
  <r>
    <x v="2"/>
  </r>
  <r>
    <x v="3"/>
  </r>
  <r>
    <x v="2"/>
  </r>
  <r>
    <x v="0"/>
  </r>
  <r>
    <x v="2"/>
  </r>
  <r>
    <x v="2"/>
  </r>
  <r>
    <x v="1"/>
  </r>
  <r>
    <x v="0"/>
  </r>
  <r>
    <x v="2"/>
  </r>
  <r>
    <x v="7"/>
  </r>
  <r>
    <x v="0"/>
  </r>
  <r>
    <x v="6"/>
  </r>
  <r>
    <x v="0"/>
  </r>
  <r>
    <x v="1"/>
  </r>
  <r>
    <x v="7"/>
  </r>
  <r>
    <x v="6"/>
  </r>
  <r>
    <x v="6"/>
  </r>
  <r>
    <x v="1"/>
  </r>
  <r>
    <x v="9"/>
  </r>
  <r>
    <x v="9"/>
  </r>
  <r>
    <x v="0"/>
  </r>
  <r>
    <x v="0"/>
  </r>
  <r>
    <x v="0"/>
  </r>
  <r>
    <x v="0"/>
  </r>
  <r>
    <x v="0"/>
  </r>
  <r>
    <x v="0"/>
  </r>
  <r>
    <x v="0"/>
  </r>
  <r>
    <x v="0"/>
  </r>
  <r>
    <x v="0"/>
  </r>
  <r>
    <x v="7"/>
  </r>
  <r>
    <x v="7"/>
  </r>
  <r>
    <x v="1"/>
  </r>
  <r>
    <x v="9"/>
  </r>
  <r>
    <x v="7"/>
  </r>
  <r>
    <x v="0"/>
  </r>
  <r>
    <x v="0"/>
  </r>
  <r>
    <x v="0"/>
  </r>
  <r>
    <x v="7"/>
  </r>
  <r>
    <x v="7"/>
  </r>
  <r>
    <x v="0"/>
  </r>
  <r>
    <x v="7"/>
  </r>
  <r>
    <x v="0"/>
  </r>
  <r>
    <x v="6"/>
  </r>
  <r>
    <x v="0"/>
  </r>
  <r>
    <x v="7"/>
  </r>
  <r>
    <x v="0"/>
  </r>
  <r>
    <x v="7"/>
  </r>
  <r>
    <x v="7"/>
  </r>
  <r>
    <x v="7"/>
  </r>
  <r>
    <x v="7"/>
  </r>
  <r>
    <x v="7"/>
  </r>
  <r>
    <x v="0"/>
  </r>
  <r>
    <x v="7"/>
  </r>
  <r>
    <x v="0"/>
  </r>
  <r>
    <x v="0"/>
  </r>
  <r>
    <x v="1"/>
  </r>
  <r>
    <x v="0"/>
  </r>
  <r>
    <x v="0"/>
  </r>
  <r>
    <x v="7"/>
  </r>
  <r>
    <x v="0"/>
  </r>
  <r>
    <x v="0"/>
  </r>
  <r>
    <x v="7"/>
  </r>
  <r>
    <x v="0"/>
  </r>
  <r>
    <x v="7"/>
  </r>
  <r>
    <x v="7"/>
  </r>
  <r>
    <x v="7"/>
  </r>
  <r>
    <x v="7"/>
  </r>
  <r>
    <x v="0"/>
  </r>
  <r>
    <x v="7"/>
  </r>
  <r>
    <x v="1"/>
  </r>
  <r>
    <x v="7"/>
  </r>
  <r>
    <x v="7"/>
  </r>
  <r>
    <x v="0"/>
  </r>
  <r>
    <x v="1"/>
  </r>
  <r>
    <x v="7"/>
  </r>
  <r>
    <x v="7"/>
  </r>
  <r>
    <x v="7"/>
  </r>
  <r>
    <x v="0"/>
  </r>
  <r>
    <x v="0"/>
  </r>
  <r>
    <x v="0"/>
  </r>
  <r>
    <x v="0"/>
  </r>
  <r>
    <x v="7"/>
  </r>
  <r>
    <x v="7"/>
  </r>
  <r>
    <x v="0"/>
  </r>
  <r>
    <x v="7"/>
  </r>
  <r>
    <x v="7"/>
  </r>
  <r>
    <x v="0"/>
  </r>
  <r>
    <x v="7"/>
  </r>
  <r>
    <x v="7"/>
  </r>
  <r>
    <x v="0"/>
  </r>
  <r>
    <x v="7"/>
  </r>
  <r>
    <x v="0"/>
  </r>
  <r>
    <x v="0"/>
  </r>
  <r>
    <x v="0"/>
  </r>
  <r>
    <x v="0"/>
  </r>
  <r>
    <x v="0"/>
  </r>
  <r>
    <x v="0"/>
  </r>
  <r>
    <x v="0"/>
  </r>
  <r>
    <x v="0"/>
  </r>
  <r>
    <x v="0"/>
  </r>
  <r>
    <x v="0"/>
  </r>
  <r>
    <x v="0"/>
  </r>
  <r>
    <x v="0"/>
  </r>
  <r>
    <x v="0"/>
  </r>
  <r>
    <x v="0"/>
  </r>
  <r>
    <x v="0"/>
  </r>
  <r>
    <x v="0"/>
  </r>
  <r>
    <x v="0"/>
  </r>
  <r>
    <x v="0"/>
  </r>
  <r>
    <x v="6"/>
  </r>
  <r>
    <x v="7"/>
  </r>
  <r>
    <x v="0"/>
  </r>
  <r>
    <x v="0"/>
  </r>
  <r>
    <x v="7"/>
  </r>
  <r>
    <x v="7"/>
  </r>
  <r>
    <x v="0"/>
  </r>
  <r>
    <x v="7"/>
  </r>
  <r>
    <x v="7"/>
  </r>
  <r>
    <x v="0"/>
  </r>
  <r>
    <x v="0"/>
  </r>
  <r>
    <x v="3"/>
  </r>
  <r>
    <x v="0"/>
  </r>
  <r>
    <x v="0"/>
  </r>
  <r>
    <x v="0"/>
  </r>
  <r>
    <x v="0"/>
  </r>
  <r>
    <x v="0"/>
  </r>
  <r>
    <x v="0"/>
  </r>
  <r>
    <x v="0"/>
  </r>
  <r>
    <x v="0"/>
  </r>
  <r>
    <x v="0"/>
  </r>
  <r>
    <x v="7"/>
  </r>
  <r>
    <x v="7"/>
  </r>
  <r>
    <x v="7"/>
  </r>
  <r>
    <x v="7"/>
  </r>
  <r>
    <x v="0"/>
  </r>
  <r>
    <x v="5"/>
  </r>
  <r>
    <x v="0"/>
  </r>
  <r>
    <x v="0"/>
  </r>
  <r>
    <x v="7"/>
  </r>
  <r>
    <x v="5"/>
  </r>
  <r>
    <x v="0"/>
  </r>
  <r>
    <x v="0"/>
  </r>
  <r>
    <x v="0"/>
  </r>
  <r>
    <x v="7"/>
  </r>
  <r>
    <x v="7"/>
  </r>
  <r>
    <x v="7"/>
  </r>
  <r>
    <x v="0"/>
  </r>
  <r>
    <x v="1"/>
  </r>
  <r>
    <x v="1"/>
  </r>
  <r>
    <x v="0"/>
  </r>
  <r>
    <x v="0"/>
  </r>
  <r>
    <x v="0"/>
  </r>
  <r>
    <x v="0"/>
  </r>
  <r>
    <x v="7"/>
  </r>
  <r>
    <x v="0"/>
  </r>
  <r>
    <x v="7"/>
  </r>
  <r>
    <x v="0"/>
  </r>
  <r>
    <x v="0"/>
  </r>
  <r>
    <x v="7"/>
  </r>
  <r>
    <x v="0"/>
  </r>
  <r>
    <x v="7"/>
  </r>
  <r>
    <x v="0"/>
  </r>
  <r>
    <x v="0"/>
  </r>
  <r>
    <x v="0"/>
  </r>
  <r>
    <x v="7"/>
  </r>
  <r>
    <x v="0"/>
  </r>
  <r>
    <x v="7"/>
  </r>
  <r>
    <x v="0"/>
  </r>
  <r>
    <x v="7"/>
  </r>
  <r>
    <x v="0"/>
  </r>
  <r>
    <x v="0"/>
  </r>
  <r>
    <x v="0"/>
  </r>
  <r>
    <x v="7"/>
  </r>
  <r>
    <x v="8"/>
  </r>
  <r>
    <x v="0"/>
  </r>
  <r>
    <x v="0"/>
  </r>
  <r>
    <x v="0"/>
  </r>
  <r>
    <x v="7"/>
  </r>
  <r>
    <x v="7"/>
  </r>
  <r>
    <x v="0"/>
  </r>
  <r>
    <x v="0"/>
  </r>
  <r>
    <x v="0"/>
  </r>
  <r>
    <x v="0"/>
  </r>
  <r>
    <x v="0"/>
  </r>
  <r>
    <x v="0"/>
  </r>
  <r>
    <x v="0"/>
  </r>
  <r>
    <x v="0"/>
  </r>
  <r>
    <x v="7"/>
  </r>
  <r>
    <x v="0"/>
  </r>
  <r>
    <x v="0"/>
  </r>
  <r>
    <x v="0"/>
  </r>
  <r>
    <x v="7"/>
  </r>
  <r>
    <x v="0"/>
  </r>
  <r>
    <x v="0"/>
  </r>
  <r>
    <x v="0"/>
  </r>
  <r>
    <x v="0"/>
  </r>
  <r>
    <x v="7"/>
  </r>
  <r>
    <x v="0"/>
  </r>
  <r>
    <x v="7"/>
  </r>
  <r>
    <x v="0"/>
  </r>
  <r>
    <x v="0"/>
  </r>
  <r>
    <x v="0"/>
  </r>
  <r>
    <x v="7"/>
  </r>
  <r>
    <x v="7"/>
  </r>
  <r>
    <x v="0"/>
  </r>
  <r>
    <x v="0"/>
  </r>
  <r>
    <x v="0"/>
  </r>
  <r>
    <x v="7"/>
  </r>
  <r>
    <x v="0"/>
  </r>
  <r>
    <x v="7"/>
  </r>
  <r>
    <x v="0"/>
  </r>
  <r>
    <x v="0"/>
  </r>
  <r>
    <x v="0"/>
  </r>
  <r>
    <x v="7"/>
  </r>
  <r>
    <x v="7"/>
  </r>
  <r>
    <x v="7"/>
  </r>
  <r>
    <x v="0"/>
  </r>
  <r>
    <x v="0"/>
  </r>
  <r>
    <x v="7"/>
  </r>
  <r>
    <x v="9"/>
  </r>
  <r>
    <x v="0"/>
  </r>
  <r>
    <x v="9"/>
  </r>
  <r>
    <x v="0"/>
  </r>
  <r>
    <x v="7"/>
  </r>
  <r>
    <x v="0"/>
  </r>
  <r>
    <x v="0"/>
  </r>
  <r>
    <x v="7"/>
  </r>
  <r>
    <x v="0"/>
  </r>
  <r>
    <x v="0"/>
  </r>
  <r>
    <x v="0"/>
  </r>
  <r>
    <x v="0"/>
  </r>
  <r>
    <x v="7"/>
  </r>
  <r>
    <x v="1"/>
  </r>
  <r>
    <x v="0"/>
  </r>
  <r>
    <x v="7"/>
  </r>
  <r>
    <x v="0"/>
  </r>
  <r>
    <x v="7"/>
  </r>
  <r>
    <x v="0"/>
  </r>
  <r>
    <x v="0"/>
  </r>
  <r>
    <x v="0"/>
  </r>
  <r>
    <x v="0"/>
  </r>
  <r>
    <x v="0"/>
  </r>
  <r>
    <x v="0"/>
  </r>
  <r>
    <x v="7"/>
  </r>
  <r>
    <x v="0"/>
  </r>
  <r>
    <x v="8"/>
  </r>
  <r>
    <x v="8"/>
  </r>
  <r>
    <x v="0"/>
  </r>
  <r>
    <x v="0"/>
  </r>
  <r>
    <x v="8"/>
  </r>
  <r>
    <x v="8"/>
  </r>
  <r>
    <x v="0"/>
  </r>
  <r>
    <x v="8"/>
  </r>
  <r>
    <x v="0"/>
  </r>
  <r>
    <x v="0"/>
  </r>
  <r>
    <x v="0"/>
  </r>
  <r>
    <x v="0"/>
  </r>
  <r>
    <x v="0"/>
  </r>
  <r>
    <x v="0"/>
  </r>
  <r>
    <x v="0"/>
  </r>
  <r>
    <x v="0"/>
  </r>
  <r>
    <x v="0"/>
  </r>
  <r>
    <x v="0"/>
  </r>
  <r>
    <x v="7"/>
  </r>
  <r>
    <x v="7"/>
  </r>
  <r>
    <x v="3"/>
  </r>
  <r>
    <x v="0"/>
  </r>
  <r>
    <x v="0"/>
  </r>
  <r>
    <x v="0"/>
  </r>
  <r>
    <x v="0"/>
  </r>
  <r>
    <x v="0"/>
  </r>
  <r>
    <x v="7"/>
  </r>
  <r>
    <x v="0"/>
  </r>
  <r>
    <x v="7"/>
  </r>
  <r>
    <x v="0"/>
  </r>
  <r>
    <x v="0"/>
  </r>
  <r>
    <x v="0"/>
  </r>
  <r>
    <x v="0"/>
  </r>
  <r>
    <x v="0"/>
  </r>
  <r>
    <x v="0"/>
  </r>
  <r>
    <x v="7"/>
  </r>
  <r>
    <x v="0"/>
  </r>
  <r>
    <x v="0"/>
  </r>
  <r>
    <x v="7"/>
  </r>
  <r>
    <x v="0"/>
  </r>
  <r>
    <x v="0"/>
  </r>
  <r>
    <x v="0"/>
  </r>
  <r>
    <x v="0"/>
  </r>
  <r>
    <x v="0"/>
  </r>
  <r>
    <x v="7"/>
  </r>
  <r>
    <x v="0"/>
  </r>
  <r>
    <x v="0"/>
  </r>
  <r>
    <x v="8"/>
  </r>
  <r>
    <x v="0"/>
  </r>
  <r>
    <x v="0"/>
  </r>
  <r>
    <x v="0"/>
  </r>
  <r>
    <x v="7"/>
  </r>
  <r>
    <x v="0"/>
  </r>
  <r>
    <x v="7"/>
  </r>
  <r>
    <x v="0"/>
  </r>
  <r>
    <x v="0"/>
  </r>
  <r>
    <x v="0"/>
  </r>
  <r>
    <x v="0"/>
  </r>
  <r>
    <x v="0"/>
  </r>
  <r>
    <x v="0"/>
  </r>
  <r>
    <x v="0"/>
  </r>
  <r>
    <x v="0"/>
  </r>
  <r>
    <x v="0"/>
  </r>
  <r>
    <x v="0"/>
  </r>
  <r>
    <x v="7"/>
  </r>
  <r>
    <x v="0"/>
  </r>
  <r>
    <x v="0"/>
  </r>
  <r>
    <x v="0"/>
  </r>
  <r>
    <x v="7"/>
  </r>
  <r>
    <x v="7"/>
  </r>
  <r>
    <x v="0"/>
  </r>
  <r>
    <x v="0"/>
  </r>
  <r>
    <x v="0"/>
  </r>
  <r>
    <x v="0"/>
  </r>
  <r>
    <x v="0"/>
  </r>
  <r>
    <x v="0"/>
  </r>
  <r>
    <x v="0"/>
  </r>
  <r>
    <x v="0"/>
  </r>
  <r>
    <x v="0"/>
  </r>
  <r>
    <x v="0"/>
  </r>
  <r>
    <x v="1"/>
  </r>
  <r>
    <x v="7"/>
  </r>
  <r>
    <x v="7"/>
  </r>
  <r>
    <x v="7"/>
  </r>
  <r>
    <x v="0"/>
  </r>
  <r>
    <x v="0"/>
  </r>
  <r>
    <x v="0"/>
  </r>
  <r>
    <x v="0"/>
  </r>
  <r>
    <x v="0"/>
  </r>
  <r>
    <x v="0"/>
  </r>
  <r>
    <x v="0"/>
  </r>
  <r>
    <x v="7"/>
  </r>
  <r>
    <x v="0"/>
  </r>
  <r>
    <x v="0"/>
  </r>
  <r>
    <x v="0"/>
  </r>
  <r>
    <x v="3"/>
  </r>
  <r>
    <x v="0"/>
  </r>
  <r>
    <x v="7"/>
  </r>
  <r>
    <x v="0"/>
  </r>
  <r>
    <x v="7"/>
  </r>
  <r>
    <x v="7"/>
  </r>
  <r>
    <x v="0"/>
  </r>
  <r>
    <x v="7"/>
  </r>
  <r>
    <x v="0"/>
  </r>
  <r>
    <x v="0"/>
  </r>
  <r>
    <x v="0"/>
  </r>
  <r>
    <x v="0"/>
  </r>
  <r>
    <x v="7"/>
  </r>
  <r>
    <x v="0"/>
  </r>
  <r>
    <x v="0"/>
  </r>
  <r>
    <x v="7"/>
  </r>
  <r>
    <x v="0"/>
  </r>
  <r>
    <x v="8"/>
  </r>
  <r>
    <x v="0"/>
  </r>
  <r>
    <x v="0"/>
  </r>
  <r>
    <x v="8"/>
  </r>
  <r>
    <x v="0"/>
  </r>
  <r>
    <x v="0"/>
  </r>
  <r>
    <x v="0"/>
  </r>
  <r>
    <x v="0"/>
  </r>
  <r>
    <x v="8"/>
  </r>
  <r>
    <x v="0"/>
  </r>
  <r>
    <x v="8"/>
  </r>
  <r>
    <x v="0"/>
  </r>
  <r>
    <x v="0"/>
  </r>
  <r>
    <x v="0"/>
  </r>
  <r>
    <x v="0"/>
  </r>
  <r>
    <x v="7"/>
  </r>
  <r>
    <x v="6"/>
  </r>
  <r>
    <x v="0"/>
  </r>
  <r>
    <x v="0"/>
  </r>
  <r>
    <x v="7"/>
  </r>
  <r>
    <x v="7"/>
  </r>
  <r>
    <x v="3"/>
  </r>
  <r>
    <x v="0"/>
  </r>
  <r>
    <x v="0"/>
  </r>
  <r>
    <x v="7"/>
  </r>
  <r>
    <x v="0"/>
  </r>
  <r>
    <x v="7"/>
  </r>
  <r>
    <x v="0"/>
  </r>
  <r>
    <x v="0"/>
  </r>
  <r>
    <x v="0"/>
  </r>
  <r>
    <x v="0"/>
  </r>
  <r>
    <x v="0"/>
  </r>
  <r>
    <x v="0"/>
  </r>
  <r>
    <x v="0"/>
  </r>
  <r>
    <x v="0"/>
  </r>
  <r>
    <x v="0"/>
  </r>
  <r>
    <x v="0"/>
  </r>
  <r>
    <x v="0"/>
  </r>
  <r>
    <x v="0"/>
  </r>
  <r>
    <x v="0"/>
  </r>
  <r>
    <x v="0"/>
  </r>
  <r>
    <x v="0"/>
  </r>
  <r>
    <x v="0"/>
  </r>
  <r>
    <x v="7"/>
  </r>
  <r>
    <x v="0"/>
  </r>
  <r>
    <x v="7"/>
  </r>
  <r>
    <x v="0"/>
  </r>
  <r>
    <x v="0"/>
  </r>
  <r>
    <x v="1"/>
  </r>
  <r>
    <x v="0"/>
  </r>
  <r>
    <x v="7"/>
  </r>
  <r>
    <x v="0"/>
  </r>
  <r>
    <x v="0"/>
  </r>
  <r>
    <x v="0"/>
  </r>
  <r>
    <x v="0"/>
  </r>
  <r>
    <x v="0"/>
  </r>
  <r>
    <x v="0"/>
  </r>
  <r>
    <x v="0"/>
  </r>
  <r>
    <x v="0"/>
  </r>
  <r>
    <x v="8"/>
  </r>
  <r>
    <x v="0"/>
  </r>
  <r>
    <x v="0"/>
  </r>
  <r>
    <x v="0"/>
  </r>
  <r>
    <x v="0"/>
  </r>
  <r>
    <x v="0"/>
  </r>
  <r>
    <x v="0"/>
  </r>
  <r>
    <x v="0"/>
  </r>
  <r>
    <x v="7"/>
  </r>
  <r>
    <x v="7"/>
  </r>
  <r>
    <x v="7"/>
  </r>
  <r>
    <x v="7"/>
  </r>
  <r>
    <x v="7"/>
  </r>
  <r>
    <x v="0"/>
  </r>
  <r>
    <x v="3"/>
  </r>
  <r>
    <x v="0"/>
  </r>
  <r>
    <x v="0"/>
  </r>
  <r>
    <x v="1"/>
  </r>
  <r>
    <x v="0"/>
  </r>
  <r>
    <x v="7"/>
  </r>
  <r>
    <x v="0"/>
  </r>
  <r>
    <x v="0"/>
  </r>
  <r>
    <x v="0"/>
  </r>
  <r>
    <x v="0"/>
  </r>
  <r>
    <x v="0"/>
  </r>
  <r>
    <x v="0"/>
  </r>
  <r>
    <x v="0"/>
  </r>
  <r>
    <x v="0"/>
  </r>
  <r>
    <x v="0"/>
  </r>
  <r>
    <x v="0"/>
  </r>
  <r>
    <x v="0"/>
  </r>
  <r>
    <x v="7"/>
  </r>
  <r>
    <x v="0"/>
  </r>
  <r>
    <x v="0"/>
  </r>
  <r>
    <x v="0"/>
  </r>
  <r>
    <x v="0"/>
  </r>
  <r>
    <x v="0"/>
  </r>
  <r>
    <x v="0"/>
  </r>
  <r>
    <x v="7"/>
  </r>
  <r>
    <x v="0"/>
  </r>
  <r>
    <x v="0"/>
  </r>
  <r>
    <x v="0"/>
  </r>
  <r>
    <x v="0"/>
  </r>
  <r>
    <x v="0"/>
  </r>
  <r>
    <x v="0"/>
  </r>
  <r>
    <x v="7"/>
  </r>
  <r>
    <x v="0"/>
  </r>
  <r>
    <x v="1"/>
  </r>
  <r>
    <x v="0"/>
  </r>
  <r>
    <x v="0"/>
  </r>
  <r>
    <x v="0"/>
  </r>
  <r>
    <x v="0"/>
  </r>
  <r>
    <x v="7"/>
  </r>
  <r>
    <x v="0"/>
  </r>
  <r>
    <x v="3"/>
  </r>
  <r>
    <x v="0"/>
  </r>
  <r>
    <x v="7"/>
  </r>
  <r>
    <x v="0"/>
  </r>
  <r>
    <x v="0"/>
  </r>
  <r>
    <x v="3"/>
  </r>
  <r>
    <x v="7"/>
  </r>
  <r>
    <x v="0"/>
  </r>
  <r>
    <x v="6"/>
  </r>
  <r>
    <x v="7"/>
  </r>
  <r>
    <x v="0"/>
  </r>
  <r>
    <x v="0"/>
  </r>
  <r>
    <x v="7"/>
  </r>
  <r>
    <x v="0"/>
  </r>
  <r>
    <x v="7"/>
  </r>
  <r>
    <x v="0"/>
  </r>
  <r>
    <x v="0"/>
  </r>
  <r>
    <x v="0"/>
  </r>
  <r>
    <x v="0"/>
  </r>
  <r>
    <x v="7"/>
  </r>
  <r>
    <x v="7"/>
  </r>
  <r>
    <x v="0"/>
  </r>
  <r>
    <x v="7"/>
  </r>
  <r>
    <x v="0"/>
  </r>
  <r>
    <x v="0"/>
  </r>
  <r>
    <x v="0"/>
  </r>
  <r>
    <x v="3"/>
  </r>
  <r>
    <x v="0"/>
  </r>
  <r>
    <x v="0"/>
  </r>
  <r>
    <x v="7"/>
  </r>
  <r>
    <x v="0"/>
  </r>
  <r>
    <x v="0"/>
  </r>
  <r>
    <x v="0"/>
  </r>
  <r>
    <x v="0"/>
  </r>
  <r>
    <x v="0"/>
  </r>
  <r>
    <x v="0"/>
  </r>
  <r>
    <x v="0"/>
  </r>
  <r>
    <x v="7"/>
  </r>
  <r>
    <x v="0"/>
  </r>
  <r>
    <x v="7"/>
  </r>
  <r>
    <x v="7"/>
  </r>
  <r>
    <x v="8"/>
  </r>
  <r>
    <x v="0"/>
  </r>
  <r>
    <x v="0"/>
  </r>
  <r>
    <x v="0"/>
  </r>
  <r>
    <x v="0"/>
  </r>
  <r>
    <x v="0"/>
  </r>
  <r>
    <x v="0"/>
  </r>
  <r>
    <x v="0"/>
  </r>
  <r>
    <x v="0"/>
  </r>
  <r>
    <x v="0"/>
  </r>
  <r>
    <x v="0"/>
  </r>
  <r>
    <x v="0"/>
  </r>
  <r>
    <x v="7"/>
  </r>
  <r>
    <x v="7"/>
  </r>
  <r>
    <x v="7"/>
  </r>
  <r>
    <x v="0"/>
  </r>
  <r>
    <x v="0"/>
  </r>
  <r>
    <x v="7"/>
  </r>
  <r>
    <x v="0"/>
  </r>
  <r>
    <x v="3"/>
  </r>
  <r>
    <x v="0"/>
  </r>
  <r>
    <x v="0"/>
  </r>
  <r>
    <x v="7"/>
  </r>
  <r>
    <x v="0"/>
  </r>
  <r>
    <x v="7"/>
  </r>
  <r>
    <x v="8"/>
  </r>
  <r>
    <x v="0"/>
  </r>
  <r>
    <x v="0"/>
  </r>
  <r>
    <x v="7"/>
  </r>
  <r>
    <x v="0"/>
  </r>
  <r>
    <x v="0"/>
  </r>
  <r>
    <x v="7"/>
  </r>
  <r>
    <x v="7"/>
  </r>
  <r>
    <x v="0"/>
  </r>
  <r>
    <x v="0"/>
  </r>
  <r>
    <x v="0"/>
  </r>
  <r>
    <x v="0"/>
  </r>
  <r>
    <x v="0"/>
  </r>
  <r>
    <x v="7"/>
  </r>
  <r>
    <x v="0"/>
  </r>
  <r>
    <x v="0"/>
  </r>
  <r>
    <x v="0"/>
  </r>
  <r>
    <x v="7"/>
  </r>
  <r>
    <x v="0"/>
  </r>
  <r>
    <x v="0"/>
  </r>
  <r>
    <x v="0"/>
  </r>
  <r>
    <x v="0"/>
  </r>
  <r>
    <x v="0"/>
  </r>
  <r>
    <x v="0"/>
  </r>
  <r>
    <x v="0"/>
  </r>
  <r>
    <x v="7"/>
  </r>
  <r>
    <x v="7"/>
  </r>
  <r>
    <x v="0"/>
  </r>
  <r>
    <x v="7"/>
  </r>
  <r>
    <x v="0"/>
  </r>
  <r>
    <x v="7"/>
  </r>
  <r>
    <x v="0"/>
  </r>
  <r>
    <x v="0"/>
  </r>
  <r>
    <x v="7"/>
  </r>
  <r>
    <x v="0"/>
  </r>
  <r>
    <x v="0"/>
  </r>
  <r>
    <x v="0"/>
  </r>
  <r>
    <x v="7"/>
  </r>
  <r>
    <x v="7"/>
  </r>
  <r>
    <x v="10"/>
  </r>
  <r>
    <x v="0"/>
  </r>
  <r>
    <x v="0"/>
  </r>
  <r>
    <x v="0"/>
  </r>
  <r>
    <x v="7"/>
  </r>
  <r>
    <x v="6"/>
  </r>
  <r>
    <x v="0"/>
  </r>
  <r>
    <x v="0"/>
  </r>
  <r>
    <x v="0"/>
  </r>
  <r>
    <x v="0"/>
  </r>
  <r>
    <x v="7"/>
  </r>
  <r>
    <x v="0"/>
  </r>
  <r>
    <x v="7"/>
  </r>
  <r>
    <x v="0"/>
  </r>
  <r>
    <x v="0"/>
  </r>
  <r>
    <x v="7"/>
  </r>
  <r>
    <x v="0"/>
  </r>
  <r>
    <x v="7"/>
  </r>
  <r>
    <x v="7"/>
  </r>
  <r>
    <x v="0"/>
  </r>
  <r>
    <x v="3"/>
  </r>
  <r>
    <x v="7"/>
  </r>
  <r>
    <x v="0"/>
  </r>
  <r>
    <x v="0"/>
  </r>
  <r>
    <x v="0"/>
  </r>
  <r>
    <x v="3"/>
  </r>
  <r>
    <x v="7"/>
  </r>
  <r>
    <x v="7"/>
  </r>
  <r>
    <x v="0"/>
  </r>
  <r>
    <x v="0"/>
  </r>
  <r>
    <x v="0"/>
  </r>
  <r>
    <x v="7"/>
  </r>
  <r>
    <x v="8"/>
  </r>
  <r>
    <x v="7"/>
  </r>
  <r>
    <x v="0"/>
  </r>
  <r>
    <x v="0"/>
  </r>
  <r>
    <x v="0"/>
  </r>
  <r>
    <x v="7"/>
  </r>
  <r>
    <x v="7"/>
  </r>
  <r>
    <x v="8"/>
  </r>
  <r>
    <x v="0"/>
  </r>
  <r>
    <x v="0"/>
  </r>
  <r>
    <x v="7"/>
  </r>
  <r>
    <x v="0"/>
  </r>
  <r>
    <x v="0"/>
  </r>
  <r>
    <x v="7"/>
  </r>
  <r>
    <x v="0"/>
  </r>
  <r>
    <x v="7"/>
  </r>
  <r>
    <x v="0"/>
  </r>
  <r>
    <x v="7"/>
  </r>
  <r>
    <x v="7"/>
  </r>
  <r>
    <x v="0"/>
  </r>
  <r>
    <x v="0"/>
  </r>
  <r>
    <x v="0"/>
  </r>
  <r>
    <x v="0"/>
  </r>
  <r>
    <x v="7"/>
  </r>
  <r>
    <x v="7"/>
  </r>
  <r>
    <x v="7"/>
  </r>
  <r>
    <x v="0"/>
  </r>
  <r>
    <x v="0"/>
  </r>
  <r>
    <x v="7"/>
  </r>
  <r>
    <x v="7"/>
  </r>
  <r>
    <x v="7"/>
  </r>
  <r>
    <x v="0"/>
  </r>
  <r>
    <x v="7"/>
  </r>
  <r>
    <x v="0"/>
  </r>
  <r>
    <x v="0"/>
  </r>
  <r>
    <x v="3"/>
  </r>
  <r>
    <x v="7"/>
  </r>
  <r>
    <x v="7"/>
  </r>
  <r>
    <x v="0"/>
  </r>
  <r>
    <x v="0"/>
  </r>
  <r>
    <x v="7"/>
  </r>
  <r>
    <x v="7"/>
  </r>
  <r>
    <x v="7"/>
  </r>
  <r>
    <x v="7"/>
  </r>
  <r>
    <x v="7"/>
  </r>
  <r>
    <x v="0"/>
  </r>
  <r>
    <x v="0"/>
  </r>
  <r>
    <x v="0"/>
  </r>
  <r>
    <x v="0"/>
  </r>
  <r>
    <x v="0"/>
  </r>
  <r>
    <x v="0"/>
  </r>
  <r>
    <x v="0"/>
  </r>
  <r>
    <x v="0"/>
  </r>
  <r>
    <x v="0"/>
  </r>
  <r>
    <x v="0"/>
  </r>
  <r>
    <x v="7"/>
  </r>
  <r>
    <x v="7"/>
  </r>
  <r>
    <x v="0"/>
  </r>
  <r>
    <x v="3"/>
  </r>
  <r>
    <x v="7"/>
  </r>
  <r>
    <x v="0"/>
  </r>
  <r>
    <x v="0"/>
  </r>
  <r>
    <x v="0"/>
  </r>
  <r>
    <x v="0"/>
  </r>
  <r>
    <x v="0"/>
  </r>
  <r>
    <x v="0"/>
  </r>
  <r>
    <x v="0"/>
  </r>
  <r>
    <x v="0"/>
  </r>
  <r>
    <x v="0"/>
  </r>
  <r>
    <x v="8"/>
  </r>
  <r>
    <x v="7"/>
  </r>
  <r>
    <x v="0"/>
  </r>
  <r>
    <x v="7"/>
  </r>
  <r>
    <x v="7"/>
  </r>
  <r>
    <x v="0"/>
  </r>
  <r>
    <x v="3"/>
  </r>
  <r>
    <x v="3"/>
  </r>
  <r>
    <x v="0"/>
  </r>
  <r>
    <x v="0"/>
  </r>
  <r>
    <x v="0"/>
  </r>
  <r>
    <x v="0"/>
  </r>
  <r>
    <x v="0"/>
  </r>
  <r>
    <x v="7"/>
  </r>
  <r>
    <x v="7"/>
  </r>
  <r>
    <x v="5"/>
  </r>
  <r>
    <x v="0"/>
  </r>
  <r>
    <x v="0"/>
  </r>
  <r>
    <x v="3"/>
  </r>
  <r>
    <x v="3"/>
  </r>
  <r>
    <x v="3"/>
  </r>
  <r>
    <x v="3"/>
  </r>
  <r>
    <x v="0"/>
  </r>
  <r>
    <x v="3"/>
  </r>
  <r>
    <x v="3"/>
  </r>
  <r>
    <x v="3"/>
  </r>
  <r>
    <x v="0"/>
  </r>
  <r>
    <x v="3"/>
  </r>
  <r>
    <x v="0"/>
  </r>
  <r>
    <x v="0"/>
  </r>
  <r>
    <x v="0"/>
  </r>
  <r>
    <x v="3"/>
  </r>
  <r>
    <x v="3"/>
  </r>
  <r>
    <x v="3"/>
  </r>
  <r>
    <x v="0"/>
  </r>
  <r>
    <x v="0"/>
  </r>
  <r>
    <x v="3"/>
  </r>
  <r>
    <x v="3"/>
  </r>
  <r>
    <x v="0"/>
  </r>
  <r>
    <x v="3"/>
  </r>
  <r>
    <x v="0"/>
  </r>
  <r>
    <x v="0"/>
  </r>
  <r>
    <x v="0"/>
  </r>
  <r>
    <x v="0"/>
  </r>
  <r>
    <x v="3"/>
  </r>
  <r>
    <x v="0"/>
  </r>
  <r>
    <x v="0"/>
  </r>
  <r>
    <x v="0"/>
  </r>
  <r>
    <x v="0"/>
  </r>
  <r>
    <x v="3"/>
  </r>
  <r>
    <x v="5"/>
  </r>
  <r>
    <x v="8"/>
  </r>
  <r>
    <x v="0"/>
  </r>
  <r>
    <x v="3"/>
  </r>
  <r>
    <x v="0"/>
  </r>
  <r>
    <x v="0"/>
  </r>
  <r>
    <x v="0"/>
  </r>
  <r>
    <x v="0"/>
  </r>
  <r>
    <x v="0"/>
  </r>
  <r>
    <x v="0"/>
  </r>
  <r>
    <x v="3"/>
  </r>
  <r>
    <x v="0"/>
  </r>
  <r>
    <x v="3"/>
  </r>
  <r>
    <x v="3"/>
  </r>
  <r>
    <x v="4"/>
  </r>
  <r>
    <x v="3"/>
  </r>
  <r>
    <x v="4"/>
  </r>
  <r>
    <x v="4"/>
  </r>
  <r>
    <x v="3"/>
  </r>
  <r>
    <x v="0"/>
  </r>
  <r>
    <x v="3"/>
  </r>
  <r>
    <x v="3"/>
  </r>
  <r>
    <x v="3"/>
  </r>
  <r>
    <x v="3"/>
  </r>
  <r>
    <x v="0"/>
  </r>
  <r>
    <x v="0"/>
  </r>
  <r>
    <x v="0"/>
  </r>
  <r>
    <x v="0"/>
  </r>
  <r>
    <x v="0"/>
  </r>
  <r>
    <x v="3"/>
  </r>
  <r>
    <x v="0"/>
  </r>
  <r>
    <x v="0"/>
  </r>
  <r>
    <x v="3"/>
  </r>
  <r>
    <x v="0"/>
  </r>
  <r>
    <x v="3"/>
  </r>
  <r>
    <x v="3"/>
  </r>
  <r>
    <x v="0"/>
  </r>
  <r>
    <x v="3"/>
  </r>
  <r>
    <x v="0"/>
  </r>
  <r>
    <x v="0"/>
  </r>
  <r>
    <x v="3"/>
  </r>
  <r>
    <x v="3"/>
  </r>
  <r>
    <x v="0"/>
  </r>
  <r>
    <x v="3"/>
  </r>
  <r>
    <x v="3"/>
  </r>
  <r>
    <x v="3"/>
  </r>
  <r>
    <x v="0"/>
  </r>
  <r>
    <x v="0"/>
  </r>
  <r>
    <x v="0"/>
  </r>
  <r>
    <x v="0"/>
  </r>
  <r>
    <x v="3"/>
  </r>
  <r>
    <x v="3"/>
  </r>
  <r>
    <x v="0"/>
  </r>
  <r>
    <x v="3"/>
  </r>
  <r>
    <x v="3"/>
  </r>
  <r>
    <x v="0"/>
  </r>
  <r>
    <x v="0"/>
  </r>
  <r>
    <x v="0"/>
  </r>
  <r>
    <x v="0"/>
  </r>
  <r>
    <x v="0"/>
  </r>
  <r>
    <x v="0"/>
  </r>
  <r>
    <x v="0"/>
  </r>
  <r>
    <x v="3"/>
  </r>
  <r>
    <x v="0"/>
  </r>
  <r>
    <x v="3"/>
  </r>
  <r>
    <x v="0"/>
  </r>
  <r>
    <x v="3"/>
  </r>
  <r>
    <x v="3"/>
  </r>
  <r>
    <x v="3"/>
  </r>
  <r>
    <x v="0"/>
  </r>
  <r>
    <x v="3"/>
  </r>
  <r>
    <x v="0"/>
  </r>
  <r>
    <x v="3"/>
  </r>
  <r>
    <x v="3"/>
  </r>
  <r>
    <x v="3"/>
  </r>
  <r>
    <x v="0"/>
  </r>
  <r>
    <x v="0"/>
  </r>
  <r>
    <x v="3"/>
  </r>
  <r>
    <x v="0"/>
  </r>
  <r>
    <x v="7"/>
  </r>
  <r>
    <x v="0"/>
  </r>
  <r>
    <x v="0"/>
  </r>
  <r>
    <x v="7"/>
  </r>
  <r>
    <x v="0"/>
  </r>
  <r>
    <x v="7"/>
  </r>
  <r>
    <x v="7"/>
  </r>
  <r>
    <x v="3"/>
  </r>
  <r>
    <x v="3"/>
  </r>
  <r>
    <x v="0"/>
  </r>
  <r>
    <x v="3"/>
  </r>
  <r>
    <x v="0"/>
  </r>
  <r>
    <x v="0"/>
  </r>
  <r>
    <x v="0"/>
  </r>
  <r>
    <x v="0"/>
  </r>
  <r>
    <x v="7"/>
  </r>
  <r>
    <x v="7"/>
  </r>
  <r>
    <x v="7"/>
  </r>
  <r>
    <x v="0"/>
  </r>
  <r>
    <x v="0"/>
  </r>
  <r>
    <x v="4"/>
  </r>
  <r>
    <x v="7"/>
  </r>
  <r>
    <x v="7"/>
  </r>
  <r>
    <x v="0"/>
  </r>
  <r>
    <x v="0"/>
  </r>
  <r>
    <x v="0"/>
  </r>
  <r>
    <x v="0"/>
  </r>
  <r>
    <x v="0"/>
  </r>
  <r>
    <x v="0"/>
  </r>
  <r>
    <x v="0"/>
  </r>
  <r>
    <x v="0"/>
  </r>
  <r>
    <x v="0"/>
  </r>
  <r>
    <x v="0"/>
  </r>
  <r>
    <x v="0"/>
  </r>
  <r>
    <x v="0"/>
  </r>
  <r>
    <x v="0"/>
  </r>
  <r>
    <x v="7"/>
  </r>
  <r>
    <x v="0"/>
  </r>
  <r>
    <x v="0"/>
  </r>
  <r>
    <x v="0"/>
  </r>
  <r>
    <x v="0"/>
  </r>
  <r>
    <x v="0"/>
  </r>
  <r>
    <x v="0"/>
  </r>
  <r>
    <x v="0"/>
  </r>
  <r>
    <x v="3"/>
  </r>
  <r>
    <x v="7"/>
  </r>
  <r>
    <x v="0"/>
  </r>
  <r>
    <x v="0"/>
  </r>
  <r>
    <x v="0"/>
  </r>
  <r>
    <x v="0"/>
  </r>
  <r>
    <x v="10"/>
  </r>
  <r>
    <x v="0"/>
  </r>
  <r>
    <x v="0"/>
  </r>
  <r>
    <x v="0"/>
  </r>
  <r>
    <x v="0"/>
  </r>
  <r>
    <x v="0"/>
  </r>
  <r>
    <x v="0"/>
  </r>
  <r>
    <x v="0"/>
  </r>
  <r>
    <x v="0"/>
  </r>
  <r>
    <x v="0"/>
  </r>
  <r>
    <x v="0"/>
  </r>
  <r>
    <x v="0"/>
  </r>
  <r>
    <x v="7"/>
  </r>
  <r>
    <x v="7"/>
  </r>
  <r>
    <x v="7"/>
  </r>
  <r>
    <x v="0"/>
  </r>
  <r>
    <x v="7"/>
  </r>
  <r>
    <x v="7"/>
  </r>
  <r>
    <x v="10"/>
  </r>
  <r>
    <x v="7"/>
  </r>
  <r>
    <x v="1"/>
  </r>
  <r>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 Table 1" cacheId="88" applyNumberFormats="0" applyBorderFormats="0" applyFontFormats="0" applyPatternFormats="0" applyAlignmentFormats="0" applyWidthHeightFormats="0" dataCaption="" updatedVersion="8" compact="0" compactData="0">
  <location ref="A1:B11" firstHeaderRow="1" firstDataRow="1" firstDataCol="1"/>
  <pivotFields count="1">
    <pivotField name="Reasons for the tweets" axis="axisRow" dataField="1" compact="0" numFmtId="49" outline="0" multipleItemSelectionAllowed="1" showAll="0" sortType="ascending">
      <items count="12">
        <item x="10"/>
        <item x="9"/>
        <item x="2"/>
        <item x="4"/>
        <item x="0"/>
        <item x="6"/>
        <item x="8"/>
        <item x="1"/>
        <item h="1" x="5"/>
        <item x="7"/>
        <item h="1" x="3"/>
        <item t="default"/>
      </items>
    </pivotField>
  </pivotFields>
  <rowFields count="1">
    <field x="0"/>
  </rowFields>
  <rowItems count="10">
    <i>
      <x/>
    </i>
    <i>
      <x v="1"/>
    </i>
    <i>
      <x v="2"/>
    </i>
    <i>
      <x v="3"/>
    </i>
    <i>
      <x v="4"/>
    </i>
    <i>
      <x v="5"/>
    </i>
    <i>
      <x v="6"/>
    </i>
    <i>
      <x v="7"/>
    </i>
    <i>
      <x v="9"/>
    </i>
    <i t="grand">
      <x/>
    </i>
  </rowItems>
  <colItems count="1">
    <i/>
  </colItems>
  <dataFields count="1">
    <dataField name="COUNTA of Reasons for the tweets" fld="0"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tags.hawksey.info/" TargetMode="External"/><Relationship Id="rId1" Type="http://schemas.openxmlformats.org/officeDocument/2006/relationships/hyperlink" Target="http://tags.hawksey.info/" TargetMode="External"/></Relationships>
</file>

<file path=xl/worksheets/_rels/sheet2.xml.rels><?xml version="1.0" encoding="UTF-8" standalone="yes"?>
<Relationships xmlns="http://schemas.openxmlformats.org/package/2006/relationships"><Relationship Id="rId1522" Type="http://schemas.openxmlformats.org/officeDocument/2006/relationships/hyperlink" Target="http://twitter.com/NShashwot/statuses/1525516836824969216" TargetMode="External"/><Relationship Id="rId1827" Type="http://schemas.openxmlformats.org/officeDocument/2006/relationships/hyperlink" Target="http://twitter.com/Dj_Nepal28/statuses/1525455647503814657" TargetMode="External"/><Relationship Id="rId21" Type="http://schemas.openxmlformats.org/officeDocument/2006/relationships/hyperlink" Target="http://pbs.twimg.com/profile_images/1300886004807671808/PGdIjoBs_normal.jpg" TargetMode="External"/><Relationship Id="rId170" Type="http://schemas.openxmlformats.org/officeDocument/2006/relationships/hyperlink" Target="http://twitter.com/TheBhatta10/statuses/1525871153994399744" TargetMode="External"/><Relationship Id="rId268" Type="http://schemas.openxmlformats.org/officeDocument/2006/relationships/hyperlink" Target="http://twitter.com/pralmty/statuses/1525850155609735168" TargetMode="External"/><Relationship Id="rId475" Type="http://schemas.openxmlformats.org/officeDocument/2006/relationships/hyperlink" Target="http://twitter.com/Mystypraya/statuses/1525802206414381058" TargetMode="External"/><Relationship Id="rId682" Type="http://schemas.openxmlformats.org/officeDocument/2006/relationships/hyperlink" Target="http://pbs.twimg.com/profile_images/1519617314291068928/NCfmzaDR_normal.jpg" TargetMode="External"/><Relationship Id="rId128" Type="http://schemas.openxmlformats.org/officeDocument/2006/relationships/hyperlink" Target="http://twitter.com/iamurSaugat/statuses/1525880725500616704" TargetMode="External"/><Relationship Id="rId335" Type="http://schemas.openxmlformats.org/officeDocument/2006/relationships/hyperlink" Target="http://pbs.twimg.com/profile_images/1519682996986871808/Stkq0CEl_normal.jpg" TargetMode="External"/><Relationship Id="rId542" Type="http://schemas.openxmlformats.org/officeDocument/2006/relationships/hyperlink" Target="http://pbs.twimg.com/profile_images/1355044182100828167/Ri7Wp-9y_normal.jpg" TargetMode="External"/><Relationship Id="rId987" Type="http://schemas.openxmlformats.org/officeDocument/2006/relationships/hyperlink" Target="http://twitter.com/RamBabu30581564/statuses/1525693476406321152" TargetMode="External"/><Relationship Id="rId1172" Type="http://schemas.openxmlformats.org/officeDocument/2006/relationships/hyperlink" Target="http://twitter.com/pratikniroula9/statuses/1525661217288663040" TargetMode="External"/><Relationship Id="rId402" Type="http://schemas.openxmlformats.org/officeDocument/2006/relationships/hyperlink" Target="http://pbs.twimg.com/profile_images/1502484629521334272/Abt-ElJ0_normal.jpg" TargetMode="External"/><Relationship Id="rId847" Type="http://schemas.openxmlformats.org/officeDocument/2006/relationships/hyperlink" Target="http://twitter.com/iShisir/statuses/1525717315773673472" TargetMode="External"/><Relationship Id="rId1032" Type="http://schemas.openxmlformats.org/officeDocument/2006/relationships/hyperlink" Target="http://pbs.twimg.com/profile_images/1488152951512190980/xvQxZ4i6_normal.jpg" TargetMode="External"/><Relationship Id="rId1477" Type="http://schemas.openxmlformats.org/officeDocument/2006/relationships/hyperlink" Target="http://pbs.twimg.com/profile_images/1525846778817687552/nu9pecx3_normal.jpg" TargetMode="External"/><Relationship Id="rId1684" Type="http://schemas.openxmlformats.org/officeDocument/2006/relationships/hyperlink" Target="http://twitter.com/Crypto_Help_/statuses/1525483023763771394" TargetMode="External"/><Relationship Id="rId1891" Type="http://schemas.openxmlformats.org/officeDocument/2006/relationships/hyperlink" Target="http://twitter.com/NplYearProgres/statuses/1525442648932511745" TargetMode="External"/><Relationship Id="rId707" Type="http://schemas.openxmlformats.org/officeDocument/2006/relationships/hyperlink" Target="http://twitter.com/NplYearProgres/statuses/1525748989207146496" TargetMode="External"/><Relationship Id="rId914" Type="http://schemas.openxmlformats.org/officeDocument/2006/relationships/hyperlink" Target="http://pbs.twimg.com/profile_images/588936040888438784/RxOOcrCe_normal.jpg" TargetMode="External"/><Relationship Id="rId1337" Type="http://schemas.openxmlformats.org/officeDocument/2006/relationships/hyperlink" Target="http://pbs.twimg.com/profile_images/1524652729045602304/lGJbr8AZ_normal.jpg" TargetMode="External"/><Relationship Id="rId1544" Type="http://schemas.openxmlformats.org/officeDocument/2006/relationships/hyperlink" Target="http://twitter.com/SudipaKarki/statuses/1525513178230059008" TargetMode="External"/><Relationship Id="rId1751" Type="http://schemas.openxmlformats.org/officeDocument/2006/relationships/hyperlink" Target="http://pbs.twimg.com/profile_images/1432504832158420997/zIpX3LV6_normal.jpg" TargetMode="External"/><Relationship Id="rId1989" Type="http://schemas.openxmlformats.org/officeDocument/2006/relationships/hyperlink" Target="http://twitter.com/thepuranjaishy/statuses/1525382242994102272" TargetMode="External"/><Relationship Id="rId43" Type="http://schemas.openxmlformats.org/officeDocument/2006/relationships/hyperlink" Target="http://pbs.twimg.com/profile_images/1521698744407715840/0a9Lsoiy_normal.jpg" TargetMode="External"/><Relationship Id="rId1404" Type="http://schemas.openxmlformats.org/officeDocument/2006/relationships/hyperlink" Target="http://twitter.com/iamurSaugat/statuses/1525552465625554944" TargetMode="External"/><Relationship Id="rId1611" Type="http://schemas.openxmlformats.org/officeDocument/2006/relationships/hyperlink" Target="http://pbs.twimg.com/profile_images/1490541567329062916/k70fVQq2_normal.jpg" TargetMode="External"/><Relationship Id="rId1849" Type="http://schemas.openxmlformats.org/officeDocument/2006/relationships/hyperlink" Target="http://twitter.com/arunshah240/statuses/1525451700974198785" TargetMode="External"/><Relationship Id="rId192" Type="http://schemas.openxmlformats.org/officeDocument/2006/relationships/hyperlink" Target="http://twitter.com/vijaygirifeeds/statuses/1525868582990598145" TargetMode="External"/><Relationship Id="rId1709" Type="http://schemas.openxmlformats.org/officeDocument/2006/relationships/hyperlink" Target="http://pbs.twimg.com/profile_images/1522121439746588672/S52Iq3sD_normal.jpg" TargetMode="External"/><Relationship Id="rId1916" Type="http://schemas.openxmlformats.org/officeDocument/2006/relationships/hyperlink" Target="http://pbs.twimg.com/profile_images/1478760913796698115/eZqiQyoR_normal.jpg" TargetMode="External"/><Relationship Id="rId497" Type="http://schemas.openxmlformats.org/officeDocument/2006/relationships/hyperlink" Target="http://twitter.com/prajwolbaniyaa/statuses/1525799800020430849" TargetMode="External"/><Relationship Id="rId357" Type="http://schemas.openxmlformats.org/officeDocument/2006/relationships/hyperlink" Target="http://pbs.twimg.com/profile_images/1525406958613721089/DrYrH_yY_normal.jpg" TargetMode="External"/><Relationship Id="rId1194" Type="http://schemas.openxmlformats.org/officeDocument/2006/relationships/hyperlink" Target="http://twitter.com/AnkitaKhadki/statuses/1525657873174663168" TargetMode="External"/><Relationship Id="rId217" Type="http://schemas.openxmlformats.org/officeDocument/2006/relationships/hyperlink" Target="http://pbs.twimg.com/profile_images/1446991307549806592/Tev1pdro_normal.jpg" TargetMode="External"/><Relationship Id="rId564" Type="http://schemas.openxmlformats.org/officeDocument/2006/relationships/hyperlink" Target="http://pbs.twimg.com/profile_images/1160731735006433280/g9ZARPkw_normal.jpg" TargetMode="External"/><Relationship Id="rId771" Type="http://schemas.openxmlformats.org/officeDocument/2006/relationships/hyperlink" Target="http://twitter.com/bohara_bhim/statuses/1525734305208860672" TargetMode="External"/><Relationship Id="rId869" Type="http://schemas.openxmlformats.org/officeDocument/2006/relationships/hyperlink" Target="http://twitter.com/suprrrrrrrrrrr1/statuses/1525711945613312002" TargetMode="External"/><Relationship Id="rId1499" Type="http://schemas.openxmlformats.org/officeDocument/2006/relationships/hyperlink" Target="http://pbs.twimg.com/profile_images/1524495652914302978/RbhQ7hpW_normal.jpg" TargetMode="External"/><Relationship Id="rId424" Type="http://schemas.openxmlformats.org/officeDocument/2006/relationships/hyperlink" Target="http://pbs.twimg.com/profile_images/1523602719008718848/oOaOqWwa_normal.jpg" TargetMode="External"/><Relationship Id="rId631" Type="http://schemas.openxmlformats.org/officeDocument/2006/relationships/hyperlink" Target="http://twitter.com/nepalmeme/statuses/1525766070342402048" TargetMode="External"/><Relationship Id="rId729" Type="http://schemas.openxmlformats.org/officeDocument/2006/relationships/hyperlink" Target="http://twitter.com/bijulionfire/statuses/1525745300576796672" TargetMode="External"/><Relationship Id="rId1054" Type="http://schemas.openxmlformats.org/officeDocument/2006/relationships/hyperlink" Target="http://pbs.twimg.com/profile_images/1518894497723293697/I8jc97bU_normal.jpg" TargetMode="External"/><Relationship Id="rId1261" Type="http://schemas.openxmlformats.org/officeDocument/2006/relationships/hyperlink" Target="http://pbs.twimg.com/profile_images/1521831898934218752/fD0BPIYZ_normal.jpg" TargetMode="External"/><Relationship Id="rId1359" Type="http://schemas.openxmlformats.org/officeDocument/2006/relationships/hyperlink" Target="http://pbs.twimg.com/profile_images/1473239840208547843/aUPMAXDB_normal.jpg" TargetMode="External"/><Relationship Id="rId936" Type="http://schemas.openxmlformats.org/officeDocument/2006/relationships/hyperlink" Target="http://pbs.twimg.com/profile_images/1438360569241735172/W-0AfP9e_normal.png" TargetMode="External"/><Relationship Id="rId1121" Type="http://schemas.openxmlformats.org/officeDocument/2006/relationships/hyperlink" Target="http://pbs.twimg.com/profile_images/1359192788525588480/KIKTXDfd_normal.jpg" TargetMode="External"/><Relationship Id="rId1219" Type="http://schemas.openxmlformats.org/officeDocument/2006/relationships/hyperlink" Target="http://pbs.twimg.com/profile_images/1319616620617105410/qROhXIgp_normal.jpg" TargetMode="External"/><Relationship Id="rId1566" Type="http://schemas.openxmlformats.org/officeDocument/2006/relationships/hyperlink" Target="http://twitter.com/athleisure42/statuses/1525505508634791941" TargetMode="External"/><Relationship Id="rId1773" Type="http://schemas.openxmlformats.org/officeDocument/2006/relationships/hyperlink" Target="http://twitter.com/Sarojad4932/statuses/1525466712795414528" TargetMode="External"/><Relationship Id="rId1980" Type="http://schemas.openxmlformats.org/officeDocument/2006/relationships/hyperlink" Target="http://pbs.twimg.com/profile_images/1522565032923787266/4-6JwHBa_normal.jpg" TargetMode="External"/><Relationship Id="rId65" Type="http://schemas.openxmlformats.org/officeDocument/2006/relationships/hyperlink" Target="http://pbs.twimg.com/profile_images/1525043801051385856/D30mB-T4_normal.jpg" TargetMode="External"/><Relationship Id="rId1426" Type="http://schemas.openxmlformats.org/officeDocument/2006/relationships/hyperlink" Target="http://twitter.com/Pratik_48/statuses/1525546287055380480" TargetMode="External"/><Relationship Id="rId1633" Type="http://schemas.openxmlformats.org/officeDocument/2006/relationships/hyperlink" Target="http://pbs.twimg.com/profile_images/1435841087726256128/1Qnw7gBb_normal.jpg" TargetMode="External"/><Relationship Id="rId1840" Type="http://schemas.openxmlformats.org/officeDocument/2006/relationships/hyperlink" Target="http://pbs.twimg.com/profile_images/1519337739870949376/KMTkjHIF_normal.jpg" TargetMode="External"/><Relationship Id="rId1700" Type="http://schemas.openxmlformats.org/officeDocument/2006/relationships/hyperlink" Target="http://twitter.com/acpmasquerade/statuses/1525482272711151616" TargetMode="External"/><Relationship Id="rId1938" Type="http://schemas.openxmlformats.org/officeDocument/2006/relationships/hyperlink" Target="http://pbs.twimg.com/profile_images/1520821767576911872/AERGrWZg_normal.jpg" TargetMode="External"/><Relationship Id="rId281" Type="http://schemas.openxmlformats.org/officeDocument/2006/relationships/hyperlink" Target="http://pbs.twimg.com/profile_images/1520798275481522176/GyagCnqN_normal.jpg" TargetMode="External"/><Relationship Id="rId141" Type="http://schemas.openxmlformats.org/officeDocument/2006/relationships/hyperlink" Target="http://pbs.twimg.com/profile_images/1509486552455725060/1ES1Z8dZ_normal.jpg" TargetMode="External"/><Relationship Id="rId379" Type="http://schemas.openxmlformats.org/officeDocument/2006/relationships/hyperlink" Target="http://pbs.twimg.com/profile_images/1332690989924769792/40rho6a8_normal.jpg" TargetMode="External"/><Relationship Id="rId586" Type="http://schemas.openxmlformats.org/officeDocument/2006/relationships/hyperlink" Target="http://pbs.twimg.com/profile_images/1261244323305328640/sCHnI3c5_normal.jpg" TargetMode="External"/><Relationship Id="rId793" Type="http://schemas.openxmlformats.org/officeDocument/2006/relationships/hyperlink" Target="http://twitter.com/Dherainakara/statuses/1525728084271722496" TargetMode="External"/><Relationship Id="rId7" Type="http://schemas.openxmlformats.org/officeDocument/2006/relationships/hyperlink" Target="http://pbs.twimg.com/profile_images/1087208024723185665/OZ6_awbT_normal.jpg" TargetMode="External"/><Relationship Id="rId239" Type="http://schemas.openxmlformats.org/officeDocument/2006/relationships/hyperlink" Target="http://pbs.twimg.com/profile_images/1478617217784631296/ooVQ-HVy_normal.jpg" TargetMode="External"/><Relationship Id="rId446" Type="http://schemas.openxmlformats.org/officeDocument/2006/relationships/hyperlink" Target="http://pbs.twimg.com/profile_images/1477605891155267585/FMOi3kTY_normal.jpg" TargetMode="External"/><Relationship Id="rId653" Type="http://schemas.openxmlformats.org/officeDocument/2006/relationships/hyperlink" Target="http://twitter.com/Nepal_News_En/statuses/1525757908549509122" TargetMode="External"/><Relationship Id="rId1076" Type="http://schemas.openxmlformats.org/officeDocument/2006/relationships/hyperlink" Target="http://pbs.twimg.com/profile_images/1502990186707255296/jB9m8sHD_normal.jpg" TargetMode="External"/><Relationship Id="rId1283" Type="http://schemas.openxmlformats.org/officeDocument/2006/relationships/hyperlink" Target="http://pbs.twimg.com/profile_images/1516385777512779784/Fyi5Ile__normal.png" TargetMode="External"/><Relationship Id="rId1490" Type="http://schemas.openxmlformats.org/officeDocument/2006/relationships/hyperlink" Target="http://twitter.com/SumanBa06876311/statuses/1525524343123759104" TargetMode="External"/><Relationship Id="rId306" Type="http://schemas.openxmlformats.org/officeDocument/2006/relationships/hyperlink" Target="http://twitter.com/ThakurSubedi3/statuses/1525840701518270466" TargetMode="External"/><Relationship Id="rId860" Type="http://schemas.openxmlformats.org/officeDocument/2006/relationships/hyperlink" Target="http://pbs.twimg.com/profile_images/1472423034262679556/l6Vp4CPK_normal.jpg" TargetMode="External"/><Relationship Id="rId958" Type="http://schemas.openxmlformats.org/officeDocument/2006/relationships/hyperlink" Target="http://pbs.twimg.com/profile_images/1330686627958632451/JfczSRUB_normal.jpg" TargetMode="External"/><Relationship Id="rId1143" Type="http://schemas.openxmlformats.org/officeDocument/2006/relationships/hyperlink" Target="http://pbs.twimg.com/profile_images/1525406958613721089/DrYrH_yY_normal.jpg" TargetMode="External"/><Relationship Id="rId1588" Type="http://schemas.openxmlformats.org/officeDocument/2006/relationships/hyperlink" Target="http://twitter.com/DeepakbhandRi/statuses/1525499787268608000" TargetMode="External"/><Relationship Id="rId1795" Type="http://schemas.openxmlformats.org/officeDocument/2006/relationships/hyperlink" Target="http://twitter.com/lcnabina01/statuses/1525462822670307328" TargetMode="External"/><Relationship Id="rId87" Type="http://schemas.openxmlformats.org/officeDocument/2006/relationships/hyperlink" Target="http://pbs.twimg.com/profile_images/1519337739870949376/KMTkjHIF_normal.jpg" TargetMode="External"/><Relationship Id="rId513" Type="http://schemas.openxmlformats.org/officeDocument/2006/relationships/hyperlink" Target="http://twitter.com/OnlinetvnepalC/statuses/1525795793084600321" TargetMode="External"/><Relationship Id="rId720" Type="http://schemas.openxmlformats.org/officeDocument/2006/relationships/hyperlink" Target="http://pbs.twimg.com/profile_images/1525515762764759041/bHIJ0Zw2_normal.jpg" TargetMode="External"/><Relationship Id="rId818" Type="http://schemas.openxmlformats.org/officeDocument/2006/relationships/hyperlink" Target="http://abs.twimg.com/sticky/default_profile_images/default_profile_normal.png" TargetMode="External"/><Relationship Id="rId1350" Type="http://schemas.openxmlformats.org/officeDocument/2006/relationships/hyperlink" Target="http://twitter.com/makhusichu/statuses/1525591280675606528" TargetMode="External"/><Relationship Id="rId1448" Type="http://schemas.openxmlformats.org/officeDocument/2006/relationships/hyperlink" Target="http://twitter.com/professoranurag/statuses/1525536150777372672" TargetMode="External"/><Relationship Id="rId1655" Type="http://schemas.openxmlformats.org/officeDocument/2006/relationships/hyperlink" Target="http://pbs.twimg.com/profile_images/1424561147437469696/NKQrtgPy_normal.jpg" TargetMode="External"/><Relationship Id="rId1003" Type="http://schemas.openxmlformats.org/officeDocument/2006/relationships/hyperlink" Target="http://twitter.com/The__Adhikari/statuses/1525686425596723201" TargetMode="External"/><Relationship Id="rId1210" Type="http://schemas.openxmlformats.org/officeDocument/2006/relationships/hyperlink" Target="http://twitter.com/Rajj505/statuses/1525652161367265280" TargetMode="External"/><Relationship Id="rId1308" Type="http://schemas.openxmlformats.org/officeDocument/2006/relationships/hyperlink" Target="http://twitter.com/sarubibisha/statuses/1525628343248617472" TargetMode="External"/><Relationship Id="rId1862" Type="http://schemas.openxmlformats.org/officeDocument/2006/relationships/hyperlink" Target="http://pbs.twimg.com/profile_images/1521399501675659264/jMw2GGSD_normal.jpg" TargetMode="External"/><Relationship Id="rId1515" Type="http://schemas.openxmlformats.org/officeDocument/2006/relationships/hyperlink" Target="http://pbs.twimg.com/profile_images/1454849821366312964/7uD1f-MU_normal.jpg" TargetMode="External"/><Relationship Id="rId1722" Type="http://schemas.openxmlformats.org/officeDocument/2006/relationships/hyperlink" Target="http://twitter.com/birat_anupam/statuses/1525475223591481344" TargetMode="External"/><Relationship Id="rId14" Type="http://schemas.openxmlformats.org/officeDocument/2006/relationships/hyperlink" Target="http://twitter.com/Khabarhub_Eng/statuses/1525982622375354368" TargetMode="External"/><Relationship Id="rId163" Type="http://schemas.openxmlformats.org/officeDocument/2006/relationships/hyperlink" Target="http://pbs.twimg.com/profile_images/1454837262533869593/swTQmyS1_normal.jpg" TargetMode="External"/><Relationship Id="rId370" Type="http://schemas.openxmlformats.org/officeDocument/2006/relationships/hyperlink" Target="http://twitter.com/kkrishnansu/statuses/1525827379901628416" TargetMode="External"/><Relationship Id="rId230" Type="http://schemas.openxmlformats.org/officeDocument/2006/relationships/hyperlink" Target="http://twitter.com/JhaKhagendra/statuses/1525855363106410497" TargetMode="External"/><Relationship Id="rId468" Type="http://schemas.openxmlformats.org/officeDocument/2006/relationships/hyperlink" Target="http://pbs.twimg.com/profile_images/1510271356797341699/nb4eF5li_normal.jpg" TargetMode="External"/><Relationship Id="rId675" Type="http://schemas.openxmlformats.org/officeDocument/2006/relationships/hyperlink" Target="http://twitter.com/DeepakbhandRi/statuses/1525753306584211456" TargetMode="External"/><Relationship Id="rId882" Type="http://schemas.openxmlformats.org/officeDocument/2006/relationships/hyperlink" Target="http://pbs.twimg.com/profile_images/1334726262229635072/NniqVmYU_normal.jpg" TargetMode="External"/><Relationship Id="rId1098" Type="http://schemas.openxmlformats.org/officeDocument/2006/relationships/hyperlink" Target="http://pbs.twimg.com/profile_images/1332690989924769792/40rho6a8_normal.jpg" TargetMode="External"/><Relationship Id="rId328" Type="http://schemas.openxmlformats.org/officeDocument/2006/relationships/hyperlink" Target="http://twitter.com/pokhrel_binita/statuses/1525835874273198081" TargetMode="External"/><Relationship Id="rId535" Type="http://schemas.openxmlformats.org/officeDocument/2006/relationships/hyperlink" Target="http://twitter.com/roohsaa/statuses/1525788335716806656" TargetMode="External"/><Relationship Id="rId742" Type="http://schemas.openxmlformats.org/officeDocument/2006/relationships/hyperlink" Target="http://pbs.twimg.com/profile_images/1517906601017229312/q7P30Y6Q_normal.jpg" TargetMode="External"/><Relationship Id="rId1165" Type="http://schemas.openxmlformats.org/officeDocument/2006/relationships/hyperlink" Target="http://pbs.twimg.com/profile_images/1522446176305696768/rQxve5C-_normal.jpg" TargetMode="External"/><Relationship Id="rId1372" Type="http://schemas.openxmlformats.org/officeDocument/2006/relationships/hyperlink" Target="http://twitter.com/kamalthapa034/statuses/1525579344982069250" TargetMode="External"/><Relationship Id="rId602" Type="http://schemas.openxmlformats.org/officeDocument/2006/relationships/hyperlink" Target="http://pbs.twimg.com/profile_images/1386957637279834112/2Lt_HPYn_normal.jpg" TargetMode="External"/><Relationship Id="rId1025" Type="http://schemas.openxmlformats.org/officeDocument/2006/relationships/hyperlink" Target="http://twitter.com/Nepal_News_En/statuses/1525682408191844353" TargetMode="External"/><Relationship Id="rId1232" Type="http://schemas.openxmlformats.org/officeDocument/2006/relationships/hyperlink" Target="http://twitter.com/Nepal_News_En/statuses/1525647176847790083" TargetMode="External"/><Relationship Id="rId1677" Type="http://schemas.openxmlformats.org/officeDocument/2006/relationships/hyperlink" Target="http://pbs.twimg.com/profile_images/1195412475883216896/qS9pc_d-_normal.jpg" TargetMode="External"/><Relationship Id="rId1884" Type="http://schemas.openxmlformats.org/officeDocument/2006/relationships/hyperlink" Target="http://pbs.twimg.com/profile_images/1520693206098219009/sX2n93Xb_normal.jpg" TargetMode="External"/><Relationship Id="rId907" Type="http://schemas.openxmlformats.org/officeDocument/2006/relationships/hyperlink" Target="http://twitter.com/JanakiBhandari2/statuses/1525703521739255808" TargetMode="External"/><Relationship Id="rId1537" Type="http://schemas.openxmlformats.org/officeDocument/2006/relationships/hyperlink" Target="http://pbs.twimg.com/profile_images/1525873387448733696/2BwMAc_1_normal.jpg" TargetMode="External"/><Relationship Id="rId1744" Type="http://schemas.openxmlformats.org/officeDocument/2006/relationships/hyperlink" Target="http://twitter.com/sophiyapoudel/statuses/1525473122014461952" TargetMode="External"/><Relationship Id="rId1951" Type="http://schemas.openxmlformats.org/officeDocument/2006/relationships/hyperlink" Target="http://twitter.com/nirajsh26964124/statuses/1525383579848802304" TargetMode="External"/><Relationship Id="rId36" Type="http://schemas.openxmlformats.org/officeDocument/2006/relationships/hyperlink" Target="http://twitter.com/SujanBagale8/statuses/1525930084892295172" TargetMode="External"/><Relationship Id="rId1604" Type="http://schemas.openxmlformats.org/officeDocument/2006/relationships/hyperlink" Target="http://twitter.com/AbAnil11/statuses/1525496086248493056" TargetMode="External"/><Relationship Id="rId185" Type="http://schemas.openxmlformats.org/officeDocument/2006/relationships/hyperlink" Target="http://pbs.twimg.com/profile_images/1250995588713385987/ReSaFUgX_normal.jpg" TargetMode="External"/><Relationship Id="rId1811" Type="http://schemas.openxmlformats.org/officeDocument/2006/relationships/hyperlink" Target="http://twitter.com/NepaliPatra/statuses/1525460466616930304" TargetMode="External"/><Relationship Id="rId1909" Type="http://schemas.openxmlformats.org/officeDocument/2006/relationships/hyperlink" Target="http://twitter.com/nisargaktm/statuses/1525440720873566209" TargetMode="External"/><Relationship Id="rId392" Type="http://schemas.openxmlformats.org/officeDocument/2006/relationships/hyperlink" Target="http://pbs.twimg.com/profile_images/1523926858060165122/XX7RcJ_D_normal.jpg" TargetMode="External"/><Relationship Id="rId697" Type="http://schemas.openxmlformats.org/officeDocument/2006/relationships/hyperlink" Target="http://twitter.com/kinnihonp/statuses/1525750458576277505" TargetMode="External"/><Relationship Id="rId252" Type="http://schemas.openxmlformats.org/officeDocument/2006/relationships/hyperlink" Target="http://twitter.com/sudikshya_17/statuses/1525852841600229377" TargetMode="External"/><Relationship Id="rId1187" Type="http://schemas.openxmlformats.org/officeDocument/2006/relationships/hyperlink" Target="http://pbs.twimg.com/profile_images/1516385777512779784/Fyi5Ile__normal.png" TargetMode="External"/><Relationship Id="rId112" Type="http://schemas.openxmlformats.org/officeDocument/2006/relationships/hyperlink" Target="http://twitter.com/journonepali/statuses/1525887178416754693" TargetMode="External"/><Relationship Id="rId557" Type="http://schemas.openxmlformats.org/officeDocument/2006/relationships/hyperlink" Target="http://twitter.com/HarishK72263870/statuses/1525779745757331456" TargetMode="External"/><Relationship Id="rId764" Type="http://schemas.openxmlformats.org/officeDocument/2006/relationships/hyperlink" Target="http://pbs.twimg.com/profile_images/1525151351252013057/z1baM-06_normal.jpg" TargetMode="External"/><Relationship Id="rId971" Type="http://schemas.openxmlformats.org/officeDocument/2006/relationships/hyperlink" Target="http://twitter.com/VedantBajgai/statuses/1525695741871915009" TargetMode="External"/><Relationship Id="rId1394" Type="http://schemas.openxmlformats.org/officeDocument/2006/relationships/hyperlink" Target="http://twitter.com/Abhiilekh/statuses/1525559555102773248" TargetMode="External"/><Relationship Id="rId1699" Type="http://schemas.openxmlformats.org/officeDocument/2006/relationships/hyperlink" Target="http://pbs.twimg.com/profile_images/894438332930732032/wbOg32wJ_normal.jpg" TargetMode="External"/><Relationship Id="rId417" Type="http://schemas.openxmlformats.org/officeDocument/2006/relationships/hyperlink" Target="http://twitter.com/lmfaoabhi/statuses/1525811274743169024" TargetMode="External"/><Relationship Id="rId624" Type="http://schemas.openxmlformats.org/officeDocument/2006/relationships/hyperlink" Target="http://pbs.twimg.com/profile_images/1496775637465399296/LzX0KIde_normal.jpg" TargetMode="External"/><Relationship Id="rId831" Type="http://schemas.openxmlformats.org/officeDocument/2006/relationships/hyperlink" Target="http://twitter.com/RepublicaNepal/statuses/1525722428730920961" TargetMode="External"/><Relationship Id="rId1047" Type="http://schemas.openxmlformats.org/officeDocument/2006/relationships/hyperlink" Target="http://twitter.com/sugarbabyyy69/statuses/1525680280673067008" TargetMode="External"/><Relationship Id="rId1254" Type="http://schemas.openxmlformats.org/officeDocument/2006/relationships/hyperlink" Target="http://twitter.com/NepalLiveToday/statuses/1525641575170117633" TargetMode="External"/><Relationship Id="rId1461" Type="http://schemas.openxmlformats.org/officeDocument/2006/relationships/hyperlink" Target="http://pbs.twimg.com/profile_images/1503726551149735942/DhD9V3Pe_normal.jpg" TargetMode="External"/><Relationship Id="rId929" Type="http://schemas.openxmlformats.org/officeDocument/2006/relationships/hyperlink" Target="http://twitter.com/jsauhard/statuses/1525700940250001408" TargetMode="External"/><Relationship Id="rId1114" Type="http://schemas.openxmlformats.org/officeDocument/2006/relationships/hyperlink" Target="http://twitter.com/Khabarhub_Eng/statuses/1525672138140958723" TargetMode="External"/><Relationship Id="rId1321" Type="http://schemas.openxmlformats.org/officeDocument/2006/relationships/hyperlink" Target="http://pbs.twimg.com/profile_images/1103178676169048064/zxfSzS_k_normal.png" TargetMode="External"/><Relationship Id="rId1559" Type="http://schemas.openxmlformats.org/officeDocument/2006/relationships/hyperlink" Target="http://pbs.twimg.com/profile_images/1524945797107683329/vVrgOGHF_normal.jpg" TargetMode="External"/><Relationship Id="rId1766" Type="http://schemas.openxmlformats.org/officeDocument/2006/relationships/hyperlink" Target="http://twitter.com/NepaliPatra/statuses/1525468056600088576" TargetMode="External"/><Relationship Id="rId1973" Type="http://schemas.openxmlformats.org/officeDocument/2006/relationships/hyperlink" Target="http://twitter.com/B_shady17/statuses/1525382909628403712" TargetMode="External"/><Relationship Id="rId58" Type="http://schemas.openxmlformats.org/officeDocument/2006/relationships/hyperlink" Target="http://twitter.com/PopulismUpdates/statuses/1525909680328847360" TargetMode="External"/><Relationship Id="rId1419" Type="http://schemas.openxmlformats.org/officeDocument/2006/relationships/hyperlink" Target="http://pbs.twimg.com/profile_images/1483722023528382466/z2-1Dd6H_normal.jpg" TargetMode="External"/><Relationship Id="rId1626" Type="http://schemas.openxmlformats.org/officeDocument/2006/relationships/hyperlink" Target="http://twitter.com/sanjay78500320/statuses/1525493422618193920" TargetMode="External"/><Relationship Id="rId1833" Type="http://schemas.openxmlformats.org/officeDocument/2006/relationships/hyperlink" Target="http://twitter.com/NplYearProgres/statuses/1525454776372121600" TargetMode="External"/><Relationship Id="rId1900" Type="http://schemas.openxmlformats.org/officeDocument/2006/relationships/hyperlink" Target="http://pbs.twimg.com/profile_images/1524582069531070464/i7ny0so4_normal.jpg" TargetMode="External"/><Relationship Id="rId274" Type="http://schemas.openxmlformats.org/officeDocument/2006/relationships/hyperlink" Target="http://twitter.com/voice4nepal/statuses/1525848035888340997" TargetMode="External"/><Relationship Id="rId481" Type="http://schemas.openxmlformats.org/officeDocument/2006/relationships/hyperlink" Target="http://twitter.com/__lol_life/statuses/1525801578602450944" TargetMode="External"/><Relationship Id="rId134" Type="http://schemas.openxmlformats.org/officeDocument/2006/relationships/hyperlink" Target="http://twitter.com/sandeshRauth/statuses/1525879375908208640" TargetMode="External"/><Relationship Id="rId579" Type="http://schemas.openxmlformats.org/officeDocument/2006/relationships/hyperlink" Target="http://twitter.com/HimalPress/statuses/1525773195822784513" TargetMode="External"/><Relationship Id="rId786" Type="http://schemas.openxmlformats.org/officeDocument/2006/relationships/hyperlink" Target="http://pbs.twimg.com/profile_images/1507114271628402691/qIcHC3gV_normal.jpg" TargetMode="External"/><Relationship Id="rId993" Type="http://schemas.openxmlformats.org/officeDocument/2006/relationships/hyperlink" Target="http://twitter.com/smitaktm/statuses/1525690994817048576" TargetMode="External"/><Relationship Id="rId341" Type="http://schemas.openxmlformats.org/officeDocument/2006/relationships/hyperlink" Target="http://pbs.twimg.com/profile_images/1405169709683671044/d8PC3t5M_normal.jpg" TargetMode="External"/><Relationship Id="rId439" Type="http://schemas.openxmlformats.org/officeDocument/2006/relationships/hyperlink" Target="http://twitter.com/PR4K45H/statuses/1525807170989989888" TargetMode="External"/><Relationship Id="rId646" Type="http://schemas.openxmlformats.org/officeDocument/2006/relationships/hyperlink" Target="http://pbs.twimg.com/profile_images/1509219326649245698/ieaYPvrJ_normal.jpg" TargetMode="External"/><Relationship Id="rId1069" Type="http://schemas.openxmlformats.org/officeDocument/2006/relationships/hyperlink" Target="http://twitter.com/Khabarhub_Eng/statuses/1525677774559911936" TargetMode="External"/><Relationship Id="rId1276" Type="http://schemas.openxmlformats.org/officeDocument/2006/relationships/hyperlink" Target="http://twitter.com/Dherainakara/statuses/1525639307184467968" TargetMode="External"/><Relationship Id="rId1483" Type="http://schemas.openxmlformats.org/officeDocument/2006/relationships/hyperlink" Target="http://pbs.twimg.com/profile_images/1525515762764759041/bHIJ0Zw2_normal.jpg" TargetMode="External"/><Relationship Id="rId201" Type="http://schemas.openxmlformats.org/officeDocument/2006/relationships/hyperlink" Target="http://pbs.twimg.com/profile_images/1347072675378728960/1393G6C__normal.jpg" TargetMode="External"/><Relationship Id="rId506" Type="http://schemas.openxmlformats.org/officeDocument/2006/relationships/hyperlink" Target="http://pbs.twimg.com/profile_images/1305828542748323840/ReGIenO-_normal.jpg" TargetMode="External"/><Relationship Id="rId853" Type="http://schemas.openxmlformats.org/officeDocument/2006/relationships/hyperlink" Target="http://twitter.com/ks_elmatador/statuses/1525717170730434561" TargetMode="External"/><Relationship Id="rId1136" Type="http://schemas.openxmlformats.org/officeDocument/2006/relationships/hyperlink" Target="http://twitter.com/knoisykid/statuses/1525668134719750144" TargetMode="External"/><Relationship Id="rId1690" Type="http://schemas.openxmlformats.org/officeDocument/2006/relationships/hyperlink" Target="http://twitter.com/sawmeer88/statuses/1525482774924513280" TargetMode="External"/><Relationship Id="rId1788" Type="http://schemas.openxmlformats.org/officeDocument/2006/relationships/hyperlink" Target="http://pbs.twimg.com/profile_images/1413073146299654146/o0JjTF_1_normal.jpg" TargetMode="External"/><Relationship Id="rId1995" Type="http://schemas.openxmlformats.org/officeDocument/2006/relationships/hyperlink" Target="http://twitter.com/tiwarirabin24/statuses/1525170303390740485" TargetMode="External"/><Relationship Id="rId713" Type="http://schemas.openxmlformats.org/officeDocument/2006/relationships/hyperlink" Target="http://twitter.com/bijulionfire/statuses/1525748050802913282" TargetMode="External"/><Relationship Id="rId920" Type="http://schemas.openxmlformats.org/officeDocument/2006/relationships/hyperlink" Target="http://pbs.twimg.com/profile_images/1507643310688845824/DnnoZXRY_normal.jpg" TargetMode="External"/><Relationship Id="rId1343" Type="http://schemas.openxmlformats.org/officeDocument/2006/relationships/hyperlink" Target="http://pbs.twimg.com/profile_images/1520472733855154176/ViZYBYc7_normal.jpg" TargetMode="External"/><Relationship Id="rId1550" Type="http://schemas.openxmlformats.org/officeDocument/2006/relationships/hyperlink" Target="http://twitter.com/Pendrive_Baba/statuses/1525509055548387328" TargetMode="External"/><Relationship Id="rId1648" Type="http://schemas.openxmlformats.org/officeDocument/2006/relationships/hyperlink" Target="http://twitter.com/SGnepal/statuses/1525488483175120896" TargetMode="External"/><Relationship Id="rId1203" Type="http://schemas.openxmlformats.org/officeDocument/2006/relationships/hyperlink" Target="http://pbs.twimg.com/profile_images/1511558379872870400/j6EWkl4y_normal.jpg" TargetMode="External"/><Relationship Id="rId1410" Type="http://schemas.openxmlformats.org/officeDocument/2006/relationships/hyperlink" Target="http://twitter.com/TeeASS/statuses/1525550723370569728" TargetMode="External"/><Relationship Id="rId1508" Type="http://schemas.openxmlformats.org/officeDocument/2006/relationships/hyperlink" Target="http://twitter.com/zillionaaire/statuses/1525520215445975040" TargetMode="External"/><Relationship Id="rId1855" Type="http://schemas.openxmlformats.org/officeDocument/2006/relationships/hyperlink" Target="http://twitter.com/detoxifin/statuses/1525451227365969920" TargetMode="External"/><Relationship Id="rId1715" Type="http://schemas.openxmlformats.org/officeDocument/2006/relationships/hyperlink" Target="http://pbs.twimg.com/profile_images/1252257018460569600/NqNo_uY4_normal.jpg" TargetMode="External"/><Relationship Id="rId1922" Type="http://schemas.openxmlformats.org/officeDocument/2006/relationships/hyperlink" Target="http://pbs.twimg.com/profile_images/697294623157321728/sBfdk2ag_normal.jpg" TargetMode="External"/><Relationship Id="rId296" Type="http://schemas.openxmlformats.org/officeDocument/2006/relationships/hyperlink" Target="http://twitter.com/dhakalroshan9/statuses/1525843135032872963" TargetMode="External"/><Relationship Id="rId156" Type="http://schemas.openxmlformats.org/officeDocument/2006/relationships/hyperlink" Target="http://twitter.com/dipenregmi72/statuses/1525876289315696640" TargetMode="External"/><Relationship Id="rId363" Type="http://schemas.openxmlformats.org/officeDocument/2006/relationships/hyperlink" Target="http://pbs.twimg.com/profile_images/1385210066001747977/DmGQJmvq_normal.jpg" TargetMode="External"/><Relationship Id="rId570" Type="http://schemas.openxmlformats.org/officeDocument/2006/relationships/hyperlink" Target="http://pbs.twimg.com/profile_images/1405169709683671044/d8PC3t5M_normal.jpg" TargetMode="External"/><Relationship Id="rId223" Type="http://schemas.openxmlformats.org/officeDocument/2006/relationships/hyperlink" Target="http://pbs.twimg.com/profile_images/1517188264020480002/Zibnt5F9_normal.jpg" TargetMode="External"/><Relationship Id="rId430" Type="http://schemas.openxmlformats.org/officeDocument/2006/relationships/hyperlink" Target="http://pbs.twimg.com/profile_images/449756431990788096/G1zT-nAm_normal.jpeg" TargetMode="External"/><Relationship Id="rId668" Type="http://schemas.openxmlformats.org/officeDocument/2006/relationships/hyperlink" Target="http://pbs.twimg.com/profile_images/1410983637391069187/bxoCUxj8_normal.jpg" TargetMode="External"/><Relationship Id="rId875" Type="http://schemas.openxmlformats.org/officeDocument/2006/relationships/hyperlink" Target="http://twitter.com/Dikshak_DP/statuses/1525711677135519747" TargetMode="External"/><Relationship Id="rId1060" Type="http://schemas.openxmlformats.org/officeDocument/2006/relationships/hyperlink" Target="http://pbs.twimg.com/profile_images/1519617314291068928/NCfmzaDR_normal.jpg" TargetMode="External"/><Relationship Id="rId1298" Type="http://schemas.openxmlformats.org/officeDocument/2006/relationships/hyperlink" Target="http://twitter.com/Cristia19526068/statuses/1525632086622601216" TargetMode="External"/><Relationship Id="rId528" Type="http://schemas.openxmlformats.org/officeDocument/2006/relationships/hyperlink" Target="http://pbs.twimg.com/profile_images/1383466352392892417/YleD5rI9_normal.jpg" TargetMode="External"/><Relationship Id="rId735" Type="http://schemas.openxmlformats.org/officeDocument/2006/relationships/hyperlink" Target="http://twitter.com/NepalLiveToday/statuses/1525744961148579841" TargetMode="External"/><Relationship Id="rId942" Type="http://schemas.openxmlformats.org/officeDocument/2006/relationships/hyperlink" Target="http://pbs.twimg.com/profile_images/1443274914971013121/l3xtWWb3_normal.jpg" TargetMode="External"/><Relationship Id="rId1158" Type="http://schemas.openxmlformats.org/officeDocument/2006/relationships/hyperlink" Target="http://twitter.com/Rubinabina2/statuses/1525663620902039552" TargetMode="External"/><Relationship Id="rId1365" Type="http://schemas.openxmlformats.org/officeDocument/2006/relationships/hyperlink" Target="http://pbs.twimg.com/profile_images/1282747952742584320/sq_pz9nX_normal.jpg" TargetMode="External"/><Relationship Id="rId1572" Type="http://schemas.openxmlformats.org/officeDocument/2006/relationships/hyperlink" Target="http://twitter.com/luitel03/statuses/1525503284563554309" TargetMode="External"/><Relationship Id="rId1018" Type="http://schemas.openxmlformats.org/officeDocument/2006/relationships/hyperlink" Target="http://pbs.twimg.com/profile_images/1525151351252013057/z1baM-06_normal.jpg" TargetMode="External"/><Relationship Id="rId1225" Type="http://schemas.openxmlformats.org/officeDocument/2006/relationships/hyperlink" Target="http://pbs.twimg.com/profile_images/640793231735701504/UiXl0q-i_normal.jpg" TargetMode="External"/><Relationship Id="rId1432" Type="http://schemas.openxmlformats.org/officeDocument/2006/relationships/hyperlink" Target="http://twitter.com/PopulismUpdates/statuses/1525542806361501696" TargetMode="External"/><Relationship Id="rId1877" Type="http://schemas.openxmlformats.org/officeDocument/2006/relationships/hyperlink" Target="http://twitter.com/maina_maina_/statuses/1525444460532088835" TargetMode="External"/><Relationship Id="rId71" Type="http://schemas.openxmlformats.org/officeDocument/2006/relationships/hyperlink" Target="http://pbs.twimg.com/profile_images/1398502725126524930/_sX0onvV_normal.jpg" TargetMode="External"/><Relationship Id="rId802" Type="http://schemas.openxmlformats.org/officeDocument/2006/relationships/hyperlink" Target="http://pbs.twimg.com/profile_images/1358396653883990016/5aUgRddG_normal.jpg" TargetMode="External"/><Relationship Id="rId1737" Type="http://schemas.openxmlformats.org/officeDocument/2006/relationships/hyperlink" Target="http://pbs.twimg.com/profile_images/1513557251415580690/yuL-g5Fi_normal.jpg" TargetMode="External"/><Relationship Id="rId1944" Type="http://schemas.openxmlformats.org/officeDocument/2006/relationships/hyperlink" Target="http://pbs.twimg.com/profile_images/949591219683803136/EOkdyvG9_normal.jpg" TargetMode="External"/><Relationship Id="rId29" Type="http://schemas.openxmlformats.org/officeDocument/2006/relationships/hyperlink" Target="http://pbs.twimg.com/profile_images/1471973284501721093/cPTLy7XR_normal.jpg" TargetMode="External"/><Relationship Id="rId178" Type="http://schemas.openxmlformats.org/officeDocument/2006/relationships/hyperlink" Target="http://twitter.com/setopati/statuses/1525870388873310208" TargetMode="External"/><Relationship Id="rId1804" Type="http://schemas.openxmlformats.org/officeDocument/2006/relationships/hyperlink" Target="http://pbs.twimg.com/profile_images/1464247197441032200/X_qQN2ra_normal.jpg" TargetMode="External"/><Relationship Id="rId385" Type="http://schemas.openxmlformats.org/officeDocument/2006/relationships/hyperlink" Target="http://twitter.com/MaharjanSamraat/statuses/1525825707360030720" TargetMode="External"/><Relationship Id="rId592" Type="http://schemas.openxmlformats.org/officeDocument/2006/relationships/hyperlink" Target="http://pbs.twimg.com/profile_images/1373923692523229192/iIrn27ix_normal.jpg" TargetMode="External"/><Relationship Id="rId245" Type="http://schemas.openxmlformats.org/officeDocument/2006/relationships/hyperlink" Target="http://pbs.twimg.com/profile_images/1522565032923787266/4-6JwHBa_normal.jpg" TargetMode="External"/><Relationship Id="rId452" Type="http://schemas.openxmlformats.org/officeDocument/2006/relationships/hyperlink" Target="http://pbs.twimg.com/profile_images/1386957637279834112/2Lt_HPYn_normal.jpg" TargetMode="External"/><Relationship Id="rId897" Type="http://schemas.openxmlformats.org/officeDocument/2006/relationships/hyperlink" Target="http://twitter.com/aabiskarregmi2/statuses/1525705683542618113" TargetMode="External"/><Relationship Id="rId1082" Type="http://schemas.openxmlformats.org/officeDocument/2006/relationships/hyperlink" Target="http://pbs.twimg.com/profile_images/1518960580668755968/aM5wU5dU_normal.jpg" TargetMode="External"/><Relationship Id="rId105" Type="http://schemas.openxmlformats.org/officeDocument/2006/relationships/hyperlink" Target="http://pbs.twimg.com/profile_images/932263188392853504/B7yb5AW__normal.jpg" TargetMode="External"/><Relationship Id="rId312" Type="http://schemas.openxmlformats.org/officeDocument/2006/relationships/hyperlink" Target="http://twitter.com/OnlineKhabarHub/statuses/1525839310800719872" TargetMode="External"/><Relationship Id="rId757" Type="http://schemas.openxmlformats.org/officeDocument/2006/relationships/hyperlink" Target="http://twitter.com/PopulismUpdates/statuses/1525739837294120960" TargetMode="External"/><Relationship Id="rId964" Type="http://schemas.openxmlformats.org/officeDocument/2006/relationships/hyperlink" Target="http://pbs.twimg.com/profile_images/1511314281555369994/NcnKJvus_normal.jpg" TargetMode="External"/><Relationship Id="rId1387" Type="http://schemas.openxmlformats.org/officeDocument/2006/relationships/hyperlink" Target="http://pbs.twimg.com/profile_images/1172402566010851329/FGqbGLtB_normal.jpg" TargetMode="External"/><Relationship Id="rId1594" Type="http://schemas.openxmlformats.org/officeDocument/2006/relationships/hyperlink" Target="http://twitter.com/sugarbabyyy69/statuses/1525497677840289794" TargetMode="External"/><Relationship Id="rId93" Type="http://schemas.openxmlformats.org/officeDocument/2006/relationships/hyperlink" Target="http://pbs.twimg.com/profile_images/1519337739870949376/KMTkjHIF_normal.jpg" TargetMode="External"/><Relationship Id="rId617" Type="http://schemas.openxmlformats.org/officeDocument/2006/relationships/hyperlink" Target="http://twitter.com/Nepwavebydgs/statuses/1525767574100660224" TargetMode="External"/><Relationship Id="rId824" Type="http://schemas.openxmlformats.org/officeDocument/2006/relationships/hyperlink" Target="http://pbs.twimg.com/profile_images/1170176812816748545/-ZJcQmRp_normal.jpg" TargetMode="External"/><Relationship Id="rId1247" Type="http://schemas.openxmlformats.org/officeDocument/2006/relationships/hyperlink" Target="http://pbs.twimg.com/profile_images/897415605103362048/IfXEInGk_normal.jpg" TargetMode="External"/><Relationship Id="rId1454" Type="http://schemas.openxmlformats.org/officeDocument/2006/relationships/hyperlink" Target="http://twitter.com/reuben_vel/statuses/1525534780112125953" TargetMode="External"/><Relationship Id="rId1661" Type="http://schemas.openxmlformats.org/officeDocument/2006/relationships/hyperlink" Target="http://pbs.twimg.com/profile_images/1515184578125701122/OzS9kE-J_normal.jpg" TargetMode="External"/><Relationship Id="rId1899" Type="http://schemas.openxmlformats.org/officeDocument/2006/relationships/hyperlink" Target="http://twitter.com/MaheshYakami/statuses/1525441099350691841" TargetMode="External"/><Relationship Id="rId1107" Type="http://schemas.openxmlformats.org/officeDocument/2006/relationships/hyperlink" Target="http://pbs.twimg.com/profile_images/1522560304520982529/TID7-_It_normal.jpg" TargetMode="External"/><Relationship Id="rId1314" Type="http://schemas.openxmlformats.org/officeDocument/2006/relationships/hyperlink" Target="http://twitter.com/Haramkh00r/statuses/1525624899829542912" TargetMode="External"/><Relationship Id="rId1521" Type="http://schemas.openxmlformats.org/officeDocument/2006/relationships/hyperlink" Target="http://pbs.twimg.com/profile_images/1491620828475125760/dCdsxVPn_normal.jpg" TargetMode="External"/><Relationship Id="rId1759" Type="http://schemas.openxmlformats.org/officeDocument/2006/relationships/hyperlink" Target="http://pbs.twimg.com/profile_images/1513348160806334464/LnLKrSsy_normal.jpg" TargetMode="External"/><Relationship Id="rId1966" Type="http://schemas.openxmlformats.org/officeDocument/2006/relationships/hyperlink" Target="http://pbs.twimg.com/profile_images/1520967506122637312/bZpukI42_normal.jpg" TargetMode="External"/><Relationship Id="rId1619" Type="http://schemas.openxmlformats.org/officeDocument/2006/relationships/hyperlink" Target="http://pbs.twimg.com/profile_images/1525332504281985024/05AhaNUx_normal.jpg" TargetMode="External"/><Relationship Id="rId1826" Type="http://schemas.openxmlformats.org/officeDocument/2006/relationships/hyperlink" Target="http://pbs.twimg.com/profile_images/1491788199940997126/3JrAXmBx_normal.jpg" TargetMode="External"/><Relationship Id="rId20" Type="http://schemas.openxmlformats.org/officeDocument/2006/relationships/hyperlink" Target="http://twitter.com/kriti_pok/statuses/1525956134418644992" TargetMode="External"/><Relationship Id="rId267" Type="http://schemas.openxmlformats.org/officeDocument/2006/relationships/hyperlink" Target="http://pbs.twimg.com/profile_images/443984613413634048/EuBd6cW0_normal.jpeg" TargetMode="External"/><Relationship Id="rId474" Type="http://schemas.openxmlformats.org/officeDocument/2006/relationships/hyperlink" Target="http://pbs.twimg.com/profile_images/1506633604549718017/MfUDgztH_normal.jpg" TargetMode="External"/><Relationship Id="rId127" Type="http://schemas.openxmlformats.org/officeDocument/2006/relationships/hyperlink" Target="http://pbs.twimg.com/profile_images/1388566071645405184/qUvUxNCe_normal.jpg" TargetMode="External"/><Relationship Id="rId681" Type="http://schemas.openxmlformats.org/officeDocument/2006/relationships/hyperlink" Target="http://twitter.com/prajwolbaniyaa/statuses/1525752340182990848" TargetMode="External"/><Relationship Id="rId779" Type="http://schemas.openxmlformats.org/officeDocument/2006/relationships/hyperlink" Target="http://twitter.com/OnlineKhabar_En/statuses/1525733855629819905" TargetMode="External"/><Relationship Id="rId986" Type="http://schemas.openxmlformats.org/officeDocument/2006/relationships/hyperlink" Target="http://pbs.twimg.com/profile_images/1443947692023967747/i0bmedtw_normal.jpg" TargetMode="External"/><Relationship Id="rId334" Type="http://schemas.openxmlformats.org/officeDocument/2006/relationships/hyperlink" Target="http://twitter.com/ajayspradhan/statuses/1525834335365963779" TargetMode="External"/><Relationship Id="rId541" Type="http://schemas.openxmlformats.org/officeDocument/2006/relationships/hyperlink" Target="http://twitter.com/kattel_p/statuses/1525785580130291713" TargetMode="External"/><Relationship Id="rId639" Type="http://schemas.openxmlformats.org/officeDocument/2006/relationships/hyperlink" Target="http://twitter.com/b360nepal/statuses/1525762384828452865" TargetMode="External"/><Relationship Id="rId1171" Type="http://schemas.openxmlformats.org/officeDocument/2006/relationships/hyperlink" Target="http://pbs.twimg.com/profile_images/1518768114367823873/Qn0CrZ_l_normal.jpg" TargetMode="External"/><Relationship Id="rId1269" Type="http://schemas.openxmlformats.org/officeDocument/2006/relationships/hyperlink" Target="http://pbs.twimg.com/profile_images/1358396653883990016/5aUgRddG_normal.jpg" TargetMode="External"/><Relationship Id="rId1476" Type="http://schemas.openxmlformats.org/officeDocument/2006/relationships/hyperlink" Target="http://twitter.com/___Engineer277/statuses/1525526841242447872" TargetMode="External"/><Relationship Id="rId401" Type="http://schemas.openxmlformats.org/officeDocument/2006/relationships/hyperlink" Target="http://twitter.com/Dikshak_DP/statuses/1525815306983071745" TargetMode="External"/><Relationship Id="rId846" Type="http://schemas.openxmlformats.org/officeDocument/2006/relationships/hyperlink" Target="http://pbs.twimg.com/profile_images/1002544064472887297/8juOZa53_normal.jpg" TargetMode="External"/><Relationship Id="rId1031" Type="http://schemas.openxmlformats.org/officeDocument/2006/relationships/hyperlink" Target="http://twitter.com/JanakiBhandari2/statuses/1525681456952901633" TargetMode="External"/><Relationship Id="rId1129" Type="http://schemas.openxmlformats.org/officeDocument/2006/relationships/hyperlink" Target="http://pbs.twimg.com/profile_images/1025838837480796162/BCLSugoJ_normal.jpg" TargetMode="External"/><Relationship Id="rId1683" Type="http://schemas.openxmlformats.org/officeDocument/2006/relationships/hyperlink" Target="http://pbs.twimg.com/profile_images/1466373136052473860/U1ChMfUA_normal.jpg" TargetMode="External"/><Relationship Id="rId1890" Type="http://schemas.openxmlformats.org/officeDocument/2006/relationships/hyperlink" Target="http://pbs.twimg.com/profile_images/1516385777512779784/Fyi5Ile__normal.png" TargetMode="External"/><Relationship Id="rId1988" Type="http://schemas.openxmlformats.org/officeDocument/2006/relationships/hyperlink" Target="http://pbs.twimg.com/profile_images/1505759571796971524/Bmk0fT48_normal.jpg" TargetMode="External"/><Relationship Id="rId706" Type="http://schemas.openxmlformats.org/officeDocument/2006/relationships/hyperlink" Target="http://pbs.twimg.com/profile_images/1516385777512779784/Fyi5Ile__normal.png" TargetMode="External"/><Relationship Id="rId913" Type="http://schemas.openxmlformats.org/officeDocument/2006/relationships/hyperlink" Target="http://twitter.com/_sn_n/statuses/1525702199208189953" TargetMode="External"/><Relationship Id="rId1336" Type="http://schemas.openxmlformats.org/officeDocument/2006/relationships/hyperlink" Target="http://twitter.com/Oikaka11/statuses/1525609906665037824" TargetMode="External"/><Relationship Id="rId1543" Type="http://schemas.openxmlformats.org/officeDocument/2006/relationships/hyperlink" Target="http://pbs.twimg.com/profile_images/1413534731489005573/xH24zZku_normal.jpg" TargetMode="External"/><Relationship Id="rId1750" Type="http://schemas.openxmlformats.org/officeDocument/2006/relationships/hyperlink" Target="http://twitter.com/baa_jhingaa/statuses/1525472183426109440" TargetMode="External"/><Relationship Id="rId42" Type="http://schemas.openxmlformats.org/officeDocument/2006/relationships/hyperlink" Target="http://twitter.com/pralmty/statuses/1525923085999820801" TargetMode="External"/><Relationship Id="rId1403" Type="http://schemas.openxmlformats.org/officeDocument/2006/relationships/hyperlink" Target="http://pbs.twimg.com/profile_images/1388566071645405184/qUvUxNCe_normal.jpg" TargetMode="External"/><Relationship Id="rId1610" Type="http://schemas.openxmlformats.org/officeDocument/2006/relationships/hyperlink" Target="http://twitter.com/rakshyash98/statuses/1525495347161665536" TargetMode="External"/><Relationship Id="rId1848" Type="http://schemas.openxmlformats.org/officeDocument/2006/relationships/hyperlink" Target="http://pbs.twimg.com/profile_images/1521834564032897033/0YuMTDQw_normal.jpg" TargetMode="External"/><Relationship Id="rId191" Type="http://schemas.openxmlformats.org/officeDocument/2006/relationships/hyperlink" Target="http://pbs.twimg.com/profile_images/1190925000599052288/0N9RUSZl_normal.jpg" TargetMode="External"/><Relationship Id="rId1708" Type="http://schemas.openxmlformats.org/officeDocument/2006/relationships/hyperlink" Target="http://twitter.com/reeyewahhh/statuses/1525479012348604416" TargetMode="External"/><Relationship Id="rId1915" Type="http://schemas.openxmlformats.org/officeDocument/2006/relationships/hyperlink" Target="http://twitter.com/sigdel562/statuses/1525439882931617792" TargetMode="External"/><Relationship Id="rId289" Type="http://schemas.openxmlformats.org/officeDocument/2006/relationships/hyperlink" Target="http://pbs.twimg.com/profile_images/1190347137026002944/aFPP6QzC_normal.jpg" TargetMode="External"/><Relationship Id="rId496" Type="http://schemas.openxmlformats.org/officeDocument/2006/relationships/hyperlink" Target="http://pbs.twimg.com/profile_images/1443274914971013121/l3xtWWb3_normal.jpg" TargetMode="External"/><Relationship Id="rId149" Type="http://schemas.openxmlformats.org/officeDocument/2006/relationships/hyperlink" Target="http://pbs.twimg.com/profile_images/1521431759849623552/nKFdgXcq_normal.jpg" TargetMode="External"/><Relationship Id="rId356" Type="http://schemas.openxmlformats.org/officeDocument/2006/relationships/hyperlink" Target="http://twitter.com/manozpdel/statuses/1525830176852291584" TargetMode="External"/><Relationship Id="rId563" Type="http://schemas.openxmlformats.org/officeDocument/2006/relationships/hyperlink" Target="http://twitter.com/bijulionfire/statuses/1525777586210893827" TargetMode="External"/><Relationship Id="rId770" Type="http://schemas.openxmlformats.org/officeDocument/2006/relationships/hyperlink" Target="http://pbs.twimg.com/profile_images/1505845600172257280/_FSt3uSY_normal.jpg" TargetMode="External"/><Relationship Id="rId1193" Type="http://schemas.openxmlformats.org/officeDocument/2006/relationships/hyperlink" Target="http://pbs.twimg.com/profile_images/1525652460425334784/s-Oh5faW_normal.jpg" TargetMode="External"/><Relationship Id="rId216" Type="http://schemas.openxmlformats.org/officeDocument/2006/relationships/hyperlink" Target="http://twitter.com/AnantaAdhikar18/statuses/1525861508038930433" TargetMode="External"/><Relationship Id="rId423" Type="http://schemas.openxmlformats.org/officeDocument/2006/relationships/hyperlink" Target="http://twitter.com/NoNext_Question/statuses/1525810353182937088" TargetMode="External"/><Relationship Id="rId868" Type="http://schemas.openxmlformats.org/officeDocument/2006/relationships/hyperlink" Target="http://pbs.twimg.com/profile_images/1488111775942066181/v2pEIp_4_normal.jpg" TargetMode="External"/><Relationship Id="rId1053" Type="http://schemas.openxmlformats.org/officeDocument/2006/relationships/hyperlink" Target="http://twitter.com/Rocks_Suman1/statuses/1525679432937410560" TargetMode="External"/><Relationship Id="rId1260" Type="http://schemas.openxmlformats.org/officeDocument/2006/relationships/hyperlink" Target="http://twitter.com/kesharg54357534/statuses/1525641067198091266" TargetMode="External"/><Relationship Id="rId1498" Type="http://schemas.openxmlformats.org/officeDocument/2006/relationships/hyperlink" Target="http://twitter.com/ashokabrother1/statuses/1525523218978963456" TargetMode="External"/><Relationship Id="rId630" Type="http://schemas.openxmlformats.org/officeDocument/2006/relationships/hyperlink" Target="http://pbs.twimg.com/profile_images/1190347137026002944/aFPP6QzC_normal.jpg" TargetMode="External"/><Relationship Id="rId728" Type="http://schemas.openxmlformats.org/officeDocument/2006/relationships/hyperlink" Target="http://pbs.twimg.com/profile_images/1525515762764759041/bHIJ0Zw2_normal.jpg" TargetMode="External"/><Relationship Id="rId935" Type="http://schemas.openxmlformats.org/officeDocument/2006/relationships/hyperlink" Target="http://twitter.com/eoskiroz/statuses/1525700253600473088" TargetMode="External"/><Relationship Id="rId1358" Type="http://schemas.openxmlformats.org/officeDocument/2006/relationships/hyperlink" Target="http://twitter.com/PritamBidrohi/statuses/1525587108349759489" TargetMode="External"/><Relationship Id="rId1565" Type="http://schemas.openxmlformats.org/officeDocument/2006/relationships/hyperlink" Target="http://pbs.twimg.com/profile_images/1492355435080282112/gHKjxGgR_normal.jpg" TargetMode="External"/><Relationship Id="rId1772" Type="http://schemas.openxmlformats.org/officeDocument/2006/relationships/hyperlink" Target="http://pbs.twimg.com/profile_images/1344997189836128259/9P5F3sZR_normal.jpg" TargetMode="External"/><Relationship Id="rId64" Type="http://schemas.openxmlformats.org/officeDocument/2006/relationships/hyperlink" Target="http://pbs.twimg.com/profile_images/1190347137026002944/aFPP6QzC_normal.jpg" TargetMode="External"/><Relationship Id="rId1120" Type="http://schemas.openxmlformats.org/officeDocument/2006/relationships/hyperlink" Target="http://twitter.com/KrishnaGnawali2/statuses/1525671794685771777" TargetMode="External"/><Relationship Id="rId1218" Type="http://schemas.openxmlformats.org/officeDocument/2006/relationships/hyperlink" Target="http://twitter.com/DeepakbhandRi/statuses/1525651034776842240" TargetMode="External"/><Relationship Id="rId1425" Type="http://schemas.openxmlformats.org/officeDocument/2006/relationships/hyperlink" Target="http://pbs.twimg.com/profile_images/1409030332968357888/OQaSuRIw_normal.jpg" TargetMode="External"/><Relationship Id="rId1632" Type="http://schemas.openxmlformats.org/officeDocument/2006/relationships/hyperlink" Target="http://twitter.com/1Pratik11/statuses/1525491153822707714" TargetMode="External"/><Relationship Id="rId1937" Type="http://schemas.openxmlformats.org/officeDocument/2006/relationships/hyperlink" Target="http://twitter.com/bishwasinnit/statuses/1525384272823341056" TargetMode="External"/><Relationship Id="rId280" Type="http://schemas.openxmlformats.org/officeDocument/2006/relationships/hyperlink" Target="http://twitter.com/Nepwavebydgs/statuses/1525847442972741633" TargetMode="External"/><Relationship Id="rId140" Type="http://schemas.openxmlformats.org/officeDocument/2006/relationships/hyperlink" Target="http://twitter.com/opiniomaniac/statuses/1525879009162448896" TargetMode="External"/><Relationship Id="rId378" Type="http://schemas.openxmlformats.org/officeDocument/2006/relationships/hyperlink" Target="http://twitter.com/elixir9944/statuses/1525826333561225217" TargetMode="External"/><Relationship Id="rId585" Type="http://schemas.openxmlformats.org/officeDocument/2006/relationships/hyperlink" Target="http://twitter.com/_imleyy/statuses/1525772382740545536" TargetMode="External"/><Relationship Id="rId792" Type="http://schemas.openxmlformats.org/officeDocument/2006/relationships/hyperlink" Target="http://pbs.twimg.com/profile_images/1525151351252013057/z1baM-06_normal.jpg" TargetMode="External"/><Relationship Id="rId6" Type="http://schemas.openxmlformats.org/officeDocument/2006/relationships/hyperlink" Target="http://twitter.com/devamit29/statuses/1526080919215677441" TargetMode="External"/><Relationship Id="rId238" Type="http://schemas.openxmlformats.org/officeDocument/2006/relationships/hyperlink" Target="http://twitter.com/pratiktweetshit/statuses/1525854578386022400" TargetMode="External"/><Relationship Id="rId445" Type="http://schemas.openxmlformats.org/officeDocument/2006/relationships/hyperlink" Target="http://twitter.com/asaroj982/statuses/1525805611124150273" TargetMode="External"/><Relationship Id="rId652" Type="http://schemas.openxmlformats.org/officeDocument/2006/relationships/hyperlink" Target="http://pbs.twimg.com/profile_images/449756431990788096/G1zT-nAm_normal.jpeg" TargetMode="External"/><Relationship Id="rId1075" Type="http://schemas.openxmlformats.org/officeDocument/2006/relationships/hyperlink" Target="http://twitter.com/RatopatiE/statuses/1525676486585614336" TargetMode="External"/><Relationship Id="rId1282" Type="http://schemas.openxmlformats.org/officeDocument/2006/relationships/hyperlink" Target="http://twitter.com/Bhuwan2021/statuses/1525637315384995840" TargetMode="External"/><Relationship Id="rId305" Type="http://schemas.openxmlformats.org/officeDocument/2006/relationships/hyperlink" Target="http://pbs.twimg.com/profile_images/1524997524313866242/hNNwzwAP_normal.jpg" TargetMode="External"/><Relationship Id="rId512" Type="http://schemas.openxmlformats.org/officeDocument/2006/relationships/hyperlink" Target="http://pbs.twimg.com/profile_images/982956063531175936/dCvsTAt4_normal.jpg" TargetMode="External"/><Relationship Id="rId957" Type="http://schemas.openxmlformats.org/officeDocument/2006/relationships/hyperlink" Target="http://twitter.com/DivasChaulagai1/statuses/1525696353959288832" TargetMode="External"/><Relationship Id="rId1142" Type="http://schemas.openxmlformats.org/officeDocument/2006/relationships/hyperlink" Target="http://twitter.com/Dikshak_DP/statuses/1525666289707909120" TargetMode="External"/><Relationship Id="rId1587" Type="http://schemas.openxmlformats.org/officeDocument/2006/relationships/hyperlink" Target="http://pbs.twimg.com/profile_images/1525406958613721089/DrYrH_yY_normal.jpg" TargetMode="External"/><Relationship Id="rId1794" Type="http://schemas.openxmlformats.org/officeDocument/2006/relationships/hyperlink" Target="http://pbs.twimg.com/profile_images/1525670662442217472/qXTN9mg7_normal.jpg" TargetMode="External"/><Relationship Id="rId86" Type="http://schemas.openxmlformats.org/officeDocument/2006/relationships/hyperlink" Target="http://twitter.com/nimeshghimire12/statuses/1525893377459646464" TargetMode="External"/><Relationship Id="rId817" Type="http://schemas.openxmlformats.org/officeDocument/2006/relationships/hyperlink" Target="http://twitter.com/Nepal_Trending/statuses/1525724626835357697" TargetMode="External"/><Relationship Id="rId1002" Type="http://schemas.openxmlformats.org/officeDocument/2006/relationships/hyperlink" Target="http://pbs.twimg.com/profile_images/1516475197934628864/aRZl2jBX_normal.jpg" TargetMode="External"/><Relationship Id="rId1447" Type="http://schemas.openxmlformats.org/officeDocument/2006/relationships/hyperlink" Target="http://pbs.twimg.com/profile_images/1430231506031550465/03m1vogb_normal.jpg" TargetMode="External"/><Relationship Id="rId1654" Type="http://schemas.openxmlformats.org/officeDocument/2006/relationships/hyperlink" Target="http://twitter.com/BadalBro_/statuses/1525487716355305472" TargetMode="External"/><Relationship Id="rId1861" Type="http://schemas.openxmlformats.org/officeDocument/2006/relationships/hyperlink" Target="http://twitter.com/Sumankarki05/statuses/1525447484767715335" TargetMode="External"/><Relationship Id="rId1307" Type="http://schemas.openxmlformats.org/officeDocument/2006/relationships/hyperlink" Target="http://pbs.twimg.com/profile_images/1513074937824944128/AeKNTmX-_normal.jpg" TargetMode="External"/><Relationship Id="rId1514" Type="http://schemas.openxmlformats.org/officeDocument/2006/relationships/hyperlink" Target="http://twitter.com/Zoorabee/statuses/1525519196133916672" TargetMode="External"/><Relationship Id="rId1721" Type="http://schemas.openxmlformats.org/officeDocument/2006/relationships/hyperlink" Target="http://pbs.twimg.com/profile_images/1512379376796504064/OShX8tDy_normal.jpg" TargetMode="External"/><Relationship Id="rId1959" Type="http://schemas.openxmlformats.org/officeDocument/2006/relationships/hyperlink" Target="http://twitter.com/DakterSaab/statuses/1525383309043576832" TargetMode="External"/><Relationship Id="rId13" Type="http://schemas.openxmlformats.org/officeDocument/2006/relationships/hyperlink" Target="http://pbs.twimg.com/profile_images/1103178676169048064/zxfSzS_k_normal.png" TargetMode="External"/><Relationship Id="rId1819" Type="http://schemas.openxmlformats.org/officeDocument/2006/relationships/hyperlink" Target="http://twitter.com/nirmanbaral1/statuses/1525458399152214016" TargetMode="External"/><Relationship Id="rId162" Type="http://schemas.openxmlformats.org/officeDocument/2006/relationships/hyperlink" Target="http://twitter.com/NepalLiveToday/statuses/1525875760455528448" TargetMode="External"/><Relationship Id="rId467" Type="http://schemas.openxmlformats.org/officeDocument/2006/relationships/hyperlink" Target="http://twitter.com/Silent_KillerDr/statuses/1525802926954131457" TargetMode="External"/><Relationship Id="rId1097" Type="http://schemas.openxmlformats.org/officeDocument/2006/relationships/hyperlink" Target="http://twitter.com/kashishds/statuses/1525674236383223813" TargetMode="External"/><Relationship Id="rId674" Type="http://schemas.openxmlformats.org/officeDocument/2006/relationships/hyperlink" Target="http://pbs.twimg.com/profile_images/1525406958613721089/DrYrH_yY_normal.jpg" TargetMode="External"/><Relationship Id="rId881" Type="http://schemas.openxmlformats.org/officeDocument/2006/relationships/hyperlink" Target="http://twitter.com/RatopatiE/statuses/1525710581344641024" TargetMode="External"/><Relationship Id="rId979" Type="http://schemas.openxmlformats.org/officeDocument/2006/relationships/hyperlink" Target="http://twitter.com/jyotdthapa/statuses/1525695144061997056" TargetMode="External"/><Relationship Id="rId327" Type="http://schemas.openxmlformats.org/officeDocument/2006/relationships/hyperlink" Target="http://pbs.twimg.com/profile_images/1480476631001010178/_7fF2Gjj_normal.jpg" TargetMode="External"/><Relationship Id="rId534" Type="http://schemas.openxmlformats.org/officeDocument/2006/relationships/hyperlink" Target="http://pbs.twimg.com/profile_images/1511314281555369994/NcnKJvus_normal.jpg" TargetMode="External"/><Relationship Id="rId741" Type="http://schemas.openxmlformats.org/officeDocument/2006/relationships/hyperlink" Target="http://twitter.com/VedantBajgai/statuses/1525743719173226496" TargetMode="External"/><Relationship Id="rId839" Type="http://schemas.openxmlformats.org/officeDocument/2006/relationships/hyperlink" Target="http://twitter.com/OnlinetvnepalC/statuses/1525720307050364929" TargetMode="External"/><Relationship Id="rId1164" Type="http://schemas.openxmlformats.org/officeDocument/2006/relationships/hyperlink" Target="http://twitter.com/roman_aryal/statuses/1525663218969944065" TargetMode="External"/><Relationship Id="rId1371" Type="http://schemas.openxmlformats.org/officeDocument/2006/relationships/hyperlink" Target="http://pbs.twimg.com/profile_images/1524396452478431232/Eu1VO4Pt_normal.jpg" TargetMode="External"/><Relationship Id="rId1469" Type="http://schemas.openxmlformats.org/officeDocument/2006/relationships/hyperlink" Target="http://pbs.twimg.com/profile_images/1390755130467786756/XyHUBNNc_normal.jpg" TargetMode="External"/><Relationship Id="rId601" Type="http://schemas.openxmlformats.org/officeDocument/2006/relationships/hyperlink" Target="http://twitter.com/Online_khabar/statuses/1525769651719852032" TargetMode="External"/><Relationship Id="rId1024" Type="http://schemas.openxmlformats.org/officeDocument/2006/relationships/hyperlink" Target="http://pbs.twimg.com/profile_images/449756431990788096/G1zT-nAm_normal.jpeg" TargetMode="External"/><Relationship Id="rId1231" Type="http://schemas.openxmlformats.org/officeDocument/2006/relationships/hyperlink" Target="http://pbs.twimg.com/profile_images/449756431990788096/G1zT-nAm_normal.jpeg" TargetMode="External"/><Relationship Id="rId1676" Type="http://schemas.openxmlformats.org/officeDocument/2006/relationships/hyperlink" Target="http://twitter.com/bpin_devkota/statuses/1525483959135895552" TargetMode="External"/><Relationship Id="rId1883" Type="http://schemas.openxmlformats.org/officeDocument/2006/relationships/hyperlink" Target="http://twitter.com/dreamyswapnil/statuses/1525443318049820672" TargetMode="External"/><Relationship Id="rId906" Type="http://schemas.openxmlformats.org/officeDocument/2006/relationships/hyperlink" Target="http://pbs.twimg.com/profile_images/1488152951512190980/xvQxZ4i6_normal.jpg" TargetMode="External"/><Relationship Id="rId1329" Type="http://schemas.openxmlformats.org/officeDocument/2006/relationships/hyperlink" Target="http://pbs.twimg.com/profile_images/1002912941040066561/EHLkhT3V_normal.jpg" TargetMode="External"/><Relationship Id="rId1536" Type="http://schemas.openxmlformats.org/officeDocument/2006/relationships/hyperlink" Target="http://twitter.com/speaks_ashis/statuses/1525514695297228800" TargetMode="External"/><Relationship Id="rId1743" Type="http://schemas.openxmlformats.org/officeDocument/2006/relationships/hyperlink" Target="http://pbs.twimg.com/profile_images/1515399949340446724/QieSO4t9_normal.jpg" TargetMode="External"/><Relationship Id="rId1950" Type="http://schemas.openxmlformats.org/officeDocument/2006/relationships/hyperlink" Target="http://pbs.twimg.com/profile_images/1324935058105397254/WDLuax6z_normal.jpg" TargetMode="External"/><Relationship Id="rId35" Type="http://schemas.openxmlformats.org/officeDocument/2006/relationships/hyperlink" Target="http://pbs.twimg.com/profile_images/1462805150456762371/HorRM98Z_normal.jpg" TargetMode="External"/><Relationship Id="rId1603" Type="http://schemas.openxmlformats.org/officeDocument/2006/relationships/hyperlink" Target="http://pbs.twimg.com/profile_images/1523315228552970241/byPCM5bY_normal.jpg" TargetMode="External"/><Relationship Id="rId1810" Type="http://schemas.openxmlformats.org/officeDocument/2006/relationships/hyperlink" Target="http://pbs.twimg.com/profile_images/697294623157321728/sBfdk2ag_normal.jpg" TargetMode="External"/><Relationship Id="rId184" Type="http://schemas.openxmlformats.org/officeDocument/2006/relationships/hyperlink" Target="http://twitter.com/KiranSh36162357/statuses/1525870036967034885" TargetMode="External"/><Relationship Id="rId391" Type="http://schemas.openxmlformats.org/officeDocument/2006/relationships/hyperlink" Target="http://twitter.com/sajawan5/statuses/1525822193262661633" TargetMode="External"/><Relationship Id="rId1908" Type="http://schemas.openxmlformats.org/officeDocument/2006/relationships/hyperlink" Target="http://pbs.twimg.com/profile_images/1402266810351865866/hj-14L-G_normal.jpg" TargetMode="External"/><Relationship Id="rId251" Type="http://schemas.openxmlformats.org/officeDocument/2006/relationships/hyperlink" Target="http://pbs.twimg.com/profile_images/1513914719270162436/oTPs6FzB_normal.jpg" TargetMode="External"/><Relationship Id="rId489" Type="http://schemas.openxmlformats.org/officeDocument/2006/relationships/hyperlink" Target="http://twitter.com/nepalmeme/statuses/1525801105284026368" TargetMode="External"/><Relationship Id="rId696" Type="http://schemas.openxmlformats.org/officeDocument/2006/relationships/hyperlink" Target="http://pbs.twimg.com/profile_images/1443404895395057670/SjcX8--y_normal.png" TargetMode="External"/><Relationship Id="rId349" Type="http://schemas.openxmlformats.org/officeDocument/2006/relationships/hyperlink" Target="http://pbs.twimg.com/profile_images/1451869746782031882/5VQYQoe6_normal.jpg" TargetMode="External"/><Relationship Id="rId556" Type="http://schemas.openxmlformats.org/officeDocument/2006/relationships/hyperlink" Target="http://pbs.twimg.com/profile_images/1521807966298849280/7c-yjRWG_normal.png" TargetMode="External"/><Relationship Id="rId763" Type="http://schemas.openxmlformats.org/officeDocument/2006/relationships/hyperlink" Target="http://twitter.com/shu_bindas/statuses/1525736789033381890" TargetMode="External"/><Relationship Id="rId1186" Type="http://schemas.openxmlformats.org/officeDocument/2006/relationships/hyperlink" Target="http://twitter.com/SujitDhungel1/statuses/1525659674187427840" TargetMode="External"/><Relationship Id="rId1393" Type="http://schemas.openxmlformats.org/officeDocument/2006/relationships/hyperlink" Target="http://pbs.twimg.com/profile_images/1500157361742565385/9KcU0Cqp_normal.jpg" TargetMode="External"/><Relationship Id="rId111" Type="http://schemas.openxmlformats.org/officeDocument/2006/relationships/hyperlink" Target="http://pbs.twimg.com/profile_images/1472423034262679556/l6Vp4CPK_normal.jpg" TargetMode="External"/><Relationship Id="rId209" Type="http://schemas.openxmlformats.org/officeDocument/2006/relationships/hyperlink" Target="http://pbs.twimg.com/profile_images/1393817810803982338/GTSa8jUR_normal.jpg" TargetMode="External"/><Relationship Id="rId416" Type="http://schemas.openxmlformats.org/officeDocument/2006/relationships/hyperlink" Target="http://pbs.twimg.com/profile_images/1516449978239299586/DzBImAEO_normal.jpg" TargetMode="External"/><Relationship Id="rId970" Type="http://schemas.openxmlformats.org/officeDocument/2006/relationships/hyperlink" Target="http://pbs.twimg.com/profile_images/1469194781502763010/2YvMsYzN_normal.jpg" TargetMode="External"/><Relationship Id="rId1046" Type="http://schemas.openxmlformats.org/officeDocument/2006/relationships/hyperlink" Target="http://pbs.twimg.com/profile_images/1436697604503465988/P4OjiTiZ_normal.jpg" TargetMode="External"/><Relationship Id="rId1253" Type="http://schemas.openxmlformats.org/officeDocument/2006/relationships/hyperlink" Target="http://pbs.twimg.com/profile_images/1385210066001747977/DmGQJmvq_normal.jpg" TargetMode="External"/><Relationship Id="rId1698" Type="http://schemas.openxmlformats.org/officeDocument/2006/relationships/hyperlink" Target="http://twitter.com/yourpeachybabee/statuses/1525482405183705088" TargetMode="External"/><Relationship Id="rId623" Type="http://schemas.openxmlformats.org/officeDocument/2006/relationships/hyperlink" Target="http://twitter.com/subash912/statuses/1525767072520626178" TargetMode="External"/><Relationship Id="rId830" Type="http://schemas.openxmlformats.org/officeDocument/2006/relationships/hyperlink" Target="http://pbs.twimg.com/profile_images/1519617314291068928/NCfmzaDR_normal.jpg" TargetMode="External"/><Relationship Id="rId928" Type="http://schemas.openxmlformats.org/officeDocument/2006/relationships/hyperlink" Target="http://pbs.twimg.com/profile_images/1434954036315262978/oi-83Wl-_normal.jpg" TargetMode="External"/><Relationship Id="rId1460" Type="http://schemas.openxmlformats.org/officeDocument/2006/relationships/hyperlink" Target="http://twitter.com/ap439111/statuses/1525532431394017280" TargetMode="External"/><Relationship Id="rId1558" Type="http://schemas.openxmlformats.org/officeDocument/2006/relationships/hyperlink" Target="http://twitter.com/rcapitalrchy/statuses/1525508058746605568" TargetMode="External"/><Relationship Id="rId1765" Type="http://schemas.openxmlformats.org/officeDocument/2006/relationships/hyperlink" Target="http://pbs.twimg.com/profile_images/697294623157321728/sBfdk2ag_normal.jpg" TargetMode="External"/><Relationship Id="rId57" Type="http://schemas.openxmlformats.org/officeDocument/2006/relationships/hyperlink" Target="http://pbs.twimg.com/profile_images/1509996382706307074/GC2j4cyp_normal.jpg" TargetMode="External"/><Relationship Id="rId1113" Type="http://schemas.openxmlformats.org/officeDocument/2006/relationships/hyperlink" Target="http://pbs.twimg.com/profile_images/1103178676169048064/zxfSzS_k_normal.png" TargetMode="External"/><Relationship Id="rId1320" Type="http://schemas.openxmlformats.org/officeDocument/2006/relationships/hyperlink" Target="http://twitter.com/AshokNe71285906/statuses/1525619220054040582" TargetMode="External"/><Relationship Id="rId1418" Type="http://schemas.openxmlformats.org/officeDocument/2006/relationships/hyperlink" Target="http://twitter.com/AbAnil11/statuses/1525549002841899009" TargetMode="External"/><Relationship Id="rId1972" Type="http://schemas.openxmlformats.org/officeDocument/2006/relationships/hyperlink" Target="http://pbs.twimg.com/profile_images/1368561549430960134/R4utoX1q_normal.jpg" TargetMode="External"/><Relationship Id="rId1625" Type="http://schemas.openxmlformats.org/officeDocument/2006/relationships/hyperlink" Target="http://pbs.twimg.com/profile_images/1395660466286829574/0o95JFhx_normal.jpg" TargetMode="External"/><Relationship Id="rId1832" Type="http://schemas.openxmlformats.org/officeDocument/2006/relationships/hyperlink" Target="http://pbs.twimg.com/profile_images/1516385777512779784/Fyi5Ile__normal.png" TargetMode="External"/><Relationship Id="rId273" Type="http://schemas.openxmlformats.org/officeDocument/2006/relationships/hyperlink" Target="http://pbs.twimg.com/profile_images/1518616557936836608/GUkTd5zC_normal.jpg" TargetMode="External"/><Relationship Id="rId480" Type="http://schemas.openxmlformats.org/officeDocument/2006/relationships/hyperlink" Target="http://pbs.twimg.com/profile_images/1523333160486207488/xCazyUpG_normal.jpg" TargetMode="External"/><Relationship Id="rId133" Type="http://schemas.openxmlformats.org/officeDocument/2006/relationships/hyperlink" Target="http://pbs.twimg.com/profile_images/832964332631711747/4w_1G1ZR_normal.jpg" TargetMode="External"/><Relationship Id="rId340" Type="http://schemas.openxmlformats.org/officeDocument/2006/relationships/hyperlink" Target="http://twitter.com/BravoAdhi/statuses/1525832486168952837" TargetMode="External"/><Relationship Id="rId578" Type="http://schemas.openxmlformats.org/officeDocument/2006/relationships/hyperlink" Target="http://pbs.twimg.com/profile_images/1495652810460831747/rYvBb_Qq_normal.jpg" TargetMode="External"/><Relationship Id="rId785" Type="http://schemas.openxmlformats.org/officeDocument/2006/relationships/hyperlink" Target="http://twitter.com/DeepakbhandRi/statuses/1525729288384786432" TargetMode="External"/><Relationship Id="rId992" Type="http://schemas.openxmlformats.org/officeDocument/2006/relationships/hyperlink" Target="http://pbs.twimg.com/profile_images/1525698947737653248/_g86m1Oa_normal.jpg" TargetMode="External"/><Relationship Id="rId200" Type="http://schemas.openxmlformats.org/officeDocument/2006/relationships/hyperlink" Target="http://twitter.com/DeepakbhandRi/statuses/1525866260386353162" TargetMode="External"/><Relationship Id="rId438" Type="http://schemas.openxmlformats.org/officeDocument/2006/relationships/hyperlink" Target="http://pbs.twimg.com/profile_images/1518562312822870021/mznvCrkA_normal.jpg" TargetMode="External"/><Relationship Id="rId645" Type="http://schemas.openxmlformats.org/officeDocument/2006/relationships/hyperlink" Target="http://twitter.com/bijulionfire/statuses/1525760512738611200" TargetMode="External"/><Relationship Id="rId852" Type="http://schemas.openxmlformats.org/officeDocument/2006/relationships/hyperlink" Target="http://pbs.twimg.com/profile_images/1504351643898310656/-2Z6KRGf_normal.jpg" TargetMode="External"/><Relationship Id="rId1068" Type="http://schemas.openxmlformats.org/officeDocument/2006/relationships/hyperlink" Target="http://pbs.twimg.com/profile_images/1103178676169048064/zxfSzS_k_normal.png" TargetMode="External"/><Relationship Id="rId1275" Type="http://schemas.openxmlformats.org/officeDocument/2006/relationships/hyperlink" Target="http://pbs.twimg.com/profile_images/1525151351252013057/z1baM-06_normal.jpg" TargetMode="External"/><Relationship Id="rId1482" Type="http://schemas.openxmlformats.org/officeDocument/2006/relationships/hyperlink" Target="http://twitter.com/Bheshraj_Achary/statuses/1525525274624163840" TargetMode="External"/><Relationship Id="rId505" Type="http://schemas.openxmlformats.org/officeDocument/2006/relationships/hyperlink" Target="http://twitter.com/yt_jyan/statuses/1525797345648005120" TargetMode="External"/><Relationship Id="rId712" Type="http://schemas.openxmlformats.org/officeDocument/2006/relationships/hyperlink" Target="http://pbs.twimg.com/profile_images/1525515762764759041/bHIJ0Zw2_normal.jpg" TargetMode="External"/><Relationship Id="rId1135" Type="http://schemas.openxmlformats.org/officeDocument/2006/relationships/hyperlink" Target="http://pbs.twimg.com/profile_images/1351470535415275520/N_olVWBE_normal.jpg" TargetMode="External"/><Relationship Id="rId1342" Type="http://schemas.openxmlformats.org/officeDocument/2006/relationships/hyperlink" Target="http://twitter.com/darkcx_/statuses/1525598758691643392" TargetMode="External"/><Relationship Id="rId1787" Type="http://schemas.openxmlformats.org/officeDocument/2006/relationships/hyperlink" Target="http://twitter.com/imsaugat17/statuses/1525464864293998594" TargetMode="External"/><Relationship Id="rId1994" Type="http://schemas.openxmlformats.org/officeDocument/2006/relationships/hyperlink" Target="http://pbs.twimg.com/profile_images/1435933509734989839/gLlCbcDl_normal.png" TargetMode="External"/><Relationship Id="rId79" Type="http://schemas.openxmlformats.org/officeDocument/2006/relationships/hyperlink" Target="http://pbs.twimg.com/profile_images/1512379376796504064/OShX8tDy_normal.jpg" TargetMode="External"/><Relationship Id="rId1202" Type="http://schemas.openxmlformats.org/officeDocument/2006/relationships/hyperlink" Target="http://twitter.com/Mypreetiest/statuses/1525655420207255552" TargetMode="External"/><Relationship Id="rId1647" Type="http://schemas.openxmlformats.org/officeDocument/2006/relationships/hyperlink" Target="http://pbs.twimg.com/profile_images/1523939791196553217/KoG73pgJ_normal.jpg" TargetMode="External"/><Relationship Id="rId1854" Type="http://schemas.openxmlformats.org/officeDocument/2006/relationships/hyperlink" Target="http://pbs.twimg.com/profile_images/1503030988997206019/lkp_bBle_normal.jpg" TargetMode="External"/><Relationship Id="rId1507" Type="http://schemas.openxmlformats.org/officeDocument/2006/relationships/hyperlink" Target="http://pbs.twimg.com/profile_images/1489673788598161408/-kh0GcHp_normal.jpg" TargetMode="External"/><Relationship Id="rId1714" Type="http://schemas.openxmlformats.org/officeDocument/2006/relationships/hyperlink" Target="http://twitter.com/UnlearnTrading/statuses/1525476953754546177" TargetMode="External"/><Relationship Id="rId295" Type="http://schemas.openxmlformats.org/officeDocument/2006/relationships/hyperlink" Target="http://pbs.twimg.com/profile_images/1522446176305696768/rQxve5C-_normal.jpg" TargetMode="External"/><Relationship Id="rId1921" Type="http://schemas.openxmlformats.org/officeDocument/2006/relationships/hyperlink" Target="http://twitter.com/NplYearProgres/statuses/1525437617159884801" TargetMode="External"/><Relationship Id="rId155" Type="http://schemas.openxmlformats.org/officeDocument/2006/relationships/hyperlink" Target="http://pbs.twimg.com/profile_images/1507700558245036036/I4OLkFuO_normal.jpg" TargetMode="External"/><Relationship Id="rId362" Type="http://schemas.openxmlformats.org/officeDocument/2006/relationships/hyperlink" Target="http://twitter.com/roman_aryal/statuses/1525829500281720833" TargetMode="External"/><Relationship Id="rId1297" Type="http://schemas.openxmlformats.org/officeDocument/2006/relationships/hyperlink" Target="http://pbs.twimg.com/profile_images/1432305822403424260/z0cIIwcM_normal.png" TargetMode="External"/><Relationship Id="rId222" Type="http://schemas.openxmlformats.org/officeDocument/2006/relationships/hyperlink" Target="http://twitter.com/depees_/statuses/1525856121939931136" TargetMode="External"/><Relationship Id="rId667" Type="http://schemas.openxmlformats.org/officeDocument/2006/relationships/hyperlink" Target="http://twitter.com/lazygoofy20/statuses/1525756692050640897" TargetMode="External"/><Relationship Id="rId874" Type="http://schemas.openxmlformats.org/officeDocument/2006/relationships/hyperlink" Target="http://pbs.twimg.com/profile_images/1525648795240833024/9vi_qgxl_normal.jpg" TargetMode="External"/><Relationship Id="rId527" Type="http://schemas.openxmlformats.org/officeDocument/2006/relationships/hyperlink" Target="http://twitter.com/Khanal12N/statuses/1525789834874343424" TargetMode="External"/><Relationship Id="rId734" Type="http://schemas.openxmlformats.org/officeDocument/2006/relationships/hyperlink" Target="http://pbs.twimg.com/profile_images/1385210066001747977/DmGQJmvq_normal.jpg" TargetMode="External"/><Relationship Id="rId941" Type="http://schemas.openxmlformats.org/officeDocument/2006/relationships/hyperlink" Target="http://twitter.com/Pradippokhrel67/statuses/1525699793242439680" TargetMode="External"/><Relationship Id="rId1157" Type="http://schemas.openxmlformats.org/officeDocument/2006/relationships/hyperlink" Target="http://pbs.twimg.com/profile_images/1518960580668755968/aM5wU5dU_normal.jpg" TargetMode="External"/><Relationship Id="rId1364" Type="http://schemas.openxmlformats.org/officeDocument/2006/relationships/hyperlink" Target="http://twitter.com/utpaltweets/statuses/1525584970013622273" TargetMode="External"/><Relationship Id="rId1571" Type="http://schemas.openxmlformats.org/officeDocument/2006/relationships/hyperlink" Target="http://pbs.twimg.com/profile_images/1511554113292898305/E9wKFEuV_normal.jpg" TargetMode="External"/><Relationship Id="rId70" Type="http://schemas.openxmlformats.org/officeDocument/2006/relationships/hyperlink" Target="http://twitter.com/Rajendr89659586/statuses/1525900466651267072" TargetMode="External"/><Relationship Id="rId801" Type="http://schemas.openxmlformats.org/officeDocument/2006/relationships/hyperlink" Target="http://twitter.com/Sakriya/statuses/1525726729481773058" TargetMode="External"/><Relationship Id="rId1017" Type="http://schemas.openxmlformats.org/officeDocument/2006/relationships/hyperlink" Target="http://twitter.com/sarita_stream/statuses/1525682646906331141" TargetMode="External"/><Relationship Id="rId1224" Type="http://schemas.openxmlformats.org/officeDocument/2006/relationships/hyperlink" Target="http://twitter.com/Nepal_News_En/statuses/1525649720282169344" TargetMode="External"/><Relationship Id="rId1431" Type="http://schemas.openxmlformats.org/officeDocument/2006/relationships/hyperlink" Target="http://pbs.twimg.com/profile_images/1509996382706307074/GC2j4cyp_normal.jpg" TargetMode="External"/><Relationship Id="rId1669" Type="http://schemas.openxmlformats.org/officeDocument/2006/relationships/hyperlink" Target="http://pbs.twimg.com/profile_images/1523333160486207488/xCazyUpG_normal.jpg" TargetMode="External"/><Relationship Id="rId1876" Type="http://schemas.openxmlformats.org/officeDocument/2006/relationships/hyperlink" Target="http://pbs.twimg.com/profile_images/617250689782190080/PgIjJdRd_normal.jpg" TargetMode="External"/><Relationship Id="rId1529" Type="http://schemas.openxmlformats.org/officeDocument/2006/relationships/hyperlink" Target="http://pbs.twimg.com/profile_images/1454837262533869593/swTQmyS1_normal.jpg" TargetMode="External"/><Relationship Id="rId1736" Type="http://schemas.openxmlformats.org/officeDocument/2006/relationships/hyperlink" Target="http://twitter.com/swadree/statuses/1525473656184643584" TargetMode="External"/><Relationship Id="rId1943" Type="http://schemas.openxmlformats.org/officeDocument/2006/relationships/hyperlink" Target="http://twitter.com/KoiralaAsta/statuses/1525383886695710720" TargetMode="External"/><Relationship Id="rId28" Type="http://schemas.openxmlformats.org/officeDocument/2006/relationships/hyperlink" Target="http://twitter.com/LaRodriguezdel1/statuses/1525934077236461568" TargetMode="External"/><Relationship Id="rId1803" Type="http://schemas.openxmlformats.org/officeDocument/2006/relationships/hyperlink" Target="http://twitter.com/iravenil/statuses/1525461399723339778" TargetMode="External"/><Relationship Id="rId177" Type="http://schemas.openxmlformats.org/officeDocument/2006/relationships/hyperlink" Target="http://pbs.twimg.com/profile_images/588936040888438784/RxOOcrCe_normal.jpg" TargetMode="External"/><Relationship Id="rId384" Type="http://schemas.openxmlformats.org/officeDocument/2006/relationships/hyperlink" Target="http://pbs.twimg.com/profile_images/1504091186708975617/BI_KjwIx_normal.jpg" TargetMode="External"/><Relationship Id="rId591" Type="http://schemas.openxmlformats.org/officeDocument/2006/relationships/hyperlink" Target="http://twitter.com/Nepal_News_En/statuses/1525770512625856513" TargetMode="External"/><Relationship Id="rId244" Type="http://schemas.openxmlformats.org/officeDocument/2006/relationships/hyperlink" Target="http://twitter.com/KonarkR/statuses/1525853878578987016" TargetMode="External"/><Relationship Id="rId689" Type="http://schemas.openxmlformats.org/officeDocument/2006/relationships/hyperlink" Target="http://twitter.com/siromanid/statuses/1525751152733605889" TargetMode="External"/><Relationship Id="rId896" Type="http://schemas.openxmlformats.org/officeDocument/2006/relationships/hyperlink" Target="http://pbs.twimg.com/profile_images/1263819384339918849/HnEAFbhS_normal.jpg" TargetMode="External"/><Relationship Id="rId1081" Type="http://schemas.openxmlformats.org/officeDocument/2006/relationships/hyperlink" Target="http://twitter.com/mahimaharjan/statuses/1525675764196442113" TargetMode="External"/><Relationship Id="rId451" Type="http://schemas.openxmlformats.org/officeDocument/2006/relationships/hyperlink" Target="http://twitter.com/Online_khabar/statuses/1525804978841219072" TargetMode="External"/><Relationship Id="rId549" Type="http://schemas.openxmlformats.org/officeDocument/2006/relationships/hyperlink" Target="http://twitter.com/DeepakbhandRi/statuses/1525781887309910016" TargetMode="External"/><Relationship Id="rId756" Type="http://schemas.openxmlformats.org/officeDocument/2006/relationships/hyperlink" Target="http://pbs.twimg.com/profile_images/1509996382706307074/GC2j4cyp_normal.jpg" TargetMode="External"/><Relationship Id="rId1179" Type="http://schemas.openxmlformats.org/officeDocument/2006/relationships/hyperlink" Target="http://pbs.twimg.com/profile_images/1525494058785075200/ANkswxt__normal.jpg" TargetMode="External"/><Relationship Id="rId1386" Type="http://schemas.openxmlformats.org/officeDocument/2006/relationships/hyperlink" Target="http://twitter.com/Annapurna_Post/statuses/1525562731721801729" TargetMode="External"/><Relationship Id="rId1593" Type="http://schemas.openxmlformats.org/officeDocument/2006/relationships/hyperlink" Target="http://pbs.twimg.com/profile_images/1436697604503465988/P4OjiTiZ_normal.jpg" TargetMode="External"/><Relationship Id="rId104" Type="http://schemas.openxmlformats.org/officeDocument/2006/relationships/hyperlink" Target="http://twitter.com/SafalSantoshTh1/statuses/1525888780347244544" TargetMode="External"/><Relationship Id="rId311" Type="http://schemas.openxmlformats.org/officeDocument/2006/relationships/hyperlink" Target="http://pbs.twimg.com/profile_images/1291423219488944133/Po--8BsR_normal.jpg" TargetMode="External"/><Relationship Id="rId409" Type="http://schemas.openxmlformats.org/officeDocument/2006/relationships/hyperlink" Target="http://twitter.com/BuddhaKadariya/statuses/1525812901004869633" TargetMode="External"/><Relationship Id="rId963" Type="http://schemas.openxmlformats.org/officeDocument/2006/relationships/hyperlink" Target="http://twitter.com/thepuranjaishy/statuses/1525696087524515840" TargetMode="External"/><Relationship Id="rId1039" Type="http://schemas.openxmlformats.org/officeDocument/2006/relationships/hyperlink" Target="http://twitter.com/Sushantthapa12/statuses/1525680979012046848" TargetMode="External"/><Relationship Id="rId1246" Type="http://schemas.openxmlformats.org/officeDocument/2006/relationships/hyperlink" Target="http://twitter.com/fusion_ashu/statuses/1525642774430863360" TargetMode="External"/><Relationship Id="rId1898" Type="http://schemas.openxmlformats.org/officeDocument/2006/relationships/hyperlink" Target="http://pbs.twimg.com/profile_images/1523140887525560321/hDfvjhSm_normal.jpg" TargetMode="External"/><Relationship Id="rId92" Type="http://schemas.openxmlformats.org/officeDocument/2006/relationships/hyperlink" Target="http://twitter.com/nimeshghimire12/statuses/1525893194613137408" TargetMode="External"/><Relationship Id="rId616" Type="http://schemas.openxmlformats.org/officeDocument/2006/relationships/hyperlink" Target="http://pbs.twimg.com/profile_images/1520798275481522176/GyagCnqN_normal.jpg" TargetMode="External"/><Relationship Id="rId823" Type="http://schemas.openxmlformats.org/officeDocument/2006/relationships/hyperlink" Target="http://twitter.com/Khabarhub_Eng/statuses/1525723658303729664" TargetMode="External"/><Relationship Id="rId1453" Type="http://schemas.openxmlformats.org/officeDocument/2006/relationships/hyperlink" Target="http://pbs.twimg.com/profile_images/1366046671180857345/DaRRStPy_normal.jpg" TargetMode="External"/><Relationship Id="rId1660" Type="http://schemas.openxmlformats.org/officeDocument/2006/relationships/hyperlink" Target="http://twitter.com/bishwakarma999/statuses/1525486370000715786" TargetMode="External"/><Relationship Id="rId1758" Type="http://schemas.openxmlformats.org/officeDocument/2006/relationships/hyperlink" Target="http://twitter.com/KafleTweets/statuses/1525469664175738880" TargetMode="External"/><Relationship Id="rId1106" Type="http://schemas.openxmlformats.org/officeDocument/2006/relationships/hyperlink" Target="http://twitter.com/Aashma_/statuses/1525673042977796096" TargetMode="External"/><Relationship Id="rId1313" Type="http://schemas.openxmlformats.org/officeDocument/2006/relationships/hyperlink" Target="http://pbs.twimg.com/profile_images/1525366108836216832/TVT4ZkIo_normal.jpg" TargetMode="External"/><Relationship Id="rId1520" Type="http://schemas.openxmlformats.org/officeDocument/2006/relationships/hyperlink" Target="http://twitter.com/bishesh0/statuses/1525518101487693826" TargetMode="External"/><Relationship Id="rId1965" Type="http://schemas.openxmlformats.org/officeDocument/2006/relationships/hyperlink" Target="http://twitter.com/bikas_gurung/statuses/1525383121407201280" TargetMode="External"/><Relationship Id="rId1618" Type="http://schemas.openxmlformats.org/officeDocument/2006/relationships/hyperlink" Target="http://twitter.com/ssamriddhhii/statuses/1525494805089857536" TargetMode="External"/><Relationship Id="rId1825" Type="http://schemas.openxmlformats.org/officeDocument/2006/relationships/hyperlink" Target="http://twitter.com/NplYearProgres/statuses/1525457263296622592" TargetMode="External"/><Relationship Id="rId199" Type="http://schemas.openxmlformats.org/officeDocument/2006/relationships/hyperlink" Target="http://pbs.twimg.com/profile_images/1525406958613721089/DrYrH_yY_normal.jpg" TargetMode="External"/><Relationship Id="rId266" Type="http://schemas.openxmlformats.org/officeDocument/2006/relationships/hyperlink" Target="http://twitter.com/asaroj982/statuses/1525850754518765568" TargetMode="External"/><Relationship Id="rId473" Type="http://schemas.openxmlformats.org/officeDocument/2006/relationships/hyperlink" Target="http://twitter.com/ouzi_rice/statuses/1525802220016414720" TargetMode="External"/><Relationship Id="rId680" Type="http://schemas.openxmlformats.org/officeDocument/2006/relationships/hyperlink" Target="http://pbs.twimg.com/profile_images/1443274914971013121/l3xtWWb3_normal.jpg" TargetMode="External"/><Relationship Id="rId126" Type="http://schemas.openxmlformats.org/officeDocument/2006/relationships/hyperlink" Target="http://twitter.com/tikaramyatri/statuses/1525881392692768769" TargetMode="External"/><Relationship Id="rId333" Type="http://schemas.openxmlformats.org/officeDocument/2006/relationships/hyperlink" Target="http://pbs.twimg.com/profile_images/1488029325823602688/ihLjQtIk_normal.jpg" TargetMode="External"/><Relationship Id="rId540" Type="http://schemas.openxmlformats.org/officeDocument/2006/relationships/hyperlink" Target="http://pbs.twimg.com/profile_images/1111592211286814722/ciumGqyV_normal.jpg" TargetMode="External"/><Relationship Id="rId778" Type="http://schemas.openxmlformats.org/officeDocument/2006/relationships/hyperlink" Target="http://pbs.twimg.com/profile_images/1386957637279834112/2Lt_HPYn_normal.jpg" TargetMode="External"/><Relationship Id="rId985" Type="http://schemas.openxmlformats.org/officeDocument/2006/relationships/hyperlink" Target="http://twitter.com/etoveselo/statuses/1525693894549454848" TargetMode="External"/><Relationship Id="rId1170" Type="http://schemas.openxmlformats.org/officeDocument/2006/relationships/hyperlink" Target="http://twitter.com/thepuranjaishy/statuses/1525661477683617792" TargetMode="External"/><Relationship Id="rId638" Type="http://schemas.openxmlformats.org/officeDocument/2006/relationships/hyperlink" Target="http://pbs.twimg.com/profile_images/1466288325308780550/833cRnQj_normal.jpg" TargetMode="External"/><Relationship Id="rId845" Type="http://schemas.openxmlformats.org/officeDocument/2006/relationships/hyperlink" Target="http://twitter.com/Nepal_News_En/statuses/1525720156680380416" TargetMode="External"/><Relationship Id="rId1030" Type="http://schemas.openxmlformats.org/officeDocument/2006/relationships/hyperlink" Target="http://pbs.twimg.com/profile_images/1488152951512190980/xvQxZ4i6_normal.jpg" TargetMode="External"/><Relationship Id="rId1268" Type="http://schemas.openxmlformats.org/officeDocument/2006/relationships/hyperlink" Target="http://twitter.com/Drmzmanzil/statuses/1525640452283990018" TargetMode="External"/><Relationship Id="rId1475" Type="http://schemas.openxmlformats.org/officeDocument/2006/relationships/hyperlink" Target="http://pbs.twimg.com/profile_images/1343966481944494081/0MZQqEF8_normal.jpg" TargetMode="External"/><Relationship Id="rId1682" Type="http://schemas.openxmlformats.org/officeDocument/2006/relationships/hyperlink" Target="http://twitter.com/medtweet_itis/statuses/1525483030814437376" TargetMode="External"/><Relationship Id="rId400" Type="http://schemas.openxmlformats.org/officeDocument/2006/relationships/hyperlink" Target="http://pbs.twimg.com/profile_images/1525648795240833024/9vi_qgxl_normal.jpg" TargetMode="External"/><Relationship Id="rId705" Type="http://schemas.openxmlformats.org/officeDocument/2006/relationships/hyperlink" Target="http://twitter.com/ArunDix05471372/statuses/1525748991542980608" TargetMode="External"/><Relationship Id="rId1128" Type="http://schemas.openxmlformats.org/officeDocument/2006/relationships/hyperlink" Target="http://twitter.com/nepalnewsfeed/statuses/1525669148793229315" TargetMode="External"/><Relationship Id="rId1335" Type="http://schemas.openxmlformats.org/officeDocument/2006/relationships/hyperlink" Target="http://pbs.twimg.com/profile_images/1518397333947486215/L61fEhtV_normal.jpg" TargetMode="External"/><Relationship Id="rId1542" Type="http://schemas.openxmlformats.org/officeDocument/2006/relationships/hyperlink" Target="http://twitter.com/pratimamk/statuses/1525513330756296704" TargetMode="External"/><Relationship Id="rId1987" Type="http://schemas.openxmlformats.org/officeDocument/2006/relationships/hyperlink" Target="http://twitter.com/MayaBhatt17/statuses/1525382246445613056" TargetMode="External"/><Relationship Id="rId912" Type="http://schemas.openxmlformats.org/officeDocument/2006/relationships/hyperlink" Target="http://pbs.twimg.com/profile_images/1500336332236804097/lxYeyO2V_normal.jpg" TargetMode="External"/><Relationship Id="rId1847" Type="http://schemas.openxmlformats.org/officeDocument/2006/relationships/hyperlink" Target="http://twitter.com/IAmStu7/statuses/1525451946806505472" TargetMode="External"/><Relationship Id="rId41" Type="http://schemas.openxmlformats.org/officeDocument/2006/relationships/hyperlink" Target="http://pbs.twimg.com/profile_images/443984613413634048/EuBd6cW0_normal.jpeg" TargetMode="External"/><Relationship Id="rId1402" Type="http://schemas.openxmlformats.org/officeDocument/2006/relationships/hyperlink" Target="http://twitter.com/ShasankN/statuses/1525553975348457472" TargetMode="External"/><Relationship Id="rId1707" Type="http://schemas.openxmlformats.org/officeDocument/2006/relationships/hyperlink" Target="http://pbs.twimg.com/profile_images/1522121439746588672/S52Iq3sD_normal.jpg" TargetMode="External"/><Relationship Id="rId190" Type="http://schemas.openxmlformats.org/officeDocument/2006/relationships/hyperlink" Target="http://twitter.com/nepalibatman/statuses/1525869101314211840" TargetMode="External"/><Relationship Id="rId288" Type="http://schemas.openxmlformats.org/officeDocument/2006/relationships/hyperlink" Target="http://twitter.com/asaroj982/statuses/1525847022921986049" TargetMode="External"/><Relationship Id="rId1914" Type="http://schemas.openxmlformats.org/officeDocument/2006/relationships/hyperlink" Target="http://pbs.twimg.com/profile_images/1436306653729603595/4YRXRpZX_normal.jpg" TargetMode="External"/><Relationship Id="rId495" Type="http://schemas.openxmlformats.org/officeDocument/2006/relationships/hyperlink" Target="http://twitter.com/roman_aryal/statuses/1525800258248200192" TargetMode="External"/><Relationship Id="rId148" Type="http://schemas.openxmlformats.org/officeDocument/2006/relationships/hyperlink" Target="http://twitter.com/nepalmeme/statuses/1525876951910842369" TargetMode="External"/><Relationship Id="rId355" Type="http://schemas.openxmlformats.org/officeDocument/2006/relationships/hyperlink" Target="http://pbs.twimg.com/profile_images/1469687577015767047/YRWrqs97_normal.jpg" TargetMode="External"/><Relationship Id="rId562" Type="http://schemas.openxmlformats.org/officeDocument/2006/relationships/hyperlink" Target="http://pbs.twimg.com/profile_images/1525515762764759041/bHIJ0Zw2_normal.jpg" TargetMode="External"/><Relationship Id="rId1192" Type="http://schemas.openxmlformats.org/officeDocument/2006/relationships/hyperlink" Target="http://twitter.com/Saroj_pdl49/statuses/1525657919923949568" TargetMode="External"/><Relationship Id="rId215" Type="http://schemas.openxmlformats.org/officeDocument/2006/relationships/hyperlink" Target="http://pbs.twimg.com/profile_images/1195758234616811520/gf7oAzTs_normal.jpg" TargetMode="External"/><Relationship Id="rId422" Type="http://schemas.openxmlformats.org/officeDocument/2006/relationships/hyperlink" Target="http://pbs.twimg.com/profile_images/1491092512252968963/FJ5jdWvc_normal.jpg" TargetMode="External"/><Relationship Id="rId867" Type="http://schemas.openxmlformats.org/officeDocument/2006/relationships/hyperlink" Target="http://twitter.com/Coff3333/statuses/1525712279320219648" TargetMode="External"/><Relationship Id="rId1052" Type="http://schemas.openxmlformats.org/officeDocument/2006/relationships/hyperlink" Target="http://pbs.twimg.com/profile_images/1405169709683671044/d8PC3t5M_normal.jpg" TargetMode="External"/><Relationship Id="rId1497" Type="http://schemas.openxmlformats.org/officeDocument/2006/relationships/hyperlink" Target="http://pbs.twimg.com/profile_images/1520405024521613313/vmskqD0q_normal.jpg" TargetMode="External"/><Relationship Id="rId727" Type="http://schemas.openxmlformats.org/officeDocument/2006/relationships/hyperlink" Target="http://twitter.com/roman_aryal/statuses/1525746103907364864" TargetMode="External"/><Relationship Id="rId934" Type="http://schemas.openxmlformats.org/officeDocument/2006/relationships/hyperlink" Target="http://pbs.twimg.com/profile_images/1174970952527929345/9PEn4qsa_normal.jpg" TargetMode="External"/><Relationship Id="rId1357" Type="http://schemas.openxmlformats.org/officeDocument/2006/relationships/hyperlink" Target="http://pbs.twimg.com/profile_images/1479675638432690176/dzrrq89c_normal.jpg" TargetMode="External"/><Relationship Id="rId1564" Type="http://schemas.openxmlformats.org/officeDocument/2006/relationships/hyperlink" Target="http://twitter.com/jordynnjahseh/statuses/1525506291556585472" TargetMode="External"/><Relationship Id="rId1771" Type="http://schemas.openxmlformats.org/officeDocument/2006/relationships/hyperlink" Target="http://twitter.com/mediapnp/statuses/1525467577874776064" TargetMode="External"/><Relationship Id="rId63" Type="http://schemas.openxmlformats.org/officeDocument/2006/relationships/hyperlink" Target="http://pbs.twimg.com/profile_images/1503755509341777925/aWvQs1ez_normal.jpg" TargetMode="External"/><Relationship Id="rId1217" Type="http://schemas.openxmlformats.org/officeDocument/2006/relationships/hyperlink" Target="http://pbs.twimg.com/profile_images/1525406958613721089/DrYrH_yY_normal.jpg" TargetMode="External"/><Relationship Id="rId1424" Type="http://schemas.openxmlformats.org/officeDocument/2006/relationships/hyperlink" Target="http://twitter.com/Royal_Loafer/statuses/1525547091241709568" TargetMode="External"/><Relationship Id="rId1631" Type="http://schemas.openxmlformats.org/officeDocument/2006/relationships/hyperlink" Target="http://pbs.twimg.com/profile_images/1435841087726256128/1Qnw7gBb_normal.jpg" TargetMode="External"/><Relationship Id="rId1869" Type="http://schemas.openxmlformats.org/officeDocument/2006/relationships/hyperlink" Target="http://twitter.com/kyutnabe/statuses/1525446517443956736" TargetMode="External"/><Relationship Id="rId1729" Type="http://schemas.openxmlformats.org/officeDocument/2006/relationships/hyperlink" Target="http://pbs.twimg.com/profile_images/1367106391215771650/LO7H_2-n_normal.jpg" TargetMode="External"/><Relationship Id="rId1936" Type="http://schemas.openxmlformats.org/officeDocument/2006/relationships/hyperlink" Target="http://pbs.twimg.com/profile_images/1519983860842647553/EpLuCKG2_normal.jpg" TargetMode="External"/><Relationship Id="rId377" Type="http://schemas.openxmlformats.org/officeDocument/2006/relationships/hyperlink" Target="http://pbs.twimg.com/profile_images/1522957940856336385/1UjrFwq9_normal.jpg" TargetMode="External"/><Relationship Id="rId584" Type="http://schemas.openxmlformats.org/officeDocument/2006/relationships/hyperlink" Target="http://pbs.twimg.com/profile_images/1508418871484891140/8sYYYt0I_normal.jpg" TargetMode="External"/><Relationship Id="rId5" Type="http://schemas.openxmlformats.org/officeDocument/2006/relationships/hyperlink" Target="http://pbs.twimg.com/profile_images/1087208024723185665/OZ6_awbT_normal.jpg" TargetMode="External"/><Relationship Id="rId237" Type="http://schemas.openxmlformats.org/officeDocument/2006/relationships/hyperlink" Target="http://pbs.twimg.com/profile_images/1495110344267554818/yDmF5MNb_normal.jpg" TargetMode="External"/><Relationship Id="rId791" Type="http://schemas.openxmlformats.org/officeDocument/2006/relationships/hyperlink" Target="http://twitter.com/srb_samar/statuses/1525728154853449728" TargetMode="External"/><Relationship Id="rId889" Type="http://schemas.openxmlformats.org/officeDocument/2006/relationships/hyperlink" Target="http://twitter.com/iamashishpanthi/statuses/1525708208253599745" TargetMode="External"/><Relationship Id="rId1074" Type="http://schemas.openxmlformats.org/officeDocument/2006/relationships/hyperlink" Target="http://pbs.twimg.com/profile_images/1438360569241735172/W-0AfP9e_normal.png" TargetMode="External"/><Relationship Id="rId444" Type="http://schemas.openxmlformats.org/officeDocument/2006/relationships/hyperlink" Target="http://pbs.twimg.com/profile_images/1513380285857026055/t9NhYaB9_normal.jpg" TargetMode="External"/><Relationship Id="rId651" Type="http://schemas.openxmlformats.org/officeDocument/2006/relationships/hyperlink" Target="http://twitter.com/Nepal_News_En/statuses/1525757909442895879" TargetMode="External"/><Relationship Id="rId749" Type="http://schemas.openxmlformats.org/officeDocument/2006/relationships/hyperlink" Target="http://twitter.com/Radhika99473352/statuses/1525740466599493632" TargetMode="External"/><Relationship Id="rId1281" Type="http://schemas.openxmlformats.org/officeDocument/2006/relationships/hyperlink" Target="http://pbs.twimg.com/profile_images/1487316780884262915/uROtPJ2Z_normal.jpg" TargetMode="External"/><Relationship Id="rId1379" Type="http://schemas.openxmlformats.org/officeDocument/2006/relationships/hyperlink" Target="http://pbs.twimg.com/profile_images/1422930205090324481/k3nPBW4u_normal.png" TargetMode="External"/><Relationship Id="rId1586" Type="http://schemas.openxmlformats.org/officeDocument/2006/relationships/hyperlink" Target="http://twitter.com/sleeepydotcom/statuses/1525499856189796352" TargetMode="External"/><Relationship Id="rId304" Type="http://schemas.openxmlformats.org/officeDocument/2006/relationships/hyperlink" Target="http://twitter.com/DeepakAdk/statuses/1525840976287514625" TargetMode="External"/><Relationship Id="rId511" Type="http://schemas.openxmlformats.org/officeDocument/2006/relationships/hyperlink" Target="http://twitter.com/black_mustangs/statuses/1525795848046919680" TargetMode="External"/><Relationship Id="rId609" Type="http://schemas.openxmlformats.org/officeDocument/2006/relationships/hyperlink" Target="http://twitter.com/NepalLiveToday/statuses/1525768496327856128" TargetMode="External"/><Relationship Id="rId956" Type="http://schemas.openxmlformats.org/officeDocument/2006/relationships/hyperlink" Target="http://pbs.twimg.com/profile_images/1516597978110525442/V5kzGez0_normal.jpg" TargetMode="External"/><Relationship Id="rId1141" Type="http://schemas.openxmlformats.org/officeDocument/2006/relationships/hyperlink" Target="http://pbs.twimg.com/profile_images/1525648795240833024/9vi_qgxl_normal.jpg" TargetMode="External"/><Relationship Id="rId1239" Type="http://schemas.openxmlformats.org/officeDocument/2006/relationships/hyperlink" Target="http://pbs.twimg.com/profile_images/1475896720072396801/iJx6zjGE_normal.jpg" TargetMode="External"/><Relationship Id="rId1793" Type="http://schemas.openxmlformats.org/officeDocument/2006/relationships/hyperlink" Target="http://twitter.com/KamalaKandela/statuses/1525463986883674112" TargetMode="External"/><Relationship Id="rId85" Type="http://schemas.openxmlformats.org/officeDocument/2006/relationships/hyperlink" Target="http://pbs.twimg.com/profile_images/1519337739870949376/KMTkjHIF_normal.jpg" TargetMode="External"/><Relationship Id="rId816" Type="http://schemas.openxmlformats.org/officeDocument/2006/relationships/hyperlink" Target="http://pbs.twimg.com/profile_images/751042198695804928/SQAZHfVA_normal.jpg" TargetMode="External"/><Relationship Id="rId1001" Type="http://schemas.openxmlformats.org/officeDocument/2006/relationships/hyperlink" Target="http://twitter.com/samyam_who/statuses/1525689578509975552" TargetMode="External"/><Relationship Id="rId1446" Type="http://schemas.openxmlformats.org/officeDocument/2006/relationships/hyperlink" Target="http://twitter.com/Thapachhetri37/statuses/1525536259984093184" TargetMode="External"/><Relationship Id="rId1653" Type="http://schemas.openxmlformats.org/officeDocument/2006/relationships/hyperlink" Target="http://pbs.twimg.com/profile_images/1421004215984410629/k0CkVYfV_normal.jpg" TargetMode="External"/><Relationship Id="rId1860" Type="http://schemas.openxmlformats.org/officeDocument/2006/relationships/hyperlink" Target="http://pbs.twimg.com/profile_images/1390395835561693195/6B0rdmKy_normal.jpg" TargetMode="External"/><Relationship Id="rId1306" Type="http://schemas.openxmlformats.org/officeDocument/2006/relationships/hyperlink" Target="http://twitter.com/PopulismUpdates/statuses/1525628485279961088" TargetMode="External"/><Relationship Id="rId1513" Type="http://schemas.openxmlformats.org/officeDocument/2006/relationships/hyperlink" Target="http://pbs.twimg.com/profile_images/1524060395736276995/1WJB2vNb_normal.jpg" TargetMode="External"/><Relationship Id="rId1720" Type="http://schemas.openxmlformats.org/officeDocument/2006/relationships/hyperlink" Target="http://twitter.com/OfficialAshesh/statuses/1525475910539157504" TargetMode="External"/><Relationship Id="rId1958" Type="http://schemas.openxmlformats.org/officeDocument/2006/relationships/hyperlink" Target="http://pbs.twimg.com/profile_images/890127085108428800/5BH0rIml_normal.jpg" TargetMode="External"/><Relationship Id="rId12" Type="http://schemas.openxmlformats.org/officeDocument/2006/relationships/hyperlink" Target="http://twitter.com/PopulismUpdates/statuses/1525984445433380864" TargetMode="External"/><Relationship Id="rId1818" Type="http://schemas.openxmlformats.org/officeDocument/2006/relationships/hyperlink" Target="http://pbs.twimg.com/profile_images/1518807869193617413/TzvlRjmG_normal.jpg" TargetMode="External"/><Relationship Id="rId161" Type="http://schemas.openxmlformats.org/officeDocument/2006/relationships/hyperlink" Target="http://pbs.twimg.com/profile_images/1385210066001747977/DmGQJmvq_normal.jpg" TargetMode="External"/><Relationship Id="rId399" Type="http://schemas.openxmlformats.org/officeDocument/2006/relationships/hyperlink" Target="http://twitter.com/Nepal_News_En/statuses/1525815815781621760" TargetMode="External"/><Relationship Id="rId259" Type="http://schemas.openxmlformats.org/officeDocument/2006/relationships/hyperlink" Target="http://pbs.twimg.com/profile_images/1210210345987371009/AtKLsHnn_normal.jpg" TargetMode="External"/><Relationship Id="rId466" Type="http://schemas.openxmlformats.org/officeDocument/2006/relationships/hyperlink" Target="http://pbs.twimg.com/profile_images/1512731088443277314/uEHodB1j_normal.jpg" TargetMode="External"/><Relationship Id="rId673" Type="http://schemas.openxmlformats.org/officeDocument/2006/relationships/hyperlink" Target="http://twitter.com/Mypreetiest/statuses/1525754335862595584" TargetMode="External"/><Relationship Id="rId880" Type="http://schemas.openxmlformats.org/officeDocument/2006/relationships/hyperlink" Target="http://pbs.twimg.com/profile_images/1438360569241735172/W-0AfP9e_normal.png" TargetMode="External"/><Relationship Id="rId1096" Type="http://schemas.openxmlformats.org/officeDocument/2006/relationships/hyperlink" Target="http://pbs.twimg.com/profile_images/1204430124453642241/xuCpxo54_normal.jpg" TargetMode="External"/><Relationship Id="rId119" Type="http://schemas.openxmlformats.org/officeDocument/2006/relationships/hyperlink" Target="http://pbs.twimg.com/profile_images/584033355458482177/9NeH5NtZ_normal.jpg" TargetMode="External"/><Relationship Id="rId326" Type="http://schemas.openxmlformats.org/officeDocument/2006/relationships/hyperlink" Target="http://twitter.com/kebirajtamu/statuses/1525836138975760384" TargetMode="External"/><Relationship Id="rId533" Type="http://schemas.openxmlformats.org/officeDocument/2006/relationships/hyperlink" Target="http://twitter.com/Khabarhub_Eng/statuses/1525789436654788608" TargetMode="External"/><Relationship Id="rId978" Type="http://schemas.openxmlformats.org/officeDocument/2006/relationships/hyperlink" Target="http://pbs.twimg.com/profile_images/1514499394464145410/ryuvWby9_normal.jpg" TargetMode="External"/><Relationship Id="rId1163" Type="http://schemas.openxmlformats.org/officeDocument/2006/relationships/hyperlink" Target="http://pbs.twimg.com/profile_images/1454837262533869593/swTQmyS1_normal.jpg" TargetMode="External"/><Relationship Id="rId1370" Type="http://schemas.openxmlformats.org/officeDocument/2006/relationships/hyperlink" Target="http://twitter.com/AshokNe71285906/statuses/1525581191683837952" TargetMode="External"/><Relationship Id="rId740" Type="http://schemas.openxmlformats.org/officeDocument/2006/relationships/hyperlink" Target="http://pbs.twimg.com/profile_images/1469194781502763010/2YvMsYzN_normal.jpg" TargetMode="External"/><Relationship Id="rId838" Type="http://schemas.openxmlformats.org/officeDocument/2006/relationships/hyperlink" Target="http://pbs.twimg.com/profile_images/982956063531175936/dCvsTAt4_normal.jpg" TargetMode="External"/><Relationship Id="rId1023" Type="http://schemas.openxmlformats.org/officeDocument/2006/relationships/hyperlink" Target="http://twitter.com/Nepal_News_En/statuses/1525682411463491585" TargetMode="External"/><Relationship Id="rId1468" Type="http://schemas.openxmlformats.org/officeDocument/2006/relationships/hyperlink" Target="http://twitter.com/kcdipak_77/statuses/1525530236829331456" TargetMode="External"/><Relationship Id="rId1675" Type="http://schemas.openxmlformats.org/officeDocument/2006/relationships/hyperlink" Target="http://pbs.twimg.com/profile_images/1481626160576761858/-oOTQTA6_normal.jpg" TargetMode="External"/><Relationship Id="rId1882" Type="http://schemas.openxmlformats.org/officeDocument/2006/relationships/hyperlink" Target="http://pbs.twimg.com/profile_images/1256238300240773121/GYlURvy4_normal.jpg" TargetMode="External"/><Relationship Id="rId600" Type="http://schemas.openxmlformats.org/officeDocument/2006/relationships/hyperlink" Target="http://pbs.twimg.com/profile_images/1358396653883990016/5aUgRddG_normal.jpg" TargetMode="External"/><Relationship Id="rId1230" Type="http://schemas.openxmlformats.org/officeDocument/2006/relationships/hyperlink" Target="http://twitter.com/Dikshak_DP/statuses/1525648421780086786" TargetMode="External"/><Relationship Id="rId1328" Type="http://schemas.openxmlformats.org/officeDocument/2006/relationships/hyperlink" Target="http://twitter.com/Dherainakara/statuses/1525612558207463424" TargetMode="External"/><Relationship Id="rId1535" Type="http://schemas.openxmlformats.org/officeDocument/2006/relationships/hyperlink" Target="http://pbs.twimg.com/profile_images/1521831898934218752/fD0BPIYZ_normal.jpg" TargetMode="External"/><Relationship Id="rId905" Type="http://schemas.openxmlformats.org/officeDocument/2006/relationships/hyperlink" Target="http://twitter.com/kamalKThapa/statuses/1525703670301872128" TargetMode="External"/><Relationship Id="rId1742" Type="http://schemas.openxmlformats.org/officeDocument/2006/relationships/hyperlink" Target="http://twitter.com/Miss_Roosy/statuses/1525473256878137344" TargetMode="External"/><Relationship Id="rId34" Type="http://schemas.openxmlformats.org/officeDocument/2006/relationships/hyperlink" Target="http://twitter.com/Nepal_News_En/statuses/1525931549274869760" TargetMode="External"/><Relationship Id="rId1602" Type="http://schemas.openxmlformats.org/officeDocument/2006/relationships/hyperlink" Target="http://twitter.com/dc_popular/statuses/1525496268755116032" TargetMode="External"/><Relationship Id="rId183" Type="http://schemas.openxmlformats.org/officeDocument/2006/relationships/hyperlink" Target="http://pbs.twimg.com/profile_images/1525839361987575809/CAMwn1Sb_normal.jpg" TargetMode="External"/><Relationship Id="rId390" Type="http://schemas.openxmlformats.org/officeDocument/2006/relationships/hyperlink" Target="http://pbs.twimg.com/profile_images/1519933824200679424/wHUZ6E0i_normal.jpg" TargetMode="External"/><Relationship Id="rId1907" Type="http://schemas.openxmlformats.org/officeDocument/2006/relationships/hyperlink" Target="http://twitter.com/Nepal_News_En/statuses/1525440816122146816" TargetMode="External"/><Relationship Id="rId250" Type="http://schemas.openxmlformats.org/officeDocument/2006/relationships/hyperlink" Target="http://twitter.com/shishir_aryal/statuses/1525853097834098689" TargetMode="External"/><Relationship Id="rId488" Type="http://schemas.openxmlformats.org/officeDocument/2006/relationships/hyperlink" Target="http://pbs.twimg.com/profile_images/1190347137026002944/aFPP6QzC_normal.jpg" TargetMode="External"/><Relationship Id="rId695" Type="http://schemas.openxmlformats.org/officeDocument/2006/relationships/hyperlink" Target="http://twitter.com/black_mustangs/statuses/1525750488913698817" TargetMode="External"/><Relationship Id="rId110" Type="http://schemas.openxmlformats.org/officeDocument/2006/relationships/hyperlink" Target="http://twitter.com/PremChalaune5/statuses/1525887536039862272" TargetMode="External"/><Relationship Id="rId348" Type="http://schemas.openxmlformats.org/officeDocument/2006/relationships/hyperlink" Target="http://twitter.com/sagarchalise/statuses/1525831242444578817" TargetMode="External"/><Relationship Id="rId555" Type="http://schemas.openxmlformats.org/officeDocument/2006/relationships/hyperlink" Target="http://twitter.com/Nepal_News_En/statuses/1525780561138266115" TargetMode="External"/><Relationship Id="rId762" Type="http://schemas.openxmlformats.org/officeDocument/2006/relationships/hyperlink" Target="http://pbs.twimg.com/profile_images/1525922743698329600/JjiiCBlx_normal.jpg" TargetMode="External"/><Relationship Id="rId1185" Type="http://schemas.openxmlformats.org/officeDocument/2006/relationships/hyperlink" Target="http://pbs.twimg.com/profile_images/1522818917906886656/xdc09ojO_normal.jpg" TargetMode="External"/><Relationship Id="rId1392" Type="http://schemas.openxmlformats.org/officeDocument/2006/relationships/hyperlink" Target="http://twitter.com/abhishake789/statuses/1525560253298798592" TargetMode="External"/><Relationship Id="rId208" Type="http://schemas.openxmlformats.org/officeDocument/2006/relationships/hyperlink" Target="http://twitter.com/DivasChaulagai1/statuses/1525863195403259904" TargetMode="External"/><Relationship Id="rId415" Type="http://schemas.openxmlformats.org/officeDocument/2006/relationships/hyperlink" Target="http://twitter.com/PrinceAli777/statuses/1525812329556099072" TargetMode="External"/><Relationship Id="rId622" Type="http://schemas.openxmlformats.org/officeDocument/2006/relationships/hyperlink" Target="http://pbs.twimg.com/profile_images/1290595840034131968/GkVfuZDo_normal.jpg" TargetMode="External"/><Relationship Id="rId1045" Type="http://schemas.openxmlformats.org/officeDocument/2006/relationships/hyperlink" Target="http://twitter.com/samirjoshi06352/statuses/1525680566854594566" TargetMode="External"/><Relationship Id="rId1252" Type="http://schemas.openxmlformats.org/officeDocument/2006/relationships/hyperlink" Target="http://twitter.com/bhanuaryal49/statuses/1525641909716525056" TargetMode="External"/><Relationship Id="rId1697" Type="http://schemas.openxmlformats.org/officeDocument/2006/relationships/hyperlink" Target="http://pbs.twimg.com/profile_images/1515411587724587008/oYPMpbfM_normal.jpg" TargetMode="External"/><Relationship Id="rId927" Type="http://schemas.openxmlformats.org/officeDocument/2006/relationships/hyperlink" Target="http://twitter.com/Chiiranjibi/statuses/1525701036270231552" TargetMode="External"/><Relationship Id="rId1112" Type="http://schemas.openxmlformats.org/officeDocument/2006/relationships/hyperlink" Target="http://twitter.com/amish973/statuses/1525672229698039811" TargetMode="External"/><Relationship Id="rId1557" Type="http://schemas.openxmlformats.org/officeDocument/2006/relationships/hyperlink" Target="http://pbs.twimg.com/profile_images/1512931670919458816/nBMh02AE_normal.jpg" TargetMode="External"/><Relationship Id="rId1764" Type="http://schemas.openxmlformats.org/officeDocument/2006/relationships/hyperlink" Target="http://twitter.com/bhandarikiran16/statuses/1525468177530224640" TargetMode="External"/><Relationship Id="rId1971" Type="http://schemas.openxmlformats.org/officeDocument/2006/relationships/hyperlink" Target="http://twitter.com/ekagaj/statuses/1525382986178654209" TargetMode="External"/><Relationship Id="rId56" Type="http://schemas.openxmlformats.org/officeDocument/2006/relationships/hyperlink" Target="http://twitter.com/Hawrry_B/statuses/1525910965551714305" TargetMode="External"/><Relationship Id="rId1417" Type="http://schemas.openxmlformats.org/officeDocument/2006/relationships/hyperlink" Target="http://pbs.twimg.com/profile_images/1523315228552970241/byPCM5bY_normal.jpg" TargetMode="External"/><Relationship Id="rId1624" Type="http://schemas.openxmlformats.org/officeDocument/2006/relationships/hyperlink" Target="http://twitter.com/AshokNe71285906/statuses/1525493691929939969" TargetMode="External"/><Relationship Id="rId1831" Type="http://schemas.openxmlformats.org/officeDocument/2006/relationships/hyperlink" Target="http://twitter.com/bindra_94/statuses/1525455040747655168" TargetMode="External"/><Relationship Id="rId1929" Type="http://schemas.openxmlformats.org/officeDocument/2006/relationships/hyperlink" Target="http://twitter.com/DeepakbhandRi/statuses/1525384536548179968" TargetMode="External"/><Relationship Id="rId272" Type="http://schemas.openxmlformats.org/officeDocument/2006/relationships/hyperlink" Target="http://twitter.com/Krishna198911/statuses/1525848451589754881" TargetMode="External"/><Relationship Id="rId577" Type="http://schemas.openxmlformats.org/officeDocument/2006/relationships/hyperlink" Target="http://twitter.com/pradipnepal599/statuses/1525773368280371201" TargetMode="External"/><Relationship Id="rId132" Type="http://schemas.openxmlformats.org/officeDocument/2006/relationships/hyperlink" Target="http://twitter.com/Nepwavebydgs/statuses/1525880632265555970" TargetMode="External"/><Relationship Id="rId784" Type="http://schemas.openxmlformats.org/officeDocument/2006/relationships/hyperlink" Target="http://pbs.twimg.com/profile_images/1525406958613721089/DrYrH_yY_normal.jpg" TargetMode="External"/><Relationship Id="rId991" Type="http://schemas.openxmlformats.org/officeDocument/2006/relationships/hyperlink" Target="http://twitter.com/SuprimaShresth4/statuses/1525691984282722304" TargetMode="External"/><Relationship Id="rId1067" Type="http://schemas.openxmlformats.org/officeDocument/2006/relationships/hyperlink" Target="http://twitter.com/nepalpageabc/statuses/1525678073764802560" TargetMode="External"/><Relationship Id="rId437" Type="http://schemas.openxmlformats.org/officeDocument/2006/relationships/hyperlink" Target="http://twitter.com/iamurSaugat/statuses/1525807768233316354" TargetMode="External"/><Relationship Id="rId644" Type="http://schemas.openxmlformats.org/officeDocument/2006/relationships/hyperlink" Target="http://pbs.twimg.com/profile_images/1525515762764759041/bHIJ0Zw2_normal.jpg" TargetMode="External"/><Relationship Id="rId851" Type="http://schemas.openxmlformats.org/officeDocument/2006/relationships/hyperlink" Target="http://twitter.com/DeepakbhandRi/statuses/1525717223632797696" TargetMode="External"/><Relationship Id="rId1274" Type="http://schemas.openxmlformats.org/officeDocument/2006/relationships/hyperlink" Target="http://twitter.com/OnlineKhabar_En/statuses/1525639498133929985" TargetMode="External"/><Relationship Id="rId1481" Type="http://schemas.openxmlformats.org/officeDocument/2006/relationships/hyperlink" Target="http://pbs.twimg.com/profile_images/1193943218385248257/zpc4WWlo_normal.jpg" TargetMode="External"/><Relationship Id="rId1579" Type="http://schemas.openxmlformats.org/officeDocument/2006/relationships/hyperlink" Target="http://pbs.twimg.com/profile_images/1268093730633986049/hqm8Kv4C_normal.jpg" TargetMode="External"/><Relationship Id="rId504" Type="http://schemas.openxmlformats.org/officeDocument/2006/relationships/hyperlink" Target="http://pbs.twimg.com/profile_images/1525755657709756416/gtXPQEmz_normal.jpg" TargetMode="External"/><Relationship Id="rId711" Type="http://schemas.openxmlformats.org/officeDocument/2006/relationships/hyperlink" Target="http://twitter.com/JEEVAN50370398/statuses/1525748384576942080" TargetMode="External"/><Relationship Id="rId949" Type="http://schemas.openxmlformats.org/officeDocument/2006/relationships/hyperlink" Target="http://twitter.com/nepalmeme/statuses/1525697232770846720" TargetMode="External"/><Relationship Id="rId1134" Type="http://schemas.openxmlformats.org/officeDocument/2006/relationships/hyperlink" Target="http://twitter.com/thepuranjaishy/statuses/1525668907734147073" TargetMode="External"/><Relationship Id="rId1341" Type="http://schemas.openxmlformats.org/officeDocument/2006/relationships/hyperlink" Target="http://pbs.twimg.com/profile_images/1525401372740530177/oUv_hsb0_normal.jpg" TargetMode="External"/><Relationship Id="rId1786" Type="http://schemas.openxmlformats.org/officeDocument/2006/relationships/hyperlink" Target="http://pbs.twimg.com/profile_images/1525697385237663744/5fxJnHu9_normal.jpg" TargetMode="External"/><Relationship Id="rId1993" Type="http://schemas.openxmlformats.org/officeDocument/2006/relationships/hyperlink" Target="http://twitter.com/MDLoves_U/statuses/1525381928614264832" TargetMode="External"/><Relationship Id="rId78" Type="http://schemas.openxmlformats.org/officeDocument/2006/relationships/hyperlink" Target="http://twitter.com/MoktangDilip/statuses/1525896540832813056" TargetMode="External"/><Relationship Id="rId809" Type="http://schemas.openxmlformats.org/officeDocument/2006/relationships/hyperlink" Target="http://twitter.com/Krishna_3259/statuses/1525725752209330176" TargetMode="External"/><Relationship Id="rId1201" Type="http://schemas.openxmlformats.org/officeDocument/2006/relationships/hyperlink" Target="http://pbs.twimg.com/profile_images/1524687020601528320/x2XO_G4v_normal.jpg" TargetMode="External"/><Relationship Id="rId1439" Type="http://schemas.openxmlformats.org/officeDocument/2006/relationships/hyperlink" Target="http://pbs.twimg.com/profile_images/1522048174545727489/qnZsRGsC_normal.jpg" TargetMode="External"/><Relationship Id="rId1646" Type="http://schemas.openxmlformats.org/officeDocument/2006/relationships/hyperlink" Target="http://twitter.com/yeklomanchhe/statuses/1525489302708178944" TargetMode="External"/><Relationship Id="rId1853" Type="http://schemas.openxmlformats.org/officeDocument/2006/relationships/hyperlink" Target="http://twitter.com/Shilapatra/statuses/1525451585920196608" TargetMode="External"/><Relationship Id="rId1506" Type="http://schemas.openxmlformats.org/officeDocument/2006/relationships/hyperlink" Target="http://twitter.com/abhiyan_d/statuses/1525520937139191809" TargetMode="External"/><Relationship Id="rId1713" Type="http://schemas.openxmlformats.org/officeDocument/2006/relationships/hyperlink" Target="http://pbs.twimg.com/profile_images/1492864661481730052/Bia6EwVV_normal.jpg" TargetMode="External"/><Relationship Id="rId1920" Type="http://schemas.openxmlformats.org/officeDocument/2006/relationships/hyperlink" Target="http://pbs.twimg.com/profile_images/1516385777512779784/Fyi5Ile__normal.png" TargetMode="External"/><Relationship Id="rId294" Type="http://schemas.openxmlformats.org/officeDocument/2006/relationships/hyperlink" Target="http://twitter.com/dhakalroshan9/statuses/1525843288120786945" TargetMode="External"/><Relationship Id="rId154" Type="http://schemas.openxmlformats.org/officeDocument/2006/relationships/hyperlink" Target="http://twitter.com/NepaliGentleman/statuses/1525876298467651584" TargetMode="External"/><Relationship Id="rId361" Type="http://schemas.openxmlformats.org/officeDocument/2006/relationships/hyperlink" Target="http://pbs.twimg.com/profile_images/1454837262533869593/swTQmyS1_normal.jpg" TargetMode="External"/><Relationship Id="rId599" Type="http://schemas.openxmlformats.org/officeDocument/2006/relationships/hyperlink" Target="http://twitter.com/kurghelichapain/statuses/1525769706711695361" TargetMode="External"/><Relationship Id="rId459" Type="http://schemas.openxmlformats.org/officeDocument/2006/relationships/hyperlink" Target="http://twitter.com/SamridhaR/statuses/1525803355930472449" TargetMode="External"/><Relationship Id="rId666" Type="http://schemas.openxmlformats.org/officeDocument/2006/relationships/hyperlink" Target="http://pbs.twimg.com/profile_images/1524752190216499200/OjMasgh9_normal.jpg" TargetMode="External"/><Relationship Id="rId873" Type="http://schemas.openxmlformats.org/officeDocument/2006/relationships/hyperlink" Target="http://twitter.com/Gairesarkar7/statuses/1525711793175265280" TargetMode="External"/><Relationship Id="rId1089" Type="http://schemas.openxmlformats.org/officeDocument/2006/relationships/hyperlink" Target="http://twitter.com/guptarzu07/statuses/1525674576013041665" TargetMode="External"/><Relationship Id="rId1296" Type="http://schemas.openxmlformats.org/officeDocument/2006/relationships/hyperlink" Target="http://twitter.com/garho_cha/statuses/1525633210490699776" TargetMode="External"/><Relationship Id="rId221" Type="http://schemas.openxmlformats.org/officeDocument/2006/relationships/hyperlink" Target="http://pbs.twimg.com/profile_images/1523543506224037889/YwEjz_a5_normal.jpg" TargetMode="External"/><Relationship Id="rId319" Type="http://schemas.openxmlformats.org/officeDocument/2006/relationships/hyperlink" Target="http://pbs.twimg.com/profile_images/1524767218210197505/-hr9tdzu_normal.jpg" TargetMode="External"/><Relationship Id="rId526" Type="http://schemas.openxmlformats.org/officeDocument/2006/relationships/hyperlink" Target="http://pbs.twimg.com/profile_images/1513586408556052488/7eVQKbPN_normal.jpg" TargetMode="External"/><Relationship Id="rId1156" Type="http://schemas.openxmlformats.org/officeDocument/2006/relationships/hyperlink" Target="http://twitter.com/sathi559/statuses/1525663979984818176" TargetMode="External"/><Relationship Id="rId1363" Type="http://schemas.openxmlformats.org/officeDocument/2006/relationships/hyperlink" Target="http://pbs.twimg.com/profile_images/378800000795596245/440f1072075a3330bee2fe95ee1450b2_normal.jpeg" TargetMode="External"/><Relationship Id="rId733" Type="http://schemas.openxmlformats.org/officeDocument/2006/relationships/hyperlink" Target="http://twitter.com/VedantBajgai/statuses/1525745090664484864" TargetMode="External"/><Relationship Id="rId940" Type="http://schemas.openxmlformats.org/officeDocument/2006/relationships/hyperlink" Target="http://pbs.twimg.com/profile_images/1406925760007327744/Uk5hAFIM_normal.jpg" TargetMode="External"/><Relationship Id="rId1016" Type="http://schemas.openxmlformats.org/officeDocument/2006/relationships/hyperlink" Target="http://pbs.twimg.com/profile_images/1391073117125050371/siZyvRm4_normal.jpg" TargetMode="External"/><Relationship Id="rId1570" Type="http://schemas.openxmlformats.org/officeDocument/2006/relationships/hyperlink" Target="http://twitter.com/yourpeachybabee/statuses/1525504451548573703" TargetMode="External"/><Relationship Id="rId1668" Type="http://schemas.openxmlformats.org/officeDocument/2006/relationships/hyperlink" Target="http://twitter.com/iDornidhi/statuses/1525485714460540929" TargetMode="External"/><Relationship Id="rId1875" Type="http://schemas.openxmlformats.org/officeDocument/2006/relationships/hyperlink" Target="http://twitter.com/aagyaa_/statuses/1525445664108597248" TargetMode="External"/><Relationship Id="rId800" Type="http://schemas.openxmlformats.org/officeDocument/2006/relationships/hyperlink" Target="http://pbs.twimg.com/profile_images/1387063778366222336/DKUy0_bQ_normal.jpg" TargetMode="External"/><Relationship Id="rId1223" Type="http://schemas.openxmlformats.org/officeDocument/2006/relationships/hyperlink" Target="http://pbs.twimg.com/profile_images/449756431990788096/G1zT-nAm_normal.jpeg" TargetMode="External"/><Relationship Id="rId1430" Type="http://schemas.openxmlformats.org/officeDocument/2006/relationships/hyperlink" Target="http://twitter.com/nepalnewsfeed/statuses/1525542866788941825" TargetMode="External"/><Relationship Id="rId1528" Type="http://schemas.openxmlformats.org/officeDocument/2006/relationships/hyperlink" Target="http://twitter.com/knoisykid/statuses/1525515779726540800" TargetMode="External"/><Relationship Id="rId1735" Type="http://schemas.openxmlformats.org/officeDocument/2006/relationships/hyperlink" Target="http://pbs.twimg.com/profile_images/1523689767518752768/2_W5Tps1_normal.jpg" TargetMode="External"/><Relationship Id="rId1942" Type="http://schemas.openxmlformats.org/officeDocument/2006/relationships/hyperlink" Target="http://pbs.twimg.com/profile_images/1512763462824660998/BAA210Yi_normal.jpg" TargetMode="External"/><Relationship Id="rId27" Type="http://schemas.openxmlformats.org/officeDocument/2006/relationships/hyperlink" Target="http://pbs.twimg.com/profile_images/1360729149845995521/4mMT-F_b_normal.jpg" TargetMode="External"/><Relationship Id="rId1802" Type="http://schemas.openxmlformats.org/officeDocument/2006/relationships/hyperlink" Target="http://pbs.twimg.com/profile_images/1509156033767227393/fDqNH7da_normal.jpg" TargetMode="External"/><Relationship Id="rId176" Type="http://schemas.openxmlformats.org/officeDocument/2006/relationships/hyperlink" Target="http://twitter.com/TheBhatta10/statuses/1525870557535047680" TargetMode="External"/><Relationship Id="rId383" Type="http://schemas.openxmlformats.org/officeDocument/2006/relationships/hyperlink" Target="http://twitter.com/Nepal_Tbn/statuses/1525825713827467265" TargetMode="External"/><Relationship Id="rId590" Type="http://schemas.openxmlformats.org/officeDocument/2006/relationships/hyperlink" Target="http://pbs.twimg.com/profile_images/449756431990788096/G1zT-nAm_normal.jpeg" TargetMode="External"/><Relationship Id="rId243" Type="http://schemas.openxmlformats.org/officeDocument/2006/relationships/hyperlink" Target="http://pbs.twimg.com/profile_images/1078497361008173057/75cKIkFM_normal.jpg" TargetMode="External"/><Relationship Id="rId450" Type="http://schemas.openxmlformats.org/officeDocument/2006/relationships/hyperlink" Target="http://pbs.twimg.com/profile_images/1358396653883990016/5aUgRddG_normal.jpg" TargetMode="External"/><Relationship Id="rId688" Type="http://schemas.openxmlformats.org/officeDocument/2006/relationships/hyperlink" Target="http://pbs.twimg.com/profile_images/1473239840208547843/aUPMAXDB_normal.jpg" TargetMode="External"/><Relationship Id="rId895" Type="http://schemas.openxmlformats.org/officeDocument/2006/relationships/hyperlink" Target="http://twitter.com/umeshgh/statuses/1525706076595027968" TargetMode="External"/><Relationship Id="rId1080" Type="http://schemas.openxmlformats.org/officeDocument/2006/relationships/hyperlink" Target="http://pbs.twimg.com/profile_images/1447448531229298689/O5wNp3BN_normal.jpg" TargetMode="External"/><Relationship Id="rId103" Type="http://schemas.openxmlformats.org/officeDocument/2006/relationships/hyperlink" Target="http://pbs.twimg.com/profile_images/1171377801196445699/F6r8R0Ou_normal.jpg" TargetMode="External"/><Relationship Id="rId310" Type="http://schemas.openxmlformats.org/officeDocument/2006/relationships/hyperlink" Target="http://twitter.com/ROEUpdates/statuses/1525839658914983937" TargetMode="External"/><Relationship Id="rId548" Type="http://schemas.openxmlformats.org/officeDocument/2006/relationships/hyperlink" Target="http://pbs.twimg.com/profile_images/1525406958613721089/DrYrH_yY_normal.jpg" TargetMode="External"/><Relationship Id="rId755" Type="http://schemas.openxmlformats.org/officeDocument/2006/relationships/hyperlink" Target="http://twitter.com/prajwolbaniyaa/statuses/1525740051379867648" TargetMode="External"/><Relationship Id="rId962" Type="http://schemas.openxmlformats.org/officeDocument/2006/relationships/hyperlink" Target="http://pbs.twimg.com/profile_images/1505759571796971524/Bmk0fT48_normal.jpg" TargetMode="External"/><Relationship Id="rId1178" Type="http://schemas.openxmlformats.org/officeDocument/2006/relationships/hyperlink" Target="http://twitter.com/thepuranjaishy/statuses/1525660537857617920" TargetMode="External"/><Relationship Id="rId1385" Type="http://schemas.openxmlformats.org/officeDocument/2006/relationships/hyperlink" Target="http://pbs.twimg.com/profile_images/1431187322838519808/XhZ3RHBm_normal.jpg" TargetMode="External"/><Relationship Id="rId1592" Type="http://schemas.openxmlformats.org/officeDocument/2006/relationships/hyperlink" Target="http://twitter.com/notshurti/statuses/1525498286085636097" TargetMode="External"/><Relationship Id="rId91" Type="http://schemas.openxmlformats.org/officeDocument/2006/relationships/hyperlink" Target="http://pbs.twimg.com/profile_images/1519337739870949376/KMTkjHIF_normal.jpg" TargetMode="External"/><Relationship Id="rId408" Type="http://schemas.openxmlformats.org/officeDocument/2006/relationships/hyperlink" Target="http://pbs.twimg.com/profile_images/1326511311048486912/RhduJnVh_normal.jpg" TargetMode="External"/><Relationship Id="rId615" Type="http://schemas.openxmlformats.org/officeDocument/2006/relationships/hyperlink" Target="http://twitter.com/sadikshya419/statuses/1525767591943254016" TargetMode="External"/><Relationship Id="rId822" Type="http://schemas.openxmlformats.org/officeDocument/2006/relationships/hyperlink" Target="http://pbs.twimg.com/profile_images/1103178676169048064/zxfSzS_k_normal.png" TargetMode="External"/><Relationship Id="rId1038" Type="http://schemas.openxmlformats.org/officeDocument/2006/relationships/hyperlink" Target="http://pbs.twimg.com/profile_images/1385087366080077824/wvVVw4HY_normal.jpg" TargetMode="External"/><Relationship Id="rId1245" Type="http://schemas.openxmlformats.org/officeDocument/2006/relationships/hyperlink" Target="http://pbs.twimg.com/profile_images/1379056624053194763/kkB9CMCk_normal.jpg" TargetMode="External"/><Relationship Id="rId1452" Type="http://schemas.openxmlformats.org/officeDocument/2006/relationships/hyperlink" Target="http://twitter.com/PopulismUpdates/statuses/1525535414882250752" TargetMode="External"/><Relationship Id="rId1897" Type="http://schemas.openxmlformats.org/officeDocument/2006/relationships/hyperlink" Target="http://twitter.com/zillionaaire/statuses/1525441101964136449" TargetMode="External"/><Relationship Id="rId1105" Type="http://schemas.openxmlformats.org/officeDocument/2006/relationships/hyperlink" Target="http://pbs.twimg.com/profile_images/1463770203464953856/5eqpxriT_normal.jpg" TargetMode="External"/><Relationship Id="rId1312" Type="http://schemas.openxmlformats.org/officeDocument/2006/relationships/hyperlink" Target="http://twitter.com/mamataneupne/statuses/1525627173075202048" TargetMode="External"/><Relationship Id="rId1757" Type="http://schemas.openxmlformats.org/officeDocument/2006/relationships/hyperlink" Target="http://pbs.twimg.com/profile_images/1149286698804662272/kDhWkq8N_normal.jpg" TargetMode="External"/><Relationship Id="rId1964" Type="http://schemas.openxmlformats.org/officeDocument/2006/relationships/hyperlink" Target="http://pbs.twimg.com/profile_images/1142257465251074049/P_136_0r_normal.jpg" TargetMode="External"/><Relationship Id="rId49" Type="http://schemas.openxmlformats.org/officeDocument/2006/relationships/hyperlink" Target="http://pbs.twimg.com/profile_images/1519028528209186816/dvbXJ7uF_normal.jpg" TargetMode="External"/><Relationship Id="rId1617" Type="http://schemas.openxmlformats.org/officeDocument/2006/relationships/hyperlink" Target="http://pbs.twimg.com/profile_images/1524246635924307968/xNfY3WWl_normal.jpg" TargetMode="External"/><Relationship Id="rId1824" Type="http://schemas.openxmlformats.org/officeDocument/2006/relationships/hyperlink" Target="http://pbs.twimg.com/profile_images/1516385777512779784/Fyi5Ile__normal.png" TargetMode="External"/><Relationship Id="rId198" Type="http://schemas.openxmlformats.org/officeDocument/2006/relationships/hyperlink" Target="http://twitter.com/bishnuyar/statuses/1525867186673582085" TargetMode="External"/><Relationship Id="rId265" Type="http://schemas.openxmlformats.org/officeDocument/2006/relationships/hyperlink" Target="http://pbs.twimg.com/profile_images/1513380285857026055/t9NhYaB9_normal.jpg" TargetMode="External"/><Relationship Id="rId472" Type="http://schemas.openxmlformats.org/officeDocument/2006/relationships/hyperlink" Target="http://pbs.twimg.com/profile_images/1522887923409907712/tGibnIl8_normal.jpg" TargetMode="External"/><Relationship Id="rId125" Type="http://schemas.openxmlformats.org/officeDocument/2006/relationships/hyperlink" Target="http://pbs.twimg.com/profile_images/1409114760315027459/V9h5cbLo_normal.jpg" TargetMode="External"/><Relationship Id="rId332" Type="http://schemas.openxmlformats.org/officeDocument/2006/relationships/hyperlink" Target="http://twitter.com/w_ewdd/statuses/1525835076944416769" TargetMode="External"/><Relationship Id="rId777" Type="http://schemas.openxmlformats.org/officeDocument/2006/relationships/hyperlink" Target="http://twitter.com/biyanpal5/statuses/1525733975528210432" TargetMode="External"/><Relationship Id="rId984" Type="http://schemas.openxmlformats.org/officeDocument/2006/relationships/hyperlink" Target="http://pbs.twimg.com/profile_images/1258948269541068806/8EjDlvdO_normal.jpg" TargetMode="External"/><Relationship Id="rId637" Type="http://schemas.openxmlformats.org/officeDocument/2006/relationships/hyperlink" Target="http://twitter.com/pandejiiii/statuses/1525762506513211392" TargetMode="External"/><Relationship Id="rId844" Type="http://schemas.openxmlformats.org/officeDocument/2006/relationships/hyperlink" Target="http://pbs.twimg.com/profile_images/449756431990788096/G1zT-nAm_normal.jpeg" TargetMode="External"/><Relationship Id="rId1267" Type="http://schemas.openxmlformats.org/officeDocument/2006/relationships/hyperlink" Target="http://pbs.twimg.com/profile_images/1518822813112561664/CO12hWR3_normal.jpg" TargetMode="External"/><Relationship Id="rId1474" Type="http://schemas.openxmlformats.org/officeDocument/2006/relationships/hyperlink" Target="http://twitter.com/gunners_sahaz/statuses/1525528237954109440" TargetMode="External"/><Relationship Id="rId1681" Type="http://schemas.openxmlformats.org/officeDocument/2006/relationships/hyperlink" Target="http://pbs.twimg.com/profile_images/1507380026370519043/adLMuaHB_normal.jpg" TargetMode="External"/><Relationship Id="rId704" Type="http://schemas.openxmlformats.org/officeDocument/2006/relationships/hyperlink" Target="http://pbs.twimg.com/profile_images/1499347583591878656/H6h5ijFr_normal.jpg" TargetMode="External"/><Relationship Id="rId911" Type="http://schemas.openxmlformats.org/officeDocument/2006/relationships/hyperlink" Target="http://twitter.com/kamalKThapa/statuses/1525703293770813440" TargetMode="External"/><Relationship Id="rId1127" Type="http://schemas.openxmlformats.org/officeDocument/2006/relationships/hyperlink" Target="http://pbs.twimg.com/profile_images/3698752221/65b0315510fcf239c4e929947a712c89_normal.png" TargetMode="External"/><Relationship Id="rId1334" Type="http://schemas.openxmlformats.org/officeDocument/2006/relationships/hyperlink" Target="http://twitter.com/tikaramyatri/statuses/1525611517223219200" TargetMode="External"/><Relationship Id="rId1541" Type="http://schemas.openxmlformats.org/officeDocument/2006/relationships/hyperlink" Target="http://pbs.twimg.com/profile_images/1525873387448733696/2BwMAc_1_normal.jpg" TargetMode="External"/><Relationship Id="rId1779" Type="http://schemas.openxmlformats.org/officeDocument/2006/relationships/hyperlink" Target="http://twitter.com/krksbn/statuses/1525465691197157376" TargetMode="External"/><Relationship Id="rId1986" Type="http://schemas.openxmlformats.org/officeDocument/2006/relationships/hyperlink" Target="http://pbs.twimg.com/profile_images/1520657624500682752/T6AWHBkA_normal.jpg" TargetMode="External"/><Relationship Id="rId40" Type="http://schemas.openxmlformats.org/officeDocument/2006/relationships/hyperlink" Target="http://twitter.com/ramhari89/statuses/1525923686469054465" TargetMode="External"/><Relationship Id="rId1401" Type="http://schemas.openxmlformats.org/officeDocument/2006/relationships/hyperlink" Target="http://pbs.twimg.com/profile_images/1352458122137202688/z99etTpG_normal.jpg" TargetMode="External"/><Relationship Id="rId1639" Type="http://schemas.openxmlformats.org/officeDocument/2006/relationships/hyperlink" Target="http://pbs.twimg.com/profile_images/950735770540650498/Vtb8tgPZ_normal.jpg" TargetMode="External"/><Relationship Id="rId1846" Type="http://schemas.openxmlformats.org/officeDocument/2006/relationships/hyperlink" Target="http://pbs.twimg.com/profile_images/1486919715146518529/8v0VaOJV_normal.jpg" TargetMode="External"/><Relationship Id="rId1706" Type="http://schemas.openxmlformats.org/officeDocument/2006/relationships/hyperlink" Target="http://twitter.com/reeyewahhh/statuses/1525479054279069696" TargetMode="External"/><Relationship Id="rId1913" Type="http://schemas.openxmlformats.org/officeDocument/2006/relationships/hyperlink" Target="http://twitter.com/NiteshPaudel11/statuses/1525439961805524992" TargetMode="External"/><Relationship Id="rId287" Type="http://schemas.openxmlformats.org/officeDocument/2006/relationships/hyperlink" Target="http://pbs.twimg.com/profile_images/1513380285857026055/t9NhYaB9_normal.jpg" TargetMode="External"/><Relationship Id="rId494" Type="http://schemas.openxmlformats.org/officeDocument/2006/relationships/hyperlink" Target="http://pbs.twimg.com/profile_images/1454837262533869593/swTQmyS1_normal.jpg" TargetMode="External"/><Relationship Id="rId147" Type="http://schemas.openxmlformats.org/officeDocument/2006/relationships/hyperlink" Target="http://pbs.twimg.com/profile_images/1190347137026002944/aFPP6QzC_normal.jpg" TargetMode="External"/><Relationship Id="rId354" Type="http://schemas.openxmlformats.org/officeDocument/2006/relationships/hyperlink" Target="http://twitter.com/rraz123/statuses/1525830262130905088" TargetMode="External"/><Relationship Id="rId799" Type="http://schemas.openxmlformats.org/officeDocument/2006/relationships/hyperlink" Target="http://twitter.com/Nepal_News_En/statuses/1525727709548138497" TargetMode="External"/><Relationship Id="rId1191" Type="http://schemas.openxmlformats.org/officeDocument/2006/relationships/hyperlink" Target="http://pbs.twimg.com/profile_images/1436020724674613249/Xtt39M8q_normal.jpg" TargetMode="External"/><Relationship Id="rId561" Type="http://schemas.openxmlformats.org/officeDocument/2006/relationships/hyperlink" Target="http://twitter.com/bitutiwari30/statuses/1525778523100569600" TargetMode="External"/><Relationship Id="rId659" Type="http://schemas.openxmlformats.org/officeDocument/2006/relationships/hyperlink" Target="http://twitter.com/Crazyshady8/statuses/1525757021337047040" TargetMode="External"/><Relationship Id="rId866" Type="http://schemas.openxmlformats.org/officeDocument/2006/relationships/hyperlink" Target="http://pbs.twimg.com/profile_images/1525712646279835648/9Bc4ae3D_normal.jpg" TargetMode="External"/><Relationship Id="rId1289" Type="http://schemas.openxmlformats.org/officeDocument/2006/relationships/hyperlink" Target="http://pbs.twimg.com/profile_images/1519337739870949376/KMTkjHIF_normal.jpg" TargetMode="External"/><Relationship Id="rId1496" Type="http://schemas.openxmlformats.org/officeDocument/2006/relationships/hyperlink" Target="http://twitter.com/nepalkoisthiti/statuses/1525523219427381248" TargetMode="External"/><Relationship Id="rId214" Type="http://schemas.openxmlformats.org/officeDocument/2006/relationships/hyperlink" Target="http://twitter.com/NepalLiveToday/statuses/1525861675693645824" TargetMode="External"/><Relationship Id="rId421" Type="http://schemas.openxmlformats.org/officeDocument/2006/relationships/hyperlink" Target="http://twitter.com/OnlinetvnepalC/statuses/1525810822924075008" TargetMode="External"/><Relationship Id="rId519" Type="http://schemas.openxmlformats.org/officeDocument/2006/relationships/hyperlink" Target="http://twitter.com/Kritika_Kreetu/statuses/1525793176614629377" TargetMode="External"/><Relationship Id="rId1051" Type="http://schemas.openxmlformats.org/officeDocument/2006/relationships/hyperlink" Target="http://twitter.com/AshokNe71285906/statuses/1525679505653649408" TargetMode="External"/><Relationship Id="rId1149" Type="http://schemas.openxmlformats.org/officeDocument/2006/relationships/hyperlink" Target="http://pbs.twimg.com/profile_images/1412080018943995914/6elSMMcT_normal.jpg" TargetMode="External"/><Relationship Id="rId1356" Type="http://schemas.openxmlformats.org/officeDocument/2006/relationships/hyperlink" Target="http://twitter.com/shushant_49/statuses/1525589189005217792" TargetMode="External"/><Relationship Id="rId726" Type="http://schemas.openxmlformats.org/officeDocument/2006/relationships/hyperlink" Target="http://pbs.twimg.com/profile_images/1454837262533869593/swTQmyS1_normal.jpg" TargetMode="External"/><Relationship Id="rId933" Type="http://schemas.openxmlformats.org/officeDocument/2006/relationships/hyperlink" Target="http://twitter.com/lyapchey/statuses/1525700676650643456" TargetMode="External"/><Relationship Id="rId1009" Type="http://schemas.openxmlformats.org/officeDocument/2006/relationships/hyperlink" Target="http://twitter.com/B_e_wash/statuses/1525684099414884353" TargetMode="External"/><Relationship Id="rId1563" Type="http://schemas.openxmlformats.org/officeDocument/2006/relationships/hyperlink" Target="http://pbs.twimg.com/profile_images/1523562038890754048/E5baEH6M_normal.jpg" TargetMode="External"/><Relationship Id="rId1770" Type="http://schemas.openxmlformats.org/officeDocument/2006/relationships/hyperlink" Target="http://www.pnpkhabar.com/" TargetMode="External"/><Relationship Id="rId1868" Type="http://schemas.openxmlformats.org/officeDocument/2006/relationships/hyperlink" Target="http://pbs.twimg.com/profile_images/1521399501675659264/jMw2GGSD_normal.jpg" TargetMode="External"/><Relationship Id="rId62" Type="http://schemas.openxmlformats.org/officeDocument/2006/relationships/hyperlink" Target="http://twitter.com/bijuwadai/statuses/1525904843868712963" TargetMode="External"/><Relationship Id="rId1216" Type="http://schemas.openxmlformats.org/officeDocument/2006/relationships/hyperlink" Target="http://twitter.com/nepalnewsfeed/statuses/1525651662852980736" TargetMode="External"/><Relationship Id="rId1423" Type="http://schemas.openxmlformats.org/officeDocument/2006/relationships/hyperlink" Target="http://pbs.twimg.com/profile_images/1273426004367888384/omDNQ8Sn_normal.jpg" TargetMode="External"/><Relationship Id="rId1630" Type="http://schemas.openxmlformats.org/officeDocument/2006/relationships/hyperlink" Target="http://twitter.com/dalbhattarkarii/statuses/1525491395343323136" TargetMode="External"/><Relationship Id="rId1728" Type="http://schemas.openxmlformats.org/officeDocument/2006/relationships/hyperlink" Target="http://twitter.com/KoshRKoirala/statuses/1525474804958392321" TargetMode="External"/><Relationship Id="rId1935" Type="http://schemas.openxmlformats.org/officeDocument/2006/relationships/hyperlink" Target="http://twitter.com/Dr_Harku/statuses/1525384321603088384" TargetMode="External"/><Relationship Id="rId169" Type="http://schemas.openxmlformats.org/officeDocument/2006/relationships/hyperlink" Target="http://pbs.twimg.com/profile_images/1489243108093345793/8s8H8Dzf_normal.jpg" TargetMode="External"/><Relationship Id="rId376" Type="http://schemas.openxmlformats.org/officeDocument/2006/relationships/hyperlink" Target="http://twitter.com/magarsita1111/statuses/1525826827872137216" TargetMode="External"/><Relationship Id="rId583" Type="http://schemas.openxmlformats.org/officeDocument/2006/relationships/hyperlink" Target="http://twitter.com/setopati/statuses/1525772598055141376" TargetMode="External"/><Relationship Id="rId790" Type="http://schemas.openxmlformats.org/officeDocument/2006/relationships/hyperlink" Target="http://pbs.twimg.com/profile_images/1525714603791241216/_laFunrp_normal.jpg" TargetMode="External"/><Relationship Id="rId4" Type="http://schemas.openxmlformats.org/officeDocument/2006/relationships/hyperlink" Target="http://twitter.com/Nepwavebydgs/statuses/1526082370536734721" TargetMode="External"/><Relationship Id="rId236" Type="http://schemas.openxmlformats.org/officeDocument/2006/relationships/hyperlink" Target="http://twitter.com/sharmajee11/statuses/1525854647227133953" TargetMode="External"/><Relationship Id="rId443" Type="http://schemas.openxmlformats.org/officeDocument/2006/relationships/hyperlink" Target="http://twitter.com/DeepakbhandRi/statuses/1525806251866615813" TargetMode="External"/><Relationship Id="rId650" Type="http://schemas.openxmlformats.org/officeDocument/2006/relationships/hyperlink" Target="http://pbs.twimg.com/profile_images/449756431990788096/G1zT-nAm_normal.jpeg" TargetMode="External"/><Relationship Id="rId888" Type="http://schemas.openxmlformats.org/officeDocument/2006/relationships/hyperlink" Target="http://pbs.twimg.com/profile_images/1216357453798838277/Wbsqm0XL_normal.jpg" TargetMode="External"/><Relationship Id="rId1073" Type="http://schemas.openxmlformats.org/officeDocument/2006/relationships/hyperlink" Target="http://twitter.com/corpsewife76/statuses/1525677376276860928" TargetMode="External"/><Relationship Id="rId1280" Type="http://schemas.openxmlformats.org/officeDocument/2006/relationships/hyperlink" Target="http://twitter.com/Mypreetiest/statuses/1525638315869085696" TargetMode="External"/><Relationship Id="rId303" Type="http://schemas.openxmlformats.org/officeDocument/2006/relationships/hyperlink" Target="http://pbs.twimg.com/profile_images/1448967096294014980/vKzRf7i1_normal.jpg" TargetMode="External"/><Relationship Id="rId748" Type="http://schemas.openxmlformats.org/officeDocument/2006/relationships/hyperlink" Target="http://pbs.twimg.com/profile_images/1519886368952156161/YG8_4H8z_normal.jpg" TargetMode="External"/><Relationship Id="rId955" Type="http://schemas.openxmlformats.org/officeDocument/2006/relationships/hyperlink" Target="http://twitter.com/VedantBajgai/statuses/1525696395323527168" TargetMode="External"/><Relationship Id="rId1140" Type="http://schemas.openxmlformats.org/officeDocument/2006/relationships/hyperlink" Target="http://twitter.com/Nepal_News_En/statuses/1525667310018625536" TargetMode="External"/><Relationship Id="rId1378" Type="http://schemas.openxmlformats.org/officeDocument/2006/relationships/hyperlink" Target="http://twitter.com/TheRomanceK/statuses/1525570146852425729" TargetMode="External"/><Relationship Id="rId1585" Type="http://schemas.openxmlformats.org/officeDocument/2006/relationships/hyperlink" Target="http://pbs.twimg.com/profile_images/1518982737197027328/4XIQiFG-_normal.jpg" TargetMode="External"/><Relationship Id="rId1792" Type="http://schemas.openxmlformats.org/officeDocument/2006/relationships/hyperlink" Target="http://pbs.twimg.com/profile_images/1524750402545397762/uQjoXCEn_normal.jpg" TargetMode="External"/><Relationship Id="rId84" Type="http://schemas.openxmlformats.org/officeDocument/2006/relationships/hyperlink" Target="http://twitter.com/nimeshghimire12/statuses/1525893452470562817" TargetMode="External"/><Relationship Id="rId510" Type="http://schemas.openxmlformats.org/officeDocument/2006/relationships/hyperlink" Target="http://pbs.twimg.com/profile_images/1522565032923787266/4-6JwHBa_normal.jpg" TargetMode="External"/><Relationship Id="rId608" Type="http://schemas.openxmlformats.org/officeDocument/2006/relationships/hyperlink" Target="http://pbs.twimg.com/profile_images/1385210066001747977/DmGQJmvq_normal.jpg" TargetMode="External"/><Relationship Id="rId815" Type="http://schemas.openxmlformats.org/officeDocument/2006/relationships/hyperlink" Target="http://twitter.com/thepuranjaishy/statuses/1525724980407050240" TargetMode="External"/><Relationship Id="rId1238" Type="http://schemas.openxmlformats.org/officeDocument/2006/relationships/hyperlink" Target="http://twitter.com/NplYearProgres/statuses/1525645301151072258" TargetMode="External"/><Relationship Id="rId1445" Type="http://schemas.openxmlformats.org/officeDocument/2006/relationships/hyperlink" Target="http://pbs.twimg.com/profile_images/1525174576748978176/CJ9xN88O_normal.jpg" TargetMode="External"/><Relationship Id="rId1652" Type="http://schemas.openxmlformats.org/officeDocument/2006/relationships/hyperlink" Target="http://twitter.com/hatar_g/statuses/1525488120573009920" TargetMode="External"/><Relationship Id="rId1000" Type="http://schemas.openxmlformats.org/officeDocument/2006/relationships/hyperlink" Target="http://pbs.twimg.com/profile_images/1455784236338745346/I93Gvv2n_normal.jpg" TargetMode="External"/><Relationship Id="rId1305" Type="http://schemas.openxmlformats.org/officeDocument/2006/relationships/hyperlink" Target="http://pbs.twimg.com/profile_images/1509996382706307074/GC2j4cyp_normal.jpg" TargetMode="External"/><Relationship Id="rId1957" Type="http://schemas.openxmlformats.org/officeDocument/2006/relationships/hyperlink" Target="http://twitter.com/MDLoves_U/statuses/1525383342065336321" TargetMode="External"/><Relationship Id="rId1512" Type="http://schemas.openxmlformats.org/officeDocument/2006/relationships/hyperlink" Target="http://twitter.com/rjhm99/statuses/1525519510932901888" TargetMode="External"/><Relationship Id="rId1817" Type="http://schemas.openxmlformats.org/officeDocument/2006/relationships/hyperlink" Target="http://twitter.com/SumanMalla10/statuses/1525458846419800064" TargetMode="External"/><Relationship Id="rId11" Type="http://schemas.openxmlformats.org/officeDocument/2006/relationships/hyperlink" Target="http://pbs.twimg.com/profile_images/1509996382706307074/GC2j4cyp_normal.jpg" TargetMode="External"/><Relationship Id="rId398" Type="http://schemas.openxmlformats.org/officeDocument/2006/relationships/hyperlink" Target="http://pbs.twimg.com/profile_images/449756431990788096/G1zT-nAm_normal.jpeg" TargetMode="External"/><Relationship Id="rId160" Type="http://schemas.openxmlformats.org/officeDocument/2006/relationships/hyperlink" Target="http://twitter.com/arunshukla555/statuses/1525875777304047618" TargetMode="External"/><Relationship Id="rId258" Type="http://schemas.openxmlformats.org/officeDocument/2006/relationships/hyperlink" Target="http://twitter.com/D_Aparichit69/statuses/1525852387633553408" TargetMode="External"/><Relationship Id="rId465" Type="http://schemas.openxmlformats.org/officeDocument/2006/relationships/hyperlink" Target="http://twitter.com/certifiedbadb_/statuses/1525802953403076609" TargetMode="External"/><Relationship Id="rId672" Type="http://schemas.openxmlformats.org/officeDocument/2006/relationships/hyperlink" Target="http://pbs.twimg.com/profile_images/1524687020601528320/x2XO_G4v_normal.jpg" TargetMode="External"/><Relationship Id="rId1095" Type="http://schemas.openxmlformats.org/officeDocument/2006/relationships/hyperlink" Target="http://twitter.com/Psyched35971466/statuses/1525674462678773760" TargetMode="External"/><Relationship Id="rId118" Type="http://schemas.openxmlformats.org/officeDocument/2006/relationships/hyperlink" Target="http://twitter.com/HarishK72263870/statuses/1525884510730358784" TargetMode="External"/><Relationship Id="rId325" Type="http://schemas.openxmlformats.org/officeDocument/2006/relationships/hyperlink" Target="http://pbs.twimg.com/profile_images/1518985370427588608/Tocl_AJt_normal.jpg" TargetMode="External"/><Relationship Id="rId532" Type="http://schemas.openxmlformats.org/officeDocument/2006/relationships/hyperlink" Target="http://pbs.twimg.com/profile_images/1103178676169048064/zxfSzS_k_normal.png" TargetMode="External"/><Relationship Id="rId977" Type="http://schemas.openxmlformats.org/officeDocument/2006/relationships/hyperlink" Target="http://twitter.com/hajmolaa/statuses/1525695445259124736" TargetMode="External"/><Relationship Id="rId1162" Type="http://schemas.openxmlformats.org/officeDocument/2006/relationships/hyperlink" Target="http://twitter.com/Ujyaalo/statuses/1525663382883700736" TargetMode="External"/><Relationship Id="rId837" Type="http://schemas.openxmlformats.org/officeDocument/2006/relationships/hyperlink" Target="http://twitter.com/Mogardboy1/statuses/1525720826548346880" TargetMode="External"/><Relationship Id="rId1022" Type="http://schemas.openxmlformats.org/officeDocument/2006/relationships/hyperlink" Target="http://pbs.twimg.com/profile_images/449756431990788096/G1zT-nAm_normal.jpeg" TargetMode="External"/><Relationship Id="rId1467" Type="http://schemas.openxmlformats.org/officeDocument/2006/relationships/hyperlink" Target="http://pbs.twimg.com/profile_images/1522935382236487680/ClJeu3PL_normal.jpg" TargetMode="External"/><Relationship Id="rId1674" Type="http://schemas.openxmlformats.org/officeDocument/2006/relationships/hyperlink" Target="http://twitter.com/heyyaaa___/statuses/1525484436967391234" TargetMode="External"/><Relationship Id="rId1881" Type="http://schemas.openxmlformats.org/officeDocument/2006/relationships/hyperlink" Target="http://twitter.com/PujanKhadgi1/statuses/1525443587072151553" TargetMode="External"/><Relationship Id="rId904" Type="http://schemas.openxmlformats.org/officeDocument/2006/relationships/hyperlink" Target="http://pbs.twimg.com/profile_images/1482984717360459779/Szc8sqyF_normal.jpg" TargetMode="External"/><Relationship Id="rId1327" Type="http://schemas.openxmlformats.org/officeDocument/2006/relationships/hyperlink" Target="http://pbs.twimg.com/profile_images/1525151351252013057/z1baM-06_normal.jpg" TargetMode="External"/><Relationship Id="rId1534" Type="http://schemas.openxmlformats.org/officeDocument/2006/relationships/hyperlink" Target="http://twitter.com/ankitweetsss/statuses/1525515385042219009" TargetMode="External"/><Relationship Id="rId1741" Type="http://schemas.openxmlformats.org/officeDocument/2006/relationships/hyperlink" Target="http://pbs.twimg.com/profile_images/1517914242363510784/ntY-lxox_normal.jpg" TargetMode="External"/><Relationship Id="rId1979" Type="http://schemas.openxmlformats.org/officeDocument/2006/relationships/hyperlink" Target="http://twitter.com/birochan1/statuses/1525382734503616512" TargetMode="External"/><Relationship Id="rId33" Type="http://schemas.openxmlformats.org/officeDocument/2006/relationships/hyperlink" Target="http://pbs.twimg.com/profile_images/449756431990788096/G1zT-nAm_normal.jpeg" TargetMode="External"/><Relationship Id="rId1601" Type="http://schemas.openxmlformats.org/officeDocument/2006/relationships/hyperlink" Target="http://pbs.twimg.com/profile_images/640793231735701504/UiXl0q-i_normal.jpg" TargetMode="External"/><Relationship Id="rId1839" Type="http://schemas.openxmlformats.org/officeDocument/2006/relationships/hyperlink" Target="http://twitter.com/nimeshghimire12/statuses/1525452742927740928" TargetMode="External"/><Relationship Id="rId182" Type="http://schemas.openxmlformats.org/officeDocument/2006/relationships/hyperlink" Target="http://twitter.com/Deependra077/statuses/1525870206475972608" TargetMode="External"/><Relationship Id="rId1906" Type="http://schemas.openxmlformats.org/officeDocument/2006/relationships/hyperlink" Target="http://pbs.twimg.com/profile_images/449756431990788096/G1zT-nAm_normal.jpeg" TargetMode="External"/><Relationship Id="rId487" Type="http://schemas.openxmlformats.org/officeDocument/2006/relationships/hyperlink" Target="http://twitter.com/Nepwavebydgs/statuses/1525801357663358976" TargetMode="External"/><Relationship Id="rId694" Type="http://schemas.openxmlformats.org/officeDocument/2006/relationships/hyperlink" Target="http://pbs.twimg.com/profile_images/1522565032923787266/4-6JwHBa_normal.jpg" TargetMode="External"/><Relationship Id="rId347" Type="http://schemas.openxmlformats.org/officeDocument/2006/relationships/hyperlink" Target="http://pbs.twimg.com/profile_images/996936514218045440/5Sl8dAoh_normal.jpg" TargetMode="External"/><Relationship Id="rId999" Type="http://schemas.openxmlformats.org/officeDocument/2006/relationships/hyperlink" Target="http://twitter.com/Nepal_News_En/statuses/1525689966319353857" TargetMode="External"/><Relationship Id="rId1184" Type="http://schemas.openxmlformats.org/officeDocument/2006/relationships/hyperlink" Target="http://twitter.com/iamurSaugat/statuses/1525659937983975426" TargetMode="External"/><Relationship Id="rId554" Type="http://schemas.openxmlformats.org/officeDocument/2006/relationships/hyperlink" Target="http://pbs.twimg.com/profile_images/449756431990788096/G1zT-nAm_normal.jpeg" TargetMode="External"/><Relationship Id="rId761" Type="http://schemas.openxmlformats.org/officeDocument/2006/relationships/hyperlink" Target="http://twitter.com/nepalnewsfeed/statuses/1525738684041109505" TargetMode="External"/><Relationship Id="rId859" Type="http://schemas.openxmlformats.org/officeDocument/2006/relationships/hyperlink" Target="http://twitter.com/mountain2040/statuses/1525715095669485573" TargetMode="External"/><Relationship Id="rId1391" Type="http://schemas.openxmlformats.org/officeDocument/2006/relationships/hyperlink" Target="http://pbs.twimg.com/profile_images/1451472102708506630/YsB0N9qK_normal.jpg" TargetMode="External"/><Relationship Id="rId1489" Type="http://schemas.openxmlformats.org/officeDocument/2006/relationships/hyperlink" Target="http://pbs.twimg.com/profile_images/1522233368213356544/bc7c_xxb_normal.jpg" TargetMode="External"/><Relationship Id="rId1696" Type="http://schemas.openxmlformats.org/officeDocument/2006/relationships/hyperlink" Target="http://twitter.com/_sumanbhattarai/statuses/1525482406333284352" TargetMode="External"/><Relationship Id="rId207" Type="http://schemas.openxmlformats.org/officeDocument/2006/relationships/hyperlink" Target="http://pbs.twimg.com/profile_images/1516597978110525442/V5kzGez0_normal.jpg" TargetMode="External"/><Relationship Id="rId414" Type="http://schemas.openxmlformats.org/officeDocument/2006/relationships/hyperlink" Target="http://pbs.twimg.com/profile_images/1516120244292829185/l1pULR7G_normal.jpg" TargetMode="External"/><Relationship Id="rId621" Type="http://schemas.openxmlformats.org/officeDocument/2006/relationships/hyperlink" Target="http://twitter.com/NepalLiveToday/statuses/1525767392600952833" TargetMode="External"/><Relationship Id="rId1044" Type="http://schemas.openxmlformats.org/officeDocument/2006/relationships/hyperlink" Target="http://pbs.twimg.com/profile_images/1316015002755629056/j-9dwX8E_normal.jpg" TargetMode="External"/><Relationship Id="rId1251" Type="http://schemas.openxmlformats.org/officeDocument/2006/relationships/hyperlink" Target="http://pbs.twimg.com/profile_images/1413090392040382466/sGfZaSjz_normal.jpg" TargetMode="External"/><Relationship Id="rId1349" Type="http://schemas.openxmlformats.org/officeDocument/2006/relationships/hyperlink" Target="http://pbs.twimg.com/profile_images/1519024285049782272/KcFihPeh_normal.jpg" TargetMode="External"/><Relationship Id="rId719" Type="http://schemas.openxmlformats.org/officeDocument/2006/relationships/hyperlink" Target="http://twitter.com/Nepwavebydgs/statuses/1525747760909066241" TargetMode="External"/><Relationship Id="rId926" Type="http://schemas.openxmlformats.org/officeDocument/2006/relationships/hyperlink" Target="http://pbs.twimg.com/profile_images/1525500349913526273/8PXWcZUs_normal.jpg" TargetMode="External"/><Relationship Id="rId1111" Type="http://schemas.openxmlformats.org/officeDocument/2006/relationships/hyperlink" Target="http://pbs.twimg.com/profile_images/1368782873617047556/6oF0ASfs_normal.jpg" TargetMode="External"/><Relationship Id="rId1556" Type="http://schemas.openxmlformats.org/officeDocument/2006/relationships/hyperlink" Target="http://twitter.com/Nepwavebydgs/statuses/1525508755362021376" TargetMode="External"/><Relationship Id="rId1763" Type="http://schemas.openxmlformats.org/officeDocument/2006/relationships/hyperlink" Target="http://pbs.twimg.com/profile_images/1512388011031658500/UOzmE7nk_normal.jpg" TargetMode="External"/><Relationship Id="rId1970" Type="http://schemas.openxmlformats.org/officeDocument/2006/relationships/hyperlink" Target="http://pbs.twimg.com/profile_images/1307692620060061696/ebAk2CgD_normal.jpg" TargetMode="External"/><Relationship Id="rId55" Type="http://schemas.openxmlformats.org/officeDocument/2006/relationships/hyperlink" Target="http://pbs.twimg.com/profile_images/1359412698123886596/VyH0Lt7c_normal.jpg" TargetMode="External"/><Relationship Id="rId1209" Type="http://schemas.openxmlformats.org/officeDocument/2006/relationships/hyperlink" Target="http://pbs.twimg.com/profile_images/1522101651821461504/rfrGB2aw_normal.jpg" TargetMode="External"/><Relationship Id="rId1416" Type="http://schemas.openxmlformats.org/officeDocument/2006/relationships/hyperlink" Target="http://twitter.com/CWScally/statuses/1525549066112966658" TargetMode="External"/><Relationship Id="rId1623" Type="http://schemas.openxmlformats.org/officeDocument/2006/relationships/hyperlink" Target="http://pbs.twimg.com/profile_images/1282747952742584320/sq_pz9nX_normal.jpg" TargetMode="External"/><Relationship Id="rId1830" Type="http://schemas.openxmlformats.org/officeDocument/2006/relationships/hyperlink" Target="http://pbs.twimg.com/profile_images/1226829418049372164/xX0MgDBs_normal.jpg" TargetMode="External"/><Relationship Id="rId1928" Type="http://schemas.openxmlformats.org/officeDocument/2006/relationships/hyperlink" Target="http://pbs.twimg.com/profile_images/1525406958613721089/DrYrH_yY_normal.jpg" TargetMode="External"/><Relationship Id="rId271" Type="http://schemas.openxmlformats.org/officeDocument/2006/relationships/hyperlink" Target="http://pbs.twimg.com/profile_images/1511767833625124871/--QMiWem_normal.jpg" TargetMode="External"/><Relationship Id="rId131" Type="http://schemas.openxmlformats.org/officeDocument/2006/relationships/hyperlink" Target="http://pbs.twimg.com/profile_images/1520798275481522176/GyagCnqN_normal.jpg" TargetMode="External"/><Relationship Id="rId369" Type="http://schemas.openxmlformats.org/officeDocument/2006/relationships/hyperlink" Target="http://pbs.twimg.com/profile_images/734364616067813376/EHYjbcbY_normal.jpg" TargetMode="External"/><Relationship Id="rId576" Type="http://schemas.openxmlformats.org/officeDocument/2006/relationships/hyperlink" Target="http://pbs.twimg.com/profile_images/1518953793517666304/4o9ka2Rz_normal.jpg" TargetMode="External"/><Relationship Id="rId783" Type="http://schemas.openxmlformats.org/officeDocument/2006/relationships/hyperlink" Target="http://twitter.com/Dherainakara/statuses/1525730460722417665" TargetMode="External"/><Relationship Id="rId990" Type="http://schemas.openxmlformats.org/officeDocument/2006/relationships/hyperlink" Target="http://pbs.twimg.com/profile_images/1427695168711380993/KVoJrQbg_normal.jpg" TargetMode="External"/><Relationship Id="rId229" Type="http://schemas.openxmlformats.org/officeDocument/2006/relationships/hyperlink" Target="http://pbs.twimg.com/profile_images/1269914140476272640/w2zFWWFY_normal.jpg" TargetMode="External"/><Relationship Id="rId436" Type="http://schemas.openxmlformats.org/officeDocument/2006/relationships/hyperlink" Target="http://pbs.twimg.com/profile_images/1388566071645405184/qUvUxNCe_normal.jpg" TargetMode="External"/><Relationship Id="rId643" Type="http://schemas.openxmlformats.org/officeDocument/2006/relationships/hyperlink" Target="http://twitter.com/dhakalroshan9/statuses/1525761888264630272" TargetMode="External"/><Relationship Id="rId1066" Type="http://schemas.openxmlformats.org/officeDocument/2006/relationships/hyperlink" Target="http://pbs.twimg.com/profile_images/1433642234616844300/8TYzw-26_normal.jpg" TargetMode="External"/><Relationship Id="rId1273" Type="http://schemas.openxmlformats.org/officeDocument/2006/relationships/hyperlink" Target="http://pbs.twimg.com/profile_images/1386957637279834112/2Lt_HPYn_normal.jpg" TargetMode="External"/><Relationship Id="rId1480" Type="http://schemas.openxmlformats.org/officeDocument/2006/relationships/hyperlink" Target="http://twitter.com/ARJUNDANAI8/statuses/1525526402342191105" TargetMode="External"/><Relationship Id="rId850" Type="http://schemas.openxmlformats.org/officeDocument/2006/relationships/hyperlink" Target="http://pbs.twimg.com/profile_images/1525406958613721089/DrYrH_yY_normal.jpg" TargetMode="External"/><Relationship Id="rId948" Type="http://schemas.openxmlformats.org/officeDocument/2006/relationships/hyperlink" Target="http://pbs.twimg.com/profile_images/1190347137026002944/aFPP6QzC_normal.jpg" TargetMode="External"/><Relationship Id="rId1133" Type="http://schemas.openxmlformats.org/officeDocument/2006/relationships/hyperlink" Target="http://pbs.twimg.com/profile_images/1505759571796971524/Bmk0fT48_normal.jpg" TargetMode="External"/><Relationship Id="rId1578" Type="http://schemas.openxmlformats.org/officeDocument/2006/relationships/hyperlink" Target="http://twitter.com/nepalnewsfeed/statuses/1525501893191127040" TargetMode="External"/><Relationship Id="rId1785" Type="http://schemas.openxmlformats.org/officeDocument/2006/relationships/hyperlink" Target="http://twitter.com/Saanvi97818391/statuses/1525465115327602689" TargetMode="External"/><Relationship Id="rId1992" Type="http://schemas.openxmlformats.org/officeDocument/2006/relationships/hyperlink" Target="http://pbs.twimg.com/profile_images/1169931018171629570/esk78rLL_normal.jpg" TargetMode="External"/><Relationship Id="rId77" Type="http://schemas.openxmlformats.org/officeDocument/2006/relationships/hyperlink" Target="http://pbs.twimg.com/profile_images/1264951855781724170/d6u4r0hr_normal.jpg" TargetMode="External"/><Relationship Id="rId503" Type="http://schemas.openxmlformats.org/officeDocument/2006/relationships/hyperlink" Target="http://twitter.com/sdahal12/statuses/1525798962787422208" TargetMode="External"/><Relationship Id="rId710" Type="http://schemas.openxmlformats.org/officeDocument/2006/relationships/hyperlink" Target="http://pbs.twimg.com/profile_images/1445373094395199496/1aTESeoG_normal.jpg" TargetMode="External"/><Relationship Id="rId808" Type="http://schemas.openxmlformats.org/officeDocument/2006/relationships/hyperlink" Target="http://pbs.twimg.com/profile_images/1521793550568288256/Eu2LwwRP_normal.jpg" TargetMode="External"/><Relationship Id="rId1340" Type="http://schemas.openxmlformats.org/officeDocument/2006/relationships/hyperlink" Target="http://twitter.com/ibhesh/statuses/1525605122570846208" TargetMode="External"/><Relationship Id="rId1438" Type="http://schemas.openxmlformats.org/officeDocument/2006/relationships/hyperlink" Target="http://twitter.com/1Haripaudel/statuses/1525541907765415939" TargetMode="External"/><Relationship Id="rId1645" Type="http://schemas.openxmlformats.org/officeDocument/2006/relationships/hyperlink" Target="http://pbs.twimg.com/profile_images/1469603630567153666/Ygv1nx9r_normal.jpg" TargetMode="External"/><Relationship Id="rId1200" Type="http://schemas.openxmlformats.org/officeDocument/2006/relationships/hyperlink" Target="http://twitter.com/iamamritakarki/statuses/1525655786118348800" TargetMode="External"/><Relationship Id="rId1852" Type="http://schemas.openxmlformats.org/officeDocument/2006/relationships/hyperlink" Target="http://pbs.twimg.com/profile_images/1094021867516690432/8IxApaaY_normal.jpg" TargetMode="External"/><Relationship Id="rId1505" Type="http://schemas.openxmlformats.org/officeDocument/2006/relationships/hyperlink" Target="http://pbs.twimg.com/profile_images/1525891260455604224/06tfYtEO_normal.jpg" TargetMode="External"/><Relationship Id="rId1712" Type="http://schemas.openxmlformats.org/officeDocument/2006/relationships/hyperlink" Target="http://twitter.com/Nepal_News_En/statuses/1525478565499772929" TargetMode="External"/><Relationship Id="rId293" Type="http://schemas.openxmlformats.org/officeDocument/2006/relationships/hyperlink" Target="http://pbs.twimg.com/profile_images/1522446176305696768/rQxve5C-_normal.jpg" TargetMode="External"/><Relationship Id="rId153" Type="http://schemas.openxmlformats.org/officeDocument/2006/relationships/hyperlink" Target="http://pbs.twimg.com/profile_images/1505527857476300801/RgEfHvPp_normal.jpg" TargetMode="External"/><Relationship Id="rId360" Type="http://schemas.openxmlformats.org/officeDocument/2006/relationships/hyperlink" Target="http://twitter.com/nepalmeme/statuses/1525829634969190400" TargetMode="External"/><Relationship Id="rId598" Type="http://schemas.openxmlformats.org/officeDocument/2006/relationships/hyperlink" Target="http://pbs.twimg.com/profile_images/1520974379169230849/uNyP2jhW_normal.jpg" TargetMode="External"/><Relationship Id="rId220" Type="http://schemas.openxmlformats.org/officeDocument/2006/relationships/hyperlink" Target="http://twitter.com/Parajuli_Prashi/statuses/1525856735872921600" TargetMode="External"/><Relationship Id="rId458" Type="http://schemas.openxmlformats.org/officeDocument/2006/relationships/hyperlink" Target="http://pbs.twimg.com/profile_images/1475367495951290368/sugfZ6_t_normal.jpg" TargetMode="External"/><Relationship Id="rId665" Type="http://schemas.openxmlformats.org/officeDocument/2006/relationships/hyperlink" Target="http://twitter.com/Dherainakara/statuses/1525756719007428608" TargetMode="External"/><Relationship Id="rId872" Type="http://schemas.openxmlformats.org/officeDocument/2006/relationships/hyperlink" Target="http://pbs.twimg.com/profile_images/1514194998706982916/sONQRPN0_normal.jpg" TargetMode="External"/><Relationship Id="rId1088" Type="http://schemas.openxmlformats.org/officeDocument/2006/relationships/hyperlink" Target="http://pbs.twimg.com/profile_images/1403228953704271873/GMl-sawA_normal.jpg" TargetMode="External"/><Relationship Id="rId1295" Type="http://schemas.openxmlformats.org/officeDocument/2006/relationships/hyperlink" Target="http://pbs.twimg.com/profile_images/1524802222839717890/V-tXSLeK_normal.jpg" TargetMode="External"/><Relationship Id="rId318" Type="http://schemas.openxmlformats.org/officeDocument/2006/relationships/hyperlink" Target="http://twitter.com/Khabarhub_Eng/statuses/1525838318549737475" TargetMode="External"/><Relationship Id="rId525" Type="http://schemas.openxmlformats.org/officeDocument/2006/relationships/hyperlink" Target="http://twitter.com/ShikharDahal11/statuses/1525790347825012737" TargetMode="External"/><Relationship Id="rId732" Type="http://schemas.openxmlformats.org/officeDocument/2006/relationships/hyperlink" Target="http://pbs.twimg.com/profile_images/1469194781502763010/2YvMsYzN_normal.jpg" TargetMode="External"/><Relationship Id="rId1155" Type="http://schemas.openxmlformats.org/officeDocument/2006/relationships/hyperlink" Target="http://pbs.twimg.com/profile_images/1401947239136722952/Ci5LJ8qn_normal.jpg" TargetMode="External"/><Relationship Id="rId1362" Type="http://schemas.openxmlformats.org/officeDocument/2006/relationships/hyperlink" Target="http://twitter.com/NepalLiveToday/statuses/1525586143525621760" TargetMode="External"/><Relationship Id="rId99" Type="http://schemas.openxmlformats.org/officeDocument/2006/relationships/hyperlink" Target="http://pbs.twimg.com/profile_images/1352458122137202688/z99etTpG_normal.jpg" TargetMode="External"/><Relationship Id="rId1015" Type="http://schemas.openxmlformats.org/officeDocument/2006/relationships/hyperlink" Target="http://twitter.com/shivaj1118/statuses/1525683610157584384" TargetMode="External"/><Relationship Id="rId1222" Type="http://schemas.openxmlformats.org/officeDocument/2006/relationships/hyperlink" Target="http://twitter.com/The_nobletimes/statuses/1525650548132831238" TargetMode="External"/><Relationship Id="rId1667" Type="http://schemas.openxmlformats.org/officeDocument/2006/relationships/hyperlink" Target="http://pbs.twimg.com/profile_images/1513483915763523584/JcL8erU5_normal.jpg" TargetMode="External"/><Relationship Id="rId1874" Type="http://schemas.openxmlformats.org/officeDocument/2006/relationships/hyperlink" Target="http://pbs.twimg.com/profile_images/1517015574458806272/8I7-2iWi_normal.jpg" TargetMode="External"/><Relationship Id="rId1527" Type="http://schemas.openxmlformats.org/officeDocument/2006/relationships/hyperlink" Target="http://pbs.twimg.com/profile_images/1351470535415275520/N_olVWBE_normal.jpg" TargetMode="External"/><Relationship Id="rId1734" Type="http://schemas.openxmlformats.org/officeDocument/2006/relationships/hyperlink" Target="http://twitter.com/Aryalrajesh245/statuses/1525473792020971521" TargetMode="External"/><Relationship Id="rId1941" Type="http://schemas.openxmlformats.org/officeDocument/2006/relationships/hyperlink" Target="http://twitter.com/nepalipk1/statuses/1525384083013963776" TargetMode="External"/><Relationship Id="rId26" Type="http://schemas.openxmlformats.org/officeDocument/2006/relationships/hyperlink" Target="http://twitter.com/madan0020/statuses/1525934789970341896" TargetMode="External"/><Relationship Id="rId175" Type="http://schemas.openxmlformats.org/officeDocument/2006/relationships/hyperlink" Target="http://pbs.twimg.com/profile_images/1489243108093345793/8s8H8Dzf_normal.jpg" TargetMode="External"/><Relationship Id="rId1801" Type="http://schemas.openxmlformats.org/officeDocument/2006/relationships/hyperlink" Target="http://twitter.com/mesilviya/statuses/1525462176273555456" TargetMode="External"/><Relationship Id="rId382" Type="http://schemas.openxmlformats.org/officeDocument/2006/relationships/hyperlink" Target="http://pbs.twimg.com/profile_images/1521822407639674880/8V4vLKee_normal.jpg" TargetMode="External"/><Relationship Id="rId687" Type="http://schemas.openxmlformats.org/officeDocument/2006/relationships/hyperlink" Target="http://twitter.com/bohararam2057/statuses/1525751623557206018" TargetMode="External"/><Relationship Id="rId242" Type="http://schemas.openxmlformats.org/officeDocument/2006/relationships/hyperlink" Target="http://twitter.com/ramkuma57121707/statuses/1525853894471208960" TargetMode="External"/><Relationship Id="rId894" Type="http://schemas.openxmlformats.org/officeDocument/2006/relationships/hyperlink" Target="http://pbs.twimg.com/profile_images/1942583190/327060_10150865578325207_642270206_20890532_1298787763_o_normal.jpg" TargetMode="External"/><Relationship Id="rId1177" Type="http://schemas.openxmlformats.org/officeDocument/2006/relationships/hyperlink" Target="http://pbs.twimg.com/profile_images/1505759571796971524/Bmk0fT48_normal.jpg" TargetMode="External"/><Relationship Id="rId102" Type="http://schemas.openxmlformats.org/officeDocument/2006/relationships/hyperlink" Target="http://twitter.com/iamujjwalt/statuses/1525888997393805312" TargetMode="External"/><Relationship Id="rId547" Type="http://schemas.openxmlformats.org/officeDocument/2006/relationships/hyperlink" Target="http://twitter.com/sanzay_shah/statuses/1525782029773643776" TargetMode="External"/><Relationship Id="rId754" Type="http://schemas.openxmlformats.org/officeDocument/2006/relationships/hyperlink" Target="http://pbs.twimg.com/profile_images/1443274914971013121/l3xtWWb3_normal.jpg" TargetMode="External"/><Relationship Id="rId961" Type="http://schemas.openxmlformats.org/officeDocument/2006/relationships/hyperlink" Target="http://twitter.com/VedantBajgai/statuses/1525696099616722945" TargetMode="External"/><Relationship Id="rId1384" Type="http://schemas.openxmlformats.org/officeDocument/2006/relationships/hyperlink" Target="http://twitter.com/kamalthapa034/statuses/1525562797341323264" TargetMode="External"/><Relationship Id="rId1591" Type="http://schemas.openxmlformats.org/officeDocument/2006/relationships/hyperlink" Target="http://pbs.twimg.com/profile_images/1506473356324839425/VDQ-z9RC_normal.jpg" TargetMode="External"/><Relationship Id="rId1689" Type="http://schemas.openxmlformats.org/officeDocument/2006/relationships/hyperlink" Target="http://pbs.twimg.com/profile_images/1524098368041287680/PSgAWQat_normal.jpg" TargetMode="External"/><Relationship Id="rId90" Type="http://schemas.openxmlformats.org/officeDocument/2006/relationships/hyperlink" Target="http://twitter.com/nimeshghimire12/statuses/1525893283951804416" TargetMode="External"/><Relationship Id="rId407" Type="http://schemas.openxmlformats.org/officeDocument/2006/relationships/hyperlink" Target="http://twitter.com/Nepal_News_En/statuses/1525813272804458497" TargetMode="External"/><Relationship Id="rId614" Type="http://schemas.openxmlformats.org/officeDocument/2006/relationships/hyperlink" Target="http://pbs.twimg.com/profile_images/1447966955697152001/dc16tePC_normal.jpg" TargetMode="External"/><Relationship Id="rId821" Type="http://schemas.openxmlformats.org/officeDocument/2006/relationships/hyperlink" Target="http://twitter.com/bunabh/statuses/1525724016870555648" TargetMode="External"/><Relationship Id="rId1037" Type="http://schemas.openxmlformats.org/officeDocument/2006/relationships/hyperlink" Target="http://twitter.com/setopati/statuses/1525681092883525632" TargetMode="External"/><Relationship Id="rId1244" Type="http://schemas.openxmlformats.org/officeDocument/2006/relationships/hyperlink" Target="http://twitter.com/regmi8231/statuses/1525643297821462528" TargetMode="External"/><Relationship Id="rId1451" Type="http://schemas.openxmlformats.org/officeDocument/2006/relationships/hyperlink" Target="http://pbs.twimg.com/profile_images/1509996382706307074/GC2j4cyp_normal.jpg" TargetMode="External"/><Relationship Id="rId1896" Type="http://schemas.openxmlformats.org/officeDocument/2006/relationships/hyperlink" Target="http://pbs.twimg.com/profile_images/1489673788598161408/-kh0GcHp_normal.jpg" TargetMode="External"/><Relationship Id="rId919" Type="http://schemas.openxmlformats.org/officeDocument/2006/relationships/hyperlink" Target="http://twitter.com/PopulismUpdates/statuses/1525701984568737792" TargetMode="External"/><Relationship Id="rId1104" Type="http://schemas.openxmlformats.org/officeDocument/2006/relationships/hyperlink" Target="http://twitter.com/official_ramesh/statuses/1525673270837932032" TargetMode="External"/><Relationship Id="rId1311" Type="http://schemas.openxmlformats.org/officeDocument/2006/relationships/hyperlink" Target="http://pbs.twimg.com/profile_images/1273492709378977793/-zAg3GDx_normal.jpg" TargetMode="External"/><Relationship Id="rId1549" Type="http://schemas.openxmlformats.org/officeDocument/2006/relationships/hyperlink" Target="http://pbs.twimg.com/profile_images/1487490072119169024/iTM65fu__normal.jpg" TargetMode="External"/><Relationship Id="rId1756" Type="http://schemas.openxmlformats.org/officeDocument/2006/relationships/hyperlink" Target="http://twitter.com/MrSatyalShrajit/statuses/1525469998332116992" TargetMode="External"/><Relationship Id="rId1963" Type="http://schemas.openxmlformats.org/officeDocument/2006/relationships/hyperlink" Target="http://twitter.com/khajum_man/statuses/1525383131834220544" TargetMode="External"/><Relationship Id="rId48" Type="http://schemas.openxmlformats.org/officeDocument/2006/relationships/hyperlink" Target="http://twitter.com/kittyflandre/statuses/1525915820332683264" TargetMode="External"/><Relationship Id="rId1409" Type="http://schemas.openxmlformats.org/officeDocument/2006/relationships/hyperlink" Target="http://pbs.twimg.com/profile_images/825184901603405825/CGMFfvO6_normal.jpg" TargetMode="External"/><Relationship Id="rId1616" Type="http://schemas.openxmlformats.org/officeDocument/2006/relationships/hyperlink" Target="http://twitter.com/iamurSaugat/statuses/1525494899730046976" TargetMode="External"/><Relationship Id="rId1823" Type="http://schemas.openxmlformats.org/officeDocument/2006/relationships/hyperlink" Target="http://twitter.com/sudipbhusal40/statuses/1525457302681440258" TargetMode="External"/><Relationship Id="rId197" Type="http://schemas.openxmlformats.org/officeDocument/2006/relationships/hyperlink" Target="http://pbs.twimg.com/profile_images/1464917427372716032/tQC4S7xX_normal.jpg" TargetMode="External"/><Relationship Id="rId264" Type="http://schemas.openxmlformats.org/officeDocument/2006/relationships/hyperlink" Target="http://twitter.com/iamurSaugat/statuses/1525851577663098881" TargetMode="External"/><Relationship Id="rId471" Type="http://schemas.openxmlformats.org/officeDocument/2006/relationships/hyperlink" Target="http://twitter.com/TheBiddhut/statuses/1525802417710850049" TargetMode="External"/><Relationship Id="rId124" Type="http://schemas.openxmlformats.org/officeDocument/2006/relationships/hyperlink" Target="http://twitter.com/dhakalroshan9/statuses/1525881425693659136" TargetMode="External"/><Relationship Id="rId569" Type="http://schemas.openxmlformats.org/officeDocument/2006/relationships/hyperlink" Target="http://twitter.com/beingrameys/statuses/1525776327785484288" TargetMode="External"/><Relationship Id="rId776" Type="http://schemas.openxmlformats.org/officeDocument/2006/relationships/hyperlink" Target="http://pbs.twimg.com/profile_images/953998975870279685/TZU-46Dg_normal.jpg" TargetMode="External"/><Relationship Id="rId983" Type="http://schemas.openxmlformats.org/officeDocument/2006/relationships/hyperlink" Target="http://twitter.com/Thejuly23rdd/statuses/1525694016972390400" TargetMode="External"/><Relationship Id="rId1199" Type="http://schemas.openxmlformats.org/officeDocument/2006/relationships/hyperlink" Target="http://pbs.twimg.com/profile_images/1439947408847212548/mEcXLcTJ_normal.jpg" TargetMode="External"/><Relationship Id="rId331" Type="http://schemas.openxmlformats.org/officeDocument/2006/relationships/hyperlink" Target="http://pbs.twimg.com/profile_images/1477171939558846468/EHQZ9ztz_normal.jpg" TargetMode="External"/><Relationship Id="rId429" Type="http://schemas.openxmlformats.org/officeDocument/2006/relationships/hyperlink" Target="http://twitter.com/nimeshghimire12/statuses/1525808458268028929" TargetMode="External"/><Relationship Id="rId636" Type="http://schemas.openxmlformats.org/officeDocument/2006/relationships/hyperlink" Target="http://pbs.twimg.com/profile_images/1325082248996122624/MEj7SuXx_normal.jpg" TargetMode="External"/><Relationship Id="rId1059" Type="http://schemas.openxmlformats.org/officeDocument/2006/relationships/hyperlink" Target="http://twitter.com/nepalmeme/statuses/1525678470470434816" TargetMode="External"/><Relationship Id="rId1266" Type="http://schemas.openxmlformats.org/officeDocument/2006/relationships/hyperlink" Target="http://twitter.com/moterwala11/statuses/1525640747361660928" TargetMode="External"/><Relationship Id="rId1473" Type="http://schemas.openxmlformats.org/officeDocument/2006/relationships/hyperlink" Target="http://pbs.twimg.com/profile_images/1507288217577398283/Vmvj9V2m_normal.jpg" TargetMode="External"/><Relationship Id="rId843" Type="http://schemas.openxmlformats.org/officeDocument/2006/relationships/hyperlink" Target="http://twitter.com/Nepal_News_En/statuses/1525720157586345984" TargetMode="External"/><Relationship Id="rId1126" Type="http://schemas.openxmlformats.org/officeDocument/2006/relationships/hyperlink" Target="http://twitter.com/samir_thapaliya/statuses/1525670863424868352" TargetMode="External"/><Relationship Id="rId1680" Type="http://schemas.openxmlformats.org/officeDocument/2006/relationships/hyperlink" Target="http://twitter.com/salmanshahT20/statuses/1525483267993923584" TargetMode="External"/><Relationship Id="rId1778" Type="http://schemas.openxmlformats.org/officeDocument/2006/relationships/hyperlink" Target="http://pbs.twimg.com/profile_images/1519330683529101317/DMd9Kplu_normal.jpg" TargetMode="External"/><Relationship Id="rId1985" Type="http://schemas.openxmlformats.org/officeDocument/2006/relationships/hyperlink" Target="http://twitter.com/DeepakbhandRi/statuses/1525382260240699392" TargetMode="External"/><Relationship Id="rId703" Type="http://schemas.openxmlformats.org/officeDocument/2006/relationships/hyperlink" Target="http://twitter.com/AmritYa33815537/statuses/1525750099296780288" TargetMode="External"/><Relationship Id="rId910" Type="http://schemas.openxmlformats.org/officeDocument/2006/relationships/hyperlink" Target="http://pbs.twimg.com/profile_images/1482984717360459779/Szc8sqyF_normal.jpg" TargetMode="External"/><Relationship Id="rId1333" Type="http://schemas.openxmlformats.org/officeDocument/2006/relationships/hyperlink" Target="http://pbs.twimg.com/profile_images/1409114760315027459/V9h5cbLo_normal.jpg" TargetMode="External"/><Relationship Id="rId1540" Type="http://schemas.openxmlformats.org/officeDocument/2006/relationships/hyperlink" Target="http://twitter.com/barshabarsaa/statuses/1525513561362952193" TargetMode="External"/><Relationship Id="rId1638" Type="http://schemas.openxmlformats.org/officeDocument/2006/relationships/hyperlink" Target="http://twitter.com/1Pratik11/statuses/1525491079818416129" TargetMode="External"/><Relationship Id="rId1400" Type="http://schemas.openxmlformats.org/officeDocument/2006/relationships/hyperlink" Target="http://twitter.com/pawanneup/statuses/1525555814848614400" TargetMode="External"/><Relationship Id="rId1845" Type="http://schemas.openxmlformats.org/officeDocument/2006/relationships/hyperlink" Target="http://twitter.com/Ujyaalo/statuses/1525452373782831104" TargetMode="External"/><Relationship Id="rId1705" Type="http://schemas.openxmlformats.org/officeDocument/2006/relationships/hyperlink" Target="http://pbs.twimg.com/profile_images/1522121439746588672/S52Iq3sD_normal.jpg" TargetMode="External"/><Relationship Id="rId1912" Type="http://schemas.openxmlformats.org/officeDocument/2006/relationships/hyperlink" Target="http://pbs.twimg.com/profile_images/1514634966726221825/Q5NhUQ3r_normal.jpg" TargetMode="External"/><Relationship Id="rId286" Type="http://schemas.openxmlformats.org/officeDocument/2006/relationships/hyperlink" Target="http://twitter.com/DeepakbhandRi/statuses/1525847077862789120" TargetMode="External"/><Relationship Id="rId493" Type="http://schemas.openxmlformats.org/officeDocument/2006/relationships/hyperlink" Target="http://twitter.com/NepalLiveToday/statuses/1525800411277705218" TargetMode="External"/><Relationship Id="rId146" Type="http://schemas.openxmlformats.org/officeDocument/2006/relationships/hyperlink" Target="http://twitter.com/mastamaulana/statuses/1525877321156407297" TargetMode="External"/><Relationship Id="rId353" Type="http://schemas.openxmlformats.org/officeDocument/2006/relationships/hyperlink" Target="http://pbs.twimg.com/profile_images/1322102450799570945/uscQT2TH_normal.jpg" TargetMode="External"/><Relationship Id="rId560" Type="http://schemas.openxmlformats.org/officeDocument/2006/relationships/hyperlink" Target="http://pbs.twimg.com/profile_images/1477164349617688576/567_xuDQ_normal.jpg" TargetMode="External"/><Relationship Id="rId798" Type="http://schemas.openxmlformats.org/officeDocument/2006/relationships/hyperlink" Target="http://pbs.twimg.com/profile_images/449756431990788096/G1zT-nAm_normal.jpeg" TargetMode="External"/><Relationship Id="rId1190" Type="http://schemas.openxmlformats.org/officeDocument/2006/relationships/hyperlink" Target="http://twitter.com/ddashar18/statuses/1525658006368579584" TargetMode="External"/><Relationship Id="rId213" Type="http://schemas.openxmlformats.org/officeDocument/2006/relationships/hyperlink" Target="http://pbs.twimg.com/profile_images/1385210066001747977/DmGQJmvq_normal.jpg" TargetMode="External"/><Relationship Id="rId420" Type="http://schemas.openxmlformats.org/officeDocument/2006/relationships/hyperlink" Target="http://pbs.twimg.com/profile_images/982956063531175936/dCvsTAt4_normal.jpg" TargetMode="External"/><Relationship Id="rId658" Type="http://schemas.openxmlformats.org/officeDocument/2006/relationships/hyperlink" Target="http://pbs.twimg.com/profile_images/1260063611969507330/hlRsjBtS_normal.jpg" TargetMode="External"/><Relationship Id="rId865" Type="http://schemas.openxmlformats.org/officeDocument/2006/relationships/hyperlink" Target="http://twitter.com/inawaraj/statuses/1525713566065602560" TargetMode="External"/><Relationship Id="rId1050" Type="http://schemas.openxmlformats.org/officeDocument/2006/relationships/hyperlink" Target="http://pbs.twimg.com/profile_images/1282747952742584320/sq_pz9nX_normal.jpg" TargetMode="External"/><Relationship Id="rId1288" Type="http://schemas.openxmlformats.org/officeDocument/2006/relationships/hyperlink" Target="http://twitter.com/nimeshghimire12/statuses/1525635527902625792" TargetMode="External"/><Relationship Id="rId1495" Type="http://schemas.openxmlformats.org/officeDocument/2006/relationships/hyperlink" Target="http://pbs.twimg.com/profile_images/1502663255839240195/VjbEPTha_normal.jpg" TargetMode="External"/><Relationship Id="rId297" Type="http://schemas.openxmlformats.org/officeDocument/2006/relationships/hyperlink" Target="http://pbs.twimg.com/profile_images/1441287757045788672/hJVwtmsD_normal.jpg" TargetMode="External"/><Relationship Id="rId518" Type="http://schemas.openxmlformats.org/officeDocument/2006/relationships/hyperlink" Target="http://pbs.twimg.com/profile_images/1492781420036571137/5fP-R-ZQ_normal.jpg" TargetMode="External"/><Relationship Id="rId725" Type="http://schemas.openxmlformats.org/officeDocument/2006/relationships/hyperlink" Target="http://twitter.com/nepalmeme/statuses/1525746552811421696" TargetMode="External"/><Relationship Id="rId932" Type="http://schemas.openxmlformats.org/officeDocument/2006/relationships/hyperlink" Target="http://pbs.twimg.com/profile_images/649795162466463745/-UO-Q4Xp_normal.png" TargetMode="External"/><Relationship Id="rId1148" Type="http://schemas.openxmlformats.org/officeDocument/2006/relationships/hyperlink" Target="http://twitter.com/thehimalayan/statuses/1525664888076791810" TargetMode="External"/><Relationship Id="rId1355" Type="http://schemas.openxmlformats.org/officeDocument/2006/relationships/hyperlink" Target="http://pbs.twimg.com/profile_images/1470507451556536321/AV7A8Izm_normal.jpg" TargetMode="External"/><Relationship Id="rId1562" Type="http://schemas.openxmlformats.org/officeDocument/2006/relationships/hyperlink" Target="http://twitter.com/RepublicaNepal/statuses/1525507759613300736" TargetMode="External"/><Relationship Id="rId157" Type="http://schemas.openxmlformats.org/officeDocument/2006/relationships/hyperlink" Target="http://pbs.twimg.com/profile_images/1505811794681819140/IqDfeufc_normal.jpg" TargetMode="External"/><Relationship Id="rId364" Type="http://schemas.openxmlformats.org/officeDocument/2006/relationships/hyperlink" Target="http://twitter.com/NepalLiveToday/statuses/1525828393031565312" TargetMode="External"/><Relationship Id="rId1008" Type="http://schemas.openxmlformats.org/officeDocument/2006/relationships/hyperlink" Target="http://pbs.twimg.com/profile_images/1238475782504075271/WhXmtYmb_normal.jpg" TargetMode="External"/><Relationship Id="rId1215" Type="http://schemas.openxmlformats.org/officeDocument/2006/relationships/hyperlink" Target="http://pbs.twimg.com/profile_images/3698752221/65b0315510fcf239c4e929947a712c89_normal.png" TargetMode="External"/><Relationship Id="rId1422" Type="http://schemas.openxmlformats.org/officeDocument/2006/relationships/hyperlink" Target="http://twitter.com/ToucanDoItMang/statuses/1525548269140443136" TargetMode="External"/><Relationship Id="rId1867" Type="http://schemas.openxmlformats.org/officeDocument/2006/relationships/hyperlink" Target="http://twitter.com/SGnepal/statuses/1525447143669911552" TargetMode="External"/><Relationship Id="rId61" Type="http://schemas.openxmlformats.org/officeDocument/2006/relationships/hyperlink" Target="http://pbs.twimg.com/profile_images/1509561172072316933/HqPXkXTr_normal.jpg" TargetMode="External"/><Relationship Id="rId571" Type="http://schemas.openxmlformats.org/officeDocument/2006/relationships/hyperlink" Target="http://twitter.com/Rocks_Suman1/statuses/1525775525737730048" TargetMode="External"/><Relationship Id="rId669" Type="http://schemas.openxmlformats.org/officeDocument/2006/relationships/hyperlink" Target="http://twitter.com/RONBupdates/statuses/1525755716459692033" TargetMode="External"/><Relationship Id="rId876" Type="http://schemas.openxmlformats.org/officeDocument/2006/relationships/hyperlink" Target="http://pbs.twimg.com/profile_images/1190347137026002944/aFPP6QzC_normal.jpg" TargetMode="External"/><Relationship Id="rId1299" Type="http://schemas.openxmlformats.org/officeDocument/2006/relationships/hyperlink" Target="http://pbs.twimg.com/profile_images/1525151351252013057/z1baM-06_normal.jpg" TargetMode="External"/><Relationship Id="rId1727" Type="http://schemas.openxmlformats.org/officeDocument/2006/relationships/hyperlink" Target="http://pbs.twimg.com/profile_images/761690684755697664/hBtOjLOR_normal.jpg" TargetMode="External"/><Relationship Id="rId1934" Type="http://schemas.openxmlformats.org/officeDocument/2006/relationships/hyperlink" Target="http://pbs.twimg.com/profile_images/1520967506122637312/bZpukI42_normal.jpg" TargetMode="External"/><Relationship Id="rId19" Type="http://schemas.openxmlformats.org/officeDocument/2006/relationships/hyperlink" Target="http://pbs.twimg.com/profile_images/1525967856655298561/Ik3j5Foh_normal.jpg" TargetMode="External"/><Relationship Id="rId224" Type="http://schemas.openxmlformats.org/officeDocument/2006/relationships/hyperlink" Target="http://twitter.com/momoandsarcasm/statuses/1525856099089362944" TargetMode="External"/><Relationship Id="rId431" Type="http://schemas.openxmlformats.org/officeDocument/2006/relationships/hyperlink" Target="http://twitter.com/Nepal_News_En/statuses/1525808276578902018" TargetMode="External"/><Relationship Id="rId529" Type="http://schemas.openxmlformats.org/officeDocument/2006/relationships/hyperlink" Target="http://twitter.com/PIJNAS_CA10/statuses/1525789613952233472" TargetMode="External"/><Relationship Id="rId736" Type="http://schemas.openxmlformats.org/officeDocument/2006/relationships/hyperlink" Target="http://pbs.twimg.com/profile_images/1103178676169048064/zxfSzS_k_normal.png" TargetMode="External"/><Relationship Id="rId1061" Type="http://schemas.openxmlformats.org/officeDocument/2006/relationships/hyperlink" Target="http://twitter.com/RepublicaNepal/statuses/1525678406293401600" TargetMode="External"/><Relationship Id="rId1159" Type="http://schemas.openxmlformats.org/officeDocument/2006/relationships/hyperlink" Target="http://pbs.twimg.com/profile_images/1525775342690238464/KMV2G0OT_normal.jpg" TargetMode="External"/><Relationship Id="rId1366" Type="http://schemas.openxmlformats.org/officeDocument/2006/relationships/hyperlink" Target="http://twitter.com/AshokNe71285906/statuses/1525584531427713024" TargetMode="External"/><Relationship Id="rId168" Type="http://schemas.openxmlformats.org/officeDocument/2006/relationships/hyperlink" Target="http://twitter.com/Prithvi86012621/statuses/1525871825678307336" TargetMode="External"/><Relationship Id="rId943" Type="http://schemas.openxmlformats.org/officeDocument/2006/relationships/hyperlink" Target="http://twitter.com/prajwolbaniyaa/statuses/1525699068596408320" TargetMode="External"/><Relationship Id="rId1019" Type="http://schemas.openxmlformats.org/officeDocument/2006/relationships/hyperlink" Target="http://twitter.com/Dherainakara/statuses/1525682643127283712" TargetMode="External"/><Relationship Id="rId1573" Type="http://schemas.openxmlformats.org/officeDocument/2006/relationships/hyperlink" Target="http://pbs.twimg.com/profile_images/1006825431411015680/xSv2JTFg_normal.jpg" TargetMode="External"/><Relationship Id="rId1780" Type="http://schemas.openxmlformats.org/officeDocument/2006/relationships/hyperlink" Target="http://pbs.twimg.com/profile_images/1512388011031658500/UOzmE7nk_normal.jpg" TargetMode="External"/><Relationship Id="rId1878" Type="http://schemas.openxmlformats.org/officeDocument/2006/relationships/hyperlink" Target="http://pbs.twimg.com/profile_images/885023097501483011/TLBmT05f_normal.jpg" TargetMode="External"/><Relationship Id="rId72" Type="http://schemas.openxmlformats.org/officeDocument/2006/relationships/hyperlink" Target="http://twitter.com/sijapati_binod/statuses/1525900393221222400" TargetMode="External"/><Relationship Id="rId375" Type="http://schemas.openxmlformats.org/officeDocument/2006/relationships/hyperlink" Target="http://pbs.twimg.com/profile_images/1518786030237007872/15sCRIto_normal.jpg" TargetMode="External"/><Relationship Id="rId582" Type="http://schemas.openxmlformats.org/officeDocument/2006/relationships/hyperlink" Target="http://pbs.twimg.com/profile_images/588936040888438784/RxOOcrCe_normal.jpg" TargetMode="External"/><Relationship Id="rId803" Type="http://schemas.openxmlformats.org/officeDocument/2006/relationships/hyperlink" Target="http://twitter.com/Online_khabar/statuses/1525726262278619136" TargetMode="External"/><Relationship Id="rId1226" Type="http://schemas.openxmlformats.org/officeDocument/2006/relationships/hyperlink" Target="http://twitter.com/dc_popular/statuses/1525649459048517632" TargetMode="External"/><Relationship Id="rId1433" Type="http://schemas.openxmlformats.org/officeDocument/2006/relationships/hyperlink" Target="http://pbs.twimg.com/profile_images/1523702115058786305/lm4Apl4a_normal.jpg" TargetMode="External"/><Relationship Id="rId1640" Type="http://schemas.openxmlformats.org/officeDocument/2006/relationships/hyperlink" Target="http://twitter.com/APhanju/statuses/1525489513941807104" TargetMode="External"/><Relationship Id="rId1738" Type="http://schemas.openxmlformats.org/officeDocument/2006/relationships/hyperlink" Target="http://twitter.com/d_sndp/statuses/1525473426613293058" TargetMode="External"/><Relationship Id="rId3" Type="http://schemas.openxmlformats.org/officeDocument/2006/relationships/hyperlink" Target="http://pbs.twimg.com/profile_images/1520798275481522176/GyagCnqN_normal.jpg" TargetMode="External"/><Relationship Id="rId235" Type="http://schemas.openxmlformats.org/officeDocument/2006/relationships/hyperlink" Target="http://pbs.twimg.com/profile_images/1437423113524809738/3XJFA7me_normal.jpg" TargetMode="External"/><Relationship Id="rId442" Type="http://schemas.openxmlformats.org/officeDocument/2006/relationships/hyperlink" Target="http://pbs.twimg.com/profile_images/1525406958613721089/DrYrH_yY_normal.jpg" TargetMode="External"/><Relationship Id="rId887" Type="http://schemas.openxmlformats.org/officeDocument/2006/relationships/hyperlink" Target="http://twitter.com/BiswaMagar/statuses/1525708219435601920" TargetMode="External"/><Relationship Id="rId1072" Type="http://schemas.openxmlformats.org/officeDocument/2006/relationships/hyperlink" Target="http://pbs.twimg.com/profile_images/1524299732834603008/NmbQUqn0_normal.jpg" TargetMode="External"/><Relationship Id="rId1500" Type="http://schemas.openxmlformats.org/officeDocument/2006/relationships/hyperlink" Target="http://twitter.com/jashmeli/statuses/1525522349361364993" TargetMode="External"/><Relationship Id="rId1945" Type="http://schemas.openxmlformats.org/officeDocument/2006/relationships/hyperlink" Target="http://twitter.com/investor_nepal/statuses/1525383832517496833" TargetMode="External"/><Relationship Id="rId302" Type="http://schemas.openxmlformats.org/officeDocument/2006/relationships/hyperlink" Target="http://twitter.com/voice4nepal/statuses/1525841334254596097" TargetMode="External"/><Relationship Id="rId747" Type="http://schemas.openxmlformats.org/officeDocument/2006/relationships/hyperlink" Target="http://twitter.com/mepradeep17/statuses/1525740768438407168" TargetMode="External"/><Relationship Id="rId954" Type="http://schemas.openxmlformats.org/officeDocument/2006/relationships/hyperlink" Target="http://pbs.twimg.com/profile_images/1469194781502763010/2YvMsYzN_normal.jpg" TargetMode="External"/><Relationship Id="rId1377" Type="http://schemas.openxmlformats.org/officeDocument/2006/relationships/hyperlink" Target="http://pbs.twimg.com/profile_images/1524014208907571200/_vPXnODO_normal.jpg" TargetMode="External"/><Relationship Id="rId1584" Type="http://schemas.openxmlformats.org/officeDocument/2006/relationships/hyperlink" Target="http://twitter.com/aurafeels/statuses/1525500012758716417" TargetMode="External"/><Relationship Id="rId1791" Type="http://schemas.openxmlformats.org/officeDocument/2006/relationships/hyperlink" Target="http://twitter.com/life_kandel01/statuses/1525464368598904832" TargetMode="External"/><Relationship Id="rId1805" Type="http://schemas.openxmlformats.org/officeDocument/2006/relationships/hyperlink" Target="http://twitter.com/Dexter_399/statuses/1525461081648689152" TargetMode="External"/><Relationship Id="rId83" Type="http://schemas.openxmlformats.org/officeDocument/2006/relationships/hyperlink" Target="http://pbs.twimg.com/profile_images/1519337739870949376/KMTkjHIF_normal.jpg" TargetMode="External"/><Relationship Id="rId179" Type="http://schemas.openxmlformats.org/officeDocument/2006/relationships/hyperlink" Target="http://pbs.twimg.com/profile_images/1525380497626767361/dL406T40_normal.jpg" TargetMode="External"/><Relationship Id="rId386" Type="http://schemas.openxmlformats.org/officeDocument/2006/relationships/hyperlink" Target="http://pbs.twimg.com/profile_images/1261568294990970881/lc1VT5tY_normal.jpg" TargetMode="External"/><Relationship Id="rId593" Type="http://schemas.openxmlformats.org/officeDocument/2006/relationships/hyperlink" Target="http://twitter.com/KalikoteSusmita/statuses/1525770282081853440" TargetMode="External"/><Relationship Id="rId607" Type="http://schemas.openxmlformats.org/officeDocument/2006/relationships/hyperlink" Target="http://twitter.com/mahabirpaudyal/statuses/1525768780483555328" TargetMode="External"/><Relationship Id="rId814" Type="http://schemas.openxmlformats.org/officeDocument/2006/relationships/hyperlink" Target="http://pbs.twimg.com/profile_images/1505759571796971524/Bmk0fT48_normal.jpg" TargetMode="External"/><Relationship Id="rId1237" Type="http://schemas.openxmlformats.org/officeDocument/2006/relationships/hyperlink" Target="http://pbs.twimg.com/profile_images/1516385777512779784/Fyi5Ile__normal.png" TargetMode="External"/><Relationship Id="rId1444" Type="http://schemas.openxmlformats.org/officeDocument/2006/relationships/hyperlink" Target="http://twitter.com/Gatsby75/statuses/1525536352519000069" TargetMode="External"/><Relationship Id="rId1651" Type="http://schemas.openxmlformats.org/officeDocument/2006/relationships/hyperlink" Target="http://pbs.twimg.com/profile_images/1525167586270642177/May37GHj_normal.jpg" TargetMode="External"/><Relationship Id="rId1889" Type="http://schemas.openxmlformats.org/officeDocument/2006/relationships/hyperlink" Target="http://twitter.com/preg_mi/statuses/1525442782680469505" TargetMode="External"/><Relationship Id="rId246" Type="http://schemas.openxmlformats.org/officeDocument/2006/relationships/hyperlink" Target="http://twitter.com/black_mustangs/statuses/1525853808798334979" TargetMode="External"/><Relationship Id="rId453" Type="http://schemas.openxmlformats.org/officeDocument/2006/relationships/hyperlink" Target="http://twitter.com/OnlineKhabar_En/statuses/1525804873262178305" TargetMode="External"/><Relationship Id="rId660" Type="http://schemas.openxmlformats.org/officeDocument/2006/relationships/hyperlink" Target="http://pbs.twimg.com/profile_images/939115285843296256/OX2nGX9x_normal.jpg" TargetMode="External"/><Relationship Id="rId898" Type="http://schemas.openxmlformats.org/officeDocument/2006/relationships/hyperlink" Target="http://pbs.twimg.com/profile_images/1516385777512779784/Fyi5Ile__normal.png" TargetMode="External"/><Relationship Id="rId1083" Type="http://schemas.openxmlformats.org/officeDocument/2006/relationships/hyperlink" Target="http://twitter.com/Rubinabina2/statuses/1525675092298330112" TargetMode="External"/><Relationship Id="rId1290" Type="http://schemas.openxmlformats.org/officeDocument/2006/relationships/hyperlink" Target="http://twitter.com/nimeshghimire12/statuses/1525635431089721345" TargetMode="External"/><Relationship Id="rId1304" Type="http://schemas.openxmlformats.org/officeDocument/2006/relationships/hyperlink" Target="http://twitter.com/Himalpost1/statuses/1525630504430895104" TargetMode="External"/><Relationship Id="rId1511" Type="http://schemas.openxmlformats.org/officeDocument/2006/relationships/hyperlink" Target="http://pbs.twimg.com/profile_images/1217670516548333568/F6dBagcx_normal.jpg" TargetMode="External"/><Relationship Id="rId1749" Type="http://schemas.openxmlformats.org/officeDocument/2006/relationships/hyperlink" Target="http://pbs.twimg.com/profile_images/1522270746546155522/DHFV60TD_normal.jpg" TargetMode="External"/><Relationship Id="rId1956" Type="http://schemas.openxmlformats.org/officeDocument/2006/relationships/hyperlink" Target="http://pbs.twimg.com/profile_images/1169931018171629570/esk78rLL_normal.jpg" TargetMode="External"/><Relationship Id="rId106" Type="http://schemas.openxmlformats.org/officeDocument/2006/relationships/hyperlink" Target="http://twitter.com/thisweekinnepal/statuses/1525887744634982400" TargetMode="External"/><Relationship Id="rId313" Type="http://schemas.openxmlformats.org/officeDocument/2006/relationships/hyperlink" Target="http://pbs.twimg.com/profile_images/1473562960727461888/GKhmX3si_normal.jpg" TargetMode="External"/><Relationship Id="rId758" Type="http://schemas.openxmlformats.org/officeDocument/2006/relationships/hyperlink" Target="http://pbs.twimg.com/profile_images/1522446176305696768/rQxve5C-_normal.jpg" TargetMode="External"/><Relationship Id="rId965" Type="http://schemas.openxmlformats.org/officeDocument/2006/relationships/hyperlink" Target="http://twitter.com/roohsaa/statuses/1525696010986475520" TargetMode="External"/><Relationship Id="rId1150" Type="http://schemas.openxmlformats.org/officeDocument/2006/relationships/hyperlink" Target="http://twitter.com/Bluemoon9320/statuses/1525664867180371969" TargetMode="External"/><Relationship Id="rId1388" Type="http://schemas.openxmlformats.org/officeDocument/2006/relationships/hyperlink" Target="http://twitter.com/Harry75584510/statuses/1525562112130547712" TargetMode="External"/><Relationship Id="rId1595" Type="http://schemas.openxmlformats.org/officeDocument/2006/relationships/hyperlink" Target="http://pbs.twimg.com/profile_images/1525494499178577926/E90ehpyS_normal.jpg" TargetMode="External"/><Relationship Id="rId1609" Type="http://schemas.openxmlformats.org/officeDocument/2006/relationships/hyperlink" Target="http://pbs.twimg.com/profile_images/1513824971214458880/3O4Z18VB_normal.jpg" TargetMode="External"/><Relationship Id="rId1816" Type="http://schemas.openxmlformats.org/officeDocument/2006/relationships/hyperlink" Target="http://pbs.twimg.com/profile_images/1324272003071664130/lwdS2m38_normal.jpg" TargetMode="External"/><Relationship Id="rId10" Type="http://schemas.openxmlformats.org/officeDocument/2006/relationships/hyperlink" Target="http://twitter.com/_sumancr_/statuses/1525985244880351232" TargetMode="External"/><Relationship Id="rId94" Type="http://schemas.openxmlformats.org/officeDocument/2006/relationships/hyperlink" Target="http://twitter.com/nimeshghimire12/statuses/1525893161897570304" TargetMode="External"/><Relationship Id="rId397" Type="http://schemas.openxmlformats.org/officeDocument/2006/relationships/hyperlink" Target="http://twitter.com/preombie/statuses/1525817626278391809" TargetMode="External"/><Relationship Id="rId520" Type="http://schemas.openxmlformats.org/officeDocument/2006/relationships/hyperlink" Target="http://pbs.twimg.com/profile_images/1385210066001747977/DmGQJmvq_normal.jpg" TargetMode="External"/><Relationship Id="rId618" Type="http://schemas.openxmlformats.org/officeDocument/2006/relationships/hyperlink" Target="http://abs.twimg.com/sticky/default_profile_images/default_profile_normal.png" TargetMode="External"/><Relationship Id="rId825" Type="http://schemas.openxmlformats.org/officeDocument/2006/relationships/hyperlink" Target="http://twitter.com/NabinDh94406285/statuses/1525723342891794432" TargetMode="External"/><Relationship Id="rId1248" Type="http://schemas.openxmlformats.org/officeDocument/2006/relationships/hyperlink" Target="http://twitter.com/Ujyaalo/statuses/1525642280136482816" TargetMode="External"/><Relationship Id="rId1455" Type="http://schemas.openxmlformats.org/officeDocument/2006/relationships/hyperlink" Target="http://pbs.twimg.com/profile_images/1507971410970382339/Z28M1ynO_normal.jpg" TargetMode="External"/><Relationship Id="rId1662" Type="http://schemas.openxmlformats.org/officeDocument/2006/relationships/hyperlink" Target="http://twitter.com/Bhyaguto1/statuses/1525486323184074753" TargetMode="External"/><Relationship Id="rId257" Type="http://schemas.openxmlformats.org/officeDocument/2006/relationships/hyperlink" Target="http://pbs.twimg.com/profile_images/1335118989354098689/JetFtgUn_normal.jpg" TargetMode="External"/><Relationship Id="rId464" Type="http://schemas.openxmlformats.org/officeDocument/2006/relationships/hyperlink" Target="http://pbs.twimg.com/profile_images/1506633140218961924/AAIVkAOb_normal.jpg" TargetMode="External"/><Relationship Id="rId1010" Type="http://schemas.openxmlformats.org/officeDocument/2006/relationships/hyperlink" Target="http://pbs.twimg.com/profile_images/1525648795240833024/9vi_qgxl_normal.jpg" TargetMode="External"/><Relationship Id="rId1094" Type="http://schemas.openxmlformats.org/officeDocument/2006/relationships/hyperlink" Target="http://pbs.twimg.com/profile_images/1438793177784152067/w0tsif66_normal.jpg" TargetMode="External"/><Relationship Id="rId1108" Type="http://schemas.openxmlformats.org/officeDocument/2006/relationships/hyperlink" Target="http://twitter.com/RunjitRay/statuses/1525672871414370306" TargetMode="External"/><Relationship Id="rId1315" Type="http://schemas.openxmlformats.org/officeDocument/2006/relationships/hyperlink" Target="http://pbs.twimg.com/profile_images/1502484629521334272/Abt-ElJ0_normal.jpg" TargetMode="External"/><Relationship Id="rId1967" Type="http://schemas.openxmlformats.org/officeDocument/2006/relationships/hyperlink" Target="http://twitter.com/Dr_Harku/statuses/1525383090964955136" TargetMode="External"/><Relationship Id="rId117" Type="http://schemas.openxmlformats.org/officeDocument/2006/relationships/hyperlink" Target="http://pbs.twimg.com/profile_images/1521807966298849280/7c-yjRWG_normal.png" TargetMode="External"/><Relationship Id="rId671" Type="http://schemas.openxmlformats.org/officeDocument/2006/relationships/hyperlink" Target="http://twitter.com/DakterSaab/statuses/1525755581424107520" TargetMode="External"/><Relationship Id="rId769" Type="http://schemas.openxmlformats.org/officeDocument/2006/relationships/hyperlink" Target="http://twitter.com/sashinjoshi/statuses/1525735444943474688" TargetMode="External"/><Relationship Id="rId976" Type="http://schemas.openxmlformats.org/officeDocument/2006/relationships/hyperlink" Target="http://pbs.twimg.com/profile_images/1523503043316453376/4ADF0jGY_normal.jpg" TargetMode="External"/><Relationship Id="rId1399" Type="http://schemas.openxmlformats.org/officeDocument/2006/relationships/hyperlink" Target="http://pbs.twimg.com/profile_images/1486309366936391680/q9VoPWb-_normal.jpg" TargetMode="External"/><Relationship Id="rId324" Type="http://schemas.openxmlformats.org/officeDocument/2006/relationships/hyperlink" Target="http://twitter.com/YamGautam8/statuses/1525836305904480256" TargetMode="External"/><Relationship Id="rId531" Type="http://schemas.openxmlformats.org/officeDocument/2006/relationships/hyperlink" Target="http://twitter.com/Adhishchhettri/statuses/1525789612115136512" TargetMode="External"/><Relationship Id="rId629" Type="http://schemas.openxmlformats.org/officeDocument/2006/relationships/hyperlink" Target="http://twitter.com/palpasa_cafe/statuses/1525766489105920000" TargetMode="External"/><Relationship Id="rId1161" Type="http://schemas.openxmlformats.org/officeDocument/2006/relationships/hyperlink" Target="http://pbs.twimg.com/profile_images/897415605103362048/IfXEInGk_normal.jpg" TargetMode="External"/><Relationship Id="rId1259" Type="http://schemas.openxmlformats.org/officeDocument/2006/relationships/hyperlink" Target="http://pbs.twimg.com/profile_images/1452107566155288580/RE8YK_5k_normal.jpg" TargetMode="External"/><Relationship Id="rId1466" Type="http://schemas.openxmlformats.org/officeDocument/2006/relationships/hyperlink" Target="http://twitter.com/saagarsunar7/statuses/1525530388122193921" TargetMode="External"/><Relationship Id="rId836" Type="http://schemas.openxmlformats.org/officeDocument/2006/relationships/hyperlink" Target="http://pbs.twimg.com/profile_images/1525131106231562242/1Hgy1LCG_normal.jpg" TargetMode="External"/><Relationship Id="rId1021" Type="http://schemas.openxmlformats.org/officeDocument/2006/relationships/hyperlink" Target="http://twitter.com/DeepakbhandRi/statuses/1525682545857155072" TargetMode="External"/><Relationship Id="rId1119" Type="http://schemas.openxmlformats.org/officeDocument/2006/relationships/hyperlink" Target="http://pbs.twimg.com/profile_images/1513472977593159681/1wIXJnNb_normal.jpg" TargetMode="External"/><Relationship Id="rId1673" Type="http://schemas.openxmlformats.org/officeDocument/2006/relationships/hyperlink" Target="http://pbs.twimg.com/profile_images/1522226753741070336/f8bXUq4A_normal.jpg" TargetMode="External"/><Relationship Id="rId1880" Type="http://schemas.openxmlformats.org/officeDocument/2006/relationships/hyperlink" Target="http://pbs.twimg.com/profile_images/1506266516538671111/OA-JkXE1_normal.png" TargetMode="External"/><Relationship Id="rId1978" Type="http://schemas.openxmlformats.org/officeDocument/2006/relationships/hyperlink" Target="http://pbs.twimg.com/profile_images/1520379339451224064/HPNYShfN_normal.jpg" TargetMode="External"/><Relationship Id="rId903" Type="http://schemas.openxmlformats.org/officeDocument/2006/relationships/hyperlink" Target="http://twitter.com/DeepakbhandRi/statuses/1525703771379994624" TargetMode="External"/><Relationship Id="rId1326" Type="http://schemas.openxmlformats.org/officeDocument/2006/relationships/hyperlink" Target="http://twitter.com/Dherainakara/statuses/1525613056029384705" TargetMode="External"/><Relationship Id="rId1533" Type="http://schemas.openxmlformats.org/officeDocument/2006/relationships/hyperlink" Target="http://pbs.twimg.com/profile_images/1513570676829044740/V0r8bQY9_normal.jpg" TargetMode="External"/><Relationship Id="rId1740" Type="http://schemas.openxmlformats.org/officeDocument/2006/relationships/hyperlink" Target="http://twitter.com/arunshah240/statuses/1525473396405829632" TargetMode="External"/><Relationship Id="rId32" Type="http://schemas.openxmlformats.org/officeDocument/2006/relationships/hyperlink" Target="http://twitter.com/sochharu/statuses/1525933297313861633" TargetMode="External"/><Relationship Id="rId1600" Type="http://schemas.openxmlformats.org/officeDocument/2006/relationships/hyperlink" Target="http://twitter.com/susangurung7/statuses/1525497078327410688" TargetMode="External"/><Relationship Id="rId1838" Type="http://schemas.openxmlformats.org/officeDocument/2006/relationships/hyperlink" Target="http://pbs.twimg.com/profile_images/1519337739870949376/KMTkjHIF_normal.jpg" TargetMode="External"/><Relationship Id="rId181" Type="http://schemas.openxmlformats.org/officeDocument/2006/relationships/hyperlink" Target="http://pbs.twimg.com/profile_images/1359740839652597763/dNwkJfFE_normal.jpg" TargetMode="External"/><Relationship Id="rId1905" Type="http://schemas.openxmlformats.org/officeDocument/2006/relationships/hyperlink" Target="http://twitter.com/nimeshghimire12/statuses/1525440892404105217" TargetMode="External"/><Relationship Id="rId279" Type="http://schemas.openxmlformats.org/officeDocument/2006/relationships/hyperlink" Target="http://pbs.twimg.com/profile_images/1520798275481522176/GyagCnqN_normal.jpg" TargetMode="External"/><Relationship Id="rId486" Type="http://schemas.openxmlformats.org/officeDocument/2006/relationships/hyperlink" Target="http://pbs.twimg.com/profile_images/1520798275481522176/GyagCnqN_normal.jpg" TargetMode="External"/><Relationship Id="rId693" Type="http://schemas.openxmlformats.org/officeDocument/2006/relationships/hyperlink" Target="http://twitter.com/AmritYa33815537/statuses/1525750638759792640" TargetMode="External"/><Relationship Id="rId139" Type="http://schemas.openxmlformats.org/officeDocument/2006/relationships/hyperlink" Target="http://pbs.twimg.com/profile_images/1333040514090713090/CkRr7Jde_normal.jpg" TargetMode="External"/><Relationship Id="rId346" Type="http://schemas.openxmlformats.org/officeDocument/2006/relationships/hyperlink" Target="http://twitter.com/iamurSaugat/statuses/1525831420538630144" TargetMode="External"/><Relationship Id="rId553" Type="http://schemas.openxmlformats.org/officeDocument/2006/relationships/hyperlink" Target="http://twitter.com/Nepal_News_En/statuses/1525780563679920129" TargetMode="External"/><Relationship Id="rId760" Type="http://schemas.openxmlformats.org/officeDocument/2006/relationships/hyperlink" Target="http://pbs.twimg.com/profile_images/3698752221/65b0315510fcf239c4e929947a712c89_normal.png" TargetMode="External"/><Relationship Id="rId998" Type="http://schemas.openxmlformats.org/officeDocument/2006/relationships/hyperlink" Target="http://pbs.twimg.com/profile_images/449756431990788096/G1zT-nAm_normal.jpeg" TargetMode="External"/><Relationship Id="rId1183" Type="http://schemas.openxmlformats.org/officeDocument/2006/relationships/hyperlink" Target="http://pbs.twimg.com/profile_images/1388566071645405184/qUvUxNCe_normal.jpg" TargetMode="External"/><Relationship Id="rId1390" Type="http://schemas.openxmlformats.org/officeDocument/2006/relationships/hyperlink" Target="http://twitter.com/DaredMax/statuses/1525561656570707968" TargetMode="External"/><Relationship Id="rId206" Type="http://schemas.openxmlformats.org/officeDocument/2006/relationships/hyperlink" Target="http://twitter.com/iamujjwalt/statuses/1525863531769303045" TargetMode="External"/><Relationship Id="rId413" Type="http://schemas.openxmlformats.org/officeDocument/2006/relationships/hyperlink" Target="http://twitter.com/RepublicaNepal/statuses/1525812367644233730" TargetMode="External"/><Relationship Id="rId858" Type="http://schemas.openxmlformats.org/officeDocument/2006/relationships/hyperlink" Target="http://pbs.twimg.com/profile_images/1291302187109199873/36FJmWIF_normal.jpg" TargetMode="External"/><Relationship Id="rId1043" Type="http://schemas.openxmlformats.org/officeDocument/2006/relationships/hyperlink" Target="http://twitter.com/rneupane425/statuses/1525680652053385218" TargetMode="External"/><Relationship Id="rId1488" Type="http://schemas.openxmlformats.org/officeDocument/2006/relationships/hyperlink" Target="http://twitter.com/DeepakbhandRi/statuses/1525524434504691712" TargetMode="External"/><Relationship Id="rId1695" Type="http://schemas.openxmlformats.org/officeDocument/2006/relationships/hyperlink" Target="http://pbs.twimg.com/profile_images/1520436993737789440/jAALb9Sa_normal.jpg" TargetMode="External"/><Relationship Id="rId620" Type="http://schemas.openxmlformats.org/officeDocument/2006/relationships/hyperlink" Target="http://pbs.twimg.com/profile_images/1385210066001747977/DmGQJmvq_normal.jpg" TargetMode="External"/><Relationship Id="rId718" Type="http://schemas.openxmlformats.org/officeDocument/2006/relationships/hyperlink" Target="http://pbs.twimg.com/profile_images/1520798275481522176/GyagCnqN_normal.jpg" TargetMode="External"/><Relationship Id="rId925" Type="http://schemas.openxmlformats.org/officeDocument/2006/relationships/hyperlink" Target="http://twitter.com/braju3208/statuses/1525701122555781120" TargetMode="External"/><Relationship Id="rId1250" Type="http://schemas.openxmlformats.org/officeDocument/2006/relationships/hyperlink" Target="http://twitter.com/imPsubedi/statuses/1525642114888892416" TargetMode="External"/><Relationship Id="rId1348" Type="http://schemas.openxmlformats.org/officeDocument/2006/relationships/hyperlink" Target="http://twitter.com/kesharg54357534/statuses/1525592537716740096" TargetMode="External"/><Relationship Id="rId1555" Type="http://schemas.openxmlformats.org/officeDocument/2006/relationships/hyperlink" Target="http://pbs.twimg.com/profile_images/1520798275481522176/GyagCnqN_normal.jpg" TargetMode="External"/><Relationship Id="rId1762" Type="http://schemas.openxmlformats.org/officeDocument/2006/relationships/hyperlink" Target="http://twitter.com/_imleyy/statuses/1525469259354472448" TargetMode="External"/><Relationship Id="rId1110" Type="http://schemas.openxmlformats.org/officeDocument/2006/relationships/hyperlink" Target="http://twitter.com/beingdevilx/statuses/1525672682246709248" TargetMode="External"/><Relationship Id="rId1208" Type="http://schemas.openxmlformats.org/officeDocument/2006/relationships/hyperlink" Target="http://twitter.com/Stats96073954/statuses/1525652478250868741" TargetMode="External"/><Relationship Id="rId1415" Type="http://schemas.openxmlformats.org/officeDocument/2006/relationships/hyperlink" Target="http://pbs.twimg.com/profile_images/985172063114719238/nNKoHVqh_normal.jpg" TargetMode="External"/><Relationship Id="rId54" Type="http://schemas.openxmlformats.org/officeDocument/2006/relationships/hyperlink" Target="http://twitter.com/trkoirala0311/statuses/1525911175602782208" TargetMode="External"/><Relationship Id="rId1622" Type="http://schemas.openxmlformats.org/officeDocument/2006/relationships/hyperlink" Target="http://twitter.com/nitaspkt1/statuses/1525494119317258240" TargetMode="External"/><Relationship Id="rId1927" Type="http://schemas.openxmlformats.org/officeDocument/2006/relationships/hyperlink" Target="http://twitter.com/nbn_bjr/statuses/1525436997321764867" TargetMode="External"/><Relationship Id="rId270" Type="http://schemas.openxmlformats.org/officeDocument/2006/relationships/hyperlink" Target="http://twitter.com/BijayRijal3/statuses/1525849724867452928" TargetMode="External"/><Relationship Id="rId130" Type="http://schemas.openxmlformats.org/officeDocument/2006/relationships/hyperlink" Target="http://twitter.com/Aakasky/statuses/1525880703048876032" TargetMode="External"/><Relationship Id="rId368" Type="http://schemas.openxmlformats.org/officeDocument/2006/relationships/hyperlink" Target="http://twitter.com/Soni_Rijal69/statuses/1525828056459677699" TargetMode="External"/><Relationship Id="rId575" Type="http://schemas.openxmlformats.org/officeDocument/2006/relationships/hyperlink" Target="http://twitter.com/sameER_utd/statuses/1525773445484584960" TargetMode="External"/><Relationship Id="rId782" Type="http://schemas.openxmlformats.org/officeDocument/2006/relationships/hyperlink" Target="http://pbs.twimg.com/profile_images/1525151351252013057/z1baM-06_normal.jpg" TargetMode="External"/><Relationship Id="rId228" Type="http://schemas.openxmlformats.org/officeDocument/2006/relationships/hyperlink" Target="http://twitter.com/black_mustangs/statuses/1525855672008847360" TargetMode="External"/><Relationship Id="rId435" Type="http://schemas.openxmlformats.org/officeDocument/2006/relationships/hyperlink" Target="http://twitter.com/NepaliDiplomacy/statuses/1525807779101175808" TargetMode="External"/><Relationship Id="rId642" Type="http://schemas.openxmlformats.org/officeDocument/2006/relationships/hyperlink" Target="http://pbs.twimg.com/profile_images/1522446176305696768/rQxve5C-_normal.jpg" TargetMode="External"/><Relationship Id="rId1065" Type="http://schemas.openxmlformats.org/officeDocument/2006/relationships/hyperlink" Target="http://twitter.com/one_imposter_/statuses/1525678147509043200" TargetMode="External"/><Relationship Id="rId1272" Type="http://schemas.openxmlformats.org/officeDocument/2006/relationships/hyperlink" Target="http://twitter.com/_sumanbhattarai/statuses/1525640203742085120" TargetMode="External"/><Relationship Id="rId502" Type="http://schemas.openxmlformats.org/officeDocument/2006/relationships/hyperlink" Target="http://pbs.twimg.com/profile_images/607570151131594753/0U0ssxMP_normal.jpg" TargetMode="External"/><Relationship Id="rId947" Type="http://schemas.openxmlformats.org/officeDocument/2006/relationships/hyperlink" Target="http://twitter.com/SRlamixane/statuses/1525698436942766080" TargetMode="External"/><Relationship Id="rId1132" Type="http://schemas.openxmlformats.org/officeDocument/2006/relationships/hyperlink" Target="http://twitter.com/black_mustangs/statuses/1525669065695432704" TargetMode="External"/><Relationship Id="rId1577" Type="http://schemas.openxmlformats.org/officeDocument/2006/relationships/hyperlink" Target="http://pbs.twimg.com/profile_images/3698752221/65b0315510fcf239c4e929947a712c89_normal.png" TargetMode="External"/><Relationship Id="rId1784" Type="http://schemas.openxmlformats.org/officeDocument/2006/relationships/hyperlink" Target="http://abs.twimg.com/sticky/default_profile_images/default_profile_normal.png" TargetMode="External"/><Relationship Id="rId1991" Type="http://schemas.openxmlformats.org/officeDocument/2006/relationships/hyperlink" Target="http://twitter.com/KabishN/statuses/1525382139163750400" TargetMode="External"/><Relationship Id="rId76" Type="http://schemas.openxmlformats.org/officeDocument/2006/relationships/hyperlink" Target="http://twitter.com/bkeshab2046/statuses/1525900147737042945" TargetMode="External"/><Relationship Id="rId807" Type="http://schemas.openxmlformats.org/officeDocument/2006/relationships/hyperlink" Target="http://twitter.com/FplRosh/statuses/1525726117356654593" TargetMode="External"/><Relationship Id="rId1437" Type="http://schemas.openxmlformats.org/officeDocument/2006/relationships/hyperlink" Target="http://pbs.twimg.com/profile_images/1493948684588830722/JYZBUsI1_normal.jpg" TargetMode="External"/><Relationship Id="rId1644" Type="http://schemas.openxmlformats.org/officeDocument/2006/relationships/hyperlink" Target="http://twitter.com/Tshekhar5/statuses/1525489314691715072" TargetMode="External"/><Relationship Id="rId1851" Type="http://schemas.openxmlformats.org/officeDocument/2006/relationships/hyperlink" Target="http://twitter.com/SugaarGOD/statuses/1525451626214920192" TargetMode="External"/><Relationship Id="rId1504" Type="http://schemas.openxmlformats.org/officeDocument/2006/relationships/hyperlink" Target="http://twitter.com/BashuShrestha16/statuses/1525521654608445445" TargetMode="External"/><Relationship Id="rId1711" Type="http://schemas.openxmlformats.org/officeDocument/2006/relationships/hyperlink" Target="http://pbs.twimg.com/profile_images/449756431990788096/G1zT-nAm_normal.jpeg" TargetMode="External"/><Relationship Id="rId1949" Type="http://schemas.openxmlformats.org/officeDocument/2006/relationships/hyperlink" Target="http://twitter.com/asaroj982/statuses/1525383708483928064" TargetMode="External"/><Relationship Id="rId292" Type="http://schemas.openxmlformats.org/officeDocument/2006/relationships/hyperlink" Target="http://twitter.com/NepalLiveToday/statuses/1525843633710469121" TargetMode="External"/><Relationship Id="rId1809" Type="http://schemas.openxmlformats.org/officeDocument/2006/relationships/hyperlink" Target="http://twitter.com/Nepal_Tweet/statuses/1525460728873857029" TargetMode="External"/><Relationship Id="rId597" Type="http://schemas.openxmlformats.org/officeDocument/2006/relationships/hyperlink" Target="http://twitter.com/butterpaneerr/statuses/1525769814882795520" TargetMode="External"/><Relationship Id="rId152" Type="http://schemas.openxmlformats.org/officeDocument/2006/relationships/hyperlink" Target="http://twitter.com/khatri_sudin/statuses/1525876662201622528" TargetMode="External"/><Relationship Id="rId457" Type="http://schemas.openxmlformats.org/officeDocument/2006/relationships/hyperlink" Target="http://twitter.com/Rocks_Suman1/statuses/1525803689315037184" TargetMode="External"/><Relationship Id="rId1087" Type="http://schemas.openxmlformats.org/officeDocument/2006/relationships/hyperlink" Target="http://twitter.com/SamirDhami11/statuses/1525674598804512769" TargetMode="External"/><Relationship Id="rId1294" Type="http://schemas.openxmlformats.org/officeDocument/2006/relationships/hyperlink" Target="http://twitter.com/pokhara_tira/statuses/1525634749061996544" TargetMode="External"/><Relationship Id="rId664" Type="http://schemas.openxmlformats.org/officeDocument/2006/relationships/hyperlink" Target="http://pbs.twimg.com/profile_images/1525151351252013057/z1baM-06_normal.jpg" TargetMode="External"/><Relationship Id="rId871" Type="http://schemas.openxmlformats.org/officeDocument/2006/relationships/hyperlink" Target="http://twitter.com/NplYearProgres/statuses/1525711921089253377" TargetMode="External"/><Relationship Id="rId969" Type="http://schemas.openxmlformats.org/officeDocument/2006/relationships/hyperlink" Target="http://twitter.com/Manishuddhami/statuses/1525695886071721984" TargetMode="External"/><Relationship Id="rId1599" Type="http://schemas.openxmlformats.org/officeDocument/2006/relationships/hyperlink" Target="http://pbs.twimg.com/profile_images/1522949407364501505/SmXktPr9_normal.jpg" TargetMode="External"/><Relationship Id="rId317" Type="http://schemas.openxmlformats.org/officeDocument/2006/relationships/hyperlink" Target="http://pbs.twimg.com/profile_images/1103178676169048064/zxfSzS_k_normal.png" TargetMode="External"/><Relationship Id="rId524" Type="http://schemas.openxmlformats.org/officeDocument/2006/relationships/hyperlink" Target="http://abs.twimg.com/sticky/default_profile_images/default_profile_normal.png" TargetMode="External"/><Relationship Id="rId731" Type="http://schemas.openxmlformats.org/officeDocument/2006/relationships/hyperlink" Target="http://twitter.com/VedantBajgai/statuses/1525745209593987072" TargetMode="External"/><Relationship Id="rId1154" Type="http://schemas.openxmlformats.org/officeDocument/2006/relationships/hyperlink" Target="http://twitter.com/NplYearProgres/statuses/1525664336349663234" TargetMode="External"/><Relationship Id="rId1361" Type="http://schemas.openxmlformats.org/officeDocument/2006/relationships/hyperlink" Target="http://pbs.twimg.com/profile_images/1385210066001747977/DmGQJmvq_normal.jpg" TargetMode="External"/><Relationship Id="rId1459" Type="http://schemas.openxmlformats.org/officeDocument/2006/relationships/hyperlink" Target="http://pbs.twimg.com/profile_images/1437081769879035907/W3rwIjlA_normal.jpg" TargetMode="External"/><Relationship Id="rId98" Type="http://schemas.openxmlformats.org/officeDocument/2006/relationships/hyperlink" Target="http://twitter.com/duluwa7/statuses/1525890465685311488" TargetMode="External"/><Relationship Id="rId829" Type="http://schemas.openxmlformats.org/officeDocument/2006/relationships/hyperlink" Target="http://twitter.com/Nepal_News_En/statuses/1525722675414454272" TargetMode="External"/><Relationship Id="rId1014" Type="http://schemas.openxmlformats.org/officeDocument/2006/relationships/hyperlink" Target="http://pbs.twimg.com/profile_images/1515168081991008257/GlHt3k3Q_normal.jpg" TargetMode="External"/><Relationship Id="rId1221" Type="http://schemas.openxmlformats.org/officeDocument/2006/relationships/hyperlink" Target="http://pbs.twimg.com/profile_images/1473331791746330626/LsDVgQRp_normal.jpg" TargetMode="External"/><Relationship Id="rId1666" Type="http://schemas.openxmlformats.org/officeDocument/2006/relationships/hyperlink" Target="http://twitter.com/karkibinodjung1/statuses/1525485953997221888" TargetMode="External"/><Relationship Id="rId1873" Type="http://schemas.openxmlformats.org/officeDocument/2006/relationships/hyperlink" Target="http://twitter.com/remburai/statuses/1525446112987201536" TargetMode="External"/><Relationship Id="rId1319" Type="http://schemas.openxmlformats.org/officeDocument/2006/relationships/hyperlink" Target="http://pbs.twimg.com/profile_images/1282747952742584320/sq_pz9nX_normal.jpg" TargetMode="External"/><Relationship Id="rId1526" Type="http://schemas.openxmlformats.org/officeDocument/2006/relationships/hyperlink" Target="http://twitter.com/SwopnilRaj/statuses/1525516652451799048" TargetMode="External"/><Relationship Id="rId1733" Type="http://schemas.openxmlformats.org/officeDocument/2006/relationships/hyperlink" Target="http://pbs.twimg.com/profile_images/1435491579381235714/0cHpo6yo_normal.jpg" TargetMode="External"/><Relationship Id="rId1940" Type="http://schemas.openxmlformats.org/officeDocument/2006/relationships/hyperlink" Target="http://pbs.twimg.com/profile_images/1476408489375256581/G6u7y9Ox_normal.jpg" TargetMode="External"/><Relationship Id="rId25" Type="http://schemas.openxmlformats.org/officeDocument/2006/relationships/hyperlink" Target="http://pbs.twimg.com/profile_images/1471973284501721093/cPTLy7XR_normal.jpg" TargetMode="External"/><Relationship Id="rId1800" Type="http://schemas.openxmlformats.org/officeDocument/2006/relationships/hyperlink" Target="http://pbs.twimg.com/profile_images/1519318040361398272/i6TGHM40_normal.jpg" TargetMode="External"/><Relationship Id="rId174" Type="http://schemas.openxmlformats.org/officeDocument/2006/relationships/hyperlink" Target="http://twitter.com/Annapurna_Post/statuses/1525870612916629504" TargetMode="External"/><Relationship Id="rId381" Type="http://schemas.openxmlformats.org/officeDocument/2006/relationships/hyperlink" Target="http://twitter.com/mediapnp/statuses/1525825947072884737" TargetMode="External"/><Relationship Id="rId241" Type="http://schemas.openxmlformats.org/officeDocument/2006/relationships/hyperlink" Target="http://pbs.twimg.com/profile_images/1519384073269317633/BkkuZRML_normal.jpg" TargetMode="External"/><Relationship Id="rId479" Type="http://schemas.openxmlformats.org/officeDocument/2006/relationships/hyperlink" Target="http://twitter.com/siromanid/statuses/1525802119349280768" TargetMode="External"/><Relationship Id="rId686" Type="http://schemas.openxmlformats.org/officeDocument/2006/relationships/hyperlink" Target="http://pbs.twimg.com/profile_images/1239241193822638081/RjqpNpr7_normal.jpg" TargetMode="External"/><Relationship Id="rId893" Type="http://schemas.openxmlformats.org/officeDocument/2006/relationships/hyperlink" Target="http://twitter.com/Los_Blancos25/statuses/1525706559749517312" TargetMode="External"/><Relationship Id="rId339" Type="http://schemas.openxmlformats.org/officeDocument/2006/relationships/hyperlink" Target="http://pbs.twimg.com/profile_images/1513725352300150788/Y2XQys8c_normal.jpg" TargetMode="External"/><Relationship Id="rId546" Type="http://schemas.openxmlformats.org/officeDocument/2006/relationships/hyperlink" Target="http://pbs.twimg.com/profile_images/1525332504281985024/05AhaNUx_normal.jpg" TargetMode="External"/><Relationship Id="rId753" Type="http://schemas.openxmlformats.org/officeDocument/2006/relationships/hyperlink" Target="http://twitter.com/santoshempire/statuses/1525740253369466882" TargetMode="External"/><Relationship Id="rId1176" Type="http://schemas.openxmlformats.org/officeDocument/2006/relationships/hyperlink" Target="http://twitter.com/Dikshak_DP/statuses/1525661038154158080" TargetMode="External"/><Relationship Id="rId1383" Type="http://schemas.openxmlformats.org/officeDocument/2006/relationships/hyperlink" Target="http://pbs.twimg.com/profile_images/1524396452478431232/Eu1VO4Pt_normal.jpg" TargetMode="External"/><Relationship Id="rId101" Type="http://schemas.openxmlformats.org/officeDocument/2006/relationships/hyperlink" Target="http://pbs.twimg.com/profile_images/1409692041169170435/YaJtFzXj_normal.jpg" TargetMode="External"/><Relationship Id="rId406" Type="http://schemas.openxmlformats.org/officeDocument/2006/relationships/hyperlink" Target="http://pbs.twimg.com/profile_images/449756431990788096/G1zT-nAm_normal.jpeg" TargetMode="External"/><Relationship Id="rId960" Type="http://schemas.openxmlformats.org/officeDocument/2006/relationships/hyperlink" Target="http://pbs.twimg.com/profile_images/1469194781502763010/2YvMsYzN_normal.jpg" TargetMode="External"/><Relationship Id="rId1036" Type="http://schemas.openxmlformats.org/officeDocument/2006/relationships/hyperlink" Target="http://pbs.twimg.com/profile_images/588936040888438784/RxOOcrCe_normal.jpg" TargetMode="External"/><Relationship Id="rId1243" Type="http://schemas.openxmlformats.org/officeDocument/2006/relationships/hyperlink" Target="http://pbs.twimg.com/profile_images/1470578061410123776/_5ggmIq2_normal.png" TargetMode="External"/><Relationship Id="rId1590" Type="http://schemas.openxmlformats.org/officeDocument/2006/relationships/hyperlink" Target="http://twitter.com/yeklomanchhe/statuses/1525499351371370496" TargetMode="External"/><Relationship Id="rId1688" Type="http://schemas.openxmlformats.org/officeDocument/2006/relationships/hyperlink" Target="http://twitter.com/fakeperaltaaa/statuses/1525482864388804611" TargetMode="External"/><Relationship Id="rId1895" Type="http://schemas.openxmlformats.org/officeDocument/2006/relationships/hyperlink" Target="http://twitter.com/shahipratik04/statuses/1525441440213454848" TargetMode="External"/><Relationship Id="rId613" Type="http://schemas.openxmlformats.org/officeDocument/2006/relationships/hyperlink" Target="http://twitter.com/asaroj982/statuses/1525767682301505538" TargetMode="External"/><Relationship Id="rId820" Type="http://schemas.openxmlformats.org/officeDocument/2006/relationships/hyperlink" Target="http://pbs.twimg.com/profile_images/1113278336103370752/GbvovEF3_normal.jpg" TargetMode="External"/><Relationship Id="rId918" Type="http://schemas.openxmlformats.org/officeDocument/2006/relationships/hyperlink" Target="http://pbs.twimg.com/profile_images/1509996382706307074/GC2j4cyp_normal.jpg" TargetMode="External"/><Relationship Id="rId1450" Type="http://schemas.openxmlformats.org/officeDocument/2006/relationships/hyperlink" Target="http://twitter.com/DhanBahadurPar5/statuses/1525535872472555522" TargetMode="External"/><Relationship Id="rId1548" Type="http://schemas.openxmlformats.org/officeDocument/2006/relationships/hyperlink" Target="http://twitter.com/thefulookingat/statuses/1525509312755343360" TargetMode="External"/><Relationship Id="rId1755" Type="http://schemas.openxmlformats.org/officeDocument/2006/relationships/hyperlink" Target="http://pbs.twimg.com/profile_images/1520352715070910465/ZWDnVcdd_normal.jpg" TargetMode="External"/><Relationship Id="rId1103" Type="http://schemas.openxmlformats.org/officeDocument/2006/relationships/hyperlink" Target="http://pbs.twimg.com/profile_images/1519007898869051392/KQaYmR4X_normal.jpg" TargetMode="External"/><Relationship Id="rId1310" Type="http://schemas.openxmlformats.org/officeDocument/2006/relationships/hyperlink" Target="http://twitter.com/GautamSkanda/statuses/1525627764740866048" TargetMode="External"/><Relationship Id="rId1408" Type="http://schemas.openxmlformats.org/officeDocument/2006/relationships/hyperlink" Target="http://twitter.com/inzenar/statuses/1525551921242591232" TargetMode="External"/><Relationship Id="rId1962" Type="http://schemas.openxmlformats.org/officeDocument/2006/relationships/hyperlink" Target="http://pbs.twimg.com/profile_images/1468412049726267395/OHYb379T_normal.jpg" TargetMode="External"/><Relationship Id="rId47" Type="http://schemas.openxmlformats.org/officeDocument/2006/relationships/hyperlink" Target="http://pbs.twimg.com/profile_images/1499632813577961479/RCMpNZuC_normal.jpg" TargetMode="External"/><Relationship Id="rId1615" Type="http://schemas.openxmlformats.org/officeDocument/2006/relationships/hyperlink" Target="http://pbs.twimg.com/profile_images/1388566071645405184/qUvUxNCe_normal.jpg" TargetMode="External"/><Relationship Id="rId1822" Type="http://schemas.openxmlformats.org/officeDocument/2006/relationships/hyperlink" Target="http://pbs.twimg.com/profile_images/1525458896374362114/FpUhOxwg_normal.jpg" TargetMode="External"/><Relationship Id="rId196" Type="http://schemas.openxmlformats.org/officeDocument/2006/relationships/hyperlink" Target="http://twitter.com/kangmangcha1/statuses/1525867841748099075" TargetMode="External"/><Relationship Id="rId263" Type="http://schemas.openxmlformats.org/officeDocument/2006/relationships/hyperlink" Target="http://pbs.twimg.com/profile_images/1388566071645405184/qUvUxNCe_normal.jpg" TargetMode="External"/><Relationship Id="rId470" Type="http://schemas.openxmlformats.org/officeDocument/2006/relationships/hyperlink" Target="http://pbs.twimg.com/profile_images/1510063713176465412/9zcZJy7C_normal.jpg" TargetMode="External"/><Relationship Id="rId123" Type="http://schemas.openxmlformats.org/officeDocument/2006/relationships/hyperlink" Target="http://pbs.twimg.com/profile_images/1522446176305696768/rQxve5C-_normal.jpg" TargetMode="External"/><Relationship Id="rId330" Type="http://schemas.openxmlformats.org/officeDocument/2006/relationships/hyperlink" Target="http://twitter.com/dhakalroshan9/statuses/1525835715011309570" TargetMode="External"/><Relationship Id="rId568" Type="http://schemas.openxmlformats.org/officeDocument/2006/relationships/hyperlink" Target="http://pbs.twimg.com/profile_images/1524785881269297153/ozxsHdSl_normal.jpg" TargetMode="External"/><Relationship Id="rId775" Type="http://schemas.openxmlformats.org/officeDocument/2006/relationships/hyperlink" Target="http://twitter.com/Online_khabar/statuses/1525734072110051328" TargetMode="External"/><Relationship Id="rId982" Type="http://schemas.openxmlformats.org/officeDocument/2006/relationships/hyperlink" Target="http://pbs.twimg.com/profile_images/1520076558370697216/XdWMXe0C_normal.jpg" TargetMode="External"/><Relationship Id="rId1198" Type="http://schemas.openxmlformats.org/officeDocument/2006/relationships/hyperlink" Target="http://twitter.com/Rajj505/statuses/1525656036606107655" TargetMode="External"/><Relationship Id="rId428" Type="http://schemas.openxmlformats.org/officeDocument/2006/relationships/hyperlink" Target="http://pbs.twimg.com/profile_images/1519337739870949376/KMTkjHIF_normal.jpg" TargetMode="External"/><Relationship Id="rId635" Type="http://schemas.openxmlformats.org/officeDocument/2006/relationships/hyperlink" Target="http://twitter.com/DiaryHimalaya/statuses/1525762744208613377" TargetMode="External"/><Relationship Id="rId842" Type="http://schemas.openxmlformats.org/officeDocument/2006/relationships/hyperlink" Target="http://pbs.twimg.com/profile_images/449756431990788096/G1zT-nAm_normal.jpeg" TargetMode="External"/><Relationship Id="rId1058" Type="http://schemas.openxmlformats.org/officeDocument/2006/relationships/hyperlink" Target="http://pbs.twimg.com/profile_images/1190347137026002944/aFPP6QzC_normal.jpg" TargetMode="External"/><Relationship Id="rId1265" Type="http://schemas.openxmlformats.org/officeDocument/2006/relationships/hyperlink" Target="http://pbs.twimg.com/profile_images/1500093556496953344/Fmmiq-Hg_normal.jpg" TargetMode="External"/><Relationship Id="rId1472" Type="http://schemas.openxmlformats.org/officeDocument/2006/relationships/hyperlink" Target="http://twitter.com/rajeshtimasina/statuses/1525528329868423169" TargetMode="External"/><Relationship Id="rId702" Type="http://schemas.openxmlformats.org/officeDocument/2006/relationships/hyperlink" Target="http://pbs.twimg.com/profile_images/1488155483433476098/Ad38HDK6_normal.jpg" TargetMode="External"/><Relationship Id="rId1125" Type="http://schemas.openxmlformats.org/officeDocument/2006/relationships/hyperlink" Target="http://abs.twimg.com/sticky/default_profile_images/default_profile_normal.png" TargetMode="External"/><Relationship Id="rId1332" Type="http://schemas.openxmlformats.org/officeDocument/2006/relationships/hyperlink" Target="http://twitter.com/AP1HDTV/statuses/1525611760350154752" TargetMode="External"/><Relationship Id="rId1777" Type="http://schemas.openxmlformats.org/officeDocument/2006/relationships/hyperlink" Target="http://twitter.com/imjobbless/statuses/1525466257109024768" TargetMode="External"/><Relationship Id="rId1984" Type="http://schemas.openxmlformats.org/officeDocument/2006/relationships/hyperlink" Target="http://pbs.twimg.com/profile_images/1525406958613721089/DrYrH_yY_normal.jpg" TargetMode="External"/><Relationship Id="rId69" Type="http://schemas.openxmlformats.org/officeDocument/2006/relationships/hyperlink" Target="http://pbs.twimg.com/profile_images/1466788799938129925/v76nBozZ_normal.jpg" TargetMode="External"/><Relationship Id="rId1637" Type="http://schemas.openxmlformats.org/officeDocument/2006/relationships/hyperlink" Target="http://pbs.twimg.com/profile_images/1435841087726256128/1Qnw7gBb_normal.jpg" TargetMode="External"/><Relationship Id="rId1844" Type="http://schemas.openxmlformats.org/officeDocument/2006/relationships/hyperlink" Target="http://pbs.twimg.com/profile_images/897415605103362048/IfXEInGk_normal.jpg" TargetMode="External"/><Relationship Id="rId1704" Type="http://schemas.openxmlformats.org/officeDocument/2006/relationships/hyperlink" Target="http://twitter.com/whysakiiwhy/statuses/1525480349282623488" TargetMode="External"/><Relationship Id="rId285" Type="http://schemas.openxmlformats.org/officeDocument/2006/relationships/hyperlink" Target="http://pbs.twimg.com/profile_images/1525406958613721089/DrYrH_yY_normal.jpg" TargetMode="External"/><Relationship Id="rId1911" Type="http://schemas.openxmlformats.org/officeDocument/2006/relationships/hyperlink" Target="http://twitter.com/boibobski/statuses/1525440185420288001" TargetMode="External"/><Relationship Id="rId492" Type="http://schemas.openxmlformats.org/officeDocument/2006/relationships/hyperlink" Target="http://pbs.twimg.com/profile_images/1385210066001747977/DmGQJmvq_normal.jpg" TargetMode="External"/><Relationship Id="rId797" Type="http://schemas.openxmlformats.org/officeDocument/2006/relationships/hyperlink" Target="http://twitter.com/nepalmeme/statuses/1525727739990646784" TargetMode="External"/><Relationship Id="rId145" Type="http://schemas.openxmlformats.org/officeDocument/2006/relationships/hyperlink" Target="http://pbs.twimg.com/profile_images/1525099571416039424/aMbAcEKL_normal.jpg" TargetMode="External"/><Relationship Id="rId352" Type="http://schemas.openxmlformats.org/officeDocument/2006/relationships/hyperlink" Target="http://twitter.com/Dikshak_DP/statuses/1525830857436504064" TargetMode="External"/><Relationship Id="rId1287" Type="http://schemas.openxmlformats.org/officeDocument/2006/relationships/hyperlink" Target="http://pbs.twimg.com/profile_images/1519337739870949376/KMTkjHIF_normal.jpg" TargetMode="External"/><Relationship Id="rId212" Type="http://schemas.openxmlformats.org/officeDocument/2006/relationships/hyperlink" Target="http://twitter.com/AvaneeshWelham/statuses/1525862638457978880" TargetMode="External"/><Relationship Id="rId657" Type="http://schemas.openxmlformats.org/officeDocument/2006/relationships/hyperlink" Target="http://twitter.com/setopati/statuses/1525757285712396288" TargetMode="External"/><Relationship Id="rId864" Type="http://schemas.openxmlformats.org/officeDocument/2006/relationships/hyperlink" Target="http://pbs.twimg.com/profile_images/1303566938254180353/wxmfc-_o_normal.jpg" TargetMode="External"/><Relationship Id="rId1494" Type="http://schemas.openxmlformats.org/officeDocument/2006/relationships/hyperlink" Target="http://twitter.com/black_mustangs/statuses/1525523576467910656" TargetMode="External"/><Relationship Id="rId1799" Type="http://schemas.openxmlformats.org/officeDocument/2006/relationships/hyperlink" Target="http://twitter.com/momoandsarcasm/statuses/1525462478096076800" TargetMode="External"/><Relationship Id="rId517" Type="http://schemas.openxmlformats.org/officeDocument/2006/relationships/hyperlink" Target="http://twitter.com/Rabinrda_vairal/statuses/1525793224190722051" TargetMode="External"/><Relationship Id="rId724" Type="http://schemas.openxmlformats.org/officeDocument/2006/relationships/hyperlink" Target="http://pbs.twimg.com/profile_images/1190347137026002944/aFPP6QzC_normal.jpg" TargetMode="External"/><Relationship Id="rId931" Type="http://schemas.openxmlformats.org/officeDocument/2006/relationships/hyperlink" Target="http://twitter.com/DevikaO_O/statuses/1525700850999562242" TargetMode="External"/><Relationship Id="rId1147" Type="http://schemas.openxmlformats.org/officeDocument/2006/relationships/hyperlink" Target="http://pbs.twimg.com/profile_images/378800000742583092/7830e5564d64a8cf925015e7b4f85169_normal.jpeg" TargetMode="External"/><Relationship Id="rId1354" Type="http://schemas.openxmlformats.org/officeDocument/2006/relationships/hyperlink" Target="http://twitter.com/fusion_ashu/statuses/1525589208403959808" TargetMode="External"/><Relationship Id="rId1561" Type="http://schemas.openxmlformats.org/officeDocument/2006/relationships/hyperlink" Target="http://pbs.twimg.com/profile_images/1519617314291068928/NCfmzaDR_normal.jpg" TargetMode="External"/><Relationship Id="rId60" Type="http://schemas.openxmlformats.org/officeDocument/2006/relationships/hyperlink" Target="http://twitter.com/bijulionfire/statuses/1525905675934904320" TargetMode="External"/><Relationship Id="rId1007" Type="http://schemas.openxmlformats.org/officeDocument/2006/relationships/hyperlink" Target="http://twitter.com/souvidhya/statuses/1525684456517824513" TargetMode="External"/><Relationship Id="rId1214" Type="http://schemas.openxmlformats.org/officeDocument/2006/relationships/hyperlink" Target="http://twitter.com/DharmarajPand14/statuses/1525651798086029312" TargetMode="External"/><Relationship Id="rId1421" Type="http://schemas.openxmlformats.org/officeDocument/2006/relationships/hyperlink" Target="http://pbs.twimg.com/profile_images/1208113226178674688/HyB0huJp_normal.jpg" TargetMode="External"/><Relationship Id="rId1659" Type="http://schemas.openxmlformats.org/officeDocument/2006/relationships/hyperlink" Target="http://pbs.twimg.com/profile_images/1304269428301930500/Dof2ik76_normal.jpg" TargetMode="External"/><Relationship Id="rId1866" Type="http://schemas.openxmlformats.org/officeDocument/2006/relationships/hyperlink" Target="http://pbs.twimg.com/profile_images/1523939791196553217/KoG73pgJ_normal.jpg" TargetMode="External"/><Relationship Id="rId1519" Type="http://schemas.openxmlformats.org/officeDocument/2006/relationships/hyperlink" Target="http://pbs.twimg.com/profile_images/1522145787505160192/dLz6Epiq_normal.jpg" TargetMode="External"/><Relationship Id="rId1726" Type="http://schemas.openxmlformats.org/officeDocument/2006/relationships/hyperlink" Target="http://twitter.com/sanit_tam/statuses/1525475170009645057" TargetMode="External"/><Relationship Id="rId1933" Type="http://schemas.openxmlformats.org/officeDocument/2006/relationships/hyperlink" Target="http://twitter.com/imsaugat17/statuses/1525384338803634176" TargetMode="External"/><Relationship Id="rId18" Type="http://schemas.openxmlformats.org/officeDocument/2006/relationships/hyperlink" Target="http://twitter.com/AshokNe71285906/statuses/1525961960012951553" TargetMode="External"/><Relationship Id="rId167" Type="http://schemas.openxmlformats.org/officeDocument/2006/relationships/hyperlink" Target="http://pbs.twimg.com/profile_images/1343821233767415809/mPtLV346_normal.jpg" TargetMode="External"/><Relationship Id="rId374" Type="http://schemas.openxmlformats.org/officeDocument/2006/relationships/hyperlink" Target="http://twitter.com/YdvAakash1/statuses/1525827132445761538" TargetMode="External"/><Relationship Id="rId581" Type="http://schemas.openxmlformats.org/officeDocument/2006/relationships/hyperlink" Target="http://twitter.com/enhimalpress/statuses/1525773177648926720" TargetMode="External"/><Relationship Id="rId234" Type="http://schemas.openxmlformats.org/officeDocument/2006/relationships/hyperlink" Target="http://twitter.com/__lol_life/statuses/1525855084504293376" TargetMode="External"/><Relationship Id="rId679" Type="http://schemas.openxmlformats.org/officeDocument/2006/relationships/hyperlink" Target="http://twitter.com/Nepal_News_En/statuses/1525752874025857027" TargetMode="External"/><Relationship Id="rId886" Type="http://schemas.openxmlformats.org/officeDocument/2006/relationships/hyperlink" Target="http://pbs.twimg.com/profile_images/1247586861662404609/uB5HpqMI_normal.jpg" TargetMode="External"/><Relationship Id="rId2" Type="http://schemas.openxmlformats.org/officeDocument/2006/relationships/hyperlink" Target="http://twitter.com/aditya_yadav179/statuses/1526118038122397697" TargetMode="External"/><Relationship Id="rId441" Type="http://schemas.openxmlformats.org/officeDocument/2006/relationships/hyperlink" Target="http://twitter.com/spectatorindexn/statuses/1525806376567832576" TargetMode="External"/><Relationship Id="rId539" Type="http://schemas.openxmlformats.org/officeDocument/2006/relationships/hyperlink" Target="http://twitter.com/anurodhhhhh/statuses/1525786366306824193" TargetMode="External"/><Relationship Id="rId746" Type="http://schemas.openxmlformats.org/officeDocument/2006/relationships/hyperlink" Target="http://pbs.twimg.com/profile_images/1525402562593439744/lV7IGrdQ_normal.jpg" TargetMode="External"/><Relationship Id="rId1071" Type="http://schemas.openxmlformats.org/officeDocument/2006/relationships/hyperlink" Target="http://twitter.com/thepuranjaishy/statuses/1525677598101360641" TargetMode="External"/><Relationship Id="rId1169" Type="http://schemas.openxmlformats.org/officeDocument/2006/relationships/hyperlink" Target="http://pbs.twimg.com/profile_images/1505759571796971524/Bmk0fT48_normal.jpg" TargetMode="External"/><Relationship Id="rId1376" Type="http://schemas.openxmlformats.org/officeDocument/2006/relationships/hyperlink" Target="http://twitter.com/Annapurna_Post/statuses/1525578046883123200" TargetMode="External"/><Relationship Id="rId1583" Type="http://schemas.openxmlformats.org/officeDocument/2006/relationships/hyperlink" Target="http://pbs.twimg.com/profile_images/1523404991423258624/4N7E4cJO_normal.jpg" TargetMode="External"/><Relationship Id="rId301" Type="http://schemas.openxmlformats.org/officeDocument/2006/relationships/hyperlink" Target="http://pbs.twimg.com/profile_images/1518616557936836608/GUkTd5zC_normal.jpg" TargetMode="External"/><Relationship Id="rId953" Type="http://schemas.openxmlformats.org/officeDocument/2006/relationships/hyperlink" Target="http://twitter.com/NoNext_Question/statuses/1525696929857871872" TargetMode="External"/><Relationship Id="rId1029" Type="http://schemas.openxmlformats.org/officeDocument/2006/relationships/hyperlink" Target="http://twitter.com/bimalrawal04/statuses/1525682274272161793" TargetMode="External"/><Relationship Id="rId1236" Type="http://schemas.openxmlformats.org/officeDocument/2006/relationships/hyperlink" Target="http://twitter.com/thepuranjaishy/statuses/1525646232190058496" TargetMode="External"/><Relationship Id="rId1790" Type="http://schemas.openxmlformats.org/officeDocument/2006/relationships/hyperlink" Target="http://pbs.twimg.com/profile_images/1046390609567764480/nOE6ybpl_normal.jpg" TargetMode="External"/><Relationship Id="rId1888" Type="http://schemas.openxmlformats.org/officeDocument/2006/relationships/hyperlink" Target="http://pbs.twimg.com/profile_images/1522198629720915968/4wgCThSZ_normal.jpg" TargetMode="External"/><Relationship Id="rId82" Type="http://schemas.openxmlformats.org/officeDocument/2006/relationships/hyperlink" Target="http://twitter.com/nimeshghimire12/statuses/1525893957053722624" TargetMode="External"/><Relationship Id="rId606" Type="http://schemas.openxmlformats.org/officeDocument/2006/relationships/hyperlink" Target="http://pbs.twimg.com/profile_images/1045295279468146688/8B9kyGBS_normal.jpg" TargetMode="External"/><Relationship Id="rId813" Type="http://schemas.openxmlformats.org/officeDocument/2006/relationships/hyperlink" Target="http://twitter.com/Nepal_News_En/statuses/1525725212595060737" TargetMode="External"/><Relationship Id="rId1443" Type="http://schemas.openxmlformats.org/officeDocument/2006/relationships/hyperlink" Target="http://pbs.twimg.com/profile_images/1068570262797455360/ZnarW_Ke_normal.jpg" TargetMode="External"/><Relationship Id="rId1650" Type="http://schemas.openxmlformats.org/officeDocument/2006/relationships/hyperlink" Target="http://twitter.com/acharyakochori/statuses/1525488472928436224" TargetMode="External"/><Relationship Id="rId1748" Type="http://schemas.openxmlformats.org/officeDocument/2006/relationships/hyperlink" Target="http://twitter.com/ewwsougly/statuses/1525472880678797312" TargetMode="External"/><Relationship Id="rId1303" Type="http://schemas.openxmlformats.org/officeDocument/2006/relationships/hyperlink" Target="http://pbs.twimg.com/profile_images/809312884433899520/gt7ZODo7_normal.jpg" TargetMode="External"/><Relationship Id="rId1510" Type="http://schemas.openxmlformats.org/officeDocument/2006/relationships/hyperlink" Target="http://twitter.com/Samratgtm/statuses/1525519793511895040" TargetMode="External"/><Relationship Id="rId1955" Type="http://schemas.openxmlformats.org/officeDocument/2006/relationships/hyperlink" Target="http://twitter.com/NepalLiveToday/statuses/1525383468141916160" TargetMode="External"/><Relationship Id="rId1608" Type="http://schemas.openxmlformats.org/officeDocument/2006/relationships/hyperlink" Target="http://twitter.com/aashisharyal03/statuses/1525495919201886208" TargetMode="External"/><Relationship Id="rId1815" Type="http://schemas.openxmlformats.org/officeDocument/2006/relationships/hyperlink" Target="http://twitter.com/Ujyaalo/statuses/1525460198873505792" TargetMode="External"/><Relationship Id="rId189" Type="http://schemas.openxmlformats.org/officeDocument/2006/relationships/hyperlink" Target="http://pbs.twimg.com/profile_images/1458087266526670849/HJW5H50F_normal.jpg" TargetMode="External"/><Relationship Id="rId396" Type="http://schemas.openxmlformats.org/officeDocument/2006/relationships/hyperlink" Target="http://pbs.twimg.com/profile_images/1407185234576039937/H0utUmZs_normal.jpg" TargetMode="External"/><Relationship Id="rId256" Type="http://schemas.openxmlformats.org/officeDocument/2006/relationships/hyperlink" Target="http://twitter.com/Nepwavebydgs/statuses/1525852421267673088" TargetMode="External"/><Relationship Id="rId463" Type="http://schemas.openxmlformats.org/officeDocument/2006/relationships/hyperlink" Target="http://twitter.com/PritamBidrohi/statuses/1525803030830280705" TargetMode="External"/><Relationship Id="rId670" Type="http://schemas.openxmlformats.org/officeDocument/2006/relationships/hyperlink" Target="http://pbs.twimg.com/profile_images/890127085108428800/5BH0rIml_normal.jpg" TargetMode="External"/><Relationship Id="rId1093" Type="http://schemas.openxmlformats.org/officeDocument/2006/relationships/hyperlink" Target="http://twitter.com/bijulionfire/statuses/1525674538033643520" TargetMode="External"/><Relationship Id="rId116" Type="http://schemas.openxmlformats.org/officeDocument/2006/relationships/hyperlink" Target="http://twitter.com/prateek208/statuses/1525884936414437376" TargetMode="External"/><Relationship Id="rId323" Type="http://schemas.openxmlformats.org/officeDocument/2006/relationships/hyperlink" Target="http://pbs.twimg.com/profile_images/1219464921651372032/3l-Afqhb_normal.jpg" TargetMode="External"/><Relationship Id="rId530" Type="http://schemas.openxmlformats.org/officeDocument/2006/relationships/hyperlink" Target="http://pbs.twimg.com/profile_images/1524288908099407872/Pit3AaGa_normal.jpg" TargetMode="External"/><Relationship Id="rId768" Type="http://schemas.openxmlformats.org/officeDocument/2006/relationships/hyperlink" Target="http://pbs.twimg.com/profile_images/1485136715094233088/UBTCEyCM_normal.jpg" TargetMode="External"/><Relationship Id="rId975" Type="http://schemas.openxmlformats.org/officeDocument/2006/relationships/hyperlink" Target="http://twitter.com/VedantBajgai/statuses/1525695530835509250" TargetMode="External"/><Relationship Id="rId1160" Type="http://schemas.openxmlformats.org/officeDocument/2006/relationships/hyperlink" Target="http://twitter.com/MaheshRajMadai/statuses/1525663410276675584" TargetMode="External"/><Relationship Id="rId1398" Type="http://schemas.openxmlformats.org/officeDocument/2006/relationships/hyperlink" Target="http://twitter.com/manish_pangenii/statuses/1525556552106582016" TargetMode="External"/><Relationship Id="rId628" Type="http://schemas.openxmlformats.org/officeDocument/2006/relationships/hyperlink" Target="http://pbs.twimg.com/profile_images/1525520415837536256/vEglFIjt_normal.jpg" TargetMode="External"/><Relationship Id="rId835" Type="http://schemas.openxmlformats.org/officeDocument/2006/relationships/hyperlink" Target="http://twitter.com/headlinenepal/statuses/1525721779712299008" TargetMode="External"/><Relationship Id="rId1258" Type="http://schemas.openxmlformats.org/officeDocument/2006/relationships/hyperlink" Target="http://twitter.com/Drmzmanzil/statuses/1525641101797126146" TargetMode="External"/><Relationship Id="rId1465" Type="http://schemas.openxmlformats.org/officeDocument/2006/relationships/hyperlink" Target="http://pbs.twimg.com/profile_images/1517789157837488128/UVWOOZ2e_normal.jpg" TargetMode="External"/><Relationship Id="rId1672" Type="http://schemas.openxmlformats.org/officeDocument/2006/relationships/hyperlink" Target="http://twitter.com/loudayy/statuses/1525484668765675521" TargetMode="External"/><Relationship Id="rId1020" Type="http://schemas.openxmlformats.org/officeDocument/2006/relationships/hyperlink" Target="http://pbs.twimg.com/profile_images/1525406958613721089/DrYrH_yY_normal.jpg" TargetMode="External"/><Relationship Id="rId1118" Type="http://schemas.openxmlformats.org/officeDocument/2006/relationships/hyperlink" Target="http://twitter.com/dhakalroshan9/statuses/1525671916413263872" TargetMode="External"/><Relationship Id="rId1325" Type="http://schemas.openxmlformats.org/officeDocument/2006/relationships/hyperlink" Target="http://pbs.twimg.com/profile_images/1525151351252013057/z1baM-06_normal.jpg" TargetMode="External"/><Relationship Id="rId1532" Type="http://schemas.openxmlformats.org/officeDocument/2006/relationships/hyperlink" Target="http://twitter.com/bijulionfire/statuses/1525515412741693440" TargetMode="External"/><Relationship Id="rId1977" Type="http://schemas.openxmlformats.org/officeDocument/2006/relationships/hyperlink" Target="http://twitter.com/Shah_Shailu33/statuses/1525382750844637185" TargetMode="External"/><Relationship Id="rId902" Type="http://schemas.openxmlformats.org/officeDocument/2006/relationships/hyperlink" Target="http://pbs.twimg.com/profile_images/1525406958613721089/DrYrH_yY_normal.jpg" TargetMode="External"/><Relationship Id="rId1837" Type="http://schemas.openxmlformats.org/officeDocument/2006/relationships/hyperlink" Target="http://twitter.com/balramaryal7/statuses/1525453707194007553" TargetMode="External"/><Relationship Id="rId31" Type="http://schemas.openxmlformats.org/officeDocument/2006/relationships/hyperlink" Target="http://pbs.twimg.com/profile_images/1242271737569402880/HztaaSIp_normal.jpg" TargetMode="External"/><Relationship Id="rId180" Type="http://schemas.openxmlformats.org/officeDocument/2006/relationships/hyperlink" Target="http://twitter.com/KeshavSthapiit/statuses/1525870300046708736" TargetMode="External"/><Relationship Id="rId278" Type="http://schemas.openxmlformats.org/officeDocument/2006/relationships/hyperlink" Target="http://twitter.com/ayubaazad/statuses/1525847470374199298" TargetMode="External"/><Relationship Id="rId1904" Type="http://schemas.openxmlformats.org/officeDocument/2006/relationships/hyperlink" Target="http://pbs.twimg.com/profile_images/1519337739870949376/KMTkjHIF_normal.jpg" TargetMode="External"/><Relationship Id="rId485" Type="http://schemas.openxmlformats.org/officeDocument/2006/relationships/hyperlink" Target="http://twitter.com/thehimalayan/statuses/1525801415326584832" TargetMode="External"/><Relationship Id="rId692" Type="http://schemas.openxmlformats.org/officeDocument/2006/relationships/hyperlink" Target="http://pbs.twimg.com/profile_images/1488155483433476098/Ad38HDK6_normal.jpg" TargetMode="External"/><Relationship Id="rId138" Type="http://schemas.openxmlformats.org/officeDocument/2006/relationships/hyperlink" Target="http://twitter.com/thepuranjaishy/statuses/1525879228709076992" TargetMode="External"/><Relationship Id="rId345" Type="http://schemas.openxmlformats.org/officeDocument/2006/relationships/hyperlink" Target="http://pbs.twimg.com/profile_images/1388566071645405184/qUvUxNCe_normal.jpg" TargetMode="External"/><Relationship Id="rId552" Type="http://schemas.openxmlformats.org/officeDocument/2006/relationships/hyperlink" Target="http://pbs.twimg.com/profile_images/449756431990788096/G1zT-nAm_normal.jpeg" TargetMode="External"/><Relationship Id="rId997" Type="http://schemas.openxmlformats.org/officeDocument/2006/relationships/hyperlink" Target="http://twitter.com/PkhanalSharma/statuses/1525690025370718209" TargetMode="External"/><Relationship Id="rId1182" Type="http://schemas.openxmlformats.org/officeDocument/2006/relationships/hyperlink" Target="http://twitter.com/AhahaTeita/statuses/1525660060164231168" TargetMode="External"/><Relationship Id="rId205" Type="http://schemas.openxmlformats.org/officeDocument/2006/relationships/hyperlink" Target="http://pbs.twimg.com/profile_images/1409692041169170435/YaJtFzXj_normal.jpg" TargetMode="External"/><Relationship Id="rId412" Type="http://schemas.openxmlformats.org/officeDocument/2006/relationships/hyperlink" Target="http://pbs.twimg.com/profile_images/1519617314291068928/NCfmzaDR_normal.jpg" TargetMode="External"/><Relationship Id="rId857" Type="http://schemas.openxmlformats.org/officeDocument/2006/relationships/hyperlink" Target="http://twitter.com/prajwolbaniyaa/statuses/1525715266713161728" TargetMode="External"/><Relationship Id="rId1042" Type="http://schemas.openxmlformats.org/officeDocument/2006/relationships/hyperlink" Target="http://pbs.twimg.com/profile_images/1505192699351437313/z4BhYBGo_normal.jpg" TargetMode="External"/><Relationship Id="rId1487" Type="http://schemas.openxmlformats.org/officeDocument/2006/relationships/hyperlink" Target="http://pbs.twimg.com/profile_images/1525406958613721089/DrYrH_yY_normal.jpg" TargetMode="External"/><Relationship Id="rId1694" Type="http://schemas.openxmlformats.org/officeDocument/2006/relationships/hyperlink" Target="http://twitter.com/acpmasquerade/statuses/1525482413929144320" TargetMode="External"/><Relationship Id="rId717" Type="http://schemas.openxmlformats.org/officeDocument/2006/relationships/hyperlink" Target="http://twitter.com/Sumankarki05/statuses/1525747888067837960" TargetMode="External"/><Relationship Id="rId924" Type="http://schemas.openxmlformats.org/officeDocument/2006/relationships/hyperlink" Target="http://pbs.twimg.com/profile_images/1297436086571016192/pChz1d4N_normal.jpg" TargetMode="External"/><Relationship Id="rId1347" Type="http://schemas.openxmlformats.org/officeDocument/2006/relationships/hyperlink" Target="http://pbs.twimg.com/profile_images/1452107566155288580/RE8YK_5k_normal.jpg" TargetMode="External"/><Relationship Id="rId1554" Type="http://schemas.openxmlformats.org/officeDocument/2006/relationships/hyperlink" Target="http://twitter.com/Nepal_News_En/statuses/1525508766699032576" TargetMode="External"/><Relationship Id="rId1761" Type="http://schemas.openxmlformats.org/officeDocument/2006/relationships/hyperlink" Target="http://pbs.twimg.com/profile_images/1508418871484891140/8sYYYt0I_normal.jpg" TargetMode="External"/><Relationship Id="rId53" Type="http://schemas.openxmlformats.org/officeDocument/2006/relationships/hyperlink" Target="http://pbs.twimg.com/profile_images/1432878705265676293/Z-woaC-R_normal.jpg" TargetMode="External"/><Relationship Id="rId1207" Type="http://schemas.openxmlformats.org/officeDocument/2006/relationships/hyperlink" Target="http://abs.twimg.com/sticky/default_profile_images/default_profile_normal.png" TargetMode="External"/><Relationship Id="rId1414" Type="http://schemas.openxmlformats.org/officeDocument/2006/relationships/hyperlink" Target="http://twitter.com/EarthlingRaul/statuses/1525549595732119552" TargetMode="External"/><Relationship Id="rId1621" Type="http://schemas.openxmlformats.org/officeDocument/2006/relationships/hyperlink" Target="http://pbs.twimg.com/profile_images/1512772028168040449/0sUvnV_0_normal.jpg" TargetMode="External"/><Relationship Id="rId1859" Type="http://schemas.openxmlformats.org/officeDocument/2006/relationships/hyperlink" Target="http://twitter.com/RahulKC59/statuses/1525447894169526272" TargetMode="External"/><Relationship Id="rId1719" Type="http://schemas.openxmlformats.org/officeDocument/2006/relationships/hyperlink" Target="http://pbs.twimg.com/profile_images/1477643985376059393/lwIpe8PF_normal.jpg" TargetMode="External"/><Relationship Id="rId1926" Type="http://schemas.openxmlformats.org/officeDocument/2006/relationships/hyperlink" Target="http://pbs.twimg.com/profile_images/1393614030116245509/EB1grA_A_normal.jpg" TargetMode="External"/><Relationship Id="rId367" Type="http://schemas.openxmlformats.org/officeDocument/2006/relationships/hyperlink" Target="http://pbs.twimg.com/profile_images/1515759918963630084/wRvizESc_normal.jpg" TargetMode="External"/><Relationship Id="rId574" Type="http://schemas.openxmlformats.org/officeDocument/2006/relationships/hyperlink" Target="http://pbs.twimg.com/profile_images/1521826836409319424/xDB0lFyt_normal.jpg" TargetMode="External"/><Relationship Id="rId227" Type="http://schemas.openxmlformats.org/officeDocument/2006/relationships/hyperlink" Target="http://pbs.twimg.com/profile_images/1522565032923787266/4-6JwHBa_normal.jpg" TargetMode="External"/><Relationship Id="rId781" Type="http://schemas.openxmlformats.org/officeDocument/2006/relationships/hyperlink" Target="http://twitter.com/NplYearProgres/statuses/1525733343773736960" TargetMode="External"/><Relationship Id="rId879" Type="http://schemas.openxmlformats.org/officeDocument/2006/relationships/hyperlink" Target="http://twitter.com/Ujyaalo/statuses/1525710816032727040" TargetMode="External"/><Relationship Id="rId434" Type="http://schemas.openxmlformats.org/officeDocument/2006/relationships/hyperlink" Target="http://pbs.twimg.com/profile_images/1320689825826050053/WachHJ_M_normal.jpg" TargetMode="External"/><Relationship Id="rId641" Type="http://schemas.openxmlformats.org/officeDocument/2006/relationships/hyperlink" Target="http://twitter.com/bijulionfire/statuses/1525762172378566656" TargetMode="External"/><Relationship Id="rId739" Type="http://schemas.openxmlformats.org/officeDocument/2006/relationships/hyperlink" Target="http://twitter.com/VedantBajgai/statuses/1525743868691742720" TargetMode="External"/><Relationship Id="rId1064" Type="http://schemas.openxmlformats.org/officeDocument/2006/relationships/hyperlink" Target="http://pbs.twimg.com/profile_images/1525628838369460224/dLbPeZWB_normal.jpg" TargetMode="External"/><Relationship Id="rId1271" Type="http://schemas.openxmlformats.org/officeDocument/2006/relationships/hyperlink" Target="http://pbs.twimg.com/profile_images/1520436993737789440/jAALb9Sa_normal.jpg" TargetMode="External"/><Relationship Id="rId1369" Type="http://schemas.openxmlformats.org/officeDocument/2006/relationships/hyperlink" Target="http://pbs.twimg.com/profile_images/1282747952742584320/sq_pz9nX_normal.jpg" TargetMode="External"/><Relationship Id="rId1576" Type="http://schemas.openxmlformats.org/officeDocument/2006/relationships/hyperlink" Target="http://twitter.com/SunilChhetri222/statuses/1525501899239092231" TargetMode="External"/><Relationship Id="rId501" Type="http://schemas.openxmlformats.org/officeDocument/2006/relationships/hyperlink" Target="http://twitter.com/PriyanshuSah15/statuses/1525799131624509445" TargetMode="External"/><Relationship Id="rId946" Type="http://schemas.openxmlformats.org/officeDocument/2006/relationships/hyperlink" Target="http://pbs.twimg.com/profile_images/1418557405152038916/FZzTwXfT_normal.jpg" TargetMode="External"/><Relationship Id="rId1131" Type="http://schemas.openxmlformats.org/officeDocument/2006/relationships/hyperlink" Target="http://pbs.twimg.com/profile_images/1522565032923787266/4-6JwHBa_normal.jpg" TargetMode="External"/><Relationship Id="rId1229" Type="http://schemas.openxmlformats.org/officeDocument/2006/relationships/hyperlink" Target="http://pbs.twimg.com/profile_images/1525648795240833024/9vi_qgxl_normal.jpg" TargetMode="External"/><Relationship Id="rId1783" Type="http://schemas.openxmlformats.org/officeDocument/2006/relationships/hyperlink" Target="http://twitter.com/07_basanta/statuses/1525465530014257152" TargetMode="External"/><Relationship Id="rId1990" Type="http://schemas.openxmlformats.org/officeDocument/2006/relationships/hyperlink" Target="http://pbs.twimg.com/profile_images/1330792381105389569/7BIae0Yp_normal.jpg" TargetMode="External"/><Relationship Id="rId75" Type="http://schemas.openxmlformats.org/officeDocument/2006/relationships/hyperlink" Target="http://pbs.twimg.com/profile_images/1525043801051385856/D30mB-T4_normal.jpg" TargetMode="External"/><Relationship Id="rId806" Type="http://schemas.openxmlformats.org/officeDocument/2006/relationships/hyperlink" Target="http://pbs.twimg.com/profile_images/1469150909682765825/_jQLgbtt_normal.jpg" TargetMode="External"/><Relationship Id="rId1436" Type="http://schemas.openxmlformats.org/officeDocument/2006/relationships/hyperlink" Target="http://twitter.com/chliberal/statuses/1525542001109716992" TargetMode="External"/><Relationship Id="rId1643" Type="http://schemas.openxmlformats.org/officeDocument/2006/relationships/hyperlink" Target="http://pbs.twimg.com/profile_images/1189826593314742272/UehFNa5l_normal.jpg" TargetMode="External"/><Relationship Id="rId1850" Type="http://schemas.openxmlformats.org/officeDocument/2006/relationships/hyperlink" Target="http://pbs.twimg.com/profile_images/1491455722236035072/nPxiyV8z_normal.jpg" TargetMode="External"/><Relationship Id="rId1503" Type="http://schemas.openxmlformats.org/officeDocument/2006/relationships/hyperlink" Target="http://abs.twimg.com/sticky/default_profile_images/default_profile_normal.png" TargetMode="External"/><Relationship Id="rId1710" Type="http://schemas.openxmlformats.org/officeDocument/2006/relationships/hyperlink" Target="http://twitter.com/reeyewahhh/statuses/1525478957701005313" TargetMode="External"/><Relationship Id="rId1948" Type="http://schemas.openxmlformats.org/officeDocument/2006/relationships/hyperlink" Target="http://pbs.twimg.com/profile_images/1513380285857026055/t9NhYaB9_normal.jpg" TargetMode="External"/><Relationship Id="rId291" Type="http://schemas.openxmlformats.org/officeDocument/2006/relationships/hyperlink" Target="http://pbs.twimg.com/profile_images/1385210066001747977/DmGQJmvq_normal.jpg" TargetMode="External"/><Relationship Id="rId1808" Type="http://schemas.openxmlformats.org/officeDocument/2006/relationships/hyperlink" Target="http://pbs.twimg.com/profile_images/1267433245349683205/gmAe-I6X_normal.jpg" TargetMode="External"/><Relationship Id="rId151" Type="http://schemas.openxmlformats.org/officeDocument/2006/relationships/hyperlink" Target="http://pbs.twimg.com/profile_images/1410290137284628482/6u1fIqfL_normal.jpg" TargetMode="External"/><Relationship Id="rId389" Type="http://schemas.openxmlformats.org/officeDocument/2006/relationships/hyperlink" Target="http://twitter.com/bhawana_subedi/statuses/1525824210798448641" TargetMode="External"/><Relationship Id="rId596" Type="http://schemas.openxmlformats.org/officeDocument/2006/relationships/hyperlink" Target="http://pbs.twimg.com/profile_images/1525840126844489729/gCrUCYd1_normal.jpg" TargetMode="External"/><Relationship Id="rId249" Type="http://schemas.openxmlformats.org/officeDocument/2006/relationships/hyperlink" Target="http://pbs.twimg.com/profile_images/1501033759981793288/hoIy7N7V_normal.jpg" TargetMode="External"/><Relationship Id="rId456" Type="http://schemas.openxmlformats.org/officeDocument/2006/relationships/hyperlink" Target="http://pbs.twimg.com/profile_images/1405169709683671044/d8PC3t5M_normal.jpg" TargetMode="External"/><Relationship Id="rId663" Type="http://schemas.openxmlformats.org/officeDocument/2006/relationships/hyperlink" Target="http://twitter.com/pratimamk/statuses/1525756797688377344" TargetMode="External"/><Relationship Id="rId870" Type="http://schemas.openxmlformats.org/officeDocument/2006/relationships/hyperlink" Target="http://pbs.twimg.com/profile_images/1516385777512779784/Fyi5Ile__normal.png" TargetMode="External"/><Relationship Id="rId1086" Type="http://schemas.openxmlformats.org/officeDocument/2006/relationships/hyperlink" Target="http://pbs.twimg.com/profile_images/1502484629521334272/Abt-ElJ0_normal.jpg" TargetMode="External"/><Relationship Id="rId1293" Type="http://schemas.openxmlformats.org/officeDocument/2006/relationships/hyperlink" Target="http://pbs.twimg.com/profile_images/1524393620228374530/1qY8nRx9_normal.jpg" TargetMode="External"/><Relationship Id="rId109" Type="http://schemas.openxmlformats.org/officeDocument/2006/relationships/hyperlink" Target="http://pbs.twimg.com/profile_images/1252477534685458432/CC5ELan6_normal.jpg" TargetMode="External"/><Relationship Id="rId316" Type="http://schemas.openxmlformats.org/officeDocument/2006/relationships/hyperlink" Target="http://twitter.com/unheard_oices/statuses/1525838510925967360" TargetMode="External"/><Relationship Id="rId523" Type="http://schemas.openxmlformats.org/officeDocument/2006/relationships/hyperlink" Target="http://twitter.com/KumarKa75809485/statuses/1525791256970166272" TargetMode="External"/><Relationship Id="rId968" Type="http://schemas.openxmlformats.org/officeDocument/2006/relationships/hyperlink" Target="http://pbs.twimg.com/profile_images/1516986280457908224/9Z2krPlc_normal.jpg" TargetMode="External"/><Relationship Id="rId1153" Type="http://schemas.openxmlformats.org/officeDocument/2006/relationships/hyperlink" Target="http://pbs.twimg.com/profile_images/1516385777512779784/Fyi5Ile__normal.png" TargetMode="External"/><Relationship Id="rId1598" Type="http://schemas.openxmlformats.org/officeDocument/2006/relationships/hyperlink" Target="http://twitter.com/Gottab00Ktoread/statuses/1525497214365503488" TargetMode="External"/><Relationship Id="rId97" Type="http://schemas.openxmlformats.org/officeDocument/2006/relationships/hyperlink" Target="http://pbs.twimg.com/profile_images/1282152040676769793/5xabrwZI_normal.jpg" TargetMode="External"/><Relationship Id="rId730" Type="http://schemas.openxmlformats.org/officeDocument/2006/relationships/hyperlink" Target="http://pbs.twimg.com/profile_images/1469194781502763010/2YvMsYzN_normal.jpg" TargetMode="External"/><Relationship Id="rId828" Type="http://schemas.openxmlformats.org/officeDocument/2006/relationships/hyperlink" Target="http://pbs.twimg.com/profile_images/449756431990788096/G1zT-nAm_normal.jpeg" TargetMode="External"/><Relationship Id="rId1013" Type="http://schemas.openxmlformats.org/officeDocument/2006/relationships/hyperlink" Target="http://twitter.com/FADED_S0UL/statuses/1525683634618785792" TargetMode="External"/><Relationship Id="rId1360" Type="http://schemas.openxmlformats.org/officeDocument/2006/relationships/hyperlink" Target="http://twitter.com/siromanid/statuses/1525586199607640064" TargetMode="External"/><Relationship Id="rId1458" Type="http://schemas.openxmlformats.org/officeDocument/2006/relationships/hyperlink" Target="http://twitter.com/PopulismUpdates/statuses/1525534279098171392" TargetMode="External"/><Relationship Id="rId1665" Type="http://schemas.openxmlformats.org/officeDocument/2006/relationships/hyperlink" Target="http://pbs.twimg.com/profile_images/1520006782328119296/xDwnVPPk_normal.jpg" TargetMode="External"/><Relationship Id="rId1872" Type="http://schemas.openxmlformats.org/officeDocument/2006/relationships/hyperlink" Target="http://pbs.twimg.com/profile_images/1460596591035781124/APKACxqA_normal.jpg" TargetMode="External"/><Relationship Id="rId1220" Type="http://schemas.openxmlformats.org/officeDocument/2006/relationships/hyperlink" Target="http://twitter.com/AnilAni09478758/statuses/1525651004532064256" TargetMode="External"/><Relationship Id="rId1318" Type="http://schemas.openxmlformats.org/officeDocument/2006/relationships/hyperlink" Target="http://twitter.com/dhakalroshan9/statuses/1525620835373166593" TargetMode="External"/><Relationship Id="rId1525" Type="http://schemas.openxmlformats.org/officeDocument/2006/relationships/hyperlink" Target="http://pbs.twimg.com/profile_images/700557277749604352/nmoXdfPe_normal.jpg" TargetMode="External"/><Relationship Id="rId1732" Type="http://schemas.openxmlformats.org/officeDocument/2006/relationships/hyperlink" Target="http://twitter.com/nepalnewsfeed/statuses/1525474087681896448" TargetMode="External"/><Relationship Id="rId24" Type="http://schemas.openxmlformats.org/officeDocument/2006/relationships/hyperlink" Target="http://twitter.com/AcchutGyawali/statuses/1525950365182705666" TargetMode="External"/><Relationship Id="rId173" Type="http://schemas.openxmlformats.org/officeDocument/2006/relationships/hyperlink" Target="http://pbs.twimg.com/profile_images/1431187322838519808/XhZ3RHBm_normal.jpg" TargetMode="External"/><Relationship Id="rId380" Type="http://schemas.openxmlformats.org/officeDocument/2006/relationships/hyperlink" Target="http://www.pnpkhabar.com/" TargetMode="External"/><Relationship Id="rId240" Type="http://schemas.openxmlformats.org/officeDocument/2006/relationships/hyperlink" Target="http://twitter.com/meronaamGaurav/statuses/1525854281961984000" TargetMode="External"/><Relationship Id="rId478" Type="http://schemas.openxmlformats.org/officeDocument/2006/relationships/hyperlink" Target="http://pbs.twimg.com/profile_images/1473239840208547843/aUPMAXDB_normal.jpg" TargetMode="External"/><Relationship Id="rId685" Type="http://schemas.openxmlformats.org/officeDocument/2006/relationships/hyperlink" Target="http://twitter.com/krksbn/statuses/1525751666280083457" TargetMode="External"/><Relationship Id="rId892" Type="http://schemas.openxmlformats.org/officeDocument/2006/relationships/hyperlink" Target="http://pbs.twimg.com/profile_images/1437003751265423368/TTf6dp0B_normal.jpg" TargetMode="External"/><Relationship Id="rId100" Type="http://schemas.openxmlformats.org/officeDocument/2006/relationships/hyperlink" Target="http://twitter.com/ShasankN/statuses/1525889403134287873" TargetMode="External"/><Relationship Id="rId338" Type="http://schemas.openxmlformats.org/officeDocument/2006/relationships/hyperlink" Target="http://twitter.com/DevThapaMagar12/statuses/1525833052336713729" TargetMode="External"/><Relationship Id="rId545" Type="http://schemas.openxmlformats.org/officeDocument/2006/relationships/hyperlink" Target="http://twitter.com/NepalpressEng/statuses/1525783383313223680" TargetMode="External"/><Relationship Id="rId752" Type="http://schemas.openxmlformats.org/officeDocument/2006/relationships/hyperlink" Target="http://pbs.twimg.com/profile_images/1434581921741168641/jjRutxo4_normal.jpg" TargetMode="External"/><Relationship Id="rId1175" Type="http://schemas.openxmlformats.org/officeDocument/2006/relationships/hyperlink" Target="http://pbs.twimg.com/profile_images/1525648795240833024/9vi_qgxl_normal.jpg" TargetMode="External"/><Relationship Id="rId1382" Type="http://schemas.openxmlformats.org/officeDocument/2006/relationships/hyperlink" Target="http://twitter.com/shu_bindas/statuses/1525564605161869312" TargetMode="External"/><Relationship Id="rId405" Type="http://schemas.openxmlformats.org/officeDocument/2006/relationships/hyperlink" Target="http://twitter.com/mutd_mahendra14/statuses/1525814683600842752" TargetMode="External"/><Relationship Id="rId612" Type="http://schemas.openxmlformats.org/officeDocument/2006/relationships/hyperlink" Target="http://pbs.twimg.com/profile_images/1513380285857026055/t9NhYaB9_normal.jpg" TargetMode="External"/><Relationship Id="rId1035" Type="http://schemas.openxmlformats.org/officeDocument/2006/relationships/hyperlink" Target="http://twitter.com/souvidhya/statuses/1525681200320217089" TargetMode="External"/><Relationship Id="rId1242" Type="http://schemas.openxmlformats.org/officeDocument/2006/relationships/hyperlink" Target="http://twitter.com/_solace40/statuses/1525644853862072320" TargetMode="External"/><Relationship Id="rId1687" Type="http://schemas.openxmlformats.org/officeDocument/2006/relationships/hyperlink" Target="http://pbs.twimg.com/profile_images/1524005033817391104/rFeIYz4W_normal.jpg" TargetMode="External"/><Relationship Id="rId1894" Type="http://schemas.openxmlformats.org/officeDocument/2006/relationships/hyperlink" Target="http://pbs.twimg.com/profile_images/1410188605322973188/XYgOe5-h_normal.jpg" TargetMode="External"/><Relationship Id="rId917" Type="http://schemas.openxmlformats.org/officeDocument/2006/relationships/hyperlink" Target="http://twitter.com/TheAnnaExpress/statuses/1525702106702696448" TargetMode="External"/><Relationship Id="rId1102" Type="http://schemas.openxmlformats.org/officeDocument/2006/relationships/hyperlink" Target="http://twitter.com/hemantagautam2/statuses/1525673956690493440" TargetMode="External"/><Relationship Id="rId1547" Type="http://schemas.openxmlformats.org/officeDocument/2006/relationships/hyperlink" Target="http://pbs.twimg.com/profile_images/1517079762522370048/7byi1Az8_normal.jpg" TargetMode="External"/><Relationship Id="rId1754" Type="http://schemas.openxmlformats.org/officeDocument/2006/relationships/hyperlink" Target="http://twitter.com/Sangroulapp/statuses/1525470004665147392" TargetMode="External"/><Relationship Id="rId1961" Type="http://schemas.openxmlformats.org/officeDocument/2006/relationships/hyperlink" Target="http://twitter.com/bs1491625/statuses/1525383223655956480" TargetMode="External"/><Relationship Id="rId46" Type="http://schemas.openxmlformats.org/officeDocument/2006/relationships/hyperlink" Target="http://twitter.com/bestmate_cfc/statuses/1525916292972048384" TargetMode="External"/><Relationship Id="rId1407" Type="http://schemas.openxmlformats.org/officeDocument/2006/relationships/hyperlink" Target="http://pbs.twimg.com/profile_images/1249714809550995457/E6aDFmVQ_normal.jpg" TargetMode="External"/><Relationship Id="rId1614" Type="http://schemas.openxmlformats.org/officeDocument/2006/relationships/hyperlink" Target="http://twitter.com/skymasimit/statuses/1525495056810930176" TargetMode="External"/><Relationship Id="rId1821" Type="http://schemas.openxmlformats.org/officeDocument/2006/relationships/hyperlink" Target="http://twitter.com/aniljournalist/statuses/1525457646501117953" TargetMode="External"/><Relationship Id="rId195" Type="http://schemas.openxmlformats.org/officeDocument/2006/relationships/hyperlink" Target="http://abs.twimg.com/sticky/default_profile_images/default_profile_normal.png" TargetMode="External"/><Relationship Id="rId1919" Type="http://schemas.openxmlformats.org/officeDocument/2006/relationships/hyperlink" Target="http://twitter.com/Crypto_Help_/statuses/1525437632523644928" TargetMode="External"/><Relationship Id="rId262" Type="http://schemas.openxmlformats.org/officeDocument/2006/relationships/hyperlink" Target="http://twitter.com/Mansoon567/statuses/1525851681832873984" TargetMode="External"/><Relationship Id="rId567" Type="http://schemas.openxmlformats.org/officeDocument/2006/relationships/hyperlink" Target="http://twitter.com/khanal_roji/statuses/1525777024085803008" TargetMode="External"/><Relationship Id="rId1197" Type="http://schemas.openxmlformats.org/officeDocument/2006/relationships/hyperlink" Target="http://pbs.twimg.com/profile_images/1522101651821461504/rfrGB2aw_normal.jpg" TargetMode="External"/><Relationship Id="rId122" Type="http://schemas.openxmlformats.org/officeDocument/2006/relationships/hyperlink" Target="http://twitter.com/shivaj1118/statuses/1525881741553963008" TargetMode="External"/><Relationship Id="rId774" Type="http://schemas.openxmlformats.org/officeDocument/2006/relationships/hyperlink" Target="http://pbs.twimg.com/profile_images/1358396653883990016/5aUgRddG_normal.jpg" TargetMode="External"/><Relationship Id="rId981" Type="http://schemas.openxmlformats.org/officeDocument/2006/relationships/hyperlink" Target="http://twitter.com/headlinenepal/statuses/1525694942831554561" TargetMode="External"/><Relationship Id="rId1057" Type="http://schemas.openxmlformats.org/officeDocument/2006/relationships/hyperlink" Target="http://twitter.com/TOPGAMING43/statuses/1525678913976176640" TargetMode="External"/><Relationship Id="rId427" Type="http://schemas.openxmlformats.org/officeDocument/2006/relationships/hyperlink" Target="http://twitter.com/nimeshghimire12/statuses/1525808516640157696" TargetMode="External"/><Relationship Id="rId634" Type="http://schemas.openxmlformats.org/officeDocument/2006/relationships/hyperlink" Target="http://pbs.twimg.com/profile_images/1506545823408013315/DsKpP_l0_normal.jpg" TargetMode="External"/><Relationship Id="rId841" Type="http://schemas.openxmlformats.org/officeDocument/2006/relationships/hyperlink" Target="http://twitter.com/Nepal_News_En/statuses/1525720158332981248" TargetMode="External"/><Relationship Id="rId1264" Type="http://schemas.openxmlformats.org/officeDocument/2006/relationships/hyperlink" Target="http://twitter.com/biyanpal5/statuses/1525640854282510337" TargetMode="External"/><Relationship Id="rId1471" Type="http://schemas.openxmlformats.org/officeDocument/2006/relationships/hyperlink" Target="http://pbs.twimg.com/profile_images/1115854998682914816/T3kdv4W6_normal.jpg" TargetMode="External"/><Relationship Id="rId1569" Type="http://schemas.openxmlformats.org/officeDocument/2006/relationships/hyperlink" Target="http://pbs.twimg.com/profile_images/1515411587724587008/oYPMpbfM_normal.jpg" TargetMode="External"/><Relationship Id="rId701" Type="http://schemas.openxmlformats.org/officeDocument/2006/relationships/hyperlink" Target="http://twitter.com/RatopatiE/statuses/1525750165382234112" TargetMode="External"/><Relationship Id="rId939" Type="http://schemas.openxmlformats.org/officeDocument/2006/relationships/hyperlink" Target="http://twitter.com/maheshdhungana7/statuses/1525699855712235521" TargetMode="External"/><Relationship Id="rId1124" Type="http://schemas.openxmlformats.org/officeDocument/2006/relationships/hyperlink" Target="http://twitter.com/imsa143/statuses/1525670900590202881" TargetMode="External"/><Relationship Id="rId1331" Type="http://schemas.openxmlformats.org/officeDocument/2006/relationships/hyperlink" Target="http://pbs.twimg.com/profile_images/1002912941040066561/EHLkhT3V_normal.jpg" TargetMode="External"/><Relationship Id="rId1776" Type="http://schemas.openxmlformats.org/officeDocument/2006/relationships/hyperlink" Target="http://pbs.twimg.com/profile_images/1485829624479514626/pGDdu2wv_normal.jpg" TargetMode="External"/><Relationship Id="rId1983" Type="http://schemas.openxmlformats.org/officeDocument/2006/relationships/hyperlink" Target="http://twitter.com/329shankar/statuses/1525382452541542400" TargetMode="External"/><Relationship Id="rId68" Type="http://schemas.openxmlformats.org/officeDocument/2006/relationships/hyperlink" Target="http://pbs.twimg.com/profile_images/1409114760315027459/V9h5cbLo_normal.jpg" TargetMode="External"/><Relationship Id="rId1429" Type="http://schemas.openxmlformats.org/officeDocument/2006/relationships/hyperlink" Target="http://pbs.twimg.com/profile_images/3698752221/65b0315510fcf239c4e929947a712c89_normal.png" TargetMode="External"/><Relationship Id="rId1636" Type="http://schemas.openxmlformats.org/officeDocument/2006/relationships/hyperlink" Target="http://twitter.com/1Pratik11/statuses/1525491096897613824" TargetMode="External"/><Relationship Id="rId1843" Type="http://schemas.openxmlformats.org/officeDocument/2006/relationships/hyperlink" Target="http://twitter.com/nimeshghimire12/statuses/1525452386462203905" TargetMode="External"/><Relationship Id="rId1703" Type="http://schemas.openxmlformats.org/officeDocument/2006/relationships/hyperlink" Target="http://pbs.twimg.com/profile_images/1509511979454836736/o4jZqZ3v_normal.jpg" TargetMode="External"/><Relationship Id="rId1910" Type="http://schemas.openxmlformats.org/officeDocument/2006/relationships/hyperlink" Target="http://pbs.twimg.com/profile_images/1522928080251088896/31srkEv9_normal.jpg" TargetMode="External"/><Relationship Id="rId284" Type="http://schemas.openxmlformats.org/officeDocument/2006/relationships/hyperlink" Target="http://twitter.com/abhimufc/statuses/1525847246763307008" TargetMode="External"/><Relationship Id="rId491" Type="http://schemas.openxmlformats.org/officeDocument/2006/relationships/hyperlink" Target="http://twitter.com/unheard_oices/statuses/1525800538951933955" TargetMode="External"/><Relationship Id="rId144" Type="http://schemas.openxmlformats.org/officeDocument/2006/relationships/hyperlink" Target="http://twitter.com/AP1HDTV/statuses/1525878149900251136" TargetMode="External"/><Relationship Id="rId589" Type="http://schemas.openxmlformats.org/officeDocument/2006/relationships/hyperlink" Target="http://twitter.com/DevBahadurkc/statuses/1525772062215880704" TargetMode="External"/><Relationship Id="rId796" Type="http://schemas.openxmlformats.org/officeDocument/2006/relationships/hyperlink" Target="http://pbs.twimg.com/profile_images/1190347137026002944/aFPP6QzC_normal.jpg" TargetMode="External"/><Relationship Id="rId351" Type="http://schemas.openxmlformats.org/officeDocument/2006/relationships/hyperlink" Target="http://pbs.twimg.com/profile_images/1525648795240833024/9vi_qgxl_normal.jpg" TargetMode="External"/><Relationship Id="rId449" Type="http://schemas.openxmlformats.org/officeDocument/2006/relationships/hyperlink" Target="http://twitter.com/deepakluitel45/statuses/1525805104112500737" TargetMode="External"/><Relationship Id="rId656" Type="http://schemas.openxmlformats.org/officeDocument/2006/relationships/hyperlink" Target="http://pbs.twimg.com/profile_images/588936040888438784/RxOOcrCe_normal.jpg" TargetMode="External"/><Relationship Id="rId863" Type="http://schemas.openxmlformats.org/officeDocument/2006/relationships/hyperlink" Target="http://twitter.com/roman_aryal/statuses/1525714574367784960" TargetMode="External"/><Relationship Id="rId1079" Type="http://schemas.openxmlformats.org/officeDocument/2006/relationships/hyperlink" Target="http://twitter.com/LokSewaAayogGUI/statuses/1525676083579801600" TargetMode="External"/><Relationship Id="rId1286" Type="http://schemas.openxmlformats.org/officeDocument/2006/relationships/hyperlink" Target="http://twitter.com/pushpa_ra/statuses/1525636241987096576" TargetMode="External"/><Relationship Id="rId1493" Type="http://schemas.openxmlformats.org/officeDocument/2006/relationships/hyperlink" Target="http://pbs.twimg.com/profile_images/1522565032923787266/4-6JwHBa_normal.jpg" TargetMode="External"/><Relationship Id="rId211" Type="http://schemas.openxmlformats.org/officeDocument/2006/relationships/hyperlink" Target="http://pbs.twimg.com/profile_images/1525755637891620864/mNIj8PFJ_normal.jpg" TargetMode="External"/><Relationship Id="rId309" Type="http://schemas.openxmlformats.org/officeDocument/2006/relationships/hyperlink" Target="http://pbs.twimg.com/profile_images/1511391829496791042/7DqTm41M_normal.jpg" TargetMode="External"/><Relationship Id="rId516" Type="http://schemas.openxmlformats.org/officeDocument/2006/relationships/hyperlink" Target="http://pbs.twimg.com/profile_images/1507294052177178625/5mVwUEuH_normal.jpg" TargetMode="External"/><Relationship Id="rId1146" Type="http://schemas.openxmlformats.org/officeDocument/2006/relationships/hyperlink" Target="http://twitter.com/iamurSaugat/statuses/1525665604807430144" TargetMode="External"/><Relationship Id="rId1798" Type="http://schemas.openxmlformats.org/officeDocument/2006/relationships/hyperlink" Target="http://pbs.twimg.com/profile_images/1517188264020480002/Zibnt5F9_normal.jpg" TargetMode="External"/><Relationship Id="rId723" Type="http://schemas.openxmlformats.org/officeDocument/2006/relationships/hyperlink" Target="http://twitter.com/asaroj982/statuses/1525747104693755905" TargetMode="External"/><Relationship Id="rId930" Type="http://schemas.openxmlformats.org/officeDocument/2006/relationships/hyperlink" Target="http://pbs.twimg.com/profile_images/877241757041340416/j52QVCNM_normal.jpg" TargetMode="External"/><Relationship Id="rId1006" Type="http://schemas.openxmlformats.org/officeDocument/2006/relationships/hyperlink" Target="http://pbs.twimg.com/profile_images/1415124600229273601/UPNM9uW7_normal.jpg" TargetMode="External"/><Relationship Id="rId1353" Type="http://schemas.openxmlformats.org/officeDocument/2006/relationships/hyperlink" Target="http://pbs.twimg.com/profile_images/1379056624053194763/kkB9CMCk_normal.jpg" TargetMode="External"/><Relationship Id="rId1560" Type="http://schemas.openxmlformats.org/officeDocument/2006/relationships/hyperlink" Target="http://twitter.com/khanal_roji/statuses/1525507812607942656" TargetMode="External"/><Relationship Id="rId1658" Type="http://schemas.openxmlformats.org/officeDocument/2006/relationships/hyperlink" Target="http://twitter.com/goldescapes/statuses/1525486772104310784" TargetMode="External"/><Relationship Id="rId1865" Type="http://schemas.openxmlformats.org/officeDocument/2006/relationships/hyperlink" Target="http://twitter.com/kyutnabe/statuses/1525447438479552513" TargetMode="External"/><Relationship Id="rId1213" Type="http://schemas.openxmlformats.org/officeDocument/2006/relationships/hyperlink" Target="http://pbs.twimg.com/profile_images/1414162365629698050/jqkLVx-g_normal.jpg" TargetMode="External"/><Relationship Id="rId1420" Type="http://schemas.openxmlformats.org/officeDocument/2006/relationships/hyperlink" Target="http://twitter.com/jcbbbbbbbbbb/statuses/1525548922412072960" TargetMode="External"/><Relationship Id="rId1518" Type="http://schemas.openxmlformats.org/officeDocument/2006/relationships/hyperlink" Target="http://twitter.com/DeepakbhandRi/statuses/1525518108936376320" TargetMode="External"/><Relationship Id="rId1725" Type="http://schemas.openxmlformats.org/officeDocument/2006/relationships/hyperlink" Target="http://pbs.twimg.com/profile_images/1307684953547628544/82etOGRE_normal.jpg" TargetMode="External"/><Relationship Id="rId1932" Type="http://schemas.openxmlformats.org/officeDocument/2006/relationships/hyperlink" Target="http://pbs.twimg.com/profile_images/1525697385237663744/5fxJnHu9_normal.jpg" TargetMode="External"/><Relationship Id="rId17" Type="http://schemas.openxmlformats.org/officeDocument/2006/relationships/hyperlink" Target="http://pbs.twimg.com/profile_images/1282747952742584320/sq_pz9nX_normal.jpg" TargetMode="External"/><Relationship Id="rId166" Type="http://schemas.openxmlformats.org/officeDocument/2006/relationships/hyperlink" Target="http://twitter.com/Nepal_News_En/statuses/1525873668303331329" TargetMode="External"/><Relationship Id="rId373" Type="http://schemas.openxmlformats.org/officeDocument/2006/relationships/hyperlink" Target="http://pbs.twimg.com/profile_images/1518521806189080579/e-f6zEdY_normal.jpg" TargetMode="External"/><Relationship Id="rId580" Type="http://schemas.openxmlformats.org/officeDocument/2006/relationships/hyperlink" Target="http://pbs.twimg.com/profile_images/1521419323998601216/DOy3AH0x_normal.jpg" TargetMode="External"/><Relationship Id="rId1" Type="http://schemas.openxmlformats.org/officeDocument/2006/relationships/hyperlink" Target="http://pbs.twimg.com/profile_images/1421196794109710341/-miTXknZ_normal.jpg" TargetMode="External"/><Relationship Id="rId233" Type="http://schemas.openxmlformats.org/officeDocument/2006/relationships/hyperlink" Target="http://pbs.twimg.com/profile_images/1523333160486207488/xCazyUpG_normal.jpg" TargetMode="External"/><Relationship Id="rId440" Type="http://schemas.openxmlformats.org/officeDocument/2006/relationships/hyperlink" Target="http://pbs.twimg.com/profile_images/1500796319014998016/M2yTiYXc_normal.jpg" TargetMode="External"/><Relationship Id="rId678" Type="http://schemas.openxmlformats.org/officeDocument/2006/relationships/hyperlink" Target="http://pbs.twimg.com/profile_images/449756431990788096/G1zT-nAm_normal.jpeg" TargetMode="External"/><Relationship Id="rId885" Type="http://schemas.openxmlformats.org/officeDocument/2006/relationships/hyperlink" Target="http://twitter.com/KewRie/statuses/1525708594015924224" TargetMode="External"/><Relationship Id="rId1070" Type="http://schemas.openxmlformats.org/officeDocument/2006/relationships/hyperlink" Target="http://pbs.twimg.com/profile_images/1505759571796971524/Bmk0fT48_normal.jpg" TargetMode="External"/><Relationship Id="rId300" Type="http://schemas.openxmlformats.org/officeDocument/2006/relationships/hyperlink" Target="http://twitter.com/loveislandsP/statuses/1525842028021555202" TargetMode="External"/><Relationship Id="rId538" Type="http://schemas.openxmlformats.org/officeDocument/2006/relationships/hyperlink" Target="http://pbs.twimg.com/profile_images/1407130354704478209/P5rvPGMq_normal.jpg" TargetMode="External"/><Relationship Id="rId745" Type="http://schemas.openxmlformats.org/officeDocument/2006/relationships/hyperlink" Target="http://twitter.com/VedantBajgai/statuses/1525742820027691008" TargetMode="External"/><Relationship Id="rId952" Type="http://schemas.openxmlformats.org/officeDocument/2006/relationships/hyperlink" Target="http://pbs.twimg.com/profile_images/1491092512252968963/FJ5jdWvc_normal.jpg" TargetMode="External"/><Relationship Id="rId1168" Type="http://schemas.openxmlformats.org/officeDocument/2006/relationships/hyperlink" Target="http://twitter.com/sabu232/statuses/1525661947899019266" TargetMode="External"/><Relationship Id="rId1375" Type="http://schemas.openxmlformats.org/officeDocument/2006/relationships/hyperlink" Target="http://pbs.twimg.com/profile_images/1431187322838519808/XhZ3RHBm_normal.jpg" TargetMode="External"/><Relationship Id="rId1582" Type="http://schemas.openxmlformats.org/officeDocument/2006/relationships/hyperlink" Target="http://twitter.com/aavash143/statuses/1525500737094307840" TargetMode="External"/><Relationship Id="rId81" Type="http://schemas.openxmlformats.org/officeDocument/2006/relationships/hyperlink" Target="http://pbs.twimg.com/profile_images/1519337739870949376/KMTkjHIF_normal.jpg" TargetMode="External"/><Relationship Id="rId605" Type="http://schemas.openxmlformats.org/officeDocument/2006/relationships/hyperlink" Target="http://twitter.com/NplYearProgres/statuses/1525769366041952257" TargetMode="External"/><Relationship Id="rId812" Type="http://schemas.openxmlformats.org/officeDocument/2006/relationships/hyperlink" Target="http://pbs.twimg.com/profile_images/449756431990788096/G1zT-nAm_normal.jpeg" TargetMode="External"/><Relationship Id="rId1028" Type="http://schemas.openxmlformats.org/officeDocument/2006/relationships/hyperlink" Target="http://pbs.twimg.com/profile_images/1512637950563168257/Xi1N3e4H_normal.jpg" TargetMode="External"/><Relationship Id="rId1235" Type="http://schemas.openxmlformats.org/officeDocument/2006/relationships/hyperlink" Target="http://pbs.twimg.com/profile_images/1505759571796971524/Bmk0fT48_normal.jpg" TargetMode="External"/><Relationship Id="rId1442" Type="http://schemas.openxmlformats.org/officeDocument/2006/relationships/hyperlink" Target="http://twitter.com/LocalScienceJew/statuses/1525536718132285440" TargetMode="External"/><Relationship Id="rId1887" Type="http://schemas.openxmlformats.org/officeDocument/2006/relationships/hyperlink" Target="http://twitter.com/rojee_shrestha1/statuses/1525443037912272896" TargetMode="External"/><Relationship Id="rId1302" Type="http://schemas.openxmlformats.org/officeDocument/2006/relationships/hyperlink" Target="http://twitter.com/Mr_kd46/statuses/1525631191927300096" TargetMode="External"/><Relationship Id="rId1747" Type="http://schemas.openxmlformats.org/officeDocument/2006/relationships/hyperlink" Target="http://pbs.twimg.com/profile_images/1489458693011697665/jBlUCV15_normal.jpg" TargetMode="External"/><Relationship Id="rId1954" Type="http://schemas.openxmlformats.org/officeDocument/2006/relationships/hyperlink" Target="http://pbs.twimg.com/profile_images/1385210066001747977/DmGQJmvq_normal.jpg" TargetMode="External"/><Relationship Id="rId39" Type="http://schemas.openxmlformats.org/officeDocument/2006/relationships/hyperlink" Target="http://pbs.twimg.com/profile_images/1284957550291673090/rjbHFguL_normal.jpg" TargetMode="External"/><Relationship Id="rId1607" Type="http://schemas.openxmlformats.org/officeDocument/2006/relationships/hyperlink" Target="http://pbs.twimg.com/profile_images/1428008219121569799/jDj1S1eU_normal.jpg" TargetMode="External"/><Relationship Id="rId1814" Type="http://schemas.openxmlformats.org/officeDocument/2006/relationships/hyperlink" Target="http://pbs.twimg.com/profile_images/897415605103362048/IfXEInGk_normal.jpg" TargetMode="External"/><Relationship Id="rId188" Type="http://schemas.openxmlformats.org/officeDocument/2006/relationships/hyperlink" Target="http://twitter.com/rollnumber25/statuses/1525869303249408000" TargetMode="External"/><Relationship Id="rId395" Type="http://schemas.openxmlformats.org/officeDocument/2006/relationships/hyperlink" Target="http://twitter.com/KeshavSthapiit/statuses/1525820154600652800" TargetMode="External"/><Relationship Id="rId255" Type="http://schemas.openxmlformats.org/officeDocument/2006/relationships/hyperlink" Target="http://pbs.twimg.com/profile_images/1520798275481522176/GyagCnqN_normal.jpg" TargetMode="External"/><Relationship Id="rId462" Type="http://schemas.openxmlformats.org/officeDocument/2006/relationships/hyperlink" Target="http://pbs.twimg.com/profile_images/1479675638432690176/dzrrq89c_normal.jpg" TargetMode="External"/><Relationship Id="rId1092" Type="http://schemas.openxmlformats.org/officeDocument/2006/relationships/hyperlink" Target="http://pbs.twimg.com/profile_images/1525515762764759041/bHIJ0Zw2_normal.jpg" TargetMode="External"/><Relationship Id="rId1397" Type="http://schemas.openxmlformats.org/officeDocument/2006/relationships/hyperlink" Target="http://pbs.twimg.com/profile_images/1524598482459267073/gPL-6iiT_normal.jpg" TargetMode="External"/><Relationship Id="rId115" Type="http://schemas.openxmlformats.org/officeDocument/2006/relationships/hyperlink" Target="http://pbs.twimg.com/profile_images/1484920367445852160/xuPMyHQC_normal.jpg" TargetMode="External"/><Relationship Id="rId322" Type="http://schemas.openxmlformats.org/officeDocument/2006/relationships/hyperlink" Target="http://twitter.com/dhirajdj51/statuses/1525836535181873155" TargetMode="External"/><Relationship Id="rId767" Type="http://schemas.openxmlformats.org/officeDocument/2006/relationships/hyperlink" Target="http://twitter.com/ganespaudel/statuses/1525735640595320832" TargetMode="External"/><Relationship Id="rId974" Type="http://schemas.openxmlformats.org/officeDocument/2006/relationships/hyperlink" Target="http://pbs.twimg.com/profile_images/1469194781502763010/2YvMsYzN_normal.jpg" TargetMode="External"/><Relationship Id="rId627" Type="http://schemas.openxmlformats.org/officeDocument/2006/relationships/hyperlink" Target="http://twitter.com/pikaa_pikachhuu/statuses/1525766724364095488" TargetMode="External"/><Relationship Id="rId834" Type="http://schemas.openxmlformats.org/officeDocument/2006/relationships/hyperlink" Target="http://pbs.twimg.com/profile_images/636520149311356928/4EqkRZwW_normal.jpg" TargetMode="External"/><Relationship Id="rId1257" Type="http://schemas.openxmlformats.org/officeDocument/2006/relationships/hyperlink" Target="http://pbs.twimg.com/profile_images/1518822813112561664/CO12hWR3_normal.jpg" TargetMode="External"/><Relationship Id="rId1464" Type="http://schemas.openxmlformats.org/officeDocument/2006/relationships/hyperlink" Target="http://twitter.com/ksav_bhandari1/statuses/1525531216472309760" TargetMode="External"/><Relationship Id="rId1671" Type="http://schemas.openxmlformats.org/officeDocument/2006/relationships/hyperlink" Target="http://pbs.twimg.com/profile_images/1525840644815527937/dWZhG_rj_normal.jpg" TargetMode="External"/><Relationship Id="rId901" Type="http://schemas.openxmlformats.org/officeDocument/2006/relationships/hyperlink" Target="http://twitter.com/Nepal_News_En/statuses/1525705064236580866" TargetMode="External"/><Relationship Id="rId1117" Type="http://schemas.openxmlformats.org/officeDocument/2006/relationships/hyperlink" Target="http://pbs.twimg.com/profile_images/1522446176305696768/rQxve5C-_normal.jpg" TargetMode="External"/><Relationship Id="rId1324" Type="http://schemas.openxmlformats.org/officeDocument/2006/relationships/hyperlink" Target="http://twitter.com/Dherainakara/statuses/1525616586668666881" TargetMode="External"/><Relationship Id="rId1531" Type="http://schemas.openxmlformats.org/officeDocument/2006/relationships/hyperlink" Target="http://pbs.twimg.com/profile_images/1525515762764759041/bHIJ0Zw2_normal.jpg" TargetMode="External"/><Relationship Id="rId1769" Type="http://schemas.openxmlformats.org/officeDocument/2006/relationships/hyperlink" Target="http://pbs.twimg.com/profile_images/1332690989924769792/40rho6a8_normal.jpg" TargetMode="External"/><Relationship Id="rId1976" Type="http://schemas.openxmlformats.org/officeDocument/2006/relationships/hyperlink" Target="http://pbs.twimg.com/profile_images/863483707411185664/i8OrK_ht_normal.jpg" TargetMode="External"/><Relationship Id="rId30" Type="http://schemas.openxmlformats.org/officeDocument/2006/relationships/hyperlink" Target="http://twitter.com/madan0020/statuses/1525933349512019968" TargetMode="External"/><Relationship Id="rId1629" Type="http://schemas.openxmlformats.org/officeDocument/2006/relationships/hyperlink" Target="http://pbs.twimg.com/profile_images/1462966546314059781/YixbTGa3_normal.jpg" TargetMode="External"/><Relationship Id="rId1836" Type="http://schemas.openxmlformats.org/officeDocument/2006/relationships/hyperlink" Target="http://pbs.twimg.com/profile_images/1457377860444852226/15atYVOP_normal.jpg" TargetMode="External"/><Relationship Id="rId1903" Type="http://schemas.openxmlformats.org/officeDocument/2006/relationships/hyperlink" Target="http://twitter.com/nimeshghimire12/statuses/1525440927372046336" TargetMode="External"/><Relationship Id="rId277" Type="http://schemas.openxmlformats.org/officeDocument/2006/relationships/hyperlink" Target="http://pbs.twimg.com/profile_images/1449269046566817797/4aS4Fqq6_normal.jpg" TargetMode="External"/><Relationship Id="rId484" Type="http://schemas.openxmlformats.org/officeDocument/2006/relationships/hyperlink" Target="http://pbs.twimg.com/profile_images/378800000742583092/7830e5564d64a8cf925015e7b4f85169_normal.jpeg" TargetMode="External"/><Relationship Id="rId137" Type="http://schemas.openxmlformats.org/officeDocument/2006/relationships/hyperlink" Target="http://pbs.twimg.com/profile_images/1505759571796971524/Bmk0fT48_normal.jpg" TargetMode="External"/><Relationship Id="rId344" Type="http://schemas.openxmlformats.org/officeDocument/2006/relationships/hyperlink" Target="http://twitter.com/manjhare_/statuses/1525832041010712576" TargetMode="External"/><Relationship Id="rId691" Type="http://schemas.openxmlformats.org/officeDocument/2006/relationships/hyperlink" Target="http://twitter.com/iamurSaugat/statuses/1525750966292598784" TargetMode="External"/><Relationship Id="rId789" Type="http://schemas.openxmlformats.org/officeDocument/2006/relationships/hyperlink" Target="http://twitter.com/DanfeTv/statuses/1525728246309957632" TargetMode="External"/><Relationship Id="rId996" Type="http://schemas.openxmlformats.org/officeDocument/2006/relationships/hyperlink" Target="http://pbs.twimg.com/profile_images/1479789951751389186/2x-QyB-1_normal.jpg" TargetMode="External"/><Relationship Id="rId551" Type="http://schemas.openxmlformats.org/officeDocument/2006/relationships/hyperlink" Target="http://twitter.com/smallmind5/statuses/1525781112777474048" TargetMode="External"/><Relationship Id="rId649" Type="http://schemas.openxmlformats.org/officeDocument/2006/relationships/hyperlink" Target="http://twitter.com/eAwCXCUN5QrPLWi/statuses/1525758460427546625" TargetMode="External"/><Relationship Id="rId856" Type="http://schemas.openxmlformats.org/officeDocument/2006/relationships/hyperlink" Target="http://pbs.twimg.com/profile_images/1443274914971013121/l3xtWWb3_normal.jpg" TargetMode="External"/><Relationship Id="rId1181" Type="http://schemas.openxmlformats.org/officeDocument/2006/relationships/hyperlink" Target="http://pbs.twimg.com/profile_images/1359192788525588480/KIKTXDfd_normal.jpg" TargetMode="External"/><Relationship Id="rId1279" Type="http://schemas.openxmlformats.org/officeDocument/2006/relationships/hyperlink" Target="http://pbs.twimg.com/profile_images/1524687020601528320/x2XO_G4v_normal.jpg" TargetMode="External"/><Relationship Id="rId1486" Type="http://schemas.openxmlformats.org/officeDocument/2006/relationships/hyperlink" Target="http://twitter.com/Muktirai5/statuses/1525524800369618945" TargetMode="External"/><Relationship Id="rId204" Type="http://schemas.openxmlformats.org/officeDocument/2006/relationships/hyperlink" Target="http://twitter.com/asaroj982/statuses/1525864582547664896" TargetMode="External"/><Relationship Id="rId411" Type="http://schemas.openxmlformats.org/officeDocument/2006/relationships/hyperlink" Target="http://twitter.com/br_kafle/statuses/1525812558782902274" TargetMode="External"/><Relationship Id="rId509" Type="http://schemas.openxmlformats.org/officeDocument/2006/relationships/hyperlink" Target="http://twitter.com/infinitkripalu/statuses/1525796781027741699" TargetMode="External"/><Relationship Id="rId1041" Type="http://schemas.openxmlformats.org/officeDocument/2006/relationships/hyperlink" Target="http://twitter.com/Pantsuyesh/statuses/1525680667782131712" TargetMode="External"/><Relationship Id="rId1139" Type="http://schemas.openxmlformats.org/officeDocument/2006/relationships/hyperlink" Target="http://pbs.twimg.com/profile_images/449756431990788096/G1zT-nAm_normal.jpeg" TargetMode="External"/><Relationship Id="rId1346" Type="http://schemas.openxmlformats.org/officeDocument/2006/relationships/hyperlink" Target="http://twitter.com/sureshkuntheet/statuses/1525594697317621762" TargetMode="External"/><Relationship Id="rId1693" Type="http://schemas.openxmlformats.org/officeDocument/2006/relationships/hyperlink" Target="http://pbs.twimg.com/profile_images/894438332930732032/wbOg32wJ_normal.jpg" TargetMode="External"/><Relationship Id="rId716" Type="http://schemas.openxmlformats.org/officeDocument/2006/relationships/hyperlink" Target="http://pbs.twimg.com/profile_images/1390395835561693195/6B0rdmKy_normal.jpg" TargetMode="External"/><Relationship Id="rId923" Type="http://schemas.openxmlformats.org/officeDocument/2006/relationships/hyperlink" Target="http://twitter.com/aasismrd/statuses/1525701837512675328" TargetMode="External"/><Relationship Id="rId1553" Type="http://schemas.openxmlformats.org/officeDocument/2006/relationships/hyperlink" Target="http://pbs.twimg.com/profile_images/449756431990788096/G1zT-nAm_normal.jpeg" TargetMode="External"/><Relationship Id="rId1760" Type="http://schemas.openxmlformats.org/officeDocument/2006/relationships/hyperlink" Target="http://twitter.com/suhana_bhusal/statuses/1525469500069801985" TargetMode="External"/><Relationship Id="rId1858" Type="http://schemas.openxmlformats.org/officeDocument/2006/relationships/hyperlink" Target="http://pbs.twimg.com/profile_images/1450307664672559111/ixpQ9ngR_normal.jpg" TargetMode="External"/><Relationship Id="rId52" Type="http://schemas.openxmlformats.org/officeDocument/2006/relationships/hyperlink" Target="http://twitter.com/iamurSaugat/statuses/1525912132503601154" TargetMode="External"/><Relationship Id="rId1206" Type="http://schemas.openxmlformats.org/officeDocument/2006/relationships/hyperlink" Target="http://twitter.com/tulsipaudell/statuses/1525653035480907779" TargetMode="External"/><Relationship Id="rId1413" Type="http://schemas.openxmlformats.org/officeDocument/2006/relationships/hyperlink" Target="http://pbs.twimg.com/profile_images/1523881400952262657/K_oB3gZI_normal.jpg" TargetMode="External"/><Relationship Id="rId1620" Type="http://schemas.openxmlformats.org/officeDocument/2006/relationships/hyperlink" Target="http://twitter.com/sanzay_shah/statuses/1525494773141762048" TargetMode="External"/><Relationship Id="rId1718" Type="http://schemas.openxmlformats.org/officeDocument/2006/relationships/hyperlink" Target="http://twitter.com/AadityaAryal9/statuses/1525476045402480640" TargetMode="External"/><Relationship Id="rId1925" Type="http://schemas.openxmlformats.org/officeDocument/2006/relationships/hyperlink" Target="http://twitter.com/reXs311/statuses/1525437504467263488" TargetMode="External"/><Relationship Id="rId299" Type="http://schemas.openxmlformats.org/officeDocument/2006/relationships/hyperlink" Target="http://pbs.twimg.com/profile_images/1521188420428746760/2CStkCTs_normal.jpg" TargetMode="External"/><Relationship Id="rId159" Type="http://schemas.openxmlformats.org/officeDocument/2006/relationships/hyperlink" Target="http://pbs.twimg.com/profile_images/644497449222959104/92gw0v0l_normal.jpg" TargetMode="External"/><Relationship Id="rId366" Type="http://schemas.openxmlformats.org/officeDocument/2006/relationships/hyperlink" Target="http://twitter.com/amitpkr/statuses/1525828355269926919" TargetMode="External"/><Relationship Id="rId573" Type="http://schemas.openxmlformats.org/officeDocument/2006/relationships/hyperlink" Target="http://twitter.com/NFTSomesh619/statuses/1525774012194127873" TargetMode="External"/><Relationship Id="rId780" Type="http://schemas.openxmlformats.org/officeDocument/2006/relationships/hyperlink" Target="http://pbs.twimg.com/profile_images/1516385777512779784/Fyi5Ile__normal.png" TargetMode="External"/><Relationship Id="rId226" Type="http://schemas.openxmlformats.org/officeDocument/2006/relationships/hyperlink" Target="http://twitter.com/Itsmenisha0_/statuses/1525855981279662085" TargetMode="External"/><Relationship Id="rId433" Type="http://schemas.openxmlformats.org/officeDocument/2006/relationships/hyperlink" Target="http://twitter.com/kishworacharya/statuses/1525807942804467712" TargetMode="External"/><Relationship Id="rId878" Type="http://schemas.openxmlformats.org/officeDocument/2006/relationships/hyperlink" Target="http://pbs.twimg.com/profile_images/897415605103362048/IfXEInGk_normal.jpg" TargetMode="External"/><Relationship Id="rId1063" Type="http://schemas.openxmlformats.org/officeDocument/2006/relationships/hyperlink" Target="http://twitter.com/sskandel/statuses/1525678259320811520" TargetMode="External"/><Relationship Id="rId1270" Type="http://schemas.openxmlformats.org/officeDocument/2006/relationships/hyperlink" Target="http://twitter.com/Online_khabar/statuses/1525640248637591552" TargetMode="External"/><Relationship Id="rId640" Type="http://schemas.openxmlformats.org/officeDocument/2006/relationships/hyperlink" Target="http://pbs.twimg.com/profile_images/1525515762764759041/bHIJ0Zw2_normal.jpg" TargetMode="External"/><Relationship Id="rId738" Type="http://schemas.openxmlformats.org/officeDocument/2006/relationships/hyperlink" Target="http://pbs.twimg.com/profile_images/1469194781502763010/2YvMsYzN_normal.jpg" TargetMode="External"/><Relationship Id="rId945" Type="http://schemas.openxmlformats.org/officeDocument/2006/relationships/hyperlink" Target="http://twitter.com/Syangjali_kale/statuses/1525698776513425408" TargetMode="External"/><Relationship Id="rId1368" Type="http://schemas.openxmlformats.org/officeDocument/2006/relationships/hyperlink" Target="http://twitter.com/nepalnewsfeed/statuses/1525582516354162690" TargetMode="External"/><Relationship Id="rId1575" Type="http://schemas.openxmlformats.org/officeDocument/2006/relationships/hyperlink" Target="http://pbs.twimg.com/profile_images/1454406508536496128/J9zCN7Jl_normal.jpg" TargetMode="External"/><Relationship Id="rId1782" Type="http://schemas.openxmlformats.org/officeDocument/2006/relationships/hyperlink" Target="http://pbs.twimg.com/profile_images/1472567730410700810/kSFsM3uF_normal.jpg" TargetMode="External"/><Relationship Id="rId74" Type="http://schemas.openxmlformats.org/officeDocument/2006/relationships/hyperlink" Target="http://twitter.com/NepalLiveToday/statuses/1525900378796986369" TargetMode="External"/><Relationship Id="rId500" Type="http://schemas.openxmlformats.org/officeDocument/2006/relationships/hyperlink" Target="http://pbs.twimg.com/profile_images/1523913469338206208/1AqGd42J_normal.jpg" TargetMode="External"/><Relationship Id="rId805" Type="http://schemas.openxmlformats.org/officeDocument/2006/relationships/hyperlink" Target="http://twitter.com/OnlineKhabar_En/statuses/1525726200198332421" TargetMode="External"/><Relationship Id="rId1130" Type="http://schemas.openxmlformats.org/officeDocument/2006/relationships/hyperlink" Target="http://twitter.com/pkgyawali/statuses/1525669073106874369" TargetMode="External"/><Relationship Id="rId1228" Type="http://schemas.openxmlformats.org/officeDocument/2006/relationships/hyperlink" Target="http://twitter.com/enhimalpress/statuses/1525649197110038528" TargetMode="External"/><Relationship Id="rId1435" Type="http://schemas.openxmlformats.org/officeDocument/2006/relationships/hyperlink" Target="http://pbs.twimg.com/profile_images/1498777255182430211/TcDgKACO_normal.jpg" TargetMode="External"/><Relationship Id="rId1642" Type="http://schemas.openxmlformats.org/officeDocument/2006/relationships/hyperlink" Target="http://twitter.com/NoNext_Question/statuses/1525489322190700545" TargetMode="External"/><Relationship Id="rId1947" Type="http://schemas.openxmlformats.org/officeDocument/2006/relationships/hyperlink" Target="http://twitter.com/DipeshWagley/statuses/1525383807875940352" TargetMode="External"/><Relationship Id="rId1502" Type="http://schemas.openxmlformats.org/officeDocument/2006/relationships/hyperlink" Target="http://twitter.com/BashuShrestha16/statuses/1525521761693233152" TargetMode="External"/><Relationship Id="rId1807" Type="http://schemas.openxmlformats.org/officeDocument/2006/relationships/hyperlink" Target="http://twitter.com/dipekshya/statuses/1525460840706519040" TargetMode="External"/><Relationship Id="rId290" Type="http://schemas.openxmlformats.org/officeDocument/2006/relationships/hyperlink" Target="http://twitter.com/nepalmeme/statuses/1525845623085228032" TargetMode="External"/><Relationship Id="rId388" Type="http://schemas.openxmlformats.org/officeDocument/2006/relationships/hyperlink" Target="http://pbs.twimg.com/profile_images/1513138755271815169/-HPhQmX2_normal.jpg" TargetMode="External"/><Relationship Id="rId150" Type="http://schemas.openxmlformats.org/officeDocument/2006/relationships/hyperlink" Target="http://twitter.com/HippieKanxo/statuses/1525876734830473216" TargetMode="External"/><Relationship Id="rId595" Type="http://schemas.openxmlformats.org/officeDocument/2006/relationships/hyperlink" Target="http://twitter.com/ghimiresansar/statuses/1525770057292607488" TargetMode="External"/><Relationship Id="rId248" Type="http://schemas.openxmlformats.org/officeDocument/2006/relationships/hyperlink" Target="http://twitter.com/Nepwavebydgs/statuses/1525853394182631424" TargetMode="External"/><Relationship Id="rId455" Type="http://schemas.openxmlformats.org/officeDocument/2006/relationships/hyperlink" Target="http://twitter.com/DakterSaab/statuses/1525804548241371138" TargetMode="External"/><Relationship Id="rId662" Type="http://schemas.openxmlformats.org/officeDocument/2006/relationships/hyperlink" Target="http://pbs.twimg.com/profile_images/1525873387448733696/2BwMAc_1_normal.jpg" TargetMode="External"/><Relationship Id="rId1085" Type="http://schemas.openxmlformats.org/officeDocument/2006/relationships/hyperlink" Target="http://twitter.com/apsubedi/statuses/1525674612218277888" TargetMode="External"/><Relationship Id="rId1292" Type="http://schemas.openxmlformats.org/officeDocument/2006/relationships/hyperlink" Target="http://twitter.com/its_ravana/statuses/1525634831492980737" TargetMode="External"/><Relationship Id="rId108" Type="http://schemas.openxmlformats.org/officeDocument/2006/relationships/hyperlink" Target="http://twitter.com/prateek208/statuses/1525887659188842496" TargetMode="External"/><Relationship Id="rId315" Type="http://schemas.openxmlformats.org/officeDocument/2006/relationships/hyperlink" Target="http://pbs.twimg.com/profile_images/1441287757045788672/hJVwtmsD_normal.jpg" TargetMode="External"/><Relationship Id="rId522" Type="http://schemas.openxmlformats.org/officeDocument/2006/relationships/hyperlink" Target="http://pbs.twimg.com/profile_images/1518246297349681154/PEYuDMPw_normal.jpg" TargetMode="External"/><Relationship Id="rId967" Type="http://schemas.openxmlformats.org/officeDocument/2006/relationships/hyperlink" Target="http://twitter.com/mapaniscorpioho/statuses/1525695892170280960" TargetMode="External"/><Relationship Id="rId1152" Type="http://schemas.openxmlformats.org/officeDocument/2006/relationships/hyperlink" Target="http://twitter.com/Nepal_News_En/statuses/1525664818014957568" TargetMode="External"/><Relationship Id="rId1597" Type="http://schemas.openxmlformats.org/officeDocument/2006/relationships/hyperlink" Target="http://pbs.twimg.com/profile_images/1522617421663973377/LFBjeZkF_normal.jpg" TargetMode="External"/><Relationship Id="rId96" Type="http://schemas.openxmlformats.org/officeDocument/2006/relationships/hyperlink" Target="http://twitter.com/Annapurna_Post/statuses/1525892108699435008" TargetMode="External"/><Relationship Id="rId827" Type="http://schemas.openxmlformats.org/officeDocument/2006/relationships/hyperlink" Target="http://twitter.com/trending_Nepal/statuses/1525723283773345792" TargetMode="External"/><Relationship Id="rId1012" Type="http://schemas.openxmlformats.org/officeDocument/2006/relationships/hyperlink" Target="http://pbs.twimg.com/profile_images/1525393989846700033/EtQROaCQ_normal.jpg" TargetMode="External"/><Relationship Id="rId1457" Type="http://schemas.openxmlformats.org/officeDocument/2006/relationships/hyperlink" Target="http://pbs.twimg.com/profile_images/1509996382706307074/GC2j4cyp_normal.jpg" TargetMode="External"/><Relationship Id="rId1664" Type="http://schemas.openxmlformats.org/officeDocument/2006/relationships/hyperlink" Target="http://twitter.com/Floki_1905/statuses/1525486164781957121" TargetMode="External"/><Relationship Id="rId1871" Type="http://schemas.openxmlformats.org/officeDocument/2006/relationships/hyperlink" Target="http://twitter.com/gobinthe/statuses/1525446282386415618" TargetMode="External"/><Relationship Id="rId1317" Type="http://schemas.openxmlformats.org/officeDocument/2006/relationships/hyperlink" Target="http://pbs.twimg.com/profile_images/1522446176305696768/rQxve5C-_normal.jpg" TargetMode="External"/><Relationship Id="rId1524" Type="http://schemas.openxmlformats.org/officeDocument/2006/relationships/hyperlink" Target="http://twitter.com/Khabarhub_Eng/statuses/1525516722098569216" TargetMode="External"/><Relationship Id="rId1731" Type="http://schemas.openxmlformats.org/officeDocument/2006/relationships/hyperlink" Target="http://pbs.twimg.com/profile_images/3698752221/65b0315510fcf239c4e929947a712c89_normal.png" TargetMode="External"/><Relationship Id="rId1969" Type="http://schemas.openxmlformats.org/officeDocument/2006/relationships/hyperlink" Target="http://twitter.com/bs1491625/statuses/1525383030877339649" TargetMode="External"/><Relationship Id="rId23" Type="http://schemas.openxmlformats.org/officeDocument/2006/relationships/hyperlink" Target="http://pbs.twimg.com/profile_images/1300886004807671808/PGdIjoBs_normal.jpg" TargetMode="External"/><Relationship Id="rId1829" Type="http://schemas.openxmlformats.org/officeDocument/2006/relationships/hyperlink" Target="http://twitter.com/ka97678591/statuses/1525455585386213376" TargetMode="External"/><Relationship Id="rId172" Type="http://schemas.openxmlformats.org/officeDocument/2006/relationships/hyperlink" Target="http://twitter.com/_anilbhatta/statuses/1525870804432343041" TargetMode="External"/><Relationship Id="rId477" Type="http://schemas.openxmlformats.org/officeDocument/2006/relationships/hyperlink" Target="http://twitter.com/NplYearProgres/statuses/1525802143110025217" TargetMode="External"/><Relationship Id="rId684" Type="http://schemas.openxmlformats.org/officeDocument/2006/relationships/hyperlink" Target="http://pbs.twimg.com/profile_images/1519330683529101317/DMd9Kplu_normal.jpg" TargetMode="External"/><Relationship Id="rId337" Type="http://schemas.openxmlformats.org/officeDocument/2006/relationships/hyperlink" Target="http://pbs.twimg.com/profile_images/1478191577759555584/hQ1pZztF_normal.jpg" TargetMode="External"/><Relationship Id="rId891" Type="http://schemas.openxmlformats.org/officeDocument/2006/relationships/hyperlink" Target="http://twitter.com/PopulismUpdates/statuses/1525706984036569088" TargetMode="External"/><Relationship Id="rId989" Type="http://schemas.openxmlformats.org/officeDocument/2006/relationships/hyperlink" Target="http://twitter.com/NplYearProgres/statuses/1525692729836961792" TargetMode="External"/><Relationship Id="rId544" Type="http://schemas.openxmlformats.org/officeDocument/2006/relationships/hyperlink" Target="http://pbs.twimg.com/profile_images/1355044182100828167/Ri7Wp-9y_normal.jpg" TargetMode="External"/><Relationship Id="rId751" Type="http://schemas.openxmlformats.org/officeDocument/2006/relationships/hyperlink" Target="http://twitter.com/Nepal_News_En/statuses/1525740314593484800" TargetMode="External"/><Relationship Id="rId849" Type="http://schemas.openxmlformats.org/officeDocument/2006/relationships/hyperlink" Target="http://twitter.com/IEHedunp/statuses/1525717283313958912" TargetMode="External"/><Relationship Id="rId1174" Type="http://schemas.openxmlformats.org/officeDocument/2006/relationships/hyperlink" Target="http://twitter.com/Debkumarshah/statuses/1525661121994440705" TargetMode="External"/><Relationship Id="rId1381" Type="http://schemas.openxmlformats.org/officeDocument/2006/relationships/hyperlink" Target="http://pbs.twimg.com/profile_images/1525922743698329600/JjiiCBlx_normal.jpg" TargetMode="External"/><Relationship Id="rId1479" Type="http://schemas.openxmlformats.org/officeDocument/2006/relationships/hyperlink" Target="http://pbs.twimg.com/profile_images/1517066848235307008/riRFnFid_normal.jpg" TargetMode="External"/><Relationship Id="rId1686" Type="http://schemas.openxmlformats.org/officeDocument/2006/relationships/hyperlink" Target="http://twitter.com/fakeperaltaaa/statuses/1525482915911565312" TargetMode="External"/><Relationship Id="rId404" Type="http://schemas.openxmlformats.org/officeDocument/2006/relationships/hyperlink" Target="http://pbs.twimg.com/profile_images/771732020560932864/YjunXFs3_normal.jpg" TargetMode="External"/><Relationship Id="rId611" Type="http://schemas.openxmlformats.org/officeDocument/2006/relationships/hyperlink" Target="http://twitter.com/Dherainakara/statuses/1525767947175661569" TargetMode="External"/><Relationship Id="rId1034" Type="http://schemas.openxmlformats.org/officeDocument/2006/relationships/hyperlink" Target="http://pbs.twimg.com/profile_images/1415124600229273601/UPNM9uW7_normal.jpg" TargetMode="External"/><Relationship Id="rId1241" Type="http://schemas.openxmlformats.org/officeDocument/2006/relationships/hyperlink" Target="http://pbs.twimg.com/profile_images/1524401433977651200/bzpdNd6e_normal.jpg" TargetMode="External"/><Relationship Id="rId1339" Type="http://schemas.openxmlformats.org/officeDocument/2006/relationships/hyperlink" Target="http://pbs.twimg.com/profile_images/984628262121897985/NIasILR1_normal.jpg" TargetMode="External"/><Relationship Id="rId1893" Type="http://schemas.openxmlformats.org/officeDocument/2006/relationships/hyperlink" Target="http://twitter.com/karkigaurav701/statuses/1525441691045752833" TargetMode="External"/><Relationship Id="rId709" Type="http://schemas.openxmlformats.org/officeDocument/2006/relationships/hyperlink" Target="http://twitter.com/whoruthok/statuses/1525748937704869893" TargetMode="External"/><Relationship Id="rId916" Type="http://schemas.openxmlformats.org/officeDocument/2006/relationships/hyperlink" Target="http://pbs.twimg.com/profile_images/1496775637465399296/LzX0KIde_normal.jpg" TargetMode="External"/><Relationship Id="rId1101" Type="http://schemas.openxmlformats.org/officeDocument/2006/relationships/hyperlink" Target="http://pbs.twimg.com/profile_images/1477132043666411522/jYE14XOc_normal.jpg" TargetMode="External"/><Relationship Id="rId1546" Type="http://schemas.openxmlformats.org/officeDocument/2006/relationships/hyperlink" Target="http://twitter.com/murphys_law___/statuses/1525509610978697217" TargetMode="External"/><Relationship Id="rId1753" Type="http://schemas.openxmlformats.org/officeDocument/2006/relationships/hyperlink" Target="http://pbs.twimg.com/profile_images/903149215815090176/npNAvmbN_normal.jpg" TargetMode="External"/><Relationship Id="rId1960" Type="http://schemas.openxmlformats.org/officeDocument/2006/relationships/hyperlink" Target="http://pbs.twimg.com/profile_images/1525384688961208320/Qy7nLrTq_normal.jpg" TargetMode="External"/><Relationship Id="rId45" Type="http://schemas.openxmlformats.org/officeDocument/2006/relationships/hyperlink" Target="http://pbs.twimg.com/profile_images/1522772066805575680/M8PKShZ-_normal.jpg" TargetMode="External"/><Relationship Id="rId1406" Type="http://schemas.openxmlformats.org/officeDocument/2006/relationships/hyperlink" Target="http://twitter.com/Romeo51602/statuses/1525552460634390529" TargetMode="External"/><Relationship Id="rId1613" Type="http://schemas.openxmlformats.org/officeDocument/2006/relationships/hyperlink" Target="http://pbs.twimg.com/profile_images/1523348137368485888/ZkovAuEV_normal.jpg" TargetMode="External"/><Relationship Id="rId1820" Type="http://schemas.openxmlformats.org/officeDocument/2006/relationships/hyperlink" Target="http://pbs.twimg.com/profile_images/1037981373514973184/YRFFkUv__normal.jpg" TargetMode="External"/><Relationship Id="rId194" Type="http://schemas.openxmlformats.org/officeDocument/2006/relationships/hyperlink" Target="http://twitter.com/DurgaSa81873254/statuses/1525868378388307969" TargetMode="External"/><Relationship Id="rId1918" Type="http://schemas.openxmlformats.org/officeDocument/2006/relationships/hyperlink" Target="http://pbs.twimg.com/profile_images/1466373136052473860/U1ChMfUA_normal.jpg" TargetMode="External"/><Relationship Id="rId261" Type="http://schemas.openxmlformats.org/officeDocument/2006/relationships/hyperlink" Target="http://pbs.twimg.com/profile_images/1393263532620206083/0fdUNXPC_normal.jpg" TargetMode="External"/><Relationship Id="rId499" Type="http://schemas.openxmlformats.org/officeDocument/2006/relationships/hyperlink" Target="http://twitter.com/nepalmeme/statuses/1525799501478318080" TargetMode="External"/><Relationship Id="rId359" Type="http://schemas.openxmlformats.org/officeDocument/2006/relationships/hyperlink" Target="http://pbs.twimg.com/profile_images/1190347137026002944/aFPP6QzC_normal.jpg" TargetMode="External"/><Relationship Id="rId566" Type="http://schemas.openxmlformats.org/officeDocument/2006/relationships/hyperlink" Target="http://pbs.twimg.com/profile_images/1524945797107683329/vVrgOGHF_normal.jpg" TargetMode="External"/><Relationship Id="rId773" Type="http://schemas.openxmlformats.org/officeDocument/2006/relationships/hyperlink" Target="http://twitter.com/abhimufc/statuses/1525734121053761542" TargetMode="External"/><Relationship Id="rId1196" Type="http://schemas.openxmlformats.org/officeDocument/2006/relationships/hyperlink" Target="http://twitter.com/meghadiyo/statuses/1525657070124404736" TargetMode="External"/><Relationship Id="rId121" Type="http://schemas.openxmlformats.org/officeDocument/2006/relationships/hyperlink" Target="http://pbs.twimg.com/profile_images/1515168081991008257/GlHt3k3Q_normal.jpg" TargetMode="External"/><Relationship Id="rId219" Type="http://schemas.openxmlformats.org/officeDocument/2006/relationships/hyperlink" Target="http://pbs.twimg.com/profile_images/1522068749100142598/I6kSN4ee_normal.jpg" TargetMode="External"/><Relationship Id="rId426" Type="http://schemas.openxmlformats.org/officeDocument/2006/relationships/hyperlink" Target="http://pbs.twimg.com/profile_images/1519337739870949376/KMTkjHIF_normal.jpg" TargetMode="External"/><Relationship Id="rId633" Type="http://schemas.openxmlformats.org/officeDocument/2006/relationships/hyperlink" Target="http://twitter.com/PopulismUpdates/statuses/1525765938716418048" TargetMode="External"/><Relationship Id="rId980" Type="http://schemas.openxmlformats.org/officeDocument/2006/relationships/hyperlink" Target="http://pbs.twimg.com/profile_images/636520149311356928/4EqkRZwW_normal.jpg" TargetMode="External"/><Relationship Id="rId1056" Type="http://schemas.openxmlformats.org/officeDocument/2006/relationships/hyperlink" Target="http://pbs.twimg.com/profile_images/1468566086631116800/Igs1WaYM_normal.jpg" TargetMode="External"/><Relationship Id="rId1263" Type="http://schemas.openxmlformats.org/officeDocument/2006/relationships/hyperlink" Target="http://pbs.twimg.com/profile_images/953998975870279685/TZU-46Dg_normal.jpg" TargetMode="External"/><Relationship Id="rId840" Type="http://schemas.openxmlformats.org/officeDocument/2006/relationships/hyperlink" Target="http://pbs.twimg.com/profile_images/449756431990788096/G1zT-nAm_normal.jpeg" TargetMode="External"/><Relationship Id="rId938" Type="http://schemas.openxmlformats.org/officeDocument/2006/relationships/hyperlink" Target="http://pbs.twimg.com/profile_images/1025828066403278853/hQDXtL4y_normal.jpg" TargetMode="External"/><Relationship Id="rId1470" Type="http://schemas.openxmlformats.org/officeDocument/2006/relationships/hyperlink" Target="http://twitter.com/khemstha2/statuses/1525529911003598848" TargetMode="External"/><Relationship Id="rId1568" Type="http://schemas.openxmlformats.org/officeDocument/2006/relationships/hyperlink" Target="http://twitter.com/nimeshghimire12/statuses/1525505457389182977" TargetMode="External"/><Relationship Id="rId1775" Type="http://schemas.openxmlformats.org/officeDocument/2006/relationships/hyperlink" Target="http://twitter.com/__lol_life/statuses/1525466345634050048" TargetMode="External"/><Relationship Id="rId67" Type="http://schemas.openxmlformats.org/officeDocument/2006/relationships/hyperlink" Target="http://pbs.twimg.com/profile_images/449756431990788096/G1zT-nAm_normal.jpeg" TargetMode="External"/><Relationship Id="rId700" Type="http://schemas.openxmlformats.org/officeDocument/2006/relationships/hyperlink" Target="http://pbs.twimg.com/profile_images/1438360569241735172/W-0AfP9e_normal.png" TargetMode="External"/><Relationship Id="rId1123" Type="http://schemas.openxmlformats.org/officeDocument/2006/relationships/hyperlink" Target="http://pbs.twimg.com/profile_images/1519591753447133184/Ws-eIuEg_normal.jpg" TargetMode="External"/><Relationship Id="rId1330" Type="http://schemas.openxmlformats.org/officeDocument/2006/relationships/hyperlink" Target="http://twitter.com/AP1HDTV/statuses/1525611944777875456" TargetMode="External"/><Relationship Id="rId1428" Type="http://schemas.openxmlformats.org/officeDocument/2006/relationships/hyperlink" Target="http://twitter.com/samosu_/statuses/1525543979911094272" TargetMode="External"/><Relationship Id="rId1635" Type="http://schemas.openxmlformats.org/officeDocument/2006/relationships/hyperlink" Target="http://pbs.twimg.com/profile_images/1435841087726256128/1Qnw7gBb_normal.jpg" TargetMode="External"/><Relationship Id="rId1982" Type="http://schemas.openxmlformats.org/officeDocument/2006/relationships/hyperlink" Target="http://pbs.twimg.com/profile_images/1505811794681819140/IqDfeufc_normal.jpg" TargetMode="External"/><Relationship Id="rId1842" Type="http://schemas.openxmlformats.org/officeDocument/2006/relationships/hyperlink" Target="http://pbs.twimg.com/profile_images/1519337739870949376/KMTkjHIF_normal.jpg" TargetMode="External"/><Relationship Id="rId1702" Type="http://schemas.openxmlformats.org/officeDocument/2006/relationships/hyperlink" Target="http://twitter.com/tridevgurung/statuses/1525482018091458560" TargetMode="External"/><Relationship Id="rId283" Type="http://schemas.openxmlformats.org/officeDocument/2006/relationships/hyperlink" Target="http://pbs.twimg.com/profile_images/1516334008715546624/Hzy75cz6_normal.jpg" TargetMode="External"/><Relationship Id="rId490" Type="http://schemas.openxmlformats.org/officeDocument/2006/relationships/hyperlink" Target="http://pbs.twimg.com/profile_images/1441287757045788672/hJVwtmsD_normal.jpg" TargetMode="External"/><Relationship Id="rId143" Type="http://schemas.openxmlformats.org/officeDocument/2006/relationships/hyperlink" Target="http://pbs.twimg.com/profile_images/1002912941040066561/EHLkhT3V_normal.jpg" TargetMode="External"/><Relationship Id="rId350" Type="http://schemas.openxmlformats.org/officeDocument/2006/relationships/hyperlink" Target="http://twitter.com/fire_jwala/statuses/1525830954589122561" TargetMode="External"/><Relationship Id="rId588" Type="http://schemas.openxmlformats.org/officeDocument/2006/relationships/hyperlink" Target="http://pbs.twimg.com/profile_images/1497819347141677058/J-ZhNDsa_normal.jpg" TargetMode="External"/><Relationship Id="rId795" Type="http://schemas.openxmlformats.org/officeDocument/2006/relationships/hyperlink" Target="http://twitter.com/funnyguy744/statuses/1525727837201829888" TargetMode="External"/><Relationship Id="rId9" Type="http://schemas.openxmlformats.org/officeDocument/2006/relationships/hyperlink" Target="http://pbs.twimg.com/profile_images/1417144322131075074/45z-D3l0_normal.jpg" TargetMode="External"/><Relationship Id="rId210" Type="http://schemas.openxmlformats.org/officeDocument/2006/relationships/hyperlink" Target="http://twitter.com/Jr_daka1/statuses/1525862838405070849" TargetMode="External"/><Relationship Id="rId448" Type="http://schemas.openxmlformats.org/officeDocument/2006/relationships/hyperlink" Target="http://pbs.twimg.com/profile_images/1516780427973132288/vis05csa_normal.jpg" TargetMode="External"/><Relationship Id="rId655" Type="http://schemas.openxmlformats.org/officeDocument/2006/relationships/hyperlink" Target="http://twitter.com/Bishbassboss/statuses/1525757525307834369" TargetMode="External"/><Relationship Id="rId862" Type="http://schemas.openxmlformats.org/officeDocument/2006/relationships/hyperlink" Target="http://pbs.twimg.com/profile_images/1454837262533869593/swTQmyS1_normal.jpg" TargetMode="External"/><Relationship Id="rId1078" Type="http://schemas.openxmlformats.org/officeDocument/2006/relationships/hyperlink" Target="http://pbs.twimg.com/profile_images/968394921496498176/AavowKWj_normal.jpg" TargetMode="External"/><Relationship Id="rId1285" Type="http://schemas.openxmlformats.org/officeDocument/2006/relationships/hyperlink" Target="http://pbs.twimg.com/profile_images/1503308270655918080/iLFNY-Er_normal.jpg" TargetMode="External"/><Relationship Id="rId1492" Type="http://schemas.openxmlformats.org/officeDocument/2006/relationships/hyperlink" Target="http://twitter.com/KanakManiDixit/statuses/1525524075745280000" TargetMode="External"/><Relationship Id="rId308" Type="http://schemas.openxmlformats.org/officeDocument/2006/relationships/hyperlink" Target="http://twitter.com/ROEUpdates/statuses/1525840489768882176" TargetMode="External"/><Relationship Id="rId515" Type="http://schemas.openxmlformats.org/officeDocument/2006/relationships/hyperlink" Target="http://twitter.com/DeepakbhandRi/statuses/1525794428597571585" TargetMode="External"/><Relationship Id="rId722" Type="http://schemas.openxmlformats.org/officeDocument/2006/relationships/hyperlink" Target="http://pbs.twimg.com/profile_images/1513380285857026055/t9NhYaB9_normal.jpg" TargetMode="External"/><Relationship Id="rId1145" Type="http://schemas.openxmlformats.org/officeDocument/2006/relationships/hyperlink" Target="http://pbs.twimg.com/profile_images/1388566071645405184/qUvUxNCe_normal.jpg" TargetMode="External"/><Relationship Id="rId1352" Type="http://schemas.openxmlformats.org/officeDocument/2006/relationships/hyperlink" Target="http://twitter.com/TheBiddhut/statuses/1525590648899903488" TargetMode="External"/><Relationship Id="rId1797" Type="http://schemas.openxmlformats.org/officeDocument/2006/relationships/hyperlink" Target="http://twitter.com/50hz__/statuses/1525462595310096384" TargetMode="External"/><Relationship Id="rId89" Type="http://schemas.openxmlformats.org/officeDocument/2006/relationships/hyperlink" Target="http://pbs.twimg.com/profile_images/1519337739870949376/KMTkjHIF_normal.jpg" TargetMode="External"/><Relationship Id="rId1005" Type="http://schemas.openxmlformats.org/officeDocument/2006/relationships/hyperlink" Target="http://twitter.com/Ybhattarai_/statuses/1525684716057202688" TargetMode="External"/><Relationship Id="rId1212" Type="http://schemas.openxmlformats.org/officeDocument/2006/relationships/hyperlink" Target="http://twitter.com/Khabarhub_Eng/statuses/1525652104270217221" TargetMode="External"/><Relationship Id="rId1657" Type="http://schemas.openxmlformats.org/officeDocument/2006/relationships/hyperlink" Target="http://pbs.twimg.com/profile_images/1397217332699680768/Uh3N8koJ_normal.jpg" TargetMode="External"/><Relationship Id="rId1864" Type="http://schemas.openxmlformats.org/officeDocument/2006/relationships/hyperlink" Target="http://pbs.twimg.com/profile_images/1521399501675659264/jMw2GGSD_normal.jpg" TargetMode="External"/><Relationship Id="rId1517" Type="http://schemas.openxmlformats.org/officeDocument/2006/relationships/hyperlink" Target="http://pbs.twimg.com/profile_images/1525406958613721089/DrYrH_yY_normal.jpg" TargetMode="External"/><Relationship Id="rId1724" Type="http://schemas.openxmlformats.org/officeDocument/2006/relationships/hyperlink" Target="http://twitter.com/Gauravk02270548/statuses/1525475206344626177" TargetMode="External"/><Relationship Id="rId16" Type="http://schemas.openxmlformats.org/officeDocument/2006/relationships/hyperlink" Target="http://twitter.com/journonepali/statuses/1525980990258106368" TargetMode="External"/><Relationship Id="rId1931" Type="http://schemas.openxmlformats.org/officeDocument/2006/relationships/hyperlink" Target="http://twitter.com/NepalLiveToday/statuses/1525384406915235840" TargetMode="External"/><Relationship Id="rId165" Type="http://schemas.openxmlformats.org/officeDocument/2006/relationships/hyperlink" Target="http://pbs.twimg.com/profile_images/449756431990788096/G1zT-nAm_normal.jpeg" TargetMode="External"/><Relationship Id="rId372" Type="http://schemas.openxmlformats.org/officeDocument/2006/relationships/hyperlink" Target="http://twitter.com/g123sandip/statuses/1525827166222528512" TargetMode="External"/><Relationship Id="rId677" Type="http://schemas.openxmlformats.org/officeDocument/2006/relationships/hyperlink" Target="http://twitter.com/kritikokriti/statuses/1525752876714594305" TargetMode="External"/><Relationship Id="rId232" Type="http://schemas.openxmlformats.org/officeDocument/2006/relationships/hyperlink" Target="http://twitter.com/prashidda4/statuses/1525855201198219264" TargetMode="External"/><Relationship Id="rId884" Type="http://schemas.openxmlformats.org/officeDocument/2006/relationships/hyperlink" Target="http://pbs.twimg.com/profile_images/1510132891497668611/_JFkt5KO_normal.jpg" TargetMode="External"/><Relationship Id="rId537" Type="http://schemas.openxmlformats.org/officeDocument/2006/relationships/hyperlink" Target="http://twitter.com/shristimainali9/statuses/1525786476931260416" TargetMode="External"/><Relationship Id="rId744" Type="http://schemas.openxmlformats.org/officeDocument/2006/relationships/hyperlink" Target="http://pbs.twimg.com/profile_images/1469194781502763010/2YvMsYzN_normal.jpg" TargetMode="External"/><Relationship Id="rId951" Type="http://schemas.openxmlformats.org/officeDocument/2006/relationships/hyperlink" Target="http://twitter.com/mountain_gooner/statuses/1525697037337264129" TargetMode="External"/><Relationship Id="rId1167" Type="http://schemas.openxmlformats.org/officeDocument/2006/relationships/hyperlink" Target="http://pbs.twimg.com/profile_images/1525763251010957313/vNsxHA9K_normal.jpg" TargetMode="External"/><Relationship Id="rId1374" Type="http://schemas.openxmlformats.org/officeDocument/2006/relationships/hyperlink" Target="http://twitter.com/Nirajan24926678/statuses/1525578868362461187" TargetMode="External"/><Relationship Id="rId1581" Type="http://schemas.openxmlformats.org/officeDocument/2006/relationships/hyperlink" Target="http://pbs.twimg.com/profile_images/1314203015474106368/Mu0hYTA__normal.jpg" TargetMode="External"/><Relationship Id="rId1679" Type="http://schemas.openxmlformats.org/officeDocument/2006/relationships/hyperlink" Target="http://pbs.twimg.com/profile_images/1154685541587148802/BfhsbTLq_normal.jpg" TargetMode="External"/><Relationship Id="rId80" Type="http://schemas.openxmlformats.org/officeDocument/2006/relationships/hyperlink" Target="http://twitter.com/birat_anupam/statuses/1525895087829372928" TargetMode="External"/><Relationship Id="rId604" Type="http://schemas.openxmlformats.org/officeDocument/2006/relationships/hyperlink" Target="http://pbs.twimg.com/profile_images/1516385777512779784/Fyi5Ile__normal.png" TargetMode="External"/><Relationship Id="rId811" Type="http://schemas.openxmlformats.org/officeDocument/2006/relationships/hyperlink" Target="http://twitter.com/asubi50/statuses/1525725491629420545" TargetMode="External"/><Relationship Id="rId1027" Type="http://schemas.openxmlformats.org/officeDocument/2006/relationships/hyperlink" Target="http://twitter.com/Nepal_News_En/statuses/1525682407441108993" TargetMode="External"/><Relationship Id="rId1234" Type="http://schemas.openxmlformats.org/officeDocument/2006/relationships/hyperlink" Target="http://twitter.com/DakterSaab/statuses/1525647093079351296" TargetMode="External"/><Relationship Id="rId1441" Type="http://schemas.openxmlformats.org/officeDocument/2006/relationships/hyperlink" Target="http://pbs.twimg.com/profile_images/1288998606012375040/ePjifEvo_normal.jpg" TargetMode="External"/><Relationship Id="rId1886" Type="http://schemas.openxmlformats.org/officeDocument/2006/relationships/hyperlink" Target="http://pbs.twimg.com/profile_images/1515863727434006530/t1_vCywI_normal.jpg" TargetMode="External"/><Relationship Id="rId909" Type="http://schemas.openxmlformats.org/officeDocument/2006/relationships/hyperlink" Target="http://twitter.com/Khabarhub_Eng/statuses/1525703476902526976" TargetMode="External"/><Relationship Id="rId1301" Type="http://schemas.openxmlformats.org/officeDocument/2006/relationships/hyperlink" Target="http://pbs.twimg.com/profile_images/1496326844546650113/-oOxKHr4_normal.jpg" TargetMode="External"/><Relationship Id="rId1539" Type="http://schemas.openxmlformats.org/officeDocument/2006/relationships/hyperlink" Target="http://pbs.twimg.com/profile_images/1522608972166942720/nmMdkyH8_normal.jpg" TargetMode="External"/><Relationship Id="rId1746" Type="http://schemas.openxmlformats.org/officeDocument/2006/relationships/hyperlink" Target="http://twitter.com/sophiyapoudel/statuses/1525472994587332608" TargetMode="External"/><Relationship Id="rId1953" Type="http://schemas.openxmlformats.org/officeDocument/2006/relationships/hyperlink" Target="http://twitter.com/niraZan_g/statuses/1525383540648845312" TargetMode="External"/><Relationship Id="rId38" Type="http://schemas.openxmlformats.org/officeDocument/2006/relationships/hyperlink" Target="http://twitter.com/MunaThapa/statuses/1525928322848305153" TargetMode="External"/><Relationship Id="rId1606" Type="http://schemas.openxmlformats.org/officeDocument/2006/relationships/hyperlink" Target="http://twitter.com/anakinslitsaber/statuses/1525496042711838721" TargetMode="External"/><Relationship Id="rId1813" Type="http://schemas.openxmlformats.org/officeDocument/2006/relationships/hyperlink" Target="http://twitter.com/UTDchwap/statuses/1525460316804435968" TargetMode="External"/><Relationship Id="rId187" Type="http://schemas.openxmlformats.org/officeDocument/2006/relationships/hyperlink" Target="http://pbs.twimg.com/profile_images/1458297318583668739/0sQSdFNc_normal.jpg" TargetMode="External"/><Relationship Id="rId394" Type="http://schemas.openxmlformats.org/officeDocument/2006/relationships/hyperlink" Target="http://pbs.twimg.com/profile_images/1525380497626767361/dL406T40_normal.jpg" TargetMode="External"/><Relationship Id="rId254" Type="http://schemas.openxmlformats.org/officeDocument/2006/relationships/hyperlink" Target="http://twitter.com/imbikash20/statuses/1525852563123609600" TargetMode="External"/><Relationship Id="rId699" Type="http://schemas.openxmlformats.org/officeDocument/2006/relationships/hyperlink" Target="http://twitter.com/EkagraLearner/statuses/1525750387130609664" TargetMode="External"/><Relationship Id="rId1091" Type="http://schemas.openxmlformats.org/officeDocument/2006/relationships/hyperlink" Target="http://twitter.com/gaurabh34005403/statuses/1525674542072733697" TargetMode="External"/><Relationship Id="rId114" Type="http://schemas.openxmlformats.org/officeDocument/2006/relationships/hyperlink" Target="http://twitter.com/diwashofficial/statuses/1525886933892665345" TargetMode="External"/><Relationship Id="rId461" Type="http://schemas.openxmlformats.org/officeDocument/2006/relationships/hyperlink" Target="http://twitter.com/bimal_khimdung/statuses/1525803089126563840" TargetMode="External"/><Relationship Id="rId559" Type="http://schemas.openxmlformats.org/officeDocument/2006/relationships/hyperlink" Target="http://twitter.com/fantuspr123/statuses/1525778546035408896" TargetMode="External"/><Relationship Id="rId766" Type="http://schemas.openxmlformats.org/officeDocument/2006/relationships/hyperlink" Target="http://pbs.twimg.com/profile_images/1520980236367769601/I8o4X3z7_normal.jpg" TargetMode="External"/><Relationship Id="rId1189" Type="http://schemas.openxmlformats.org/officeDocument/2006/relationships/hyperlink" Target="http://pbs.twimg.com/profile_images/1493611003103301637/227lM4Wp_normal.jpg" TargetMode="External"/><Relationship Id="rId1396" Type="http://schemas.openxmlformats.org/officeDocument/2006/relationships/hyperlink" Target="http://twitter.com/Rato_pati/statuses/1525558835217190913" TargetMode="External"/><Relationship Id="rId321" Type="http://schemas.openxmlformats.org/officeDocument/2006/relationships/hyperlink" Target="http://pbs.twimg.com/profile_images/1276123332010602497/xkwBm0Xt_normal.jpg" TargetMode="External"/><Relationship Id="rId419" Type="http://schemas.openxmlformats.org/officeDocument/2006/relationships/hyperlink" Target="http://twitter.com/prajwolbaniyaa/statuses/1525811152822816769" TargetMode="External"/><Relationship Id="rId626" Type="http://schemas.openxmlformats.org/officeDocument/2006/relationships/hyperlink" Target="http://pbs.twimg.com/profile_images/1512302765615198214/Fd4-VUmD_normal.jpg" TargetMode="External"/><Relationship Id="rId973" Type="http://schemas.openxmlformats.org/officeDocument/2006/relationships/hyperlink" Target="http://twitter.com/_solace40/statuses/1525695560971612160" TargetMode="External"/><Relationship Id="rId1049" Type="http://schemas.openxmlformats.org/officeDocument/2006/relationships/hyperlink" Target="http://twitter.com/shrest99/statuses/1525679562423558144" TargetMode="External"/><Relationship Id="rId1256" Type="http://schemas.openxmlformats.org/officeDocument/2006/relationships/hyperlink" Target="http://twitter.com/kesharg54357534/statuses/1525641119899467777" TargetMode="External"/><Relationship Id="rId833" Type="http://schemas.openxmlformats.org/officeDocument/2006/relationships/hyperlink" Target="http://twitter.com/sondipkarki/statuses/1525721980397568000" TargetMode="External"/><Relationship Id="rId1116" Type="http://schemas.openxmlformats.org/officeDocument/2006/relationships/hyperlink" Target="http://twitter.com/dhakalroshan9/statuses/1525672123590938624" TargetMode="External"/><Relationship Id="rId1463" Type="http://schemas.openxmlformats.org/officeDocument/2006/relationships/hyperlink" Target="http://pbs.twimg.com/profile_images/1405944316363640836/SF-YKK1t_normal.jpg" TargetMode="External"/><Relationship Id="rId1670" Type="http://schemas.openxmlformats.org/officeDocument/2006/relationships/hyperlink" Target="http://twitter.com/__lol_life/statuses/1525484862701903872" TargetMode="External"/><Relationship Id="rId1768" Type="http://schemas.openxmlformats.org/officeDocument/2006/relationships/hyperlink" Target="http://twitter.com/lcnabina01/statuses/1525467841436061696" TargetMode="External"/><Relationship Id="rId900" Type="http://schemas.openxmlformats.org/officeDocument/2006/relationships/hyperlink" Target="http://pbs.twimg.com/profile_images/449756431990788096/G1zT-nAm_normal.jpeg" TargetMode="External"/><Relationship Id="rId1323" Type="http://schemas.openxmlformats.org/officeDocument/2006/relationships/hyperlink" Target="http://pbs.twimg.com/profile_images/1525151351252013057/z1baM-06_normal.jpg" TargetMode="External"/><Relationship Id="rId1530" Type="http://schemas.openxmlformats.org/officeDocument/2006/relationships/hyperlink" Target="http://twitter.com/roman_aryal/statuses/1525515437600960512" TargetMode="External"/><Relationship Id="rId1628" Type="http://schemas.openxmlformats.org/officeDocument/2006/relationships/hyperlink" Target="http://twitter.com/NplYearProgres/statuses/1525491910881574913" TargetMode="External"/><Relationship Id="rId1975" Type="http://schemas.openxmlformats.org/officeDocument/2006/relationships/hyperlink" Target="http://twitter.com/SanjayTimil/statuses/1525382784608501760" TargetMode="External"/><Relationship Id="rId1835" Type="http://schemas.openxmlformats.org/officeDocument/2006/relationships/hyperlink" Target="http://twitter.com/retwit_again/statuses/1525453882725367808" TargetMode="External"/><Relationship Id="rId1902" Type="http://schemas.openxmlformats.org/officeDocument/2006/relationships/hyperlink" Target="http://pbs.twimg.com/profile_images/1519337739870949376/KMTkjHIF_normal.jpg" TargetMode="External"/><Relationship Id="rId276" Type="http://schemas.openxmlformats.org/officeDocument/2006/relationships/hyperlink" Target="http://twitter.com/jinxpsnljinx/statuses/1525847724947836928" TargetMode="External"/><Relationship Id="rId483" Type="http://schemas.openxmlformats.org/officeDocument/2006/relationships/hyperlink" Target="http://twitter.com/Nepwavebydgs/statuses/1525801474235633665" TargetMode="External"/><Relationship Id="rId690" Type="http://schemas.openxmlformats.org/officeDocument/2006/relationships/hyperlink" Target="http://pbs.twimg.com/profile_images/1388566071645405184/qUvUxNCe_normal.jpg" TargetMode="External"/><Relationship Id="rId136" Type="http://schemas.openxmlformats.org/officeDocument/2006/relationships/hyperlink" Target="http://twitter.com/kesharg54357534/statuses/1525879335340613638" TargetMode="External"/><Relationship Id="rId343" Type="http://schemas.openxmlformats.org/officeDocument/2006/relationships/hyperlink" Target="http://pbs.twimg.com/profile_images/1525139998390898688/30PX1yxY_normal.jpg" TargetMode="External"/><Relationship Id="rId550" Type="http://schemas.openxmlformats.org/officeDocument/2006/relationships/hyperlink" Target="http://pbs.twimg.com/profile_images/996034024018620421/XiJcPXsm_normal.jpg" TargetMode="External"/><Relationship Id="rId788" Type="http://schemas.openxmlformats.org/officeDocument/2006/relationships/hyperlink" Target="http://pbs.twimg.com/profile_images/939115285843296256/OX2nGX9x_normal.jpg" TargetMode="External"/><Relationship Id="rId995" Type="http://schemas.openxmlformats.org/officeDocument/2006/relationships/hyperlink" Target="http://twitter.com/burntskul/statuses/1525690341894266880" TargetMode="External"/><Relationship Id="rId1180" Type="http://schemas.openxmlformats.org/officeDocument/2006/relationships/hyperlink" Target="http://twitter.com/ghimire_jayanti/statuses/1525660199767330816" TargetMode="External"/><Relationship Id="rId203" Type="http://schemas.openxmlformats.org/officeDocument/2006/relationships/hyperlink" Target="http://pbs.twimg.com/profile_images/1513380285857026055/t9NhYaB9_normal.jpg" TargetMode="External"/><Relationship Id="rId648" Type="http://schemas.openxmlformats.org/officeDocument/2006/relationships/hyperlink" Target="http://pbs.twimg.com/profile_images/1509219326649245698/ieaYPvrJ_normal.jpg" TargetMode="External"/><Relationship Id="rId855" Type="http://schemas.openxmlformats.org/officeDocument/2006/relationships/hyperlink" Target="http://twitter.com/329shankar/statuses/1525715291397066752" TargetMode="External"/><Relationship Id="rId1040" Type="http://schemas.openxmlformats.org/officeDocument/2006/relationships/hyperlink" Target="http://pbs.twimg.com/profile_images/1361929377068376069/IqsR1p1__normal.jpg" TargetMode="External"/><Relationship Id="rId1278" Type="http://schemas.openxmlformats.org/officeDocument/2006/relationships/hyperlink" Target="http://twitter.com/NepalLiveToday/statuses/1525639184911740928" TargetMode="External"/><Relationship Id="rId1485" Type="http://schemas.openxmlformats.org/officeDocument/2006/relationships/hyperlink" Target="http://pbs.twimg.com/profile_images/1510860998671884296/2MNCy_VU_normal.jpg" TargetMode="External"/><Relationship Id="rId1692" Type="http://schemas.openxmlformats.org/officeDocument/2006/relationships/hyperlink" Target="http://twitter.com/divyaraj54/statuses/1525482730057629697" TargetMode="External"/><Relationship Id="rId410" Type="http://schemas.openxmlformats.org/officeDocument/2006/relationships/hyperlink" Target="http://pbs.twimg.com/profile_images/1253892132844244993/kdvpk-9X_normal.jpg" TargetMode="External"/><Relationship Id="rId508" Type="http://schemas.openxmlformats.org/officeDocument/2006/relationships/hyperlink" Target="http://pbs.twimg.com/profile_images/1444723092887064585/nGfPTEfK_normal.jpg" TargetMode="External"/><Relationship Id="rId715" Type="http://schemas.openxmlformats.org/officeDocument/2006/relationships/hyperlink" Target="http://twitter.com/Thejuly23rdd/statuses/1525747978480533504" TargetMode="External"/><Relationship Id="rId922" Type="http://schemas.openxmlformats.org/officeDocument/2006/relationships/hyperlink" Target="http://pbs.twimg.com/profile_images/1525358982117830656/VnguaWEU_normal.jpg" TargetMode="External"/><Relationship Id="rId1138" Type="http://schemas.openxmlformats.org/officeDocument/2006/relationships/hyperlink" Target="http://twitter.com/nischal26658206/statuses/1525667369036947456" TargetMode="External"/><Relationship Id="rId1345" Type="http://schemas.openxmlformats.org/officeDocument/2006/relationships/hyperlink" Target="http://pbs.twimg.com/profile_images/1525500501047091201/Y8-gXDVA_normal.jpg" TargetMode="External"/><Relationship Id="rId1552" Type="http://schemas.openxmlformats.org/officeDocument/2006/relationships/hyperlink" Target="http://twitter.com/dipeshdahal24/statuses/1525508864007077888" TargetMode="External"/><Relationship Id="rId1205" Type="http://schemas.openxmlformats.org/officeDocument/2006/relationships/hyperlink" Target="http://pbs.twimg.com/profile_images/1476364321718292481/VLQWXD_L_normal.jpg" TargetMode="External"/><Relationship Id="rId1857" Type="http://schemas.openxmlformats.org/officeDocument/2006/relationships/hyperlink" Target="http://twitter.com/NplYearProgres/statuses/1525448850969726976" TargetMode="External"/><Relationship Id="rId51" Type="http://schemas.openxmlformats.org/officeDocument/2006/relationships/hyperlink" Target="http://pbs.twimg.com/profile_images/1388566071645405184/qUvUxNCe_normal.jpg" TargetMode="External"/><Relationship Id="rId1412" Type="http://schemas.openxmlformats.org/officeDocument/2006/relationships/hyperlink" Target="http://twitter.com/DocstoryNepal/statuses/1525550233186631680" TargetMode="External"/><Relationship Id="rId1717" Type="http://schemas.openxmlformats.org/officeDocument/2006/relationships/hyperlink" Target="http://pbs.twimg.com/profile_images/1524459761814573057/R87kQ29s_normal.jpg" TargetMode="External"/><Relationship Id="rId1924" Type="http://schemas.openxmlformats.org/officeDocument/2006/relationships/hyperlink" Target="http://pbs.twimg.com/profile_images/1522048174545727489/qnZsRGsC_normal.jpg" TargetMode="External"/><Relationship Id="rId298" Type="http://schemas.openxmlformats.org/officeDocument/2006/relationships/hyperlink" Target="http://twitter.com/unheard_oices/statuses/1525842858619547649" TargetMode="External"/><Relationship Id="rId158" Type="http://schemas.openxmlformats.org/officeDocument/2006/relationships/hyperlink" Target="http://twitter.com/329shankar/statuses/1525875848548851713" TargetMode="External"/><Relationship Id="rId365" Type="http://schemas.openxmlformats.org/officeDocument/2006/relationships/hyperlink" Target="http://pbs.twimg.com/profile_images/724178846006693888/P87lq-KG_normal.jpg" TargetMode="External"/><Relationship Id="rId572" Type="http://schemas.openxmlformats.org/officeDocument/2006/relationships/hyperlink" Target="http://pbs.twimg.com/profile_images/1519349844791336961/3vDw-MYu_normal.jpg" TargetMode="External"/><Relationship Id="rId225" Type="http://schemas.openxmlformats.org/officeDocument/2006/relationships/hyperlink" Target="http://pbs.twimg.com/profile_images/1523940218985861120/om-s8dmx_normal.jpg" TargetMode="External"/><Relationship Id="rId432" Type="http://schemas.openxmlformats.org/officeDocument/2006/relationships/hyperlink" Target="http://pbs.twimg.com/profile_images/1492877723189977089/OxkPrkBf_normal.jpg" TargetMode="External"/><Relationship Id="rId877" Type="http://schemas.openxmlformats.org/officeDocument/2006/relationships/hyperlink" Target="http://twitter.com/nepalmeme/statuses/1525711207248068608" TargetMode="External"/><Relationship Id="rId1062" Type="http://schemas.openxmlformats.org/officeDocument/2006/relationships/hyperlink" Target="http://pbs.twimg.com/profile_images/1525644977795366912/nQY4LeV9_normal.jpg" TargetMode="External"/><Relationship Id="rId737" Type="http://schemas.openxmlformats.org/officeDocument/2006/relationships/hyperlink" Target="http://twitter.com/Khabarhub_Eng/statuses/1525743949197221889" TargetMode="External"/><Relationship Id="rId944" Type="http://schemas.openxmlformats.org/officeDocument/2006/relationships/hyperlink" Target="http://pbs.twimg.com/profile_images/1501332815568269315/7ZoLlXkG_normal.jpg" TargetMode="External"/><Relationship Id="rId1367" Type="http://schemas.openxmlformats.org/officeDocument/2006/relationships/hyperlink" Target="http://pbs.twimg.com/profile_images/3698752221/65b0315510fcf239c4e929947a712c89_normal.png" TargetMode="External"/><Relationship Id="rId1574" Type="http://schemas.openxmlformats.org/officeDocument/2006/relationships/hyperlink" Target="http://twitter.com/SujataGurung16/statuses/1525503210567643136" TargetMode="External"/><Relationship Id="rId1781" Type="http://schemas.openxmlformats.org/officeDocument/2006/relationships/hyperlink" Target="http://twitter.com/bhandarikiran16/statuses/1525465621206831104" TargetMode="External"/><Relationship Id="rId73" Type="http://schemas.openxmlformats.org/officeDocument/2006/relationships/hyperlink" Target="http://pbs.twimg.com/profile_images/1385210066001747977/DmGQJmvq_normal.jpg" TargetMode="External"/><Relationship Id="rId804" Type="http://schemas.openxmlformats.org/officeDocument/2006/relationships/hyperlink" Target="http://pbs.twimg.com/profile_images/1386957637279834112/2Lt_HPYn_normal.jpg" TargetMode="External"/><Relationship Id="rId1227" Type="http://schemas.openxmlformats.org/officeDocument/2006/relationships/hyperlink" Target="http://pbs.twimg.com/profile_images/1521419323998601216/DOy3AH0x_normal.jpg" TargetMode="External"/><Relationship Id="rId1434" Type="http://schemas.openxmlformats.org/officeDocument/2006/relationships/hyperlink" Target="http://twitter.com/RajRimal10/statuses/1525542196363018249" TargetMode="External"/><Relationship Id="rId1641" Type="http://schemas.openxmlformats.org/officeDocument/2006/relationships/hyperlink" Target="http://pbs.twimg.com/profile_images/1491092512252968963/FJ5jdWvc_normal.jpg" TargetMode="External"/><Relationship Id="rId1879" Type="http://schemas.openxmlformats.org/officeDocument/2006/relationships/hyperlink" Target="http://twitter.com/Explorer1027/statuses/1525444275915345921" TargetMode="External"/><Relationship Id="rId1501" Type="http://schemas.openxmlformats.org/officeDocument/2006/relationships/hyperlink" Target="http://abs.twimg.com/sticky/default_profile_images/default_profile_normal.png" TargetMode="External"/><Relationship Id="rId1739" Type="http://schemas.openxmlformats.org/officeDocument/2006/relationships/hyperlink" Target="http://pbs.twimg.com/profile_images/1521834564032897033/0YuMTDQw_normal.jpg" TargetMode="External"/><Relationship Id="rId1946" Type="http://schemas.openxmlformats.org/officeDocument/2006/relationships/hyperlink" Target="http://pbs.twimg.com/profile_images/1520610580268142593/-w_3txOF_normal.jpg" TargetMode="External"/><Relationship Id="rId1806" Type="http://schemas.openxmlformats.org/officeDocument/2006/relationships/hyperlink" Target="http://pbs.twimg.com/profile_images/1525868224986095616/WC8Xlaqz_normal.jpg" TargetMode="External"/><Relationship Id="rId387" Type="http://schemas.openxmlformats.org/officeDocument/2006/relationships/hyperlink" Target="http://twitter.com/KusumDahal9/statuses/1525825308821430273" TargetMode="External"/><Relationship Id="rId594" Type="http://schemas.openxmlformats.org/officeDocument/2006/relationships/hyperlink" Target="http://pbs.twimg.com/profile_images/1525856355302576134/2B_RRG0N_normal.jpg" TargetMode="External"/><Relationship Id="rId247" Type="http://schemas.openxmlformats.org/officeDocument/2006/relationships/hyperlink" Target="http://pbs.twimg.com/profile_images/1520798275481522176/GyagCnqN_normal.jpg" TargetMode="External"/><Relationship Id="rId899" Type="http://schemas.openxmlformats.org/officeDocument/2006/relationships/hyperlink" Target="http://twitter.com/NplYearProgres/statuses/1525705244029890560" TargetMode="External"/><Relationship Id="rId1084" Type="http://schemas.openxmlformats.org/officeDocument/2006/relationships/hyperlink" Target="http://pbs.twimg.com/profile_images/724018152145739777/6bUmnsCV_normal.jpg" TargetMode="External"/><Relationship Id="rId107" Type="http://schemas.openxmlformats.org/officeDocument/2006/relationships/hyperlink" Target="http://pbs.twimg.com/profile_images/1484920367445852160/xuPMyHQC_normal.jpg" TargetMode="External"/><Relationship Id="rId454" Type="http://schemas.openxmlformats.org/officeDocument/2006/relationships/hyperlink" Target="http://pbs.twimg.com/profile_images/890127085108428800/5BH0rIml_normal.jpg" TargetMode="External"/><Relationship Id="rId661" Type="http://schemas.openxmlformats.org/officeDocument/2006/relationships/hyperlink" Target="http://twitter.com/DanfeTv/statuses/1525756940118372352" TargetMode="External"/><Relationship Id="rId759" Type="http://schemas.openxmlformats.org/officeDocument/2006/relationships/hyperlink" Target="http://twitter.com/dhakalroshan9/statuses/1525738742518280192" TargetMode="External"/><Relationship Id="rId966" Type="http://schemas.openxmlformats.org/officeDocument/2006/relationships/hyperlink" Target="http://pbs.twimg.com/profile_images/1512304903149875202/at_odXTx_normal.jpg" TargetMode="External"/><Relationship Id="rId1291" Type="http://schemas.openxmlformats.org/officeDocument/2006/relationships/hyperlink" Target="http://pbs.twimg.com/profile_images/1524420672348647424/R48GLdIK_normal.jpg" TargetMode="External"/><Relationship Id="rId1389" Type="http://schemas.openxmlformats.org/officeDocument/2006/relationships/hyperlink" Target="http://pbs.twimg.com/profile_images/1518807143272837120/1bO8V6Q2_normal.jpg" TargetMode="External"/><Relationship Id="rId1596" Type="http://schemas.openxmlformats.org/officeDocument/2006/relationships/hyperlink" Target="http://twitter.com/JunabAl22416349/statuses/1525497376404049921" TargetMode="External"/><Relationship Id="rId314" Type="http://schemas.openxmlformats.org/officeDocument/2006/relationships/hyperlink" Target="http://twitter.com/shiv61228/statuses/1525838999067103232" TargetMode="External"/><Relationship Id="rId521" Type="http://schemas.openxmlformats.org/officeDocument/2006/relationships/hyperlink" Target="http://twitter.com/NepalLiveToday/statuses/1525792254899949568" TargetMode="External"/><Relationship Id="rId619" Type="http://schemas.openxmlformats.org/officeDocument/2006/relationships/hyperlink" Target="http://twitter.com/voteforbalen/statuses/1525767477447512064" TargetMode="External"/><Relationship Id="rId1151" Type="http://schemas.openxmlformats.org/officeDocument/2006/relationships/hyperlink" Target="http://pbs.twimg.com/profile_images/449756431990788096/G1zT-nAm_normal.jpeg" TargetMode="External"/><Relationship Id="rId1249" Type="http://schemas.openxmlformats.org/officeDocument/2006/relationships/hyperlink" Target="http://pbs.twimg.com/profile_images/1425283120576667650/xYq6DFWT_normal.jpg" TargetMode="External"/><Relationship Id="rId95" Type="http://schemas.openxmlformats.org/officeDocument/2006/relationships/hyperlink" Target="http://pbs.twimg.com/profile_images/1431187322838519808/XhZ3RHBm_normal.jpg" TargetMode="External"/><Relationship Id="rId826" Type="http://schemas.openxmlformats.org/officeDocument/2006/relationships/hyperlink" Target="http://pbs.twimg.com/profile_images/1409616132475031554/-UjIRftc_normal.jpg" TargetMode="External"/><Relationship Id="rId1011" Type="http://schemas.openxmlformats.org/officeDocument/2006/relationships/hyperlink" Target="http://twitter.com/Dikshak_DP/statuses/1525683660954824707" TargetMode="External"/><Relationship Id="rId1109" Type="http://schemas.openxmlformats.org/officeDocument/2006/relationships/hyperlink" Target="http://pbs.twimg.com/profile_images/1464822402114674691/1ZwcELvh_normal.jpg" TargetMode="External"/><Relationship Id="rId1456" Type="http://schemas.openxmlformats.org/officeDocument/2006/relationships/hyperlink" Target="http://twitter.com/sanjitchaudha12/statuses/1525534632678420480" TargetMode="External"/><Relationship Id="rId1663" Type="http://schemas.openxmlformats.org/officeDocument/2006/relationships/hyperlink" Target="http://pbs.twimg.com/profile_images/1439828614317367298/vASooiZ2_normal.jpg" TargetMode="External"/><Relationship Id="rId1870" Type="http://schemas.openxmlformats.org/officeDocument/2006/relationships/hyperlink" Target="http://pbs.twimg.com/profile_images/789465078328283136/iwNALkN9_normal.jpg" TargetMode="External"/><Relationship Id="rId1968" Type="http://schemas.openxmlformats.org/officeDocument/2006/relationships/hyperlink" Target="http://pbs.twimg.com/profile_images/1525384688961208320/Qy7nLrTq_normal.jpg" TargetMode="External"/><Relationship Id="rId1316" Type="http://schemas.openxmlformats.org/officeDocument/2006/relationships/hyperlink" Target="http://twitter.com/SamirDhami11/statuses/1525622837033152512" TargetMode="External"/><Relationship Id="rId1523" Type="http://schemas.openxmlformats.org/officeDocument/2006/relationships/hyperlink" Target="http://pbs.twimg.com/profile_images/1103178676169048064/zxfSzS_k_normal.png" TargetMode="External"/><Relationship Id="rId1730" Type="http://schemas.openxmlformats.org/officeDocument/2006/relationships/hyperlink" Target="http://twitter.com/Gauravk02270548/statuses/1525474629825007616" TargetMode="External"/><Relationship Id="rId22" Type="http://schemas.openxmlformats.org/officeDocument/2006/relationships/hyperlink" Target="http://twitter.com/AcchutGyawali/statuses/1525953657182773250" TargetMode="External"/><Relationship Id="rId1828" Type="http://schemas.openxmlformats.org/officeDocument/2006/relationships/hyperlink" Target="http://pbs.twimg.com/profile_images/1510114812977553408/PrRbBJoL_normal.jpg" TargetMode="External"/><Relationship Id="rId171" Type="http://schemas.openxmlformats.org/officeDocument/2006/relationships/hyperlink" Target="http://pbs.twimg.com/profile_images/1425040672713699333/0b4gUVKw_normal.jpg" TargetMode="External"/><Relationship Id="rId269" Type="http://schemas.openxmlformats.org/officeDocument/2006/relationships/hyperlink" Target="http://pbs.twimg.com/profile_images/1275820297975812098/KAE-4dqB_normal.jpg" TargetMode="External"/><Relationship Id="rId476" Type="http://schemas.openxmlformats.org/officeDocument/2006/relationships/hyperlink" Target="http://pbs.twimg.com/profile_images/1516385777512779784/Fyi5Ile__normal.png" TargetMode="External"/><Relationship Id="rId683" Type="http://schemas.openxmlformats.org/officeDocument/2006/relationships/hyperlink" Target="http://twitter.com/RepublicaNepal/statuses/1525751956517445633" TargetMode="External"/><Relationship Id="rId890" Type="http://schemas.openxmlformats.org/officeDocument/2006/relationships/hyperlink" Target="http://pbs.twimg.com/profile_images/1509996382706307074/GC2j4cyp_normal.jpg" TargetMode="External"/><Relationship Id="rId129" Type="http://schemas.openxmlformats.org/officeDocument/2006/relationships/hyperlink" Target="http://pbs.twimg.com/profile_images/1314911326674644992/DoGUV8XA_normal.jpg" TargetMode="External"/><Relationship Id="rId336" Type="http://schemas.openxmlformats.org/officeDocument/2006/relationships/hyperlink" Target="http://twitter.com/SoyalAnsari18/statuses/1525833293094334466" TargetMode="External"/><Relationship Id="rId543" Type="http://schemas.openxmlformats.org/officeDocument/2006/relationships/hyperlink" Target="http://twitter.com/NepalpressEng/statuses/1525783780501250048" TargetMode="External"/><Relationship Id="rId988" Type="http://schemas.openxmlformats.org/officeDocument/2006/relationships/hyperlink" Target="http://pbs.twimg.com/profile_images/1516385777512779784/Fyi5Ile__normal.png" TargetMode="External"/><Relationship Id="rId1173" Type="http://schemas.openxmlformats.org/officeDocument/2006/relationships/hyperlink" Target="http://pbs.twimg.com/profile_images/1279242199645908992/Br9HHewz_normal.jpg" TargetMode="External"/><Relationship Id="rId1380" Type="http://schemas.openxmlformats.org/officeDocument/2006/relationships/hyperlink" Target="http://twitter.com/ashmeet_ghimire/statuses/1525566726699569153" TargetMode="External"/><Relationship Id="rId403" Type="http://schemas.openxmlformats.org/officeDocument/2006/relationships/hyperlink" Target="http://twitter.com/SamirDhami11/statuses/1525815030973079552" TargetMode="External"/><Relationship Id="rId750" Type="http://schemas.openxmlformats.org/officeDocument/2006/relationships/hyperlink" Target="http://pbs.twimg.com/profile_images/449756431990788096/G1zT-nAm_normal.jpeg" TargetMode="External"/><Relationship Id="rId848" Type="http://schemas.openxmlformats.org/officeDocument/2006/relationships/hyperlink" Target="http://pbs.twimg.com/profile_images/1484556971215036416/mSOhRHlm_normal.jpg" TargetMode="External"/><Relationship Id="rId1033" Type="http://schemas.openxmlformats.org/officeDocument/2006/relationships/hyperlink" Target="http://twitter.com/JanakiBhandari2/statuses/1525681215189049344" TargetMode="External"/><Relationship Id="rId1478" Type="http://schemas.openxmlformats.org/officeDocument/2006/relationships/hyperlink" Target="http://twitter.com/garochahajur/statuses/1525526546605539329" TargetMode="External"/><Relationship Id="rId1685" Type="http://schemas.openxmlformats.org/officeDocument/2006/relationships/hyperlink" Target="http://pbs.twimg.com/profile_images/1524005033817391104/rFeIYz4W_normal.jpg" TargetMode="External"/><Relationship Id="rId1892" Type="http://schemas.openxmlformats.org/officeDocument/2006/relationships/hyperlink" Target="http://pbs.twimg.com/profile_images/1052612337046155264/k6sr3KFs_normal.jpg" TargetMode="External"/><Relationship Id="rId610" Type="http://schemas.openxmlformats.org/officeDocument/2006/relationships/hyperlink" Target="http://pbs.twimg.com/profile_images/1525151351252013057/z1baM-06_normal.jpg" TargetMode="External"/><Relationship Id="rId708" Type="http://schemas.openxmlformats.org/officeDocument/2006/relationships/hyperlink" Target="http://pbs.twimg.com/profile_images/949046830855147521/bDJh9uPM_normal.jpg" TargetMode="External"/><Relationship Id="rId915" Type="http://schemas.openxmlformats.org/officeDocument/2006/relationships/hyperlink" Target="http://twitter.com/setopati/statuses/1525702112843538434" TargetMode="External"/><Relationship Id="rId1240" Type="http://schemas.openxmlformats.org/officeDocument/2006/relationships/hyperlink" Target="http://twitter.com/sujanvg/statuses/1525645015896059904" TargetMode="External"/><Relationship Id="rId1338" Type="http://schemas.openxmlformats.org/officeDocument/2006/relationships/hyperlink" Target="http://twitter.com/aanchalu_/statuses/1525606935340453888" TargetMode="External"/><Relationship Id="rId1545" Type="http://schemas.openxmlformats.org/officeDocument/2006/relationships/hyperlink" Target="http://pbs.twimg.com/profile_images/1513589717207552009/OyQwBJYx_normal.jpg" TargetMode="External"/><Relationship Id="rId1100" Type="http://schemas.openxmlformats.org/officeDocument/2006/relationships/hyperlink" Target="http://twitter.com/mediapnp/statuses/1525674126253637632" TargetMode="External"/><Relationship Id="rId1405" Type="http://schemas.openxmlformats.org/officeDocument/2006/relationships/hyperlink" Target="http://pbs.twimg.com/profile_images/1399959388610174976/_9GRPc8K_normal.jpg" TargetMode="External"/><Relationship Id="rId1752" Type="http://schemas.openxmlformats.org/officeDocument/2006/relationships/hyperlink" Target="http://twitter.com/sujwalkhadka08/statuses/1525470849964249091" TargetMode="External"/><Relationship Id="rId44" Type="http://schemas.openxmlformats.org/officeDocument/2006/relationships/hyperlink" Target="http://twitter.com/shishir_bro/statuses/1525916832250466304" TargetMode="External"/><Relationship Id="rId1612" Type="http://schemas.openxmlformats.org/officeDocument/2006/relationships/hyperlink" Target="http://twitter.com/ArsenalBip/statuses/1525495222431813632" TargetMode="External"/><Relationship Id="rId1917" Type="http://schemas.openxmlformats.org/officeDocument/2006/relationships/hyperlink" Target="http://twitter.com/nareshadh977/statuses/1525438937032179713" TargetMode="External"/><Relationship Id="rId193" Type="http://schemas.openxmlformats.org/officeDocument/2006/relationships/hyperlink" Target="http://pbs.twimg.com/profile_images/1451280821978030084/GSTQ1_Vd_normal.jpg" TargetMode="External"/><Relationship Id="rId498" Type="http://schemas.openxmlformats.org/officeDocument/2006/relationships/hyperlink" Target="http://pbs.twimg.com/profile_images/1190347137026002944/aFPP6QzC_normal.jpg" TargetMode="External"/><Relationship Id="rId260" Type="http://schemas.openxmlformats.org/officeDocument/2006/relationships/hyperlink" Target="http://twitter.com/usernamerosan/statuses/1525851862414462977" TargetMode="External"/><Relationship Id="rId120" Type="http://schemas.openxmlformats.org/officeDocument/2006/relationships/hyperlink" Target="http://twitter.com/kshitiz132/statuses/1525882960645615616" TargetMode="External"/><Relationship Id="rId358" Type="http://schemas.openxmlformats.org/officeDocument/2006/relationships/hyperlink" Target="http://twitter.com/DeepakbhandRi/statuses/1525829822265536513" TargetMode="External"/><Relationship Id="rId565" Type="http://schemas.openxmlformats.org/officeDocument/2006/relationships/hyperlink" Target="http://twitter.com/Hurtedlove7/statuses/1525777267971919872" TargetMode="External"/><Relationship Id="rId772" Type="http://schemas.openxmlformats.org/officeDocument/2006/relationships/hyperlink" Target="http://pbs.twimg.com/profile_images/1516334008715546624/Hzy75cz6_normal.jpg" TargetMode="External"/><Relationship Id="rId1195" Type="http://schemas.openxmlformats.org/officeDocument/2006/relationships/hyperlink" Target="http://pbs.twimg.com/profile_images/1404638543406714885/JPweD6j__normal.jpg" TargetMode="External"/><Relationship Id="rId218" Type="http://schemas.openxmlformats.org/officeDocument/2006/relationships/hyperlink" Target="http://twitter.com/siddhant_raj98/statuses/1525857077033582595" TargetMode="External"/><Relationship Id="rId425" Type="http://schemas.openxmlformats.org/officeDocument/2006/relationships/hyperlink" Target="http://twitter.com/SubodhS56287575/statuses/1525808610327990274" TargetMode="External"/><Relationship Id="rId632" Type="http://schemas.openxmlformats.org/officeDocument/2006/relationships/hyperlink" Target="http://pbs.twimg.com/profile_images/1509996382706307074/GC2j4cyp_normal.jpg" TargetMode="External"/><Relationship Id="rId1055" Type="http://schemas.openxmlformats.org/officeDocument/2006/relationships/hyperlink" Target="http://twitter.com/khanal_sunit/statuses/1525679377618542593" TargetMode="External"/><Relationship Id="rId1262" Type="http://schemas.openxmlformats.org/officeDocument/2006/relationships/hyperlink" Target="http://twitter.com/speaks_ashis/statuses/1525640957122650112" TargetMode="External"/><Relationship Id="rId937" Type="http://schemas.openxmlformats.org/officeDocument/2006/relationships/hyperlink" Target="http://twitter.com/RatopatiE/statuses/1525700181521747969" TargetMode="External"/><Relationship Id="rId1122" Type="http://schemas.openxmlformats.org/officeDocument/2006/relationships/hyperlink" Target="http://twitter.com/AhahaTeita/statuses/1525671787962548224" TargetMode="External"/><Relationship Id="rId1567" Type="http://schemas.openxmlformats.org/officeDocument/2006/relationships/hyperlink" Target="http://pbs.twimg.com/profile_images/1519337739870949376/KMTkjHIF_normal.jpg" TargetMode="External"/><Relationship Id="rId1774" Type="http://schemas.openxmlformats.org/officeDocument/2006/relationships/hyperlink" Target="http://pbs.twimg.com/profile_images/1523333160486207488/xCazyUpG_normal.jpg" TargetMode="External"/><Relationship Id="rId1981" Type="http://schemas.openxmlformats.org/officeDocument/2006/relationships/hyperlink" Target="http://twitter.com/black_mustangs/statuses/1525382576609042432" TargetMode="External"/><Relationship Id="rId66" Type="http://schemas.openxmlformats.org/officeDocument/2006/relationships/hyperlink" Target="http://pbs.twimg.com/profile_images/1469498419995574273/OqysAX5f_normal.jpg" TargetMode="External"/><Relationship Id="rId1427" Type="http://schemas.openxmlformats.org/officeDocument/2006/relationships/hyperlink" Target="http://pbs.twimg.com/profile_images/1503152068617510920/4n7_sCpk_normal.jpg" TargetMode="External"/><Relationship Id="rId1634" Type="http://schemas.openxmlformats.org/officeDocument/2006/relationships/hyperlink" Target="http://twitter.com/1Pratik11/statuses/1525491117147705344" TargetMode="External"/><Relationship Id="rId1841" Type="http://schemas.openxmlformats.org/officeDocument/2006/relationships/hyperlink" Target="http://twitter.com/nimeshghimire12/statuses/1525452646412599296" TargetMode="External"/><Relationship Id="rId1939" Type="http://schemas.openxmlformats.org/officeDocument/2006/relationships/hyperlink" Target="http://twitter.com/sondipkarki/statuses/1525384190229123072" TargetMode="External"/><Relationship Id="rId1701" Type="http://schemas.openxmlformats.org/officeDocument/2006/relationships/hyperlink" Target="http://pbs.twimg.com/profile_images/1358942075866202115/ntNQLCu1_normal.jpg" TargetMode="External"/><Relationship Id="rId282" Type="http://schemas.openxmlformats.org/officeDocument/2006/relationships/hyperlink" Target="http://twitter.com/Nepwavebydgs/statuses/1525847308499156992" TargetMode="External"/><Relationship Id="rId587" Type="http://schemas.openxmlformats.org/officeDocument/2006/relationships/hyperlink" Target="http://twitter.com/changyyorong/statuses/1525772273034137605" TargetMode="External"/><Relationship Id="rId8" Type="http://schemas.openxmlformats.org/officeDocument/2006/relationships/hyperlink" Target="http://twitter.com/devamit29/statuses/1526080919215677441" TargetMode="External"/><Relationship Id="rId142" Type="http://schemas.openxmlformats.org/officeDocument/2006/relationships/hyperlink" Target="http://twitter.com/Prasansha27/statuses/1525878767612469248" TargetMode="External"/><Relationship Id="rId447" Type="http://schemas.openxmlformats.org/officeDocument/2006/relationships/hyperlink" Target="http://twitter.com/rohanga90741898/statuses/1525805121430401025" TargetMode="External"/><Relationship Id="rId794" Type="http://schemas.openxmlformats.org/officeDocument/2006/relationships/hyperlink" Target="http://pbs.twimg.com/profile_images/1509162284970614789/SxJDklIe_normal.jpg" TargetMode="External"/><Relationship Id="rId1077" Type="http://schemas.openxmlformats.org/officeDocument/2006/relationships/hyperlink" Target="http://twitter.com/DhakalSaurav/statuses/1525676430927056897" TargetMode="External"/><Relationship Id="rId654" Type="http://schemas.openxmlformats.org/officeDocument/2006/relationships/hyperlink" Target="http://pbs.twimg.com/profile_images/603253725650550784/kZlagsYA_normal.jpg" TargetMode="External"/><Relationship Id="rId861" Type="http://schemas.openxmlformats.org/officeDocument/2006/relationships/hyperlink" Target="http://twitter.com/journonepali/statuses/1525714723848671233" TargetMode="External"/><Relationship Id="rId959" Type="http://schemas.openxmlformats.org/officeDocument/2006/relationships/hyperlink" Target="http://twitter.com/NepreeKan/statuses/1525696301945454592" TargetMode="External"/><Relationship Id="rId1284" Type="http://schemas.openxmlformats.org/officeDocument/2006/relationships/hyperlink" Target="http://twitter.com/NplYearProgres/statuses/1525636944918904832" TargetMode="External"/><Relationship Id="rId1491" Type="http://schemas.openxmlformats.org/officeDocument/2006/relationships/hyperlink" Target="http://pbs.twimg.com/profile_images/1478344416880259072/z-y7c0tS_normal.jpg" TargetMode="External"/><Relationship Id="rId1589" Type="http://schemas.openxmlformats.org/officeDocument/2006/relationships/hyperlink" Target="http://pbs.twimg.com/profile_images/1469603630567153666/Ygv1nx9r_normal.jpg" TargetMode="External"/><Relationship Id="rId307" Type="http://schemas.openxmlformats.org/officeDocument/2006/relationships/hyperlink" Target="http://pbs.twimg.com/profile_images/1511391829496791042/7DqTm41M_normal.jpg" TargetMode="External"/><Relationship Id="rId514" Type="http://schemas.openxmlformats.org/officeDocument/2006/relationships/hyperlink" Target="http://pbs.twimg.com/profile_images/1525406958613721089/DrYrH_yY_normal.jpg" TargetMode="External"/><Relationship Id="rId721" Type="http://schemas.openxmlformats.org/officeDocument/2006/relationships/hyperlink" Target="http://twitter.com/bijulionfire/statuses/1525747239909748736" TargetMode="External"/><Relationship Id="rId1144" Type="http://schemas.openxmlformats.org/officeDocument/2006/relationships/hyperlink" Target="http://twitter.com/DeepakbhandRi/statuses/1525665648881246208" TargetMode="External"/><Relationship Id="rId1351" Type="http://schemas.openxmlformats.org/officeDocument/2006/relationships/hyperlink" Target="http://pbs.twimg.com/profile_images/1510063713176465412/9zcZJy7C_normal.jpg" TargetMode="External"/><Relationship Id="rId1449" Type="http://schemas.openxmlformats.org/officeDocument/2006/relationships/hyperlink" Target="http://pbs.twimg.com/profile_images/1381342180992811010/uaWpkjBd_normal.jpg" TargetMode="External"/><Relationship Id="rId1796" Type="http://schemas.openxmlformats.org/officeDocument/2006/relationships/hyperlink" Target="http://pbs.twimg.com/profile_images/1386884283000836096/jeZT9Qzn_normal.jpg" TargetMode="External"/><Relationship Id="rId88" Type="http://schemas.openxmlformats.org/officeDocument/2006/relationships/hyperlink" Target="http://twitter.com/nimeshghimire12/statuses/1525893338632978433" TargetMode="External"/><Relationship Id="rId819" Type="http://schemas.openxmlformats.org/officeDocument/2006/relationships/hyperlink" Target="http://twitter.com/JagadishSapkot5/statuses/1525724267706712064" TargetMode="External"/><Relationship Id="rId1004" Type="http://schemas.openxmlformats.org/officeDocument/2006/relationships/hyperlink" Target="http://pbs.twimg.com/profile_images/1458457000677765124/vsjyHLuo_normal.jpg" TargetMode="External"/><Relationship Id="rId1211" Type="http://schemas.openxmlformats.org/officeDocument/2006/relationships/hyperlink" Target="http://pbs.twimg.com/profile_images/1103178676169048064/zxfSzS_k_normal.png" TargetMode="External"/><Relationship Id="rId1656" Type="http://schemas.openxmlformats.org/officeDocument/2006/relationships/hyperlink" Target="http://twitter.com/realvoltavai051/statuses/1525487610063646720" TargetMode="External"/><Relationship Id="rId1863" Type="http://schemas.openxmlformats.org/officeDocument/2006/relationships/hyperlink" Target="http://twitter.com/kyutnabe/statuses/1525447458419273728" TargetMode="External"/><Relationship Id="rId1309" Type="http://schemas.openxmlformats.org/officeDocument/2006/relationships/hyperlink" Target="http://pbs.twimg.com/profile_images/1430049923551043588/Zh8HME54_normal.jpg" TargetMode="External"/><Relationship Id="rId1516" Type="http://schemas.openxmlformats.org/officeDocument/2006/relationships/hyperlink" Target="http://twitter.com/ShiwakotiAnjila/statuses/1525518638433697792" TargetMode="External"/><Relationship Id="rId1723" Type="http://schemas.openxmlformats.org/officeDocument/2006/relationships/hyperlink" Target="http://pbs.twimg.com/profile_images/1367106391215771650/LO7H_2-n_normal.jpg" TargetMode="External"/><Relationship Id="rId1930" Type="http://schemas.openxmlformats.org/officeDocument/2006/relationships/hyperlink" Target="http://pbs.twimg.com/profile_images/1385210066001747977/DmGQJmvq_normal.jpg" TargetMode="External"/><Relationship Id="rId15" Type="http://schemas.openxmlformats.org/officeDocument/2006/relationships/hyperlink" Target="http://pbs.twimg.com/profile_images/1472423034262679556/l6Vp4CPK_normal.jpg" TargetMode="External"/><Relationship Id="rId164" Type="http://schemas.openxmlformats.org/officeDocument/2006/relationships/hyperlink" Target="http://twitter.com/roman_aryal/statuses/1525875627278016512" TargetMode="External"/><Relationship Id="rId371" Type="http://schemas.openxmlformats.org/officeDocument/2006/relationships/hyperlink" Target="http://pbs.twimg.com/profile_images/1525906661424082945/JehNgB9M_normal.jpg" TargetMode="External"/><Relationship Id="rId469" Type="http://schemas.openxmlformats.org/officeDocument/2006/relationships/hyperlink" Target="http://twitter.com/HeyPeaKay/statuses/1525802535680102400" TargetMode="External"/><Relationship Id="rId676" Type="http://schemas.openxmlformats.org/officeDocument/2006/relationships/hyperlink" Target="http://pbs.twimg.com/profile_images/712171010691350528/GEGqDGQX_normal.jpg" TargetMode="External"/><Relationship Id="rId883" Type="http://schemas.openxmlformats.org/officeDocument/2006/relationships/hyperlink" Target="http://twitter.com/sijapatisujeet/statuses/1525709127431114753" TargetMode="External"/><Relationship Id="rId1099" Type="http://schemas.openxmlformats.org/officeDocument/2006/relationships/hyperlink" Target="http://www.pnpkhabar.com/" TargetMode="External"/><Relationship Id="rId231" Type="http://schemas.openxmlformats.org/officeDocument/2006/relationships/hyperlink" Target="http://pbs.twimg.com/profile_images/1509779101720387585/IwRhGOds_normal.jpg" TargetMode="External"/><Relationship Id="rId329" Type="http://schemas.openxmlformats.org/officeDocument/2006/relationships/hyperlink" Target="http://pbs.twimg.com/profile_images/1522446176305696768/rQxve5C-_normal.jpg" TargetMode="External"/><Relationship Id="rId536" Type="http://schemas.openxmlformats.org/officeDocument/2006/relationships/hyperlink" Target="http://pbs.twimg.com/profile_images/1409673460427620356/n8QZiZTE_normal.jpg" TargetMode="External"/><Relationship Id="rId1166" Type="http://schemas.openxmlformats.org/officeDocument/2006/relationships/hyperlink" Target="http://twitter.com/dhakalroshan9/statuses/1525662043361394688" TargetMode="External"/><Relationship Id="rId1373" Type="http://schemas.openxmlformats.org/officeDocument/2006/relationships/hyperlink" Target="http://abs.twimg.com/sticky/default_profile_images/default_profile_normal.png" TargetMode="External"/><Relationship Id="rId743" Type="http://schemas.openxmlformats.org/officeDocument/2006/relationships/hyperlink" Target="http://twitter.com/highhhhhh5/statuses/1525743546992852992" TargetMode="External"/><Relationship Id="rId950" Type="http://schemas.openxmlformats.org/officeDocument/2006/relationships/hyperlink" Target="http://pbs.twimg.com/profile_images/1525927078683889664/JxaHFQEA_normal.jpg" TargetMode="External"/><Relationship Id="rId1026" Type="http://schemas.openxmlformats.org/officeDocument/2006/relationships/hyperlink" Target="http://pbs.twimg.com/profile_images/449756431990788096/G1zT-nAm_normal.jpeg" TargetMode="External"/><Relationship Id="rId1580" Type="http://schemas.openxmlformats.org/officeDocument/2006/relationships/hyperlink" Target="http://twitter.com/MusicEsskay/statuses/1525501672847712256" TargetMode="External"/><Relationship Id="rId1678" Type="http://schemas.openxmlformats.org/officeDocument/2006/relationships/hyperlink" Target="http://twitter.com/TravellingNepa1/statuses/1525483453445066753" TargetMode="External"/><Relationship Id="rId1885" Type="http://schemas.openxmlformats.org/officeDocument/2006/relationships/hyperlink" Target="http://twitter.com/BeingElyna/statuses/1525443084284067840" TargetMode="External"/><Relationship Id="rId603" Type="http://schemas.openxmlformats.org/officeDocument/2006/relationships/hyperlink" Target="http://twitter.com/OnlineKhabar_En/statuses/1525769458949627904" TargetMode="External"/><Relationship Id="rId810" Type="http://schemas.openxmlformats.org/officeDocument/2006/relationships/hyperlink" Target="http://pbs.twimg.com/profile_images/1106764582280982528/KTNtj_R9_normal.png" TargetMode="External"/><Relationship Id="rId908" Type="http://schemas.openxmlformats.org/officeDocument/2006/relationships/hyperlink" Target="http://pbs.twimg.com/profile_images/1103178676169048064/zxfSzS_k_normal.png" TargetMode="External"/><Relationship Id="rId1233" Type="http://schemas.openxmlformats.org/officeDocument/2006/relationships/hyperlink" Target="http://pbs.twimg.com/profile_images/890127085108428800/5BH0rIml_normal.jpg" TargetMode="External"/><Relationship Id="rId1440" Type="http://schemas.openxmlformats.org/officeDocument/2006/relationships/hyperlink" Target="http://twitter.com/reXs311/statuses/1525538447716327424" TargetMode="External"/><Relationship Id="rId1538" Type="http://schemas.openxmlformats.org/officeDocument/2006/relationships/hyperlink" Target="http://twitter.com/pratimamk/statuses/1525514055993413632" TargetMode="External"/><Relationship Id="rId1300" Type="http://schemas.openxmlformats.org/officeDocument/2006/relationships/hyperlink" Target="http://twitter.com/Dherainakara/statuses/1525631536296755200" TargetMode="External"/><Relationship Id="rId1745" Type="http://schemas.openxmlformats.org/officeDocument/2006/relationships/hyperlink" Target="http://pbs.twimg.com/profile_images/1515399949340446724/QieSO4t9_normal.jpg" TargetMode="External"/><Relationship Id="rId1952" Type="http://schemas.openxmlformats.org/officeDocument/2006/relationships/hyperlink" Target="http://pbs.twimg.com/profile_images/1505505961800536065/bYB69p6d_normal.jpg" TargetMode="External"/><Relationship Id="rId37" Type="http://schemas.openxmlformats.org/officeDocument/2006/relationships/hyperlink" Target="http://pbs.twimg.com/profile_images/1503155549055029249/kZ0B378B_normal.jpg" TargetMode="External"/><Relationship Id="rId1605" Type="http://schemas.openxmlformats.org/officeDocument/2006/relationships/hyperlink" Target="http://pbs.twimg.com/profile_images/1502979417567817728/uglWi5Ce_normal.jpg" TargetMode="External"/><Relationship Id="rId1812" Type="http://schemas.openxmlformats.org/officeDocument/2006/relationships/hyperlink" Target="http://pbs.twimg.com/profile_images/1524923998303186948/AMMqbTzF_normal.jpg" TargetMode="External"/><Relationship Id="rId186" Type="http://schemas.openxmlformats.org/officeDocument/2006/relationships/hyperlink" Target="http://twitter.com/RabiTha03/statuses/1525869310303797248" TargetMode="External"/><Relationship Id="rId393" Type="http://schemas.openxmlformats.org/officeDocument/2006/relationships/hyperlink" Target="http://twitter.com/_serieslo/statuses/1525820771213291522" TargetMode="External"/><Relationship Id="rId253" Type="http://schemas.openxmlformats.org/officeDocument/2006/relationships/hyperlink" Target="http://pbs.twimg.com/profile_images/1521150493187526657/YTxcsdzx_normal.jpg" TargetMode="External"/><Relationship Id="rId460" Type="http://schemas.openxmlformats.org/officeDocument/2006/relationships/hyperlink" Target="http://pbs.twimg.com/profile_images/1509284457072668674/_VthhHOK_normal.jpg" TargetMode="External"/><Relationship Id="rId698" Type="http://schemas.openxmlformats.org/officeDocument/2006/relationships/hyperlink" Target="http://pbs.twimg.com/profile_images/1422614221716549633/Y7wlGD7d_normal.jpg" TargetMode="External"/><Relationship Id="rId1090" Type="http://schemas.openxmlformats.org/officeDocument/2006/relationships/hyperlink" Target="http://pbs.twimg.com/profile_images/1520960781424029696/NfSr8WGj_normal.jpg" TargetMode="External"/><Relationship Id="rId113" Type="http://schemas.openxmlformats.org/officeDocument/2006/relationships/hyperlink" Target="http://pbs.twimg.com/profile_images/1453730840513417222/7Qkk5z_D_normal.jpg" TargetMode="External"/><Relationship Id="rId320" Type="http://schemas.openxmlformats.org/officeDocument/2006/relationships/hyperlink" Target="http://twitter.com/Madnep60/statuses/1525837427788554240" TargetMode="External"/><Relationship Id="rId558" Type="http://schemas.openxmlformats.org/officeDocument/2006/relationships/hyperlink" Target="http://pbs.twimg.com/profile_images/1507729086579314689/K-mXhDwm_normal.jpg" TargetMode="External"/><Relationship Id="rId765" Type="http://schemas.openxmlformats.org/officeDocument/2006/relationships/hyperlink" Target="http://twitter.com/Dherainakara/statuses/1525736316700598272" TargetMode="External"/><Relationship Id="rId972" Type="http://schemas.openxmlformats.org/officeDocument/2006/relationships/hyperlink" Target="http://pbs.twimg.com/profile_images/1524401433977651200/bzpdNd6e_normal.jpg" TargetMode="External"/><Relationship Id="rId1188" Type="http://schemas.openxmlformats.org/officeDocument/2006/relationships/hyperlink" Target="http://twitter.com/NplYearProgres/statuses/1525658900330332160" TargetMode="External"/><Relationship Id="rId1395" Type="http://schemas.openxmlformats.org/officeDocument/2006/relationships/hyperlink" Target="http://pbs.twimg.com/profile_images/1413073146299654146/o0JjTF_1_normal.jpg" TargetMode="External"/><Relationship Id="rId418" Type="http://schemas.openxmlformats.org/officeDocument/2006/relationships/hyperlink" Target="http://pbs.twimg.com/profile_images/1443274914971013121/l3xtWWb3_normal.jpg" TargetMode="External"/><Relationship Id="rId625" Type="http://schemas.openxmlformats.org/officeDocument/2006/relationships/hyperlink" Target="http://twitter.com/TheAnnaExpress/statuses/1525766837434056706" TargetMode="External"/><Relationship Id="rId832" Type="http://schemas.openxmlformats.org/officeDocument/2006/relationships/hyperlink" Target="http://pbs.twimg.com/profile_images/1520821767576911872/AERGrWZg_normal.jpg" TargetMode="External"/><Relationship Id="rId1048" Type="http://schemas.openxmlformats.org/officeDocument/2006/relationships/hyperlink" Target="http://pbs.twimg.com/profile_images/1231391657137864704/y8h6mPKf_normal.jpg" TargetMode="External"/><Relationship Id="rId1255" Type="http://schemas.openxmlformats.org/officeDocument/2006/relationships/hyperlink" Target="http://pbs.twimg.com/profile_images/1452107566155288580/RE8YK_5k_normal.jpg" TargetMode="External"/><Relationship Id="rId1462" Type="http://schemas.openxmlformats.org/officeDocument/2006/relationships/hyperlink" Target="http://twitter.com/hotcheetle/statuses/1525531238584307712" TargetMode="External"/><Relationship Id="rId1115" Type="http://schemas.openxmlformats.org/officeDocument/2006/relationships/hyperlink" Target="http://pbs.twimg.com/profile_images/1522446176305696768/rQxve5C-_normal.jpg" TargetMode="External"/><Relationship Id="rId1322" Type="http://schemas.openxmlformats.org/officeDocument/2006/relationships/hyperlink" Target="http://twitter.com/Khabarhub_Eng/statuses/1525618928835514368" TargetMode="External"/><Relationship Id="rId1767" Type="http://schemas.openxmlformats.org/officeDocument/2006/relationships/hyperlink" Target="http://pbs.twimg.com/profile_images/1525670662442217472/qXTN9mg7_normal.jpg" TargetMode="External"/><Relationship Id="rId1974" Type="http://schemas.openxmlformats.org/officeDocument/2006/relationships/hyperlink" Target="http://pbs.twimg.com/profile_images/1314783308144762880/OIDGodqF_normal.jpg" TargetMode="External"/><Relationship Id="rId59" Type="http://schemas.openxmlformats.org/officeDocument/2006/relationships/hyperlink" Target="http://pbs.twimg.com/profile_images/1525515762764759041/bHIJ0Zw2_normal.jpg" TargetMode="External"/><Relationship Id="rId1627" Type="http://schemas.openxmlformats.org/officeDocument/2006/relationships/hyperlink" Target="http://pbs.twimg.com/profile_images/1516385777512779784/Fyi5Ile__normal.png" TargetMode="External"/><Relationship Id="rId1834" Type="http://schemas.openxmlformats.org/officeDocument/2006/relationships/hyperlink" Target="http://pbs.twimg.com/profile_images/467153269970595841/PLVngpj2_normal.jpeg" TargetMode="External"/><Relationship Id="rId1901" Type="http://schemas.openxmlformats.org/officeDocument/2006/relationships/hyperlink" Target="http://twitter.com/pradeep_drappy/statuses/1525441083098152960" TargetMode="External"/><Relationship Id="rId275" Type="http://schemas.openxmlformats.org/officeDocument/2006/relationships/hyperlink" Target="http://pbs.twimg.com/profile_images/1522958167264870400/nxva7gS2_normal.jpg" TargetMode="External"/><Relationship Id="rId482" Type="http://schemas.openxmlformats.org/officeDocument/2006/relationships/hyperlink" Target="http://pbs.twimg.com/profile_images/1520798275481522176/GyagCnqN_normal.jpg" TargetMode="External"/><Relationship Id="rId135" Type="http://schemas.openxmlformats.org/officeDocument/2006/relationships/hyperlink" Target="http://pbs.twimg.com/profile_images/1452107566155288580/RE8YK_5k_normal.jpg" TargetMode="External"/><Relationship Id="rId342" Type="http://schemas.openxmlformats.org/officeDocument/2006/relationships/hyperlink" Target="http://twitter.com/Rocks_Suman1/statuses/1525832181381091333" TargetMode="External"/><Relationship Id="rId787" Type="http://schemas.openxmlformats.org/officeDocument/2006/relationships/hyperlink" Target="http://twitter.com/dhrub_ghimire/statuses/1525729240842670080" TargetMode="External"/><Relationship Id="rId994" Type="http://schemas.openxmlformats.org/officeDocument/2006/relationships/hyperlink" Target="http://pbs.twimg.com/profile_images/1495460385352470528/6wMuAowX_normal.jpg" TargetMode="External"/><Relationship Id="rId202" Type="http://schemas.openxmlformats.org/officeDocument/2006/relationships/hyperlink" Target="http://twitter.com/SamriddaP/statuses/1525865702170558464" TargetMode="External"/><Relationship Id="rId647" Type="http://schemas.openxmlformats.org/officeDocument/2006/relationships/hyperlink" Target="http://twitter.com/eAwCXCUN5QrPLWi/statuses/1525758660034514944" TargetMode="External"/><Relationship Id="rId854" Type="http://schemas.openxmlformats.org/officeDocument/2006/relationships/hyperlink" Target="http://pbs.twimg.com/profile_images/1505811794681819140/IqDfeufc_normal.jpg" TargetMode="External"/><Relationship Id="rId1277" Type="http://schemas.openxmlformats.org/officeDocument/2006/relationships/hyperlink" Target="http://pbs.twimg.com/profile_images/1385210066001747977/DmGQJmvq_normal.jpg" TargetMode="External"/><Relationship Id="rId1484" Type="http://schemas.openxmlformats.org/officeDocument/2006/relationships/hyperlink" Target="http://twitter.com/bijulionfire/statuses/1525525001302323200" TargetMode="External"/><Relationship Id="rId1691" Type="http://schemas.openxmlformats.org/officeDocument/2006/relationships/hyperlink" Target="http://pbs.twimg.com/profile_images/1193775776144846848/W96AIDRw_normal.jpg" TargetMode="External"/><Relationship Id="rId507" Type="http://schemas.openxmlformats.org/officeDocument/2006/relationships/hyperlink" Target="http://twitter.com/Nabinbamma99/statuses/1525796814481371136" TargetMode="External"/><Relationship Id="rId714" Type="http://schemas.openxmlformats.org/officeDocument/2006/relationships/hyperlink" Target="http://pbs.twimg.com/profile_images/1520076558370697216/XdWMXe0C_normal.jpg" TargetMode="External"/><Relationship Id="rId921" Type="http://schemas.openxmlformats.org/officeDocument/2006/relationships/hyperlink" Target="http://twitter.com/Amiable40411422/statuses/1525701875345260546" TargetMode="External"/><Relationship Id="rId1137" Type="http://schemas.openxmlformats.org/officeDocument/2006/relationships/hyperlink" Target="http://pbs.twimg.com/profile_images/1518908454949507073/WN1nQ-5O_normal.jpg" TargetMode="External"/><Relationship Id="rId1344" Type="http://schemas.openxmlformats.org/officeDocument/2006/relationships/hyperlink" Target="http://twitter.com/panamabananana/statuses/1525598137439887360" TargetMode="External"/><Relationship Id="rId1551" Type="http://schemas.openxmlformats.org/officeDocument/2006/relationships/hyperlink" Target="http://pbs.twimg.com/profile_images/1381660099970654208/XiHPfaMo_normal.jpg" TargetMode="External"/><Relationship Id="rId1789" Type="http://schemas.openxmlformats.org/officeDocument/2006/relationships/hyperlink" Target="http://twitter.com/Rato_pati/statuses/1525464646605746176" TargetMode="External"/><Relationship Id="rId50" Type="http://schemas.openxmlformats.org/officeDocument/2006/relationships/hyperlink" Target="http://twitter.com/MangalS69252944/statuses/1525912932667777025" TargetMode="External"/><Relationship Id="rId1204" Type="http://schemas.openxmlformats.org/officeDocument/2006/relationships/hyperlink" Target="http://twitter.com/Sagardhakal2016/statuses/1525654465994362880" TargetMode="External"/><Relationship Id="rId1411" Type="http://schemas.openxmlformats.org/officeDocument/2006/relationships/hyperlink" Target="http://pbs.twimg.com/profile_images/1241010015143518208/KUto97Pz_normal.jpg" TargetMode="External"/><Relationship Id="rId1649" Type="http://schemas.openxmlformats.org/officeDocument/2006/relationships/hyperlink" Target="http://pbs.twimg.com/profile_images/1525625396989149184/2EvcugZm_normal.jpg" TargetMode="External"/><Relationship Id="rId1856" Type="http://schemas.openxmlformats.org/officeDocument/2006/relationships/hyperlink" Target="http://pbs.twimg.com/profile_images/1516385777512779784/Fyi5Ile__normal.png" TargetMode="External"/><Relationship Id="rId1509" Type="http://schemas.openxmlformats.org/officeDocument/2006/relationships/hyperlink" Target="http://pbs.twimg.com/profile_images/1303553299799392257/Rk6InCTO_normal.jpg" TargetMode="External"/><Relationship Id="rId1716" Type="http://schemas.openxmlformats.org/officeDocument/2006/relationships/hyperlink" Target="http://twitter.com/KapurDahal/statuses/1525476159646904320" TargetMode="External"/><Relationship Id="rId1923" Type="http://schemas.openxmlformats.org/officeDocument/2006/relationships/hyperlink" Target="http://twitter.com/NepaliPatra/statuses/1525437572503470080"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34"/>
  <sheetViews>
    <sheetView showGridLines="0" workbookViewId="0">
      <selection sqref="A1:C1"/>
    </sheetView>
  </sheetViews>
  <sheetFormatPr baseColWidth="10" defaultColWidth="12.6640625" defaultRowHeight="15.75" customHeight="1"/>
  <cols>
    <col min="1" max="1" width="15.33203125" customWidth="1"/>
    <col min="2" max="2" width="19.83203125" customWidth="1"/>
    <col min="3" max="3" width="61.6640625" customWidth="1"/>
  </cols>
  <sheetData>
    <row r="1" spans="1:3" ht="24.75" customHeight="1">
      <c r="A1" s="120" t="s">
        <v>0</v>
      </c>
      <c r="B1" s="114"/>
      <c r="C1" s="115"/>
    </row>
    <row r="2" spans="1:3" ht="18" customHeight="1">
      <c r="A2" s="121" t="s">
        <v>1</v>
      </c>
      <c r="B2" s="114"/>
      <c r="C2" s="115"/>
    </row>
    <row r="3" spans="1:3" ht="24.75" customHeight="1">
      <c r="A3" s="122" t="s">
        <v>2</v>
      </c>
      <c r="B3" s="114"/>
      <c r="C3" s="115"/>
    </row>
    <row r="4" spans="1:3" ht="24.75" customHeight="1">
      <c r="A4" s="1" t="s">
        <v>3</v>
      </c>
      <c r="B4" s="2"/>
      <c r="C4" s="3" t="e">
        <f ca="1">IMAGE(getGABeacon("UA-48225260-1",B9),3)</f>
        <v>#NAME?</v>
      </c>
    </row>
    <row r="5" spans="1:3" ht="23.25" customHeight="1">
      <c r="A5" s="123" t="s">
        <v>4</v>
      </c>
      <c r="B5" s="114"/>
      <c r="C5" s="115"/>
    </row>
    <row r="6" spans="1:3" ht="25.5" customHeight="1">
      <c r="A6" s="113" t="s">
        <v>5</v>
      </c>
      <c r="B6" s="114"/>
      <c r="C6" s="115"/>
    </row>
    <row r="7" spans="1:3" ht="25.5" customHeight="1">
      <c r="A7" s="123" t="s">
        <v>6</v>
      </c>
      <c r="B7" s="114"/>
      <c r="C7" s="115"/>
    </row>
    <row r="8" spans="1:3" ht="14.25" customHeight="1">
      <c r="A8" s="4"/>
      <c r="B8" s="5"/>
      <c r="C8" s="6"/>
    </row>
    <row r="9" spans="1:3" ht="24.75" customHeight="1">
      <c r="A9" s="7" t="s">
        <v>7</v>
      </c>
      <c r="B9" s="8" t="s">
        <v>8</v>
      </c>
      <c r="C9" s="9" t="str">
        <f>IF(B17="search/tweets", "&lt;- you can use search operators like AND OR as well as from: and to: eg '#JobsNow AND from:BarackObama' (without quotes)","&lt;- enter a twitter screen name")</f>
        <v>&lt;- you can use search operators like AND OR as well as from: and to: eg '#JobsNow AND from:BarackObama' (without quotes)</v>
      </c>
    </row>
    <row r="10" spans="1:3" ht="15" customHeight="1">
      <c r="A10" s="10"/>
      <c r="B10" s="11"/>
      <c r="C10" s="6"/>
    </row>
    <row r="11" spans="1:3" ht="37.5" customHeight="1">
      <c r="A11" s="124" t="s">
        <v>9</v>
      </c>
      <c r="B11" s="114"/>
      <c r="C11" s="115"/>
    </row>
    <row r="12" spans="1:3" ht="24.75" customHeight="1">
      <c r="A12" s="113" t="s">
        <v>10</v>
      </c>
      <c r="B12" s="114"/>
      <c r="C12" s="115"/>
    </row>
    <row r="13" spans="1:3" ht="23.25" customHeight="1">
      <c r="A13" s="12" t="s">
        <v>11</v>
      </c>
      <c r="B13" s="13" t="s">
        <v>12</v>
      </c>
      <c r="C13" s="14"/>
    </row>
    <row r="14" spans="1:3" ht="23.25" hidden="1" customHeight="1">
      <c r="A14" s="12" t="s">
        <v>13</v>
      </c>
      <c r="B14" s="15" t="s">
        <v>14</v>
      </c>
      <c r="C14" s="16" t="s">
        <v>15</v>
      </c>
    </row>
    <row r="15" spans="1:3" ht="23.25" customHeight="1">
      <c r="A15" s="12" t="s">
        <v>16</v>
      </c>
      <c r="B15" s="15">
        <v>0</v>
      </c>
      <c r="C15" s="17" t="s">
        <v>17</v>
      </c>
    </row>
    <row r="16" spans="1:3" ht="23.25" customHeight="1">
      <c r="A16" s="12" t="s">
        <v>18</v>
      </c>
      <c r="B16" s="18">
        <v>3000</v>
      </c>
      <c r="C16" s="19" t="s">
        <v>19</v>
      </c>
    </row>
    <row r="17" spans="1:3" ht="23.25" customHeight="1">
      <c r="A17" s="7" t="s">
        <v>20</v>
      </c>
      <c r="B17" s="20" t="s">
        <v>21</v>
      </c>
      <c r="C17" s="21" t="str">
        <f>IF(B17="search/tweets","&lt;- use a search term in step 3 above to get results from last 7 days",IF(B17="favorites/list","&lt;- enter a screen name to extact favorited tweets",IF(B17="statuses/user_timeline","&lt;- enter a screen name to extract status updates","")))</f>
        <v>&lt;- use a search term in step 3 above to get results from last 7 days</v>
      </c>
    </row>
    <row r="18" spans="1:3" ht="31.5" customHeight="1">
      <c r="A18" s="113" t="s">
        <v>22</v>
      </c>
      <c r="B18" s="114"/>
      <c r="C18" s="115"/>
    </row>
    <row r="19" spans="1:3" ht="21" customHeight="1">
      <c r="A19" s="22" t="s">
        <v>23</v>
      </c>
      <c r="B19" s="23">
        <f>COUNTA(Archive!A:A)-1</f>
        <v>0</v>
      </c>
      <c r="C19" s="24"/>
    </row>
    <row r="20" spans="1:3" ht="21" customHeight="1">
      <c r="A20" s="22" t="s">
        <v>24</v>
      </c>
      <c r="B20" s="25">
        <f ca="1">IFERROR(__xludf.DUMMYFUNCTION("COUNTA(UNIQUE(Archive!A:A))-1"),998)</f>
        <v>998</v>
      </c>
      <c r="C20" s="24"/>
    </row>
    <row r="21" spans="1:3" ht="21" customHeight="1">
      <c r="A21" s="26" t="s">
        <v>25</v>
      </c>
      <c r="B21" s="27">
        <f>MIN(Archive!F:F)</f>
        <v>44694.781377314815</v>
      </c>
      <c r="C21" s="24"/>
    </row>
    <row r="22" spans="1:3" ht="21" customHeight="1">
      <c r="A22" s="26" t="s">
        <v>26</v>
      </c>
      <c r="B22" s="28">
        <f>MAX(Archive!F:F)</f>
        <v>44697.396620370375</v>
      </c>
      <c r="C22" s="24"/>
    </row>
    <row r="23" spans="1:3" ht="31.5" customHeight="1">
      <c r="A23" s="113" t="s">
        <v>27</v>
      </c>
      <c r="B23" s="114"/>
      <c r="C23" s="115"/>
    </row>
    <row r="24" spans="1:3" ht="25.5" customHeight="1">
      <c r="A24" s="116" t="s">
        <v>28</v>
      </c>
      <c r="B24" s="114"/>
      <c r="C24" s="115"/>
    </row>
    <row r="25" spans="1:3" ht="23.25" customHeight="1">
      <c r="A25" s="117" t="s">
        <v>29</v>
      </c>
      <c r="B25" s="114"/>
      <c r="C25" s="115"/>
    </row>
    <row r="26" spans="1:3" ht="18.75" customHeight="1">
      <c r="A26" s="29"/>
      <c r="B26" s="30" t="e">
        <f ca="1">HYPERLINK("http://hawksey.info/tagsexplorer/?key="&amp;getSheetKey(B9)&amp;"&amp;gid="&amp;getSheetGID("Archive"), "TAGSExplorer")</f>
        <v>#NAME?</v>
      </c>
      <c r="C26" s="31" t="s">
        <v>30</v>
      </c>
    </row>
    <row r="27" spans="1:3" ht="9" customHeight="1">
      <c r="A27" s="29"/>
      <c r="B27" s="32"/>
      <c r="C27" s="24"/>
    </row>
    <row r="28" spans="1:3" ht="19.5" customHeight="1">
      <c r="A28" s="29"/>
      <c r="B28" s="30" t="e">
        <f ca="1">HYPERLINK("http://hawksey.info/tagsexplorer/arc.html?key="&amp;getSheetKey(B9)&amp;"&amp;gid="&amp;getSheetGID("Archive"), "TAGS Archive")</f>
        <v>#NAME?</v>
      </c>
      <c r="C28" s="33" t="s">
        <v>31</v>
      </c>
    </row>
    <row r="29" spans="1:3" ht="16.5" customHeight="1">
      <c r="A29" s="29"/>
      <c r="B29" s="34"/>
      <c r="C29" s="24"/>
    </row>
    <row r="30" spans="1:3" ht="33.75" customHeight="1">
      <c r="A30" s="113" t="s">
        <v>32</v>
      </c>
      <c r="B30" s="114"/>
      <c r="C30" s="115"/>
    </row>
    <row r="31" spans="1:3" ht="33.75" customHeight="1">
      <c r="A31" s="118" t="str">
        <f ca="1">IFERROR(__xludf.DUMMYFUNCTION("TRANSPOSE(IMPORTRANGE(""0AqGkLMU9sHmLdHhsT0UtM2QwU3MxQWU1a0x5bXpseHc"",""News!A2:B2""))"),"TAGS v6.0 is here! Includes streamlined twitter connection experience and new support site")</f>
        <v>TAGS v6.0 is here! Includes streamlined twitter connection experience and new support site</v>
      </c>
      <c r="B31" s="114"/>
      <c r="C31" s="115"/>
    </row>
    <row r="32" spans="1:3" ht="24" customHeight="1">
      <c r="A32" s="119" t="str">
        <f ca="1">IFERROR(__xludf.DUMMYFUNCTION("""COMPUTED_VALUE"""),"http://tags.hawksey.info/")</f>
        <v>http://tags.hawksey.info/</v>
      </c>
      <c r="B32" s="114"/>
      <c r="C32" s="115"/>
    </row>
    <row r="33" spans="1:3" ht="15" customHeight="1">
      <c r="A33" s="35"/>
      <c r="B33" s="35"/>
      <c r="C33" s="36"/>
    </row>
    <row r="34" spans="1:3" ht="8.25" customHeight="1">
      <c r="A34" s="37"/>
      <c r="B34" s="37"/>
      <c r="C34" s="38"/>
    </row>
  </sheetData>
  <mergeCells count="15">
    <mergeCell ref="A30:C30"/>
    <mergeCell ref="A31:C31"/>
    <mergeCell ref="A32:C32"/>
    <mergeCell ref="A1:C1"/>
    <mergeCell ref="A2:C2"/>
    <mergeCell ref="A3:C3"/>
    <mergeCell ref="A5:C5"/>
    <mergeCell ref="A6:C6"/>
    <mergeCell ref="A7:C7"/>
    <mergeCell ref="A11:C11"/>
    <mergeCell ref="A12:C12"/>
    <mergeCell ref="A18:C18"/>
    <mergeCell ref="A23:C23"/>
    <mergeCell ref="A24:C24"/>
    <mergeCell ref="A25:C25"/>
  </mergeCells>
  <dataValidations count="5">
    <dataValidation type="list" allowBlank="1" showInputMessage="1" prompt="Select the time period you want to search" sqref="B13" xr:uid="{00000000-0002-0000-0000-000000000000}">
      <formula1>"default,-1 days,-2 days,-3 days,-4 days,-5 days,-6 days,-7 days"</formula1>
    </dataValidation>
    <dataValidation type="decimal" operator="greaterThanOrEqual" allowBlank="1" showDropDown="1" showInputMessage="1" prompt="Enter a number greater than or equal to 0" sqref="B15" xr:uid="{00000000-0002-0000-0000-000001000000}">
      <formula1>0</formula1>
    </dataValidation>
    <dataValidation type="decimal" allowBlank="1" sqref="B16" xr:uid="{00000000-0002-0000-0000-000002000000}">
      <formula1>1</formula1>
      <formula2>18000</formula2>
    </dataValidation>
    <dataValidation type="list" allowBlank="1" showInputMessage="1" prompt="Click and enter a value from the list of items" sqref="B14" xr:uid="{00000000-0002-0000-0000-000003000000}">
      <formula1>"continuous"</formula1>
    </dataValidation>
    <dataValidation type="list" allowBlank="1" sqref="B17" xr:uid="{00000000-0002-0000-0000-000004000000}">
      <formula1>"search/tweets,favorites/list,statuses/user_timeline"</formula1>
    </dataValidation>
  </dataValidations>
  <hyperlinks>
    <hyperlink ref="A3" r:id="rId1" xr:uid="{00000000-0004-0000-0000-000000000000}"/>
    <hyperlink ref="A32" r:id="rId2" display="http://tags.hawksey.info/"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S1000"/>
  <sheetViews>
    <sheetView tabSelected="1" workbookViewId="0">
      <pane ySplit="1" topLeftCell="A2" activePane="bottomLeft" state="frozen"/>
      <selection pane="bottomLeft" activeCell="C10" sqref="C10"/>
    </sheetView>
  </sheetViews>
  <sheetFormatPr baseColWidth="10" defaultColWidth="12.6640625" defaultRowHeight="15.75" customHeight="1"/>
  <cols>
    <col min="1" max="1" width="5" customWidth="1"/>
    <col min="3" max="3" width="42" customWidth="1"/>
    <col min="4" max="4" width="27.33203125" customWidth="1"/>
  </cols>
  <sheetData>
    <row r="1" spans="1:19" ht="15.75" customHeight="1">
      <c r="A1" s="39" t="s">
        <v>33</v>
      </c>
      <c r="B1" s="40" t="s">
        <v>34</v>
      </c>
      <c r="C1" s="41" t="s">
        <v>35</v>
      </c>
      <c r="D1" s="41" t="s">
        <v>36</v>
      </c>
      <c r="E1" s="40" t="s">
        <v>37</v>
      </c>
      <c r="F1" s="42" t="s">
        <v>38</v>
      </c>
      <c r="G1" s="40" t="s">
        <v>39</v>
      </c>
      <c r="H1" s="40" t="s">
        <v>40</v>
      </c>
      <c r="I1" s="40" t="s">
        <v>41</v>
      </c>
      <c r="J1" s="40" t="s">
        <v>42</v>
      </c>
      <c r="K1" s="40" t="s">
        <v>43</v>
      </c>
      <c r="L1" s="40" t="s">
        <v>44</v>
      </c>
      <c r="M1" s="43" t="s">
        <v>45</v>
      </c>
      <c r="N1" s="43" t="s">
        <v>46</v>
      </c>
      <c r="O1" s="40" t="s">
        <v>47</v>
      </c>
      <c r="P1" s="40" t="s">
        <v>48</v>
      </c>
      <c r="Q1" s="40" t="s">
        <v>49</v>
      </c>
      <c r="R1" s="40" t="s">
        <v>50</v>
      </c>
      <c r="S1" s="43" t="s">
        <v>51</v>
      </c>
    </row>
    <row r="2" spans="1:19" ht="15.75" customHeight="1">
      <c r="A2" s="44"/>
      <c r="B2" s="40"/>
      <c r="C2" s="41" t="s">
        <v>52</v>
      </c>
      <c r="D2" s="41" t="s">
        <v>53</v>
      </c>
      <c r="E2" s="40" t="s">
        <v>54</v>
      </c>
      <c r="F2" s="42">
        <v>44697.396620370375</v>
      </c>
      <c r="G2" s="40"/>
      <c r="H2" s="40"/>
      <c r="I2" s="40"/>
      <c r="J2" s="40"/>
      <c r="K2" s="40" t="s">
        <v>55</v>
      </c>
      <c r="L2" s="40"/>
      <c r="M2" s="43" t="s">
        <v>56</v>
      </c>
      <c r="N2" s="45" t="s">
        <v>57</v>
      </c>
      <c r="O2" s="40">
        <v>10</v>
      </c>
      <c r="P2" s="40">
        <v>24</v>
      </c>
      <c r="Q2" s="40"/>
      <c r="R2" s="46" t="s">
        <v>58</v>
      </c>
      <c r="S2" s="43" t="s">
        <v>59</v>
      </c>
    </row>
    <row r="3" spans="1:19" ht="15.75" customHeight="1">
      <c r="A3" s="44"/>
      <c r="B3" s="40"/>
      <c r="C3" s="41" t="s">
        <v>61</v>
      </c>
      <c r="D3" s="41" t="s">
        <v>53</v>
      </c>
      <c r="E3" s="40" t="s">
        <v>62</v>
      </c>
      <c r="F3" s="42">
        <v>44697.298206018517</v>
      </c>
      <c r="G3" s="40"/>
      <c r="H3" s="40"/>
      <c r="I3" s="40"/>
      <c r="J3" s="40"/>
      <c r="K3" s="40" t="s">
        <v>63</v>
      </c>
      <c r="L3" s="40"/>
      <c r="M3" s="43" t="s">
        <v>64</v>
      </c>
      <c r="N3" s="45" t="s">
        <v>65</v>
      </c>
      <c r="O3" s="40">
        <v>60</v>
      </c>
      <c r="P3" s="40"/>
      <c r="Q3" s="40" t="s">
        <v>66</v>
      </c>
      <c r="R3" s="46" t="s">
        <v>67</v>
      </c>
      <c r="S3" s="43" t="s">
        <v>68</v>
      </c>
    </row>
    <row r="4" spans="1:19" ht="15.75" customHeight="1">
      <c r="A4" s="44"/>
      <c r="B4" s="40"/>
      <c r="C4" s="41" t="s">
        <v>69</v>
      </c>
      <c r="D4" s="41" t="s">
        <v>53</v>
      </c>
      <c r="E4" s="40" t="s">
        <v>70</v>
      </c>
      <c r="F4" s="42">
        <v>44697.29420138889</v>
      </c>
      <c r="G4" s="40"/>
      <c r="H4" s="40"/>
      <c r="I4" s="40"/>
      <c r="J4" s="40"/>
      <c r="K4" s="40" t="s">
        <v>71</v>
      </c>
      <c r="L4" s="40"/>
      <c r="M4" s="43" t="s">
        <v>56</v>
      </c>
      <c r="N4" s="45" t="s">
        <v>72</v>
      </c>
      <c r="O4" s="40">
        <v>159</v>
      </c>
      <c r="P4" s="40">
        <v>725</v>
      </c>
      <c r="Q4" s="40" t="s">
        <v>73</v>
      </c>
      <c r="R4" s="46" t="s">
        <v>74</v>
      </c>
      <c r="S4" s="43" t="s">
        <v>75</v>
      </c>
    </row>
    <row r="5" spans="1:19" ht="15.75" customHeight="1">
      <c r="A5" s="44"/>
      <c r="B5" s="40"/>
      <c r="C5" s="41" t="s">
        <v>76</v>
      </c>
      <c r="D5" s="41" t="s">
        <v>53</v>
      </c>
      <c r="E5" s="40" t="s">
        <v>70</v>
      </c>
      <c r="F5" s="42">
        <v>44697.29420138889</v>
      </c>
      <c r="G5" s="40"/>
      <c r="H5" s="40"/>
      <c r="I5" s="40"/>
      <c r="J5" s="40"/>
      <c r="K5" s="40" t="s">
        <v>71</v>
      </c>
      <c r="L5" s="40"/>
      <c r="M5" s="43" t="s">
        <v>56</v>
      </c>
      <c r="N5" s="45" t="s">
        <v>72</v>
      </c>
      <c r="O5" s="40">
        <v>159</v>
      </c>
      <c r="P5" s="40">
        <v>725</v>
      </c>
      <c r="Q5" s="40" t="s">
        <v>73</v>
      </c>
      <c r="R5" s="46" t="s">
        <v>74</v>
      </c>
      <c r="S5" s="43" t="s">
        <v>75</v>
      </c>
    </row>
    <row r="6" spans="1:19" ht="15.75" customHeight="1">
      <c r="A6" s="44"/>
      <c r="B6" s="40"/>
      <c r="C6" s="41" t="s">
        <v>77</v>
      </c>
      <c r="D6" s="41" t="s">
        <v>78</v>
      </c>
      <c r="E6" s="40" t="s">
        <v>79</v>
      </c>
      <c r="F6" s="42">
        <v>44697.030185185184</v>
      </c>
      <c r="G6" s="40"/>
      <c r="H6" s="40"/>
      <c r="I6" s="40"/>
      <c r="J6" s="40"/>
      <c r="K6" s="40" t="s">
        <v>80</v>
      </c>
      <c r="L6" s="40"/>
      <c r="M6" s="43" t="s">
        <v>56</v>
      </c>
      <c r="N6" s="45" t="s">
        <v>81</v>
      </c>
      <c r="O6" s="40">
        <v>413</v>
      </c>
      <c r="P6" s="40">
        <v>339</v>
      </c>
      <c r="Q6" s="40" t="s">
        <v>82</v>
      </c>
      <c r="R6" s="46" t="s">
        <v>83</v>
      </c>
      <c r="S6" s="43" t="s">
        <v>84</v>
      </c>
    </row>
    <row r="7" spans="1:19" ht="15.75" customHeight="1">
      <c r="A7" s="44"/>
      <c r="B7" s="40"/>
      <c r="C7" s="41" t="s">
        <v>86</v>
      </c>
      <c r="D7" s="41" t="s">
        <v>53</v>
      </c>
      <c r="E7" s="40" t="s">
        <v>87</v>
      </c>
      <c r="F7" s="42">
        <v>44697.027974537035</v>
      </c>
      <c r="G7" s="40"/>
      <c r="H7" s="40"/>
      <c r="I7" s="40"/>
      <c r="J7" s="40"/>
      <c r="K7" s="40" t="s">
        <v>88</v>
      </c>
      <c r="L7" s="40"/>
      <c r="M7" s="43" t="s">
        <v>64</v>
      </c>
      <c r="N7" s="45" t="s">
        <v>89</v>
      </c>
      <c r="O7" s="40">
        <v>68911</v>
      </c>
      <c r="P7" s="40">
        <v>3179</v>
      </c>
      <c r="Q7" s="40" t="s">
        <v>90</v>
      </c>
      <c r="R7" s="46" t="s">
        <v>91</v>
      </c>
      <c r="S7" s="43" t="s">
        <v>92</v>
      </c>
    </row>
    <row r="8" spans="1:19" ht="15.75" customHeight="1">
      <c r="A8" s="44"/>
      <c r="B8" s="40"/>
      <c r="C8" s="41" t="s">
        <v>93</v>
      </c>
      <c r="D8" s="41" t="s">
        <v>53</v>
      </c>
      <c r="E8" s="40" t="s">
        <v>94</v>
      </c>
      <c r="F8" s="42">
        <v>44697.022951388892</v>
      </c>
      <c r="G8" s="40"/>
      <c r="H8" s="40"/>
      <c r="I8" s="40"/>
      <c r="J8" s="40"/>
      <c r="K8" s="40" t="s">
        <v>95</v>
      </c>
      <c r="L8" s="40"/>
      <c r="M8" s="43" t="s">
        <v>64</v>
      </c>
      <c r="N8" s="45" t="s">
        <v>96</v>
      </c>
      <c r="O8" s="40">
        <v>6624</v>
      </c>
      <c r="P8" s="40"/>
      <c r="Q8" s="40" t="s">
        <v>97</v>
      </c>
      <c r="R8" s="46" t="s">
        <v>98</v>
      </c>
      <c r="S8" s="43" t="s">
        <v>99</v>
      </c>
    </row>
    <row r="9" spans="1:19" ht="15.75" customHeight="1">
      <c r="A9" s="44"/>
      <c r="B9" s="40"/>
      <c r="C9" s="41" t="s">
        <v>100</v>
      </c>
      <c r="D9" s="41" t="s">
        <v>53</v>
      </c>
      <c r="E9" s="40" t="s">
        <v>101</v>
      </c>
      <c r="F9" s="42">
        <v>44697.018449074079</v>
      </c>
      <c r="G9" s="40"/>
      <c r="H9" s="40"/>
      <c r="I9" s="40"/>
      <c r="J9" s="40"/>
      <c r="K9" s="40" t="s">
        <v>102</v>
      </c>
      <c r="L9" s="40"/>
      <c r="M9" s="43" t="s">
        <v>56</v>
      </c>
      <c r="N9" s="45" t="s">
        <v>103</v>
      </c>
      <c r="O9" s="40">
        <v>11453</v>
      </c>
      <c r="P9" s="40">
        <v>3519</v>
      </c>
      <c r="Q9" s="40" t="s">
        <v>104</v>
      </c>
      <c r="R9" s="46" t="s">
        <v>105</v>
      </c>
      <c r="S9" s="43" t="s">
        <v>106</v>
      </c>
    </row>
    <row r="10" spans="1:19" ht="15.75" customHeight="1">
      <c r="A10" s="44"/>
      <c r="B10" s="40"/>
      <c r="C10" s="41" t="s">
        <v>107</v>
      </c>
      <c r="D10" s="41" t="s">
        <v>78</v>
      </c>
      <c r="E10" s="40" t="s">
        <v>108</v>
      </c>
      <c r="F10" s="42">
        <v>44696.965925925921</v>
      </c>
      <c r="G10" s="40"/>
      <c r="H10" s="40"/>
      <c r="I10" s="40"/>
      <c r="J10" s="40"/>
      <c r="K10" s="40" t="s">
        <v>109</v>
      </c>
      <c r="L10" s="40"/>
      <c r="M10" s="43" t="s">
        <v>64</v>
      </c>
      <c r="N10" s="45" t="s">
        <v>110</v>
      </c>
      <c r="O10" s="40">
        <v>68</v>
      </c>
      <c r="P10" s="40">
        <v>130</v>
      </c>
      <c r="Q10" s="40"/>
      <c r="R10" s="46" t="s">
        <v>111</v>
      </c>
      <c r="S10" s="43" t="s">
        <v>112</v>
      </c>
    </row>
    <row r="11" spans="1:19" ht="15.75" customHeight="1">
      <c r="A11" s="44"/>
      <c r="B11" s="40"/>
      <c r="C11" s="41" t="s">
        <v>113</v>
      </c>
      <c r="D11" s="41" t="s">
        <v>114</v>
      </c>
      <c r="E11" s="40" t="s">
        <v>115</v>
      </c>
      <c r="F11" s="42">
        <v>44696.949849537035</v>
      </c>
      <c r="G11" s="40"/>
      <c r="H11" s="40"/>
      <c r="I11" s="40"/>
      <c r="J11" s="40"/>
      <c r="K11" s="40" t="s">
        <v>116</v>
      </c>
      <c r="L11" s="40"/>
      <c r="M11" s="43" t="s">
        <v>56</v>
      </c>
      <c r="N11" s="45" t="s">
        <v>117</v>
      </c>
      <c r="O11" s="40">
        <v>69</v>
      </c>
      <c r="P11" s="40">
        <v>202</v>
      </c>
      <c r="Q11" s="40"/>
      <c r="R11" s="46" t="s">
        <v>118</v>
      </c>
      <c r="S11" s="43" t="s">
        <v>119</v>
      </c>
    </row>
    <row r="12" spans="1:19" ht="15.75" customHeight="1">
      <c r="A12" s="44"/>
      <c r="B12" s="40"/>
      <c r="C12" s="41" t="s">
        <v>120</v>
      </c>
      <c r="D12" s="41"/>
      <c r="E12" s="40" t="s">
        <v>121</v>
      </c>
      <c r="F12" s="42">
        <v>44696.943020833336</v>
      </c>
      <c r="G12" s="40"/>
      <c r="H12" s="40"/>
      <c r="I12" s="40" t="s">
        <v>122</v>
      </c>
      <c r="J12" s="40" t="s">
        <v>123</v>
      </c>
      <c r="K12" s="40" t="s">
        <v>124</v>
      </c>
      <c r="L12" s="40" t="s">
        <v>125</v>
      </c>
      <c r="M12" s="43" t="s">
        <v>56</v>
      </c>
      <c r="N12" s="45" t="s">
        <v>126</v>
      </c>
      <c r="O12" s="40">
        <v>48</v>
      </c>
      <c r="P12" s="40">
        <v>88</v>
      </c>
      <c r="Q12" s="40" t="s">
        <v>127</v>
      </c>
      <c r="R12" s="46" t="s">
        <v>128</v>
      </c>
      <c r="S12" s="43" t="s">
        <v>129</v>
      </c>
    </row>
    <row r="13" spans="1:19" ht="15.75" customHeight="1">
      <c r="A13" s="44"/>
      <c r="B13" s="40"/>
      <c r="C13" s="41" t="s">
        <v>130</v>
      </c>
      <c r="D13" s="41"/>
      <c r="E13" s="40" t="s">
        <v>131</v>
      </c>
      <c r="F13" s="42">
        <v>44696.933935185181</v>
      </c>
      <c r="G13" s="40"/>
      <c r="H13" s="40"/>
      <c r="I13" s="40" t="s">
        <v>122</v>
      </c>
      <c r="J13" s="40" t="s">
        <v>123</v>
      </c>
      <c r="K13" s="40" t="s">
        <v>124</v>
      </c>
      <c r="L13" s="40" t="s">
        <v>132</v>
      </c>
      <c r="M13" s="43" t="s">
        <v>56</v>
      </c>
      <c r="N13" s="45" t="s">
        <v>126</v>
      </c>
      <c r="O13" s="40">
        <v>48</v>
      </c>
      <c r="P13" s="40">
        <v>88</v>
      </c>
      <c r="Q13" s="40" t="s">
        <v>127</v>
      </c>
      <c r="R13" s="46" t="s">
        <v>133</v>
      </c>
      <c r="S13" s="43" t="s">
        <v>134</v>
      </c>
    </row>
    <row r="14" spans="1:19" ht="15.75" customHeight="1">
      <c r="A14" s="44"/>
      <c r="B14" s="40"/>
      <c r="C14" s="41" t="s">
        <v>135</v>
      </c>
      <c r="D14" s="41" t="s">
        <v>136</v>
      </c>
      <c r="E14" s="40" t="s">
        <v>137</v>
      </c>
      <c r="F14" s="42">
        <v>44696.890960648147</v>
      </c>
      <c r="G14" s="40"/>
      <c r="H14" s="40"/>
      <c r="I14" s="40"/>
      <c r="J14" s="40"/>
      <c r="K14" s="40" t="s">
        <v>138</v>
      </c>
      <c r="L14" s="40"/>
      <c r="M14" s="43" t="s">
        <v>64</v>
      </c>
      <c r="N14" s="45" t="s">
        <v>139</v>
      </c>
      <c r="O14" s="40">
        <v>5953</v>
      </c>
      <c r="P14" s="40">
        <v>5387</v>
      </c>
      <c r="Q14" s="40" t="s">
        <v>140</v>
      </c>
      <c r="R14" s="46" t="s">
        <v>141</v>
      </c>
      <c r="S14" s="43" t="s">
        <v>142</v>
      </c>
    </row>
    <row r="15" spans="1:19" ht="15.75" customHeight="1">
      <c r="A15" s="44"/>
      <c r="B15" s="40"/>
      <c r="C15" s="41" t="s">
        <v>143</v>
      </c>
      <c r="D15" s="41" t="s">
        <v>53</v>
      </c>
      <c r="E15" s="40" t="s">
        <v>144</v>
      </c>
      <c r="F15" s="42">
        <v>44696.88899305556</v>
      </c>
      <c r="G15" s="40"/>
      <c r="H15" s="40"/>
      <c r="I15" s="40"/>
      <c r="J15" s="40"/>
      <c r="K15" s="40" t="s">
        <v>145</v>
      </c>
      <c r="L15" s="40"/>
      <c r="M15" s="43" t="s">
        <v>64</v>
      </c>
      <c r="N15" s="45" t="s">
        <v>146</v>
      </c>
      <c r="O15" s="40">
        <v>388</v>
      </c>
      <c r="P15" s="40">
        <v>403</v>
      </c>
      <c r="Q15" s="40"/>
      <c r="R15" s="46" t="s">
        <v>147</v>
      </c>
      <c r="S15" s="43" t="s">
        <v>148</v>
      </c>
    </row>
    <row r="16" spans="1:19" ht="15.75" customHeight="1">
      <c r="A16" s="44"/>
      <c r="B16" s="40"/>
      <c r="C16" s="41" t="s">
        <v>149</v>
      </c>
      <c r="D16" s="41" t="s">
        <v>53</v>
      </c>
      <c r="E16" s="40" t="s">
        <v>150</v>
      </c>
      <c r="F16" s="42">
        <v>44696.886979166666</v>
      </c>
      <c r="G16" s="40"/>
      <c r="H16" s="40"/>
      <c r="I16" s="40"/>
      <c r="J16" s="40"/>
      <c r="K16" s="40" t="s">
        <v>138</v>
      </c>
      <c r="L16" s="40"/>
      <c r="M16" s="43" t="s">
        <v>64</v>
      </c>
      <c r="N16" s="45" t="s">
        <v>139</v>
      </c>
      <c r="O16" s="40">
        <v>5953</v>
      </c>
      <c r="P16" s="40">
        <v>5387</v>
      </c>
      <c r="Q16" s="40" t="s">
        <v>140</v>
      </c>
      <c r="R16" s="46" t="s">
        <v>151</v>
      </c>
      <c r="S16" s="43" t="s">
        <v>152</v>
      </c>
    </row>
    <row r="17" spans="1:19" ht="15.75" customHeight="1">
      <c r="A17" s="44"/>
      <c r="B17" s="40"/>
      <c r="C17" s="41" t="s">
        <v>153</v>
      </c>
      <c r="D17" s="41" t="s">
        <v>53</v>
      </c>
      <c r="E17" s="40" t="s">
        <v>154</v>
      </c>
      <c r="F17" s="42">
        <v>44696.886840277773</v>
      </c>
      <c r="G17" s="40"/>
      <c r="H17" s="40"/>
      <c r="I17" s="40"/>
      <c r="J17" s="40"/>
      <c r="K17" s="40" t="s">
        <v>155</v>
      </c>
      <c r="L17" s="40"/>
      <c r="M17" s="43" t="s">
        <v>156</v>
      </c>
      <c r="N17" s="45" t="s">
        <v>157</v>
      </c>
      <c r="O17" s="40">
        <v>6</v>
      </c>
      <c r="P17" s="40">
        <v>31</v>
      </c>
      <c r="Q17" s="40"/>
      <c r="R17" s="46" t="s">
        <v>158</v>
      </c>
      <c r="S17" s="43" t="s">
        <v>152</v>
      </c>
    </row>
    <row r="18" spans="1:19" ht="15.75" customHeight="1">
      <c r="A18" s="44"/>
      <c r="B18" s="40"/>
      <c r="C18" s="41" t="s">
        <v>159</v>
      </c>
      <c r="D18" s="41" t="s">
        <v>53</v>
      </c>
      <c r="E18" s="40" t="s">
        <v>160</v>
      </c>
      <c r="F18" s="42">
        <v>44696.882013888884</v>
      </c>
      <c r="G18" s="40"/>
      <c r="H18" s="40"/>
      <c r="I18" s="40"/>
      <c r="J18" s="40"/>
      <c r="K18" s="40" t="s">
        <v>161</v>
      </c>
      <c r="L18" s="40"/>
      <c r="M18" s="43" t="s">
        <v>162</v>
      </c>
      <c r="N18" s="45" t="s">
        <v>163</v>
      </c>
      <c r="O18" s="40">
        <v>13899</v>
      </c>
      <c r="P18" s="40">
        <v>58</v>
      </c>
      <c r="Q18" s="40" t="s">
        <v>97</v>
      </c>
      <c r="R18" s="46" t="s">
        <v>164</v>
      </c>
      <c r="S18" s="43" t="s">
        <v>165</v>
      </c>
    </row>
    <row r="19" spans="1:19" ht="15.75" customHeight="1">
      <c r="A19" s="44"/>
      <c r="B19" s="40"/>
      <c r="C19" s="41" t="s">
        <v>166</v>
      </c>
      <c r="D19" s="41" t="s">
        <v>136</v>
      </c>
      <c r="E19" s="40" t="s">
        <v>167</v>
      </c>
      <c r="F19" s="42">
        <v>44696.877974537041</v>
      </c>
      <c r="G19" s="40"/>
      <c r="H19" s="40"/>
      <c r="I19" s="40" t="s">
        <v>122</v>
      </c>
      <c r="J19" s="40" t="s">
        <v>123</v>
      </c>
      <c r="K19" s="40" t="s">
        <v>168</v>
      </c>
      <c r="L19" s="40" t="s">
        <v>125</v>
      </c>
      <c r="M19" s="43" t="s">
        <v>56</v>
      </c>
      <c r="N19" s="45" t="s">
        <v>169</v>
      </c>
      <c r="O19" s="40">
        <v>1180</v>
      </c>
      <c r="P19" s="40">
        <v>1126</v>
      </c>
      <c r="Q19" s="40" t="s">
        <v>170</v>
      </c>
      <c r="R19" s="46" t="s">
        <v>171</v>
      </c>
      <c r="S19" s="43" t="s">
        <v>129</v>
      </c>
    </row>
    <row r="20" spans="1:19" ht="15.75" customHeight="1">
      <c r="A20" s="44"/>
      <c r="B20" s="40"/>
      <c r="C20" s="41" t="s">
        <v>172</v>
      </c>
      <c r="D20" s="41" t="s">
        <v>53</v>
      </c>
      <c r="E20" s="40" t="s">
        <v>173</v>
      </c>
      <c r="F20" s="42">
        <v>44696.873113425929</v>
      </c>
      <c r="G20" s="40"/>
      <c r="H20" s="40"/>
      <c r="I20" s="40"/>
      <c r="J20" s="40"/>
      <c r="K20" s="40" t="s">
        <v>174</v>
      </c>
      <c r="L20" s="40"/>
      <c r="M20" s="43" t="s">
        <v>175</v>
      </c>
      <c r="N20" s="45" t="s">
        <v>176</v>
      </c>
      <c r="O20" s="40">
        <v>36583</v>
      </c>
      <c r="P20" s="40">
        <v>298</v>
      </c>
      <c r="Q20" s="40" t="s">
        <v>177</v>
      </c>
      <c r="R20" s="46" t="s">
        <v>178</v>
      </c>
      <c r="S20" s="43" t="s">
        <v>92</v>
      </c>
    </row>
    <row r="21" spans="1:19" ht="15.75" customHeight="1">
      <c r="A21" s="44"/>
      <c r="B21" s="40"/>
      <c r="C21" s="41" t="s">
        <v>179</v>
      </c>
      <c r="D21" s="41"/>
      <c r="E21" s="40" t="s">
        <v>180</v>
      </c>
      <c r="F21" s="42">
        <v>44696.860312500001</v>
      </c>
      <c r="G21" s="40"/>
      <c r="H21" s="40"/>
      <c r="I21" s="40" t="s">
        <v>122</v>
      </c>
      <c r="J21" s="40" t="s">
        <v>123</v>
      </c>
      <c r="K21" s="40" t="s">
        <v>181</v>
      </c>
      <c r="L21" s="40" t="s">
        <v>132</v>
      </c>
      <c r="M21" s="43" t="s">
        <v>156</v>
      </c>
      <c r="N21" s="45" t="s">
        <v>182</v>
      </c>
      <c r="O21" s="40">
        <v>1035</v>
      </c>
      <c r="P21" s="40">
        <v>824</v>
      </c>
      <c r="Q21" s="40"/>
      <c r="R21" s="46" t="s">
        <v>183</v>
      </c>
      <c r="S21" s="43" t="s">
        <v>134</v>
      </c>
    </row>
    <row r="22" spans="1:19" ht="15.75" customHeight="1">
      <c r="A22" s="44"/>
      <c r="B22" s="40"/>
      <c r="C22" s="41" t="s">
        <v>184</v>
      </c>
      <c r="D22" s="41"/>
      <c r="E22" s="40" t="s">
        <v>185</v>
      </c>
      <c r="F22" s="42">
        <v>44696.858657407407</v>
      </c>
      <c r="G22" s="40"/>
      <c r="H22" s="40"/>
      <c r="I22" s="40"/>
      <c r="J22" s="40"/>
      <c r="K22" s="40" t="s">
        <v>186</v>
      </c>
      <c r="L22" s="40"/>
      <c r="M22" s="43" t="s">
        <v>64</v>
      </c>
      <c r="N22" s="45" t="s">
        <v>187</v>
      </c>
      <c r="O22" s="40">
        <v>991</v>
      </c>
      <c r="P22" s="40">
        <v>4456</v>
      </c>
      <c r="Q22" s="40"/>
      <c r="R22" s="46" t="s">
        <v>188</v>
      </c>
      <c r="S22" s="43" t="s">
        <v>189</v>
      </c>
    </row>
    <row r="23" spans="1:19" ht="15.75" customHeight="1">
      <c r="A23" s="44"/>
      <c r="B23" s="40"/>
      <c r="C23" s="41" t="s">
        <v>190</v>
      </c>
      <c r="D23" s="41" t="s">
        <v>191</v>
      </c>
      <c r="E23" s="40" t="s">
        <v>192</v>
      </c>
      <c r="F23" s="42">
        <v>44696.841400462959</v>
      </c>
      <c r="G23" s="40"/>
      <c r="H23" s="40"/>
      <c r="I23" s="40"/>
      <c r="J23" s="40"/>
      <c r="K23" s="40" t="s">
        <v>193</v>
      </c>
      <c r="L23" s="40"/>
      <c r="M23" s="43" t="s">
        <v>56</v>
      </c>
      <c r="N23" s="45" t="s">
        <v>194</v>
      </c>
      <c r="O23" s="40">
        <v>2319</v>
      </c>
      <c r="P23" s="40">
        <v>2226</v>
      </c>
      <c r="Q23" s="40" t="s">
        <v>195</v>
      </c>
      <c r="R23" s="46" t="s">
        <v>196</v>
      </c>
      <c r="S23" s="43" t="s">
        <v>197</v>
      </c>
    </row>
    <row r="24" spans="1:19" ht="15.75" customHeight="1">
      <c r="A24" s="44"/>
      <c r="B24" s="40"/>
      <c r="C24" s="41" t="s">
        <v>198</v>
      </c>
      <c r="D24" s="41"/>
      <c r="E24" s="40" t="s">
        <v>199</v>
      </c>
      <c r="F24" s="42">
        <v>44696.839918981481</v>
      </c>
      <c r="G24" s="40"/>
      <c r="H24" s="40"/>
      <c r="I24" s="40" t="s">
        <v>122</v>
      </c>
      <c r="J24" s="40" t="s">
        <v>123</v>
      </c>
      <c r="K24" s="40" t="s">
        <v>200</v>
      </c>
      <c r="L24" s="40" t="s">
        <v>125</v>
      </c>
      <c r="M24" s="43" t="s">
        <v>64</v>
      </c>
      <c r="N24" s="45" t="s">
        <v>201</v>
      </c>
      <c r="O24" s="40">
        <v>7</v>
      </c>
      <c r="P24" s="40">
        <v>28</v>
      </c>
      <c r="Q24" s="40"/>
      <c r="R24" s="46" t="s">
        <v>202</v>
      </c>
      <c r="S24" s="43" t="s">
        <v>129</v>
      </c>
    </row>
    <row r="25" spans="1:19" ht="15.75" customHeight="1">
      <c r="A25" s="44"/>
      <c r="B25" s="40"/>
      <c r="C25" s="41" t="s">
        <v>203</v>
      </c>
      <c r="D25" s="41" t="s">
        <v>53</v>
      </c>
      <c r="E25" s="40" t="s">
        <v>204</v>
      </c>
      <c r="F25" s="42">
        <v>44696.83861111111</v>
      </c>
      <c r="G25" s="40"/>
      <c r="H25" s="40"/>
      <c r="I25" s="40"/>
      <c r="J25" s="40"/>
      <c r="K25" s="40" t="s">
        <v>205</v>
      </c>
      <c r="L25" s="40"/>
      <c r="M25" s="43" t="s">
        <v>56</v>
      </c>
      <c r="N25" s="45" t="s">
        <v>206</v>
      </c>
      <c r="O25" s="40">
        <v>2035</v>
      </c>
      <c r="P25" s="40">
        <v>3886</v>
      </c>
      <c r="Q25" s="40" t="s">
        <v>207</v>
      </c>
      <c r="R25" s="46" t="s">
        <v>208</v>
      </c>
      <c r="S25" s="43" t="s">
        <v>209</v>
      </c>
    </row>
    <row r="26" spans="1:19" ht="15.75" customHeight="1">
      <c r="A26" s="44"/>
      <c r="B26" s="40"/>
      <c r="C26" s="41" t="s">
        <v>210</v>
      </c>
      <c r="D26" s="41" t="s">
        <v>211</v>
      </c>
      <c r="E26" s="40" t="s">
        <v>212</v>
      </c>
      <c r="F26" s="42">
        <v>44696.830636574072</v>
      </c>
      <c r="G26" s="40"/>
      <c r="H26" s="40"/>
      <c r="I26" s="40" t="s">
        <v>122</v>
      </c>
      <c r="J26" s="40" t="s">
        <v>123</v>
      </c>
      <c r="K26" s="40" t="s">
        <v>213</v>
      </c>
      <c r="L26" s="40" t="s">
        <v>132</v>
      </c>
      <c r="M26" s="43" t="s">
        <v>56</v>
      </c>
      <c r="N26" s="45" t="s">
        <v>214</v>
      </c>
      <c r="O26" s="40">
        <v>3</v>
      </c>
      <c r="P26" s="40">
        <v>26</v>
      </c>
      <c r="Q26" s="40"/>
      <c r="R26" s="46" t="s">
        <v>215</v>
      </c>
      <c r="S26" s="43" t="s">
        <v>134</v>
      </c>
    </row>
    <row r="27" spans="1:19" ht="15.75" customHeight="1">
      <c r="A27" s="44"/>
      <c r="B27" s="40"/>
      <c r="C27" s="41" t="s">
        <v>216</v>
      </c>
      <c r="D27" s="41" t="s">
        <v>53</v>
      </c>
      <c r="E27" s="40" t="s">
        <v>217</v>
      </c>
      <c r="F27" s="42">
        <v>44696.8284375</v>
      </c>
      <c r="G27" s="40"/>
      <c r="H27" s="40"/>
      <c r="I27" s="40"/>
      <c r="J27" s="40"/>
      <c r="K27" s="40" t="s">
        <v>218</v>
      </c>
      <c r="L27" s="40"/>
      <c r="M27" s="43" t="s">
        <v>56</v>
      </c>
      <c r="N27" s="45" t="s">
        <v>219</v>
      </c>
      <c r="O27" s="40">
        <v>32</v>
      </c>
      <c r="P27" s="40">
        <v>177</v>
      </c>
      <c r="Q27" s="40"/>
      <c r="R27" s="46" t="s">
        <v>220</v>
      </c>
      <c r="S27" s="43" t="s">
        <v>221</v>
      </c>
    </row>
    <row r="28" spans="1:19" ht="15.75" customHeight="1">
      <c r="A28" s="44"/>
      <c r="B28" s="40"/>
      <c r="C28" s="41" t="s">
        <v>222</v>
      </c>
      <c r="D28" s="41" t="s">
        <v>223</v>
      </c>
      <c r="E28" s="40" t="s">
        <v>224</v>
      </c>
      <c r="F28" s="42">
        <v>44696.825787037036</v>
      </c>
      <c r="G28" s="40"/>
      <c r="H28" s="40"/>
      <c r="I28" s="40"/>
      <c r="J28" s="40"/>
      <c r="K28" s="40" t="s">
        <v>225</v>
      </c>
      <c r="L28" s="40"/>
      <c r="M28" s="43" t="s">
        <v>156</v>
      </c>
      <c r="N28" s="45" t="s">
        <v>226</v>
      </c>
      <c r="O28" s="40">
        <v>92</v>
      </c>
      <c r="P28" s="40">
        <v>115</v>
      </c>
      <c r="Q28" s="40" t="s">
        <v>227</v>
      </c>
      <c r="R28" s="46" t="s">
        <v>228</v>
      </c>
      <c r="S28" s="43" t="s">
        <v>229</v>
      </c>
    </row>
    <row r="29" spans="1:19" ht="15.75" customHeight="1">
      <c r="A29" s="44"/>
      <c r="B29" s="40"/>
      <c r="C29" s="41" t="s">
        <v>230</v>
      </c>
      <c r="D29" s="41" t="s">
        <v>223</v>
      </c>
      <c r="E29" s="40" t="s">
        <v>231</v>
      </c>
      <c r="F29" s="42">
        <v>44696.825208333335</v>
      </c>
      <c r="G29" s="40"/>
      <c r="H29" s="40"/>
      <c r="I29" s="40"/>
      <c r="J29" s="40"/>
      <c r="K29" s="40" t="s">
        <v>232</v>
      </c>
      <c r="L29" s="40"/>
      <c r="M29" s="43" t="s">
        <v>56</v>
      </c>
      <c r="N29" s="45" t="s">
        <v>233</v>
      </c>
      <c r="O29" s="40">
        <v>62</v>
      </c>
      <c r="P29" s="40">
        <v>441</v>
      </c>
      <c r="Q29" s="40" t="s">
        <v>227</v>
      </c>
      <c r="R29" s="46" t="s">
        <v>234</v>
      </c>
      <c r="S29" s="43" t="s">
        <v>235</v>
      </c>
    </row>
    <row r="30" spans="1:19" ht="15.75" customHeight="1">
      <c r="A30" s="44"/>
      <c r="B30" s="40"/>
      <c r="C30" s="41" t="s">
        <v>236</v>
      </c>
      <c r="D30" s="41" t="s">
        <v>53</v>
      </c>
      <c r="E30" s="40" t="s">
        <v>237</v>
      </c>
      <c r="F30" s="42">
        <v>44696.82166666667</v>
      </c>
      <c r="G30" s="40"/>
      <c r="H30" s="40"/>
      <c r="I30" s="40"/>
      <c r="J30" s="40"/>
      <c r="K30" s="40" t="s">
        <v>88</v>
      </c>
      <c r="L30" s="40"/>
      <c r="M30" s="43" t="s">
        <v>64</v>
      </c>
      <c r="N30" s="45" t="s">
        <v>89</v>
      </c>
      <c r="O30" s="40">
        <v>68911</v>
      </c>
      <c r="P30" s="40">
        <v>3179</v>
      </c>
      <c r="Q30" s="40" t="s">
        <v>90</v>
      </c>
      <c r="R30" s="46" t="s">
        <v>238</v>
      </c>
      <c r="S30" s="43" t="s">
        <v>239</v>
      </c>
    </row>
    <row r="31" spans="1:19" ht="15.75" customHeight="1">
      <c r="A31" s="44"/>
      <c r="B31" s="40"/>
      <c r="C31" s="41" t="s">
        <v>241</v>
      </c>
      <c r="D31" s="41" t="s">
        <v>53</v>
      </c>
      <c r="E31" s="40" t="s">
        <v>242</v>
      </c>
      <c r="F31" s="42">
        <v>44696.810613425929</v>
      </c>
      <c r="G31" s="40"/>
      <c r="H31" s="40"/>
      <c r="I31" s="40" t="s">
        <v>243</v>
      </c>
      <c r="J31" s="40" t="s">
        <v>240</v>
      </c>
      <c r="K31" s="40" t="s">
        <v>243</v>
      </c>
      <c r="L31" s="40" t="s">
        <v>244</v>
      </c>
      <c r="M31" s="43" t="s">
        <v>156</v>
      </c>
      <c r="N31" s="45" t="s">
        <v>245</v>
      </c>
      <c r="O31" s="40">
        <v>2928</v>
      </c>
      <c r="P31" s="40">
        <v>723</v>
      </c>
      <c r="Q31" s="40" t="s">
        <v>227</v>
      </c>
      <c r="R31" s="46" t="s">
        <v>246</v>
      </c>
      <c r="S31" s="43" t="s">
        <v>112</v>
      </c>
    </row>
    <row r="32" spans="1:19" ht="15.75" customHeight="1">
      <c r="A32" s="44"/>
      <c r="B32" s="40"/>
      <c r="C32" s="41" t="s">
        <v>247</v>
      </c>
      <c r="D32" s="41" t="s">
        <v>223</v>
      </c>
      <c r="E32" s="40" t="s">
        <v>248</v>
      </c>
      <c r="F32" s="42">
        <v>44696.808321759258</v>
      </c>
      <c r="G32" s="40"/>
      <c r="H32" s="40"/>
      <c r="I32" s="40"/>
      <c r="J32" s="40"/>
      <c r="K32" s="40" t="s">
        <v>249</v>
      </c>
      <c r="L32" s="40"/>
      <c r="M32" s="43" t="s">
        <v>56</v>
      </c>
      <c r="N32" s="45" t="s">
        <v>250</v>
      </c>
      <c r="O32" s="40">
        <v>1205</v>
      </c>
      <c r="P32" s="40">
        <v>401</v>
      </c>
      <c r="Q32" s="40" t="s">
        <v>251</v>
      </c>
      <c r="R32" s="46" t="s">
        <v>252</v>
      </c>
      <c r="S32" s="43" t="s">
        <v>253</v>
      </c>
    </row>
    <row r="33" spans="1:19" ht="15.75" customHeight="1">
      <c r="A33" s="44"/>
      <c r="B33" s="40"/>
      <c r="C33" s="41" t="s">
        <v>254</v>
      </c>
      <c r="D33" s="41"/>
      <c r="E33" s="40" t="s">
        <v>255</v>
      </c>
      <c r="F33" s="42">
        <v>44696.805833333332</v>
      </c>
      <c r="G33" s="40"/>
      <c r="H33" s="40"/>
      <c r="I33" s="40"/>
      <c r="J33" s="40"/>
      <c r="K33" s="40" t="s">
        <v>256</v>
      </c>
      <c r="L33" s="40"/>
      <c r="M33" s="43" t="s">
        <v>56</v>
      </c>
      <c r="N33" s="45" t="s">
        <v>257</v>
      </c>
      <c r="O33" s="40"/>
      <c r="P33" s="40"/>
      <c r="Q33" s="40"/>
      <c r="R33" s="40"/>
      <c r="S33" s="43"/>
    </row>
    <row r="34" spans="1:19" ht="15.75" customHeight="1">
      <c r="A34" s="44"/>
      <c r="B34" s="40"/>
      <c r="C34" s="41" t="s">
        <v>258</v>
      </c>
      <c r="D34" s="41" t="s">
        <v>53</v>
      </c>
      <c r="E34" s="40" t="s">
        <v>259</v>
      </c>
      <c r="F34" s="42">
        <v>44696.804270833338</v>
      </c>
      <c r="G34" s="40"/>
      <c r="H34" s="40"/>
      <c r="I34" s="40"/>
      <c r="J34" s="40"/>
      <c r="K34" s="40" t="s">
        <v>260</v>
      </c>
      <c r="L34" s="40"/>
      <c r="M34" s="43" t="s">
        <v>156</v>
      </c>
      <c r="N34" s="45" t="s">
        <v>261</v>
      </c>
      <c r="O34" s="40"/>
      <c r="P34" s="40"/>
      <c r="Q34" s="40"/>
      <c r="R34" s="40"/>
      <c r="S34" s="43"/>
    </row>
    <row r="35" spans="1:19" ht="15.75" customHeight="1">
      <c r="A35" s="44"/>
      <c r="B35" s="40"/>
      <c r="C35" s="41" t="s">
        <v>262</v>
      </c>
      <c r="D35" s="41"/>
      <c r="E35" s="40" t="s">
        <v>263</v>
      </c>
      <c r="F35" s="42">
        <v>44696.802858796298</v>
      </c>
      <c r="G35" s="40"/>
      <c r="H35" s="40"/>
      <c r="I35" s="40" t="s">
        <v>122</v>
      </c>
      <c r="J35" s="40" t="s">
        <v>123</v>
      </c>
      <c r="K35" s="40" t="s">
        <v>264</v>
      </c>
      <c r="L35" s="40" t="s">
        <v>125</v>
      </c>
      <c r="M35" s="43" t="s">
        <v>56</v>
      </c>
      <c r="N35" s="45" t="s">
        <v>265</v>
      </c>
      <c r="O35" s="40"/>
      <c r="P35" s="40"/>
      <c r="Q35" s="40"/>
      <c r="R35" s="40"/>
      <c r="S35" s="43"/>
    </row>
    <row r="36" spans="1:19" ht="15.75" customHeight="1">
      <c r="A36" s="44"/>
      <c r="B36" s="40"/>
      <c r="C36" s="41" t="s">
        <v>266</v>
      </c>
      <c r="D36" s="41" t="s">
        <v>211</v>
      </c>
      <c r="E36" s="40" t="s">
        <v>267</v>
      </c>
      <c r="F36" s="42">
        <v>44696.798784722225</v>
      </c>
      <c r="G36" s="40"/>
      <c r="H36" s="40"/>
      <c r="I36" s="40" t="s">
        <v>268</v>
      </c>
      <c r="J36" s="40" t="s">
        <v>269</v>
      </c>
      <c r="K36" s="40" t="s">
        <v>270</v>
      </c>
      <c r="L36" s="40" t="s">
        <v>271</v>
      </c>
      <c r="M36" s="43" t="s">
        <v>56</v>
      </c>
      <c r="N36" s="45" t="s">
        <v>272</v>
      </c>
      <c r="O36" s="40"/>
      <c r="P36" s="40"/>
      <c r="Q36" s="40"/>
      <c r="R36" s="40"/>
      <c r="S36" s="43"/>
    </row>
    <row r="37" spans="1:19" ht="15.75" customHeight="1">
      <c r="A37" s="44"/>
      <c r="B37" s="40"/>
      <c r="C37" s="41" t="s">
        <v>273</v>
      </c>
      <c r="D37" s="41" t="s">
        <v>53</v>
      </c>
      <c r="E37" s="40" t="s">
        <v>274</v>
      </c>
      <c r="F37" s="42">
        <v>44696.798680555556</v>
      </c>
      <c r="G37" s="40"/>
      <c r="H37" s="40"/>
      <c r="I37" s="40"/>
      <c r="J37" s="40"/>
      <c r="K37" s="40" t="s">
        <v>161</v>
      </c>
      <c r="L37" s="40"/>
      <c r="M37" s="43" t="s">
        <v>162</v>
      </c>
      <c r="N37" s="45" t="s">
        <v>163</v>
      </c>
      <c r="O37" s="40"/>
      <c r="P37" s="40"/>
      <c r="Q37" s="40"/>
      <c r="R37" s="40"/>
      <c r="S37" s="43"/>
    </row>
    <row r="38" spans="1:19" ht="15.75" customHeight="1">
      <c r="A38" s="44"/>
      <c r="B38" s="40"/>
      <c r="C38" s="41" t="s">
        <v>275</v>
      </c>
      <c r="D38" s="41" t="s">
        <v>53</v>
      </c>
      <c r="E38" s="40" t="s">
        <v>276</v>
      </c>
      <c r="F38" s="42">
        <v>44696.797731481478</v>
      </c>
      <c r="G38" s="40"/>
      <c r="H38" s="40"/>
      <c r="I38" s="40"/>
      <c r="J38" s="40"/>
      <c r="K38" s="40" t="s">
        <v>277</v>
      </c>
      <c r="L38" s="40"/>
      <c r="M38" s="43" t="s">
        <v>56</v>
      </c>
      <c r="N38" s="45" t="s">
        <v>278</v>
      </c>
      <c r="O38" s="40"/>
      <c r="P38" s="40"/>
      <c r="Q38" s="40"/>
      <c r="R38" s="40"/>
      <c r="S38" s="43"/>
    </row>
    <row r="39" spans="1:19" ht="15.75" customHeight="1">
      <c r="A39" s="44"/>
      <c r="B39" s="40"/>
      <c r="C39" s="41" t="s">
        <v>279</v>
      </c>
      <c r="D39" s="41" t="s">
        <v>114</v>
      </c>
      <c r="E39" s="40" t="s">
        <v>280</v>
      </c>
      <c r="F39" s="42">
        <v>44696.79623842593</v>
      </c>
      <c r="G39" s="40"/>
      <c r="H39" s="40"/>
      <c r="I39" s="40" t="s">
        <v>281</v>
      </c>
      <c r="J39" s="40" t="s">
        <v>282</v>
      </c>
      <c r="K39" s="40" t="s">
        <v>283</v>
      </c>
      <c r="L39" s="40" t="s">
        <v>284</v>
      </c>
      <c r="M39" s="43" t="s">
        <v>56</v>
      </c>
      <c r="N39" s="45" t="s">
        <v>285</v>
      </c>
      <c r="O39" s="40">
        <v>94</v>
      </c>
      <c r="P39" s="40">
        <v>109</v>
      </c>
      <c r="Q39" s="40"/>
      <c r="R39" s="46" t="s">
        <v>286</v>
      </c>
      <c r="S39" s="43" t="s">
        <v>287</v>
      </c>
    </row>
    <row r="40" spans="1:19" ht="15.75" customHeight="1">
      <c r="A40" s="44"/>
      <c r="B40" s="40"/>
      <c r="C40" s="41" t="s">
        <v>288</v>
      </c>
      <c r="D40" s="41"/>
      <c r="E40" s="40" t="s">
        <v>289</v>
      </c>
      <c r="F40" s="42">
        <v>44696.796041666668</v>
      </c>
      <c r="G40" s="40"/>
      <c r="H40" s="40"/>
      <c r="I40" s="40" t="s">
        <v>122</v>
      </c>
      <c r="J40" s="40" t="s">
        <v>123</v>
      </c>
      <c r="K40" s="40" t="s">
        <v>290</v>
      </c>
      <c r="L40" s="40" t="s">
        <v>125</v>
      </c>
      <c r="M40" s="43" t="s">
        <v>56</v>
      </c>
      <c r="N40" s="45" t="s">
        <v>291</v>
      </c>
      <c r="O40" s="40">
        <v>122</v>
      </c>
      <c r="P40" s="40">
        <v>175</v>
      </c>
      <c r="Q40" s="40" t="s">
        <v>227</v>
      </c>
      <c r="R40" s="46" t="s">
        <v>292</v>
      </c>
      <c r="S40" s="43" t="s">
        <v>129</v>
      </c>
    </row>
    <row r="41" spans="1:19" ht="15.75" customHeight="1">
      <c r="A41" s="44"/>
      <c r="B41" s="40"/>
      <c r="C41" s="41" t="s">
        <v>293</v>
      </c>
      <c r="D41" s="41" t="s">
        <v>53</v>
      </c>
      <c r="E41" s="40" t="s">
        <v>294</v>
      </c>
      <c r="F41" s="42">
        <v>44696.795995370368</v>
      </c>
      <c r="G41" s="40"/>
      <c r="H41" s="40"/>
      <c r="I41" s="40"/>
      <c r="J41" s="40"/>
      <c r="K41" s="40" t="s">
        <v>295</v>
      </c>
      <c r="L41" s="40"/>
      <c r="M41" s="43" t="s">
        <v>64</v>
      </c>
      <c r="N41" s="45" t="s">
        <v>296</v>
      </c>
      <c r="O41" s="40">
        <v>1114</v>
      </c>
      <c r="P41" s="40">
        <v>8</v>
      </c>
      <c r="Q41" s="40"/>
      <c r="R41" s="46" t="s">
        <v>297</v>
      </c>
      <c r="S41" s="43" t="s">
        <v>298</v>
      </c>
    </row>
    <row r="42" spans="1:19" ht="15.75" customHeight="1">
      <c r="A42" s="44"/>
      <c r="B42" s="40"/>
      <c r="C42" s="41" t="s">
        <v>299</v>
      </c>
      <c r="D42" s="41" t="s">
        <v>211</v>
      </c>
      <c r="E42" s="40" t="s">
        <v>300</v>
      </c>
      <c r="F42" s="42">
        <v>44696.795358796298</v>
      </c>
      <c r="G42" s="40"/>
      <c r="H42" s="40"/>
      <c r="I42" s="40" t="s">
        <v>122</v>
      </c>
      <c r="J42" s="40" t="s">
        <v>123</v>
      </c>
      <c r="K42" s="40" t="s">
        <v>264</v>
      </c>
      <c r="L42" s="40" t="s">
        <v>125</v>
      </c>
      <c r="M42" s="43" t="s">
        <v>56</v>
      </c>
      <c r="N42" s="45" t="s">
        <v>265</v>
      </c>
      <c r="O42" s="40">
        <v>65</v>
      </c>
      <c r="P42" s="40">
        <v>242</v>
      </c>
      <c r="Q42" s="40"/>
      <c r="R42" s="46" t="s">
        <v>301</v>
      </c>
      <c r="S42" s="43" t="s">
        <v>129</v>
      </c>
    </row>
    <row r="43" spans="1:19" ht="15.75" customHeight="1">
      <c r="A43" s="44"/>
      <c r="B43" s="40"/>
      <c r="C43" s="41" t="s">
        <v>302</v>
      </c>
      <c r="D43" s="41" t="s">
        <v>223</v>
      </c>
      <c r="E43" s="40" t="s">
        <v>303</v>
      </c>
      <c r="F43" s="42">
        <v>44696.785405092596</v>
      </c>
      <c r="G43" s="40"/>
      <c r="H43" s="40"/>
      <c r="I43" s="40"/>
      <c r="J43" s="40"/>
      <c r="K43" s="40" t="s">
        <v>304</v>
      </c>
      <c r="L43" s="40"/>
      <c r="M43" s="43" t="s">
        <v>64</v>
      </c>
      <c r="N43" s="45" t="s">
        <v>305</v>
      </c>
      <c r="O43" s="40"/>
      <c r="P43" s="40">
        <v>74</v>
      </c>
      <c r="Q43" s="40" t="s">
        <v>306</v>
      </c>
      <c r="R43" s="46" t="s">
        <v>307</v>
      </c>
      <c r="S43" s="43" t="s">
        <v>308</v>
      </c>
    </row>
    <row r="44" spans="1:19" ht="15.75" customHeight="1">
      <c r="A44" s="44"/>
      <c r="B44" s="40"/>
      <c r="C44" s="41" t="s">
        <v>309</v>
      </c>
      <c r="D44" s="41" t="s">
        <v>223</v>
      </c>
      <c r="E44" s="40" t="s">
        <v>310</v>
      </c>
      <c r="F44" s="42">
        <v>44696.781400462962</v>
      </c>
      <c r="G44" s="40"/>
      <c r="H44" s="40"/>
      <c r="I44" s="40"/>
      <c r="J44" s="40"/>
      <c r="K44" s="40" t="s">
        <v>311</v>
      </c>
      <c r="L44" s="40"/>
      <c r="M44" s="43" t="s">
        <v>56</v>
      </c>
      <c r="N44" s="45" t="s">
        <v>312</v>
      </c>
      <c r="O44" s="40">
        <v>4646</v>
      </c>
      <c r="P44" s="40">
        <v>2598</v>
      </c>
      <c r="Q44" s="40"/>
      <c r="R44" s="46" t="s">
        <v>313</v>
      </c>
      <c r="S44" s="43" t="s">
        <v>314</v>
      </c>
    </row>
    <row r="45" spans="1:19" ht="15.75" customHeight="1">
      <c r="A45" s="44"/>
      <c r="B45" s="40"/>
      <c r="C45" s="41" t="s">
        <v>315</v>
      </c>
      <c r="D45" s="41" t="s">
        <v>223</v>
      </c>
      <c r="E45" s="40" t="s">
        <v>316</v>
      </c>
      <c r="F45" s="42">
        <v>44696.778275462959</v>
      </c>
      <c r="G45" s="40"/>
      <c r="H45" s="40"/>
      <c r="I45" s="40"/>
      <c r="J45" s="40"/>
      <c r="K45" s="40" t="s">
        <v>317</v>
      </c>
      <c r="L45" s="40"/>
      <c r="M45" s="43" t="s">
        <v>156</v>
      </c>
      <c r="N45" s="45" t="s">
        <v>318</v>
      </c>
      <c r="O45" s="40">
        <v>13</v>
      </c>
      <c r="P45" s="40">
        <v>37</v>
      </c>
      <c r="Q45" s="40" t="s">
        <v>227</v>
      </c>
      <c r="R45" s="46" t="s">
        <v>319</v>
      </c>
      <c r="S45" s="43" t="s">
        <v>320</v>
      </c>
    </row>
    <row r="46" spans="1:19" ht="15.75" customHeight="1">
      <c r="A46" s="44"/>
      <c r="B46" s="40"/>
      <c r="C46" s="41" t="s">
        <v>321</v>
      </c>
      <c r="D46" s="41" t="s">
        <v>78</v>
      </c>
      <c r="E46" s="40" t="s">
        <v>322</v>
      </c>
      <c r="F46" s="42">
        <v>44696.776886574073</v>
      </c>
      <c r="G46" s="40"/>
      <c r="H46" s="40"/>
      <c r="I46" s="40"/>
      <c r="J46" s="40"/>
      <c r="K46" s="40" t="s">
        <v>317</v>
      </c>
      <c r="L46" s="40"/>
      <c r="M46" s="43" t="s">
        <v>156</v>
      </c>
      <c r="N46" s="45" t="s">
        <v>318</v>
      </c>
      <c r="O46" s="40">
        <v>13</v>
      </c>
      <c r="P46" s="40">
        <v>37</v>
      </c>
      <c r="Q46" s="40" t="s">
        <v>227</v>
      </c>
      <c r="R46" s="46" t="s">
        <v>323</v>
      </c>
      <c r="S46" s="43" t="s">
        <v>324</v>
      </c>
    </row>
    <row r="47" spans="1:19" ht="15.75" customHeight="1">
      <c r="A47" s="44"/>
      <c r="B47" s="40"/>
      <c r="C47" s="41" t="s">
        <v>325</v>
      </c>
      <c r="D47" s="41" t="s">
        <v>78</v>
      </c>
      <c r="E47" s="40" t="s">
        <v>326</v>
      </c>
      <c r="F47" s="42">
        <v>44696.776678240742</v>
      </c>
      <c r="G47" s="40"/>
      <c r="H47" s="40"/>
      <c r="I47" s="40"/>
      <c r="J47" s="40"/>
      <c r="K47" s="40" t="s">
        <v>317</v>
      </c>
      <c r="L47" s="40"/>
      <c r="M47" s="43" t="s">
        <v>156</v>
      </c>
      <c r="N47" s="45" t="s">
        <v>318</v>
      </c>
      <c r="O47" s="40">
        <v>13</v>
      </c>
      <c r="P47" s="40">
        <v>37</v>
      </c>
      <c r="Q47" s="40" t="s">
        <v>227</v>
      </c>
      <c r="R47" s="46" t="s">
        <v>327</v>
      </c>
      <c r="S47" s="43" t="s">
        <v>328</v>
      </c>
    </row>
    <row r="48" spans="1:19" ht="84">
      <c r="A48" s="44"/>
      <c r="B48" s="40"/>
      <c r="C48" s="41" t="s">
        <v>329</v>
      </c>
      <c r="D48" s="41" t="s">
        <v>53</v>
      </c>
      <c r="E48" s="40" t="s">
        <v>330</v>
      </c>
      <c r="F48" s="42">
        <v>44696.776574074072</v>
      </c>
      <c r="G48" s="40"/>
      <c r="H48" s="40"/>
      <c r="I48" s="40"/>
      <c r="J48" s="40"/>
      <c r="K48" s="40" t="s">
        <v>317</v>
      </c>
      <c r="L48" s="40"/>
      <c r="M48" s="43" t="s">
        <v>156</v>
      </c>
      <c r="N48" s="45" t="s">
        <v>318</v>
      </c>
      <c r="O48" s="40">
        <v>13</v>
      </c>
      <c r="P48" s="40">
        <v>37</v>
      </c>
      <c r="Q48" s="40" t="s">
        <v>227</v>
      </c>
      <c r="R48" s="46" t="s">
        <v>331</v>
      </c>
      <c r="S48" s="43" t="s">
        <v>332</v>
      </c>
    </row>
    <row r="49" spans="1:19" ht="24">
      <c r="A49" s="44"/>
      <c r="B49" s="40"/>
      <c r="C49" s="41" t="s">
        <v>333</v>
      </c>
      <c r="D49" s="41" t="s">
        <v>53</v>
      </c>
      <c r="E49" s="40" t="s">
        <v>334</v>
      </c>
      <c r="F49" s="42">
        <v>44696.776423611111</v>
      </c>
      <c r="G49" s="40"/>
      <c r="H49" s="40"/>
      <c r="I49" s="40"/>
      <c r="J49" s="40"/>
      <c r="K49" s="40" t="s">
        <v>317</v>
      </c>
      <c r="L49" s="40"/>
      <c r="M49" s="43" t="s">
        <v>156</v>
      </c>
      <c r="N49" s="45" t="s">
        <v>318</v>
      </c>
      <c r="O49" s="40">
        <v>13</v>
      </c>
      <c r="P49" s="40">
        <v>37</v>
      </c>
      <c r="Q49" s="40" t="s">
        <v>227</v>
      </c>
      <c r="R49" s="46" t="s">
        <v>335</v>
      </c>
      <c r="S49" s="43" t="s">
        <v>336</v>
      </c>
    </row>
    <row r="50" spans="1:19" ht="24">
      <c r="A50" s="44"/>
      <c r="B50" s="40"/>
      <c r="C50" s="41" t="s">
        <v>337</v>
      </c>
      <c r="D50" s="41" t="s">
        <v>53</v>
      </c>
      <c r="E50" s="40" t="s">
        <v>338</v>
      </c>
      <c r="F50" s="42">
        <v>44696.77616898148</v>
      </c>
      <c r="G50" s="40"/>
      <c r="H50" s="40"/>
      <c r="I50" s="40"/>
      <c r="J50" s="40"/>
      <c r="K50" s="40" t="s">
        <v>317</v>
      </c>
      <c r="L50" s="40"/>
      <c r="M50" s="43" t="s">
        <v>156</v>
      </c>
      <c r="N50" s="45" t="s">
        <v>318</v>
      </c>
      <c r="O50" s="40">
        <v>13</v>
      </c>
      <c r="P50" s="40">
        <v>37</v>
      </c>
      <c r="Q50" s="40" t="s">
        <v>227</v>
      </c>
      <c r="R50" s="46" t="s">
        <v>339</v>
      </c>
      <c r="S50" s="43" t="s">
        <v>340</v>
      </c>
    </row>
    <row r="51" spans="1:19" ht="24">
      <c r="A51" s="44"/>
      <c r="B51" s="40"/>
      <c r="C51" s="41" t="s">
        <v>341</v>
      </c>
      <c r="D51" s="41" t="s">
        <v>223</v>
      </c>
      <c r="E51" s="40" t="s">
        <v>342</v>
      </c>
      <c r="F51" s="42">
        <v>44696.776087962964</v>
      </c>
      <c r="G51" s="40"/>
      <c r="H51" s="40"/>
      <c r="I51" s="40"/>
      <c r="J51" s="40"/>
      <c r="K51" s="40" t="s">
        <v>317</v>
      </c>
      <c r="L51" s="40"/>
      <c r="M51" s="43" t="s">
        <v>156</v>
      </c>
      <c r="N51" s="45" t="s">
        <v>318</v>
      </c>
      <c r="O51" s="40">
        <v>13</v>
      </c>
      <c r="P51" s="40">
        <v>37</v>
      </c>
      <c r="Q51" s="40" t="s">
        <v>227</v>
      </c>
      <c r="R51" s="46" t="s">
        <v>343</v>
      </c>
      <c r="S51" s="43" t="s">
        <v>344</v>
      </c>
    </row>
    <row r="52" spans="1:19" ht="60">
      <c r="A52" s="44"/>
      <c r="B52" s="40"/>
      <c r="C52" s="41" t="s">
        <v>345</v>
      </c>
      <c r="D52" s="41" t="s">
        <v>223</v>
      </c>
      <c r="E52" s="40" t="s">
        <v>346</v>
      </c>
      <c r="F52" s="42">
        <v>44696.773182870369</v>
      </c>
      <c r="G52" s="40"/>
      <c r="H52" s="40"/>
      <c r="I52" s="40"/>
      <c r="J52" s="40"/>
      <c r="K52" s="40" t="s">
        <v>347</v>
      </c>
      <c r="L52" s="40"/>
      <c r="M52" s="43" t="s">
        <v>348</v>
      </c>
      <c r="N52" s="45" t="s">
        <v>349</v>
      </c>
      <c r="O52" s="40">
        <v>1016704</v>
      </c>
      <c r="P52" s="40">
        <v>11</v>
      </c>
      <c r="Q52" s="40" t="s">
        <v>97</v>
      </c>
      <c r="R52" s="46" t="s">
        <v>350</v>
      </c>
      <c r="S52" s="43" t="s">
        <v>351</v>
      </c>
    </row>
    <row r="53" spans="1:19" ht="72">
      <c r="A53" s="44"/>
      <c r="B53" s="40"/>
      <c r="C53" s="41" t="s">
        <v>352</v>
      </c>
      <c r="D53" s="41" t="s">
        <v>223</v>
      </c>
      <c r="E53" s="40" t="s">
        <v>353</v>
      </c>
      <c r="F53" s="42">
        <v>44696.768645833334</v>
      </c>
      <c r="G53" s="40"/>
      <c r="H53" s="40"/>
      <c r="I53" s="40"/>
      <c r="J53" s="40"/>
      <c r="K53" s="40" t="s">
        <v>354</v>
      </c>
      <c r="L53" s="40"/>
      <c r="M53" s="43" t="s">
        <v>56</v>
      </c>
      <c r="N53" s="45" t="s">
        <v>355</v>
      </c>
      <c r="O53" s="40">
        <v>1100</v>
      </c>
      <c r="P53" s="40">
        <v>358</v>
      </c>
      <c r="Q53" s="40" t="s">
        <v>356</v>
      </c>
      <c r="R53" s="46" t="s">
        <v>357</v>
      </c>
      <c r="S53" s="43" t="s">
        <v>112</v>
      </c>
    </row>
    <row r="54" spans="1:19" ht="36">
      <c r="A54" s="44"/>
      <c r="B54" s="40"/>
      <c r="C54" s="41" t="s">
        <v>358</v>
      </c>
      <c r="D54" s="41"/>
      <c r="E54" s="40" t="s">
        <v>359</v>
      </c>
      <c r="F54" s="42">
        <v>44696.765717592592</v>
      </c>
      <c r="G54" s="40"/>
      <c r="H54" s="40"/>
      <c r="I54" s="40" t="s">
        <v>122</v>
      </c>
      <c r="J54" s="40" t="s">
        <v>123</v>
      </c>
      <c r="K54" s="40" t="s">
        <v>360</v>
      </c>
      <c r="L54" s="40" t="s">
        <v>125</v>
      </c>
      <c r="M54" s="43" t="s">
        <v>56</v>
      </c>
      <c r="N54" s="45" t="s">
        <v>361</v>
      </c>
      <c r="O54" s="40">
        <v>837</v>
      </c>
      <c r="P54" s="40">
        <v>862</v>
      </c>
      <c r="Q54" s="40" t="s">
        <v>362</v>
      </c>
      <c r="R54" s="46" t="s">
        <v>363</v>
      </c>
      <c r="S54" s="43" t="s">
        <v>129</v>
      </c>
    </row>
    <row r="55" spans="1:19" ht="24">
      <c r="A55" s="44"/>
      <c r="B55" s="40"/>
      <c r="C55" s="41" t="s">
        <v>364</v>
      </c>
      <c r="D55" s="41" t="s">
        <v>53</v>
      </c>
      <c r="E55" s="40" t="s">
        <v>365</v>
      </c>
      <c r="F55" s="42">
        <v>44696.764594907407</v>
      </c>
      <c r="G55" s="40"/>
      <c r="H55" s="40"/>
      <c r="I55" s="40"/>
      <c r="J55" s="40"/>
      <c r="K55" s="40" t="s">
        <v>366</v>
      </c>
      <c r="L55" s="40"/>
      <c r="M55" s="43" t="s">
        <v>56</v>
      </c>
      <c r="N55" s="45" t="s">
        <v>367</v>
      </c>
      <c r="O55" s="40">
        <v>1374</v>
      </c>
      <c r="P55" s="40">
        <v>2474</v>
      </c>
      <c r="Q55" s="40" t="s">
        <v>227</v>
      </c>
      <c r="R55" s="46" t="s">
        <v>368</v>
      </c>
      <c r="S55" s="43" t="s">
        <v>369</v>
      </c>
    </row>
    <row r="56" spans="1:19" ht="48">
      <c r="A56" s="44"/>
      <c r="B56" s="40"/>
      <c r="C56" s="41" t="s">
        <v>370</v>
      </c>
      <c r="D56" s="41"/>
      <c r="E56" s="40" t="s">
        <v>371</v>
      </c>
      <c r="F56" s="42">
        <v>44696.76399305556</v>
      </c>
      <c r="G56" s="40"/>
      <c r="H56" s="40"/>
      <c r="I56" s="40" t="s">
        <v>122</v>
      </c>
      <c r="J56" s="40" t="s">
        <v>123</v>
      </c>
      <c r="K56" s="40" t="s">
        <v>372</v>
      </c>
      <c r="L56" s="40" t="s">
        <v>125</v>
      </c>
      <c r="M56" s="43" t="s">
        <v>56</v>
      </c>
      <c r="N56" s="45" t="s">
        <v>373</v>
      </c>
      <c r="O56" s="40">
        <v>51</v>
      </c>
      <c r="P56" s="40">
        <v>116</v>
      </c>
      <c r="Q56" s="40"/>
      <c r="R56" s="46" t="s">
        <v>374</v>
      </c>
      <c r="S56" s="43" t="s">
        <v>129</v>
      </c>
    </row>
    <row r="57" spans="1:19" ht="108">
      <c r="A57" s="44"/>
      <c r="B57" s="40"/>
      <c r="C57" s="41" t="s">
        <v>375</v>
      </c>
      <c r="D57" s="41" t="s">
        <v>53</v>
      </c>
      <c r="E57" s="40" t="s">
        <v>376</v>
      </c>
      <c r="F57" s="42">
        <v>44696.761134259257</v>
      </c>
      <c r="G57" s="40"/>
      <c r="H57" s="40"/>
      <c r="I57" s="40"/>
      <c r="J57" s="40"/>
      <c r="K57" s="40" t="s">
        <v>377</v>
      </c>
      <c r="L57" s="40"/>
      <c r="M57" s="43" t="s">
        <v>378</v>
      </c>
      <c r="N57" s="45" t="s">
        <v>379</v>
      </c>
      <c r="O57" s="40">
        <v>2067</v>
      </c>
      <c r="P57" s="40">
        <v>1</v>
      </c>
      <c r="Q57" s="40" t="s">
        <v>227</v>
      </c>
      <c r="R57" s="46" t="s">
        <v>380</v>
      </c>
      <c r="S57" s="43" t="s">
        <v>92</v>
      </c>
    </row>
    <row r="58" spans="1:19" ht="48">
      <c r="A58" s="44"/>
      <c r="B58" s="40"/>
      <c r="C58" s="41" t="s">
        <v>381</v>
      </c>
      <c r="D58" s="41" t="s">
        <v>382</v>
      </c>
      <c r="E58" s="40" t="s">
        <v>383</v>
      </c>
      <c r="F58" s="42">
        <v>44696.76090277778</v>
      </c>
      <c r="G58" s="40"/>
      <c r="H58" s="40"/>
      <c r="I58" s="40"/>
      <c r="J58" s="40"/>
      <c r="K58" s="40" t="s">
        <v>384</v>
      </c>
      <c r="L58" s="40"/>
      <c r="M58" s="43" t="s">
        <v>64</v>
      </c>
      <c r="N58" s="45" t="s">
        <v>385</v>
      </c>
      <c r="O58" s="40">
        <v>74</v>
      </c>
      <c r="P58" s="40">
        <v>94</v>
      </c>
      <c r="Q58" s="40"/>
      <c r="R58" s="46" t="s">
        <v>386</v>
      </c>
      <c r="S58" s="43" t="s">
        <v>387</v>
      </c>
    </row>
    <row r="59" spans="1:19" ht="36">
      <c r="A59" s="44"/>
      <c r="B59" s="40"/>
      <c r="C59" s="41" t="s">
        <v>388</v>
      </c>
      <c r="D59" s="41" t="s">
        <v>389</v>
      </c>
      <c r="E59" s="40" t="s">
        <v>390</v>
      </c>
      <c r="F59" s="42">
        <v>44696.760555555556</v>
      </c>
      <c r="G59" s="40"/>
      <c r="H59" s="40"/>
      <c r="I59" s="40"/>
      <c r="J59" s="40"/>
      <c r="K59" s="40" t="s">
        <v>391</v>
      </c>
      <c r="L59" s="40"/>
      <c r="M59" s="43" t="s">
        <v>64</v>
      </c>
      <c r="N59" s="45" t="s">
        <v>392</v>
      </c>
      <c r="O59" s="40">
        <v>316</v>
      </c>
      <c r="P59" s="40">
        <v>433</v>
      </c>
      <c r="Q59" s="40"/>
      <c r="R59" s="46" t="s">
        <v>393</v>
      </c>
      <c r="S59" s="43" t="s">
        <v>394</v>
      </c>
    </row>
    <row r="60" spans="1:19" ht="48">
      <c r="A60" s="44"/>
      <c r="B60" s="40"/>
      <c r="C60" s="41" t="s">
        <v>395</v>
      </c>
      <c r="D60" s="41" t="s">
        <v>53</v>
      </c>
      <c r="E60" s="40" t="s">
        <v>396</v>
      </c>
      <c r="F60" s="42">
        <v>44696.759571759263</v>
      </c>
      <c r="G60" s="40"/>
      <c r="H60" s="40"/>
      <c r="I60" s="40"/>
      <c r="J60" s="40"/>
      <c r="K60" s="40" t="s">
        <v>102</v>
      </c>
      <c r="L60" s="40"/>
      <c r="M60" s="43" t="s">
        <v>56</v>
      </c>
      <c r="N60" s="45" t="s">
        <v>103</v>
      </c>
      <c r="O60" s="40">
        <v>11453</v>
      </c>
      <c r="P60" s="40">
        <v>3519</v>
      </c>
      <c r="Q60" s="40" t="s">
        <v>104</v>
      </c>
      <c r="R60" s="46" t="s">
        <v>397</v>
      </c>
      <c r="S60" s="43" t="s">
        <v>398</v>
      </c>
    </row>
    <row r="61" spans="1:19" ht="24">
      <c r="A61" s="44"/>
      <c r="B61" s="40"/>
      <c r="C61" s="41" t="s">
        <v>399</v>
      </c>
      <c r="D61" s="41" t="s">
        <v>223</v>
      </c>
      <c r="E61" s="40" t="s">
        <v>400</v>
      </c>
      <c r="F61" s="42">
        <v>44696.758900462963</v>
      </c>
      <c r="G61" s="40"/>
      <c r="H61" s="40"/>
      <c r="I61" s="40"/>
      <c r="J61" s="40"/>
      <c r="K61" s="40" t="s">
        <v>401</v>
      </c>
      <c r="L61" s="40"/>
      <c r="M61" s="43" t="s">
        <v>56</v>
      </c>
      <c r="N61" s="45" t="s">
        <v>402</v>
      </c>
      <c r="O61" s="40">
        <v>13</v>
      </c>
      <c r="P61" s="40">
        <v>50</v>
      </c>
      <c r="Q61" s="40" t="s">
        <v>403</v>
      </c>
      <c r="R61" s="46" t="s">
        <v>404</v>
      </c>
      <c r="S61" s="43" t="s">
        <v>405</v>
      </c>
    </row>
    <row r="62" spans="1:19" ht="60">
      <c r="A62" s="44"/>
      <c r="B62" s="40"/>
      <c r="C62" s="41" t="s">
        <v>406</v>
      </c>
      <c r="D62" s="41" t="s">
        <v>223</v>
      </c>
      <c r="E62" s="40" t="s">
        <v>407</v>
      </c>
      <c r="F62" s="42">
        <v>44696.753391203703</v>
      </c>
      <c r="G62" s="40"/>
      <c r="H62" s="40"/>
      <c r="I62" s="40"/>
      <c r="J62" s="40"/>
      <c r="K62" s="40" t="s">
        <v>384</v>
      </c>
      <c r="L62" s="40"/>
      <c r="M62" s="43" t="s">
        <v>64</v>
      </c>
      <c r="N62" s="45" t="s">
        <v>385</v>
      </c>
      <c r="O62" s="40">
        <v>74</v>
      </c>
      <c r="P62" s="40">
        <v>94</v>
      </c>
      <c r="Q62" s="40"/>
      <c r="R62" s="46" t="s">
        <v>408</v>
      </c>
      <c r="S62" s="43" t="s">
        <v>409</v>
      </c>
    </row>
    <row r="63" spans="1:19" ht="36">
      <c r="A63" s="44"/>
      <c r="B63" s="40"/>
      <c r="C63" s="41" t="s">
        <v>410</v>
      </c>
      <c r="D63" s="41" t="s">
        <v>211</v>
      </c>
      <c r="E63" s="40" t="s">
        <v>411</v>
      </c>
      <c r="F63" s="42">
        <v>44696.752210648148</v>
      </c>
      <c r="G63" s="40"/>
      <c r="H63" s="40"/>
      <c r="I63" s="40"/>
      <c r="J63" s="40"/>
      <c r="K63" s="40" t="s">
        <v>412</v>
      </c>
      <c r="L63" s="40"/>
      <c r="M63" s="43" t="s">
        <v>56</v>
      </c>
      <c r="N63" s="45" t="s">
        <v>413</v>
      </c>
      <c r="O63" s="40"/>
      <c r="P63" s="40">
        <v>22</v>
      </c>
      <c r="Q63" s="40"/>
      <c r="R63" s="46" t="s">
        <v>414</v>
      </c>
      <c r="S63" s="43" t="s">
        <v>415</v>
      </c>
    </row>
    <row r="64" spans="1:19" ht="96">
      <c r="A64" s="44"/>
      <c r="B64" s="40"/>
      <c r="C64" s="41" t="s">
        <v>416</v>
      </c>
      <c r="D64" s="41" t="s">
        <v>53</v>
      </c>
      <c r="E64" s="40" t="s">
        <v>417</v>
      </c>
      <c r="F64" s="42">
        <v>44696.747939814813</v>
      </c>
      <c r="G64" s="40"/>
      <c r="H64" s="40"/>
      <c r="I64" s="40"/>
      <c r="J64" s="40"/>
      <c r="K64" s="40" t="s">
        <v>418</v>
      </c>
      <c r="L64" s="40"/>
      <c r="M64" s="43" t="s">
        <v>156</v>
      </c>
      <c r="N64" s="45" t="s">
        <v>419</v>
      </c>
      <c r="O64" s="40">
        <v>1876</v>
      </c>
      <c r="P64" s="40">
        <v>1516</v>
      </c>
      <c r="Q64" s="40" t="s">
        <v>66</v>
      </c>
      <c r="R64" s="46" t="s">
        <v>420</v>
      </c>
      <c r="S64" s="43" t="s">
        <v>421</v>
      </c>
    </row>
    <row r="65" spans="1:19" ht="84">
      <c r="A65" s="44"/>
      <c r="B65" s="40"/>
      <c r="C65" s="41" t="s">
        <v>422</v>
      </c>
      <c r="D65" s="41" t="s">
        <v>53</v>
      </c>
      <c r="E65" s="40" t="s">
        <v>423</v>
      </c>
      <c r="F65" s="42">
        <v>44696.744571759264</v>
      </c>
      <c r="G65" s="40"/>
      <c r="H65" s="40"/>
      <c r="I65" s="40"/>
      <c r="J65" s="40"/>
      <c r="K65" s="40" t="s">
        <v>424</v>
      </c>
      <c r="L65" s="40"/>
      <c r="M65" s="43" t="s">
        <v>56</v>
      </c>
      <c r="N65" s="45" t="s">
        <v>425</v>
      </c>
      <c r="O65" s="40">
        <v>1584</v>
      </c>
      <c r="P65" s="40">
        <v>1602</v>
      </c>
      <c r="Q65" s="40" t="s">
        <v>66</v>
      </c>
      <c r="R65" s="46" t="s">
        <v>426</v>
      </c>
      <c r="S65" s="43" t="s">
        <v>112</v>
      </c>
    </row>
    <row r="66" spans="1:19" ht="72">
      <c r="A66" s="44"/>
      <c r="B66" s="40"/>
      <c r="C66" s="41" t="s">
        <v>427</v>
      </c>
      <c r="D66" s="41" t="s">
        <v>53</v>
      </c>
      <c r="E66" s="40" t="s">
        <v>428</v>
      </c>
      <c r="F66" s="42">
        <v>44696.743703703702</v>
      </c>
      <c r="G66" s="40"/>
      <c r="H66" s="40"/>
      <c r="I66" s="40"/>
      <c r="J66" s="40"/>
      <c r="K66" s="40" t="s">
        <v>429</v>
      </c>
      <c r="L66" s="40"/>
      <c r="M66" s="43" t="s">
        <v>56</v>
      </c>
      <c r="N66" s="45" t="s">
        <v>430</v>
      </c>
      <c r="O66" s="40">
        <v>13879</v>
      </c>
      <c r="P66" s="40">
        <v>5652</v>
      </c>
      <c r="Q66" s="40" t="s">
        <v>431</v>
      </c>
      <c r="R66" s="46" t="s">
        <v>432</v>
      </c>
      <c r="S66" s="43" t="s">
        <v>112</v>
      </c>
    </row>
    <row r="67" spans="1:19" ht="13">
      <c r="A67" s="44"/>
      <c r="B67" s="40"/>
      <c r="C67" s="41" t="s">
        <v>433</v>
      </c>
      <c r="D67" s="41" t="s">
        <v>53</v>
      </c>
      <c r="E67" s="40" t="s">
        <v>434</v>
      </c>
      <c r="F67" s="42">
        <v>44696.743611111116</v>
      </c>
      <c r="G67" s="40"/>
      <c r="H67" s="40"/>
      <c r="I67" s="40"/>
      <c r="J67" s="40"/>
      <c r="K67" s="40" t="s">
        <v>277</v>
      </c>
      <c r="L67" s="40"/>
      <c r="M67" s="43" t="s">
        <v>56</v>
      </c>
      <c r="N67" s="45" t="s">
        <v>278</v>
      </c>
      <c r="O67" s="40">
        <v>97640</v>
      </c>
      <c r="P67" s="40">
        <v>945</v>
      </c>
      <c r="Q67" s="40" t="s">
        <v>227</v>
      </c>
      <c r="R67" s="46" t="s">
        <v>435</v>
      </c>
      <c r="S67" s="43" t="s">
        <v>436</v>
      </c>
    </row>
    <row r="68" spans="1:19" ht="48">
      <c r="A68" s="44"/>
      <c r="B68" s="40"/>
      <c r="C68" s="41" t="s">
        <v>437</v>
      </c>
      <c r="D68" s="41" t="s">
        <v>53</v>
      </c>
      <c r="E68" s="40" t="s">
        <v>438</v>
      </c>
      <c r="F68" s="42">
        <v>44696.741770833338</v>
      </c>
      <c r="G68" s="40"/>
      <c r="H68" s="40"/>
      <c r="I68" s="40"/>
      <c r="J68" s="40"/>
      <c r="K68" s="40" t="s">
        <v>218</v>
      </c>
      <c r="L68" s="40"/>
      <c r="M68" s="43" t="s">
        <v>56</v>
      </c>
      <c r="N68" s="45" t="s">
        <v>219</v>
      </c>
      <c r="O68" s="40">
        <v>32</v>
      </c>
      <c r="P68" s="40">
        <v>177</v>
      </c>
      <c r="Q68" s="40"/>
      <c r="R68" s="46" t="s">
        <v>439</v>
      </c>
      <c r="S68" s="43" t="s">
        <v>440</v>
      </c>
    </row>
    <row r="69" spans="1:19" ht="48">
      <c r="A69" s="44"/>
      <c r="B69" s="40"/>
      <c r="C69" s="41" t="s">
        <v>441</v>
      </c>
      <c r="D69" s="41" t="s">
        <v>223</v>
      </c>
      <c r="E69" s="40" t="s">
        <v>442</v>
      </c>
      <c r="F69" s="42">
        <v>44696.741701388892</v>
      </c>
      <c r="G69" s="40"/>
      <c r="H69" s="40"/>
      <c r="I69" s="40"/>
      <c r="J69" s="40"/>
      <c r="K69" s="40" t="s">
        <v>443</v>
      </c>
      <c r="L69" s="40"/>
      <c r="M69" s="43" t="s">
        <v>56</v>
      </c>
      <c r="N69" s="45" t="s">
        <v>444</v>
      </c>
      <c r="O69" s="40">
        <v>151</v>
      </c>
      <c r="P69" s="40">
        <v>189</v>
      </c>
      <c r="Q69" s="40" t="s">
        <v>66</v>
      </c>
      <c r="R69" s="46" t="s">
        <v>445</v>
      </c>
      <c r="S69" s="43" t="s">
        <v>344</v>
      </c>
    </row>
    <row r="70" spans="1:19" ht="36">
      <c r="A70" s="44"/>
      <c r="B70" s="40"/>
      <c r="C70" s="41" t="s">
        <v>446</v>
      </c>
      <c r="D70" s="41" t="s">
        <v>53</v>
      </c>
      <c r="E70" s="40" t="s">
        <v>447</v>
      </c>
      <c r="F70" s="42">
        <v>44696.74150462963</v>
      </c>
      <c r="G70" s="40"/>
      <c r="H70" s="40"/>
      <c r="I70" s="40" t="s">
        <v>63</v>
      </c>
      <c r="J70" s="40" t="s">
        <v>60</v>
      </c>
      <c r="K70" s="40" t="s">
        <v>63</v>
      </c>
      <c r="L70" s="40" t="s">
        <v>448</v>
      </c>
      <c r="M70" s="43" t="s">
        <v>56</v>
      </c>
      <c r="N70" s="45" t="s">
        <v>65</v>
      </c>
      <c r="O70" s="40">
        <v>54</v>
      </c>
      <c r="P70" s="40"/>
      <c r="Q70" s="40" t="s">
        <v>66</v>
      </c>
      <c r="R70" s="46" t="s">
        <v>449</v>
      </c>
      <c r="S70" s="43" t="s">
        <v>450</v>
      </c>
    </row>
    <row r="71" spans="1:19" ht="96">
      <c r="A71" s="44"/>
      <c r="B71" s="40"/>
      <c r="C71" s="41" t="s">
        <v>451</v>
      </c>
      <c r="D71" s="41" t="s">
        <v>114</v>
      </c>
      <c r="E71" s="40" t="s">
        <v>452</v>
      </c>
      <c r="F71" s="42">
        <v>44696.738043981481</v>
      </c>
      <c r="G71" s="40"/>
      <c r="H71" s="40"/>
      <c r="I71" s="40"/>
      <c r="J71" s="40"/>
      <c r="K71" s="40" t="s">
        <v>453</v>
      </c>
      <c r="L71" s="40"/>
      <c r="M71" s="43" t="s">
        <v>64</v>
      </c>
      <c r="N71" s="45" t="s">
        <v>454</v>
      </c>
      <c r="O71" s="40">
        <v>153</v>
      </c>
      <c r="P71" s="40">
        <v>822</v>
      </c>
      <c r="Q71" s="40" t="s">
        <v>455</v>
      </c>
      <c r="R71" s="46" t="s">
        <v>456</v>
      </c>
      <c r="S71" s="43" t="s">
        <v>457</v>
      </c>
    </row>
    <row r="72" spans="1:19" ht="72">
      <c r="A72" s="44"/>
      <c r="B72" s="40"/>
      <c r="C72" s="41" t="s">
        <v>458</v>
      </c>
      <c r="D72" s="41" t="s">
        <v>223</v>
      </c>
      <c r="E72" s="40" t="s">
        <v>459</v>
      </c>
      <c r="F72" s="42">
        <v>44696.737928240742</v>
      </c>
      <c r="G72" s="40"/>
      <c r="H72" s="40"/>
      <c r="I72" s="40" t="s">
        <v>460</v>
      </c>
      <c r="J72" s="40" t="s">
        <v>461</v>
      </c>
      <c r="K72" s="40" t="s">
        <v>462</v>
      </c>
      <c r="L72" s="40" t="s">
        <v>463</v>
      </c>
      <c r="M72" s="43" t="s">
        <v>156</v>
      </c>
      <c r="N72" s="45" t="s">
        <v>464</v>
      </c>
      <c r="O72" s="40">
        <v>128</v>
      </c>
      <c r="P72" s="40">
        <v>329</v>
      </c>
      <c r="Q72" s="40"/>
      <c r="R72" s="46" t="s">
        <v>465</v>
      </c>
      <c r="S72" s="43" t="s">
        <v>466</v>
      </c>
    </row>
    <row r="73" spans="1:19" ht="96">
      <c r="A73" s="44"/>
      <c r="B73" s="40"/>
      <c r="C73" s="41" t="s">
        <v>467</v>
      </c>
      <c r="D73" s="41" t="s">
        <v>53</v>
      </c>
      <c r="E73" s="40" t="s">
        <v>468</v>
      </c>
      <c r="F73" s="42">
        <v>44696.737638888888</v>
      </c>
      <c r="G73" s="40"/>
      <c r="H73" s="40"/>
      <c r="I73" s="40"/>
      <c r="J73" s="40"/>
      <c r="K73" s="40" t="s">
        <v>469</v>
      </c>
      <c r="L73" s="40"/>
      <c r="M73" s="43" t="s">
        <v>56</v>
      </c>
      <c r="N73" s="45" t="s">
        <v>470</v>
      </c>
      <c r="O73" s="40">
        <v>20365</v>
      </c>
      <c r="P73" s="40">
        <v>521</v>
      </c>
      <c r="Q73" s="40"/>
      <c r="R73" s="46" t="s">
        <v>471</v>
      </c>
      <c r="S73" s="43" t="s">
        <v>112</v>
      </c>
    </row>
    <row r="74" spans="1:19" ht="72">
      <c r="A74" s="44"/>
      <c r="B74" s="40"/>
      <c r="C74" s="41" t="s">
        <v>472</v>
      </c>
      <c r="D74" s="41" t="s">
        <v>53</v>
      </c>
      <c r="E74" s="40" t="s">
        <v>473</v>
      </c>
      <c r="F74" s="42">
        <v>44696.737025462964</v>
      </c>
      <c r="G74" s="40"/>
      <c r="H74" s="40"/>
      <c r="I74" s="40"/>
      <c r="J74" s="40"/>
      <c r="K74" s="40" t="s">
        <v>474</v>
      </c>
      <c r="L74" s="40"/>
      <c r="M74" s="43" t="s">
        <v>64</v>
      </c>
      <c r="N74" s="45" t="s">
        <v>475</v>
      </c>
      <c r="O74" s="40">
        <v>2</v>
      </c>
      <c r="P74" s="40">
        <v>11</v>
      </c>
      <c r="Q74" s="40"/>
      <c r="R74" s="46" t="s">
        <v>476</v>
      </c>
      <c r="S74" s="43" t="s">
        <v>112</v>
      </c>
    </row>
    <row r="75" spans="1:19" ht="120">
      <c r="A75" s="44"/>
      <c r="B75" s="40"/>
      <c r="C75" s="41" t="s">
        <v>477</v>
      </c>
      <c r="D75" s="41" t="s">
        <v>53</v>
      </c>
      <c r="E75" s="40" t="s">
        <v>478</v>
      </c>
      <c r="F75" s="42">
        <v>44696.73636574074</v>
      </c>
      <c r="G75" s="40"/>
      <c r="H75" s="40"/>
      <c r="I75" s="40"/>
      <c r="J75" s="40"/>
      <c r="K75" s="40" t="s">
        <v>479</v>
      </c>
      <c r="L75" s="40"/>
      <c r="M75" s="43" t="s">
        <v>56</v>
      </c>
      <c r="N75" s="45" t="s">
        <v>480</v>
      </c>
      <c r="O75" s="40">
        <v>1547</v>
      </c>
      <c r="P75" s="40">
        <v>389</v>
      </c>
      <c r="Q75" s="40" t="s">
        <v>227</v>
      </c>
      <c r="R75" s="46" t="s">
        <v>481</v>
      </c>
      <c r="S75" s="43" t="s">
        <v>112</v>
      </c>
    </row>
    <row r="76" spans="1:19" ht="84">
      <c r="A76" s="44"/>
      <c r="B76" s="40"/>
      <c r="C76" s="41" t="s">
        <v>482</v>
      </c>
      <c r="D76" s="41" t="s">
        <v>53</v>
      </c>
      <c r="E76" s="40" t="s">
        <v>483</v>
      </c>
      <c r="F76" s="42">
        <v>44696.734664351854</v>
      </c>
      <c r="G76" s="40"/>
      <c r="H76" s="40"/>
      <c r="I76" s="40"/>
      <c r="J76" s="40"/>
      <c r="K76" s="40" t="s">
        <v>484</v>
      </c>
      <c r="L76" s="40"/>
      <c r="M76" s="43" t="s">
        <v>56</v>
      </c>
      <c r="N76" s="45" t="s">
        <v>485</v>
      </c>
      <c r="O76" s="40">
        <v>63006</v>
      </c>
      <c r="P76" s="40">
        <v>17</v>
      </c>
      <c r="Q76" s="40" t="s">
        <v>486</v>
      </c>
      <c r="R76" s="46" t="s">
        <v>487</v>
      </c>
      <c r="S76" s="43" t="s">
        <v>436</v>
      </c>
    </row>
    <row r="77" spans="1:19" ht="36">
      <c r="A77" s="44"/>
      <c r="B77" s="40"/>
      <c r="C77" s="41" t="s">
        <v>488</v>
      </c>
      <c r="D77" s="41" t="s">
        <v>53</v>
      </c>
      <c r="E77" s="40" t="s">
        <v>489</v>
      </c>
      <c r="F77" s="42">
        <v>44696.73237268519</v>
      </c>
      <c r="G77" s="40"/>
      <c r="H77" s="40"/>
      <c r="I77" s="40"/>
      <c r="J77" s="40"/>
      <c r="K77" s="40" t="s">
        <v>490</v>
      </c>
      <c r="L77" s="40"/>
      <c r="M77" s="43" t="s">
        <v>156</v>
      </c>
      <c r="N77" s="45" t="s">
        <v>491</v>
      </c>
      <c r="O77" s="40">
        <v>2996</v>
      </c>
      <c r="P77" s="40">
        <v>996</v>
      </c>
      <c r="Q77" s="40" t="s">
        <v>492</v>
      </c>
      <c r="R77" s="46" t="s">
        <v>493</v>
      </c>
      <c r="S77" s="43" t="s">
        <v>494</v>
      </c>
    </row>
    <row r="78" spans="1:19" ht="48">
      <c r="A78" s="44"/>
      <c r="B78" s="40"/>
      <c r="C78" s="41" t="s">
        <v>495</v>
      </c>
      <c r="D78" s="41" t="s">
        <v>53</v>
      </c>
      <c r="E78" s="40" t="s">
        <v>496</v>
      </c>
      <c r="F78" s="42">
        <v>44696.731354166666</v>
      </c>
      <c r="G78" s="40"/>
      <c r="H78" s="40"/>
      <c r="I78" s="40"/>
      <c r="J78" s="40"/>
      <c r="K78" s="40" t="s">
        <v>260</v>
      </c>
      <c r="L78" s="40"/>
      <c r="M78" s="43" t="s">
        <v>156</v>
      </c>
      <c r="N78" s="45" t="s">
        <v>261</v>
      </c>
      <c r="O78" s="40">
        <v>22131</v>
      </c>
      <c r="P78" s="40"/>
      <c r="Q78" s="40" t="s">
        <v>82</v>
      </c>
      <c r="R78" s="46" t="s">
        <v>497</v>
      </c>
      <c r="S78" s="43" t="s">
        <v>498</v>
      </c>
    </row>
    <row r="79" spans="1:19" ht="24">
      <c r="A79" s="44"/>
      <c r="B79" s="40"/>
      <c r="C79" s="41" t="s">
        <v>499</v>
      </c>
      <c r="D79" s="41" t="s">
        <v>53</v>
      </c>
      <c r="E79" s="40" t="s">
        <v>500</v>
      </c>
      <c r="F79" s="42">
        <v>44696.730752314819</v>
      </c>
      <c r="G79" s="40"/>
      <c r="H79" s="40"/>
      <c r="I79" s="40"/>
      <c r="J79" s="40"/>
      <c r="K79" s="40" t="s">
        <v>501</v>
      </c>
      <c r="L79" s="40"/>
      <c r="M79" s="43" t="s">
        <v>56</v>
      </c>
      <c r="N79" s="45" t="s">
        <v>502</v>
      </c>
      <c r="O79" s="40">
        <v>2277</v>
      </c>
      <c r="P79" s="40">
        <v>2398</v>
      </c>
      <c r="Q79" s="40" t="s">
        <v>503</v>
      </c>
      <c r="R79" s="46" t="s">
        <v>504</v>
      </c>
      <c r="S79" s="43" t="s">
        <v>494</v>
      </c>
    </row>
    <row r="80" spans="1:19" ht="60">
      <c r="A80" s="44"/>
      <c r="B80" s="40"/>
      <c r="C80" s="41" t="s">
        <v>505</v>
      </c>
      <c r="D80" s="41" t="s">
        <v>53</v>
      </c>
      <c r="E80" s="40" t="s">
        <v>506</v>
      </c>
      <c r="F80" s="42">
        <v>44696.73055555555</v>
      </c>
      <c r="G80" s="40"/>
      <c r="H80" s="40"/>
      <c r="I80" s="40"/>
      <c r="J80" s="40"/>
      <c r="K80" s="40" t="s">
        <v>507</v>
      </c>
      <c r="L80" s="40"/>
      <c r="M80" s="43" t="s">
        <v>56</v>
      </c>
      <c r="N80" s="45" t="s">
        <v>508</v>
      </c>
      <c r="O80" s="40">
        <v>290</v>
      </c>
      <c r="P80" s="40">
        <v>1524</v>
      </c>
      <c r="Q80" s="40" t="s">
        <v>509</v>
      </c>
      <c r="R80" s="46" t="s">
        <v>510</v>
      </c>
      <c r="S80" s="43" t="s">
        <v>494</v>
      </c>
    </row>
    <row r="81" spans="1:19" ht="60">
      <c r="A81" s="44"/>
      <c r="B81" s="40"/>
      <c r="C81" s="41" t="s">
        <v>511</v>
      </c>
      <c r="D81" s="41" t="s">
        <v>53</v>
      </c>
      <c r="E81" s="40" t="s">
        <v>512</v>
      </c>
      <c r="F81" s="42">
        <v>44696.729548611111</v>
      </c>
      <c r="G81" s="40"/>
      <c r="H81" s="40"/>
      <c r="I81" s="40"/>
      <c r="J81" s="40"/>
      <c r="K81" s="40" t="s">
        <v>513</v>
      </c>
      <c r="L81" s="40"/>
      <c r="M81" s="43" t="s">
        <v>56</v>
      </c>
      <c r="N81" s="45" t="s">
        <v>514</v>
      </c>
      <c r="O81" s="40">
        <v>23065</v>
      </c>
      <c r="P81" s="40">
        <v>2710</v>
      </c>
      <c r="Q81" s="40" t="s">
        <v>515</v>
      </c>
      <c r="R81" s="46" t="s">
        <v>516</v>
      </c>
      <c r="S81" s="43" t="s">
        <v>517</v>
      </c>
    </row>
    <row r="82" spans="1:19" ht="24">
      <c r="A82" s="44"/>
      <c r="B82" s="40"/>
      <c r="C82" s="41" t="s">
        <v>518</v>
      </c>
      <c r="D82" s="41" t="s">
        <v>53</v>
      </c>
      <c r="E82" s="40" t="s">
        <v>519</v>
      </c>
      <c r="F82" s="42">
        <v>44696.729525462964</v>
      </c>
      <c r="G82" s="40"/>
      <c r="H82" s="40"/>
      <c r="I82" s="40"/>
      <c r="J82" s="40"/>
      <c r="K82" s="40" t="s">
        <v>520</v>
      </c>
      <c r="L82" s="40"/>
      <c r="M82" s="43" t="s">
        <v>56</v>
      </c>
      <c r="N82" s="45" t="s">
        <v>521</v>
      </c>
      <c r="O82" s="40">
        <v>638</v>
      </c>
      <c r="P82" s="40">
        <v>1964</v>
      </c>
      <c r="Q82" s="40" t="s">
        <v>522</v>
      </c>
      <c r="R82" s="46" t="s">
        <v>523</v>
      </c>
      <c r="S82" s="43" t="s">
        <v>524</v>
      </c>
    </row>
    <row r="83" spans="1:19" ht="24">
      <c r="A83" s="44"/>
      <c r="B83" s="40"/>
      <c r="C83" s="41" t="s">
        <v>525</v>
      </c>
      <c r="D83" s="41" t="s">
        <v>223</v>
      </c>
      <c r="E83" s="40" t="s">
        <v>526</v>
      </c>
      <c r="F83" s="42">
        <v>44696.728310185186</v>
      </c>
      <c r="G83" s="40"/>
      <c r="H83" s="40"/>
      <c r="I83" s="40"/>
      <c r="J83" s="40"/>
      <c r="K83" s="40" t="s">
        <v>527</v>
      </c>
      <c r="L83" s="40"/>
      <c r="M83" s="43" t="s">
        <v>64</v>
      </c>
      <c r="N83" s="45" t="s">
        <v>528</v>
      </c>
      <c r="O83" s="40">
        <v>5897</v>
      </c>
      <c r="P83" s="40">
        <v>4696</v>
      </c>
      <c r="Q83" s="40" t="s">
        <v>227</v>
      </c>
      <c r="R83" s="46" t="s">
        <v>529</v>
      </c>
      <c r="S83" s="43" t="s">
        <v>409</v>
      </c>
    </row>
    <row r="84" spans="1:19" ht="24">
      <c r="A84" s="44"/>
      <c r="B84" s="40"/>
      <c r="C84" s="41" t="s">
        <v>530</v>
      </c>
      <c r="D84" s="41" t="s">
        <v>53</v>
      </c>
      <c r="E84" s="40" t="s">
        <v>531</v>
      </c>
      <c r="F84" s="42">
        <v>44696.728113425925</v>
      </c>
      <c r="G84" s="40"/>
      <c r="H84" s="40"/>
      <c r="I84" s="40"/>
      <c r="J84" s="40"/>
      <c r="K84" s="40" t="s">
        <v>532</v>
      </c>
      <c r="L84" s="40"/>
      <c r="M84" s="43" t="s">
        <v>56</v>
      </c>
      <c r="N84" s="45" t="s">
        <v>533</v>
      </c>
      <c r="O84" s="40">
        <v>18</v>
      </c>
      <c r="P84" s="40">
        <v>119</v>
      </c>
      <c r="Q84" s="40"/>
      <c r="R84" s="46" t="s">
        <v>534</v>
      </c>
      <c r="S84" s="43" t="s">
        <v>535</v>
      </c>
    </row>
    <row r="85" spans="1:19" ht="13">
      <c r="A85" s="44"/>
      <c r="B85" s="40"/>
      <c r="C85" s="41" t="s">
        <v>536</v>
      </c>
      <c r="D85" s="41" t="s">
        <v>53</v>
      </c>
      <c r="E85" s="40" t="s">
        <v>537</v>
      </c>
      <c r="F85" s="42">
        <v>44696.728067129632</v>
      </c>
      <c r="G85" s="40"/>
      <c r="H85" s="40"/>
      <c r="I85" s="40"/>
      <c r="J85" s="40"/>
      <c r="K85" s="40" t="s">
        <v>295</v>
      </c>
      <c r="L85" s="40"/>
      <c r="M85" s="43" t="s">
        <v>64</v>
      </c>
      <c r="N85" s="45" t="s">
        <v>296</v>
      </c>
      <c r="O85" s="40">
        <v>1114</v>
      </c>
      <c r="P85" s="40">
        <v>8</v>
      </c>
      <c r="Q85" s="40"/>
      <c r="R85" s="46" t="s">
        <v>538</v>
      </c>
      <c r="S85" s="43" t="s">
        <v>298</v>
      </c>
    </row>
    <row r="86" spans="1:19" ht="60">
      <c r="A86" s="44"/>
      <c r="B86" s="40"/>
      <c r="C86" s="41" t="s">
        <v>539</v>
      </c>
      <c r="D86" s="41" t="s">
        <v>223</v>
      </c>
      <c r="E86" s="40" t="s">
        <v>540</v>
      </c>
      <c r="F86" s="42">
        <v>44696.727696759262</v>
      </c>
      <c r="G86" s="40"/>
      <c r="H86" s="40"/>
      <c r="I86" s="40"/>
      <c r="J86" s="40"/>
      <c r="K86" s="40" t="s">
        <v>541</v>
      </c>
      <c r="L86" s="40"/>
      <c r="M86" s="43" t="s">
        <v>56</v>
      </c>
      <c r="N86" s="45" t="s">
        <v>542</v>
      </c>
      <c r="O86" s="40">
        <v>8</v>
      </c>
      <c r="P86" s="40">
        <v>337</v>
      </c>
      <c r="Q86" s="40" t="s">
        <v>227</v>
      </c>
      <c r="R86" s="46" t="s">
        <v>543</v>
      </c>
      <c r="S86" s="43" t="s">
        <v>544</v>
      </c>
    </row>
    <row r="87" spans="1:19" ht="72">
      <c r="A87" s="44"/>
      <c r="B87" s="40"/>
      <c r="C87" s="41" t="s">
        <v>545</v>
      </c>
      <c r="D87" s="41" t="s">
        <v>53</v>
      </c>
      <c r="E87" s="40" t="s">
        <v>546</v>
      </c>
      <c r="F87" s="42">
        <v>44696.722291666665</v>
      </c>
      <c r="G87" s="40"/>
      <c r="H87" s="40"/>
      <c r="I87" s="40"/>
      <c r="J87" s="40"/>
      <c r="K87" s="40" t="s">
        <v>161</v>
      </c>
      <c r="L87" s="40"/>
      <c r="M87" s="43" t="s">
        <v>162</v>
      </c>
      <c r="N87" s="45" t="s">
        <v>163</v>
      </c>
      <c r="O87" s="40">
        <v>13899</v>
      </c>
      <c r="P87" s="40">
        <v>58</v>
      </c>
      <c r="Q87" s="40" t="s">
        <v>97</v>
      </c>
      <c r="R87" s="46" t="s">
        <v>547</v>
      </c>
      <c r="S87" s="43" t="s">
        <v>548</v>
      </c>
    </row>
    <row r="88" spans="1:19" ht="48">
      <c r="A88" s="44"/>
      <c r="B88" s="40"/>
      <c r="C88" s="41" t="s">
        <v>549</v>
      </c>
      <c r="D88" s="41" t="s">
        <v>223</v>
      </c>
      <c r="E88" s="40" t="s">
        <v>550</v>
      </c>
      <c r="F88" s="42">
        <v>44696.717210648145</v>
      </c>
      <c r="G88" s="40"/>
      <c r="H88" s="40"/>
      <c r="I88" s="40"/>
      <c r="J88" s="40"/>
      <c r="K88" s="40" t="s">
        <v>551</v>
      </c>
      <c r="L88" s="40"/>
      <c r="M88" s="43" t="s">
        <v>156</v>
      </c>
      <c r="N88" s="45" t="s">
        <v>552</v>
      </c>
      <c r="O88" s="40">
        <v>24</v>
      </c>
      <c r="P88" s="40">
        <v>102</v>
      </c>
      <c r="Q88" s="40"/>
      <c r="R88" s="46" t="s">
        <v>553</v>
      </c>
      <c r="S88" s="43" t="s">
        <v>554</v>
      </c>
    </row>
    <row r="89" spans="1:19" ht="84">
      <c r="A89" s="44"/>
      <c r="B89" s="40"/>
      <c r="C89" s="41" t="s">
        <v>555</v>
      </c>
      <c r="D89" s="41" t="s">
        <v>53</v>
      </c>
      <c r="E89" s="40" t="s">
        <v>556</v>
      </c>
      <c r="F89" s="42">
        <v>44696.715358796297</v>
      </c>
      <c r="G89" s="40"/>
      <c r="H89" s="40"/>
      <c r="I89" s="40"/>
      <c r="J89" s="40"/>
      <c r="K89" s="40" t="s">
        <v>557</v>
      </c>
      <c r="L89" s="40"/>
      <c r="M89" s="43" t="s">
        <v>56</v>
      </c>
      <c r="N89" s="45" t="s">
        <v>558</v>
      </c>
      <c r="O89" s="40">
        <v>51</v>
      </c>
      <c r="P89" s="40">
        <v>367</v>
      </c>
      <c r="Q89" s="40" t="s">
        <v>559</v>
      </c>
      <c r="R89" s="46" t="s">
        <v>560</v>
      </c>
      <c r="S89" s="43" t="s">
        <v>436</v>
      </c>
    </row>
    <row r="90" spans="1:19" ht="84">
      <c r="A90" s="44"/>
      <c r="B90" s="40"/>
      <c r="C90" s="41" t="s">
        <v>561</v>
      </c>
      <c r="D90" s="41" t="s">
        <v>53</v>
      </c>
      <c r="E90" s="40" t="s">
        <v>562</v>
      </c>
      <c r="F90" s="42">
        <v>44696.714386574073</v>
      </c>
      <c r="G90" s="40"/>
      <c r="H90" s="40"/>
      <c r="I90" s="40"/>
      <c r="J90" s="40"/>
      <c r="K90" s="40" t="s">
        <v>563</v>
      </c>
      <c r="L90" s="40"/>
      <c r="M90" s="43" t="s">
        <v>56</v>
      </c>
      <c r="N90" s="45" t="s">
        <v>564</v>
      </c>
      <c r="O90" s="40">
        <v>31</v>
      </c>
      <c r="P90" s="40">
        <v>131</v>
      </c>
      <c r="Q90" s="40" t="s">
        <v>227</v>
      </c>
      <c r="R90" s="46" t="s">
        <v>565</v>
      </c>
      <c r="S90" s="43" t="s">
        <v>566</v>
      </c>
    </row>
    <row r="91" spans="1:19" ht="48">
      <c r="A91" s="44"/>
      <c r="B91" s="40"/>
      <c r="C91" s="41" t="s">
        <v>567</v>
      </c>
      <c r="D91" s="41" t="s">
        <v>53</v>
      </c>
      <c r="E91" s="40" t="s">
        <v>568</v>
      </c>
      <c r="F91" s="42">
        <v>44696.713865740741</v>
      </c>
      <c r="G91" s="40"/>
      <c r="H91" s="40"/>
      <c r="I91" s="40"/>
      <c r="J91" s="40"/>
      <c r="K91" s="40" t="s">
        <v>347</v>
      </c>
      <c r="L91" s="40"/>
      <c r="M91" s="43" t="s">
        <v>348</v>
      </c>
      <c r="N91" s="45" t="s">
        <v>349</v>
      </c>
      <c r="O91" s="40">
        <v>1016704</v>
      </c>
      <c r="P91" s="40">
        <v>11</v>
      </c>
      <c r="Q91" s="40" t="s">
        <v>97</v>
      </c>
      <c r="R91" s="46" t="s">
        <v>569</v>
      </c>
      <c r="S91" s="43" t="s">
        <v>570</v>
      </c>
    </row>
    <row r="92" spans="1:19" ht="84">
      <c r="A92" s="44"/>
      <c r="B92" s="40"/>
      <c r="C92" s="41" t="s">
        <v>571</v>
      </c>
      <c r="D92" s="41" t="s">
        <v>53</v>
      </c>
      <c r="E92" s="40" t="s">
        <v>572</v>
      </c>
      <c r="F92" s="42">
        <v>44696.713703703703</v>
      </c>
      <c r="G92" s="40"/>
      <c r="H92" s="40"/>
      <c r="I92" s="40"/>
      <c r="J92" s="40"/>
      <c r="K92" s="40" t="s">
        <v>557</v>
      </c>
      <c r="L92" s="40"/>
      <c r="M92" s="43" t="s">
        <v>56</v>
      </c>
      <c r="N92" s="45" t="s">
        <v>558</v>
      </c>
      <c r="O92" s="40">
        <v>51</v>
      </c>
      <c r="P92" s="40">
        <v>367</v>
      </c>
      <c r="Q92" s="40" t="s">
        <v>559</v>
      </c>
      <c r="R92" s="46" t="s">
        <v>573</v>
      </c>
      <c r="S92" s="43" t="s">
        <v>574</v>
      </c>
    </row>
    <row r="93" spans="1:19" ht="60">
      <c r="A93" s="44"/>
      <c r="B93" s="40"/>
      <c r="C93" s="41" t="s">
        <v>576</v>
      </c>
      <c r="D93" s="41" t="s">
        <v>53</v>
      </c>
      <c r="E93" s="40" t="s">
        <v>577</v>
      </c>
      <c r="F93" s="42">
        <v>44696.713240740741</v>
      </c>
      <c r="G93" s="40"/>
      <c r="H93" s="40"/>
      <c r="I93" s="40"/>
      <c r="J93" s="40"/>
      <c r="K93" s="40" t="s">
        <v>578</v>
      </c>
      <c r="L93" s="40"/>
      <c r="M93" s="43" t="s">
        <v>348</v>
      </c>
      <c r="N93" s="45" t="s">
        <v>579</v>
      </c>
      <c r="O93" s="40">
        <v>489828</v>
      </c>
      <c r="P93" s="40">
        <v>8</v>
      </c>
      <c r="Q93" s="40" t="s">
        <v>227</v>
      </c>
      <c r="R93" s="46" t="s">
        <v>580</v>
      </c>
      <c r="S93" s="43" t="s">
        <v>581</v>
      </c>
    </row>
    <row r="94" spans="1:19" ht="13">
      <c r="A94" s="44"/>
      <c r="B94" s="40"/>
      <c r="C94" s="41" t="s">
        <v>582</v>
      </c>
      <c r="D94" s="41" t="s">
        <v>223</v>
      </c>
      <c r="E94" s="40" t="s">
        <v>583</v>
      </c>
      <c r="F94" s="42">
        <v>44696.712997685187</v>
      </c>
      <c r="G94" s="40"/>
      <c r="H94" s="40"/>
      <c r="I94" s="40"/>
      <c r="J94" s="40"/>
      <c r="K94" s="40" t="s">
        <v>584</v>
      </c>
      <c r="L94" s="40"/>
      <c r="M94" s="43" t="s">
        <v>156</v>
      </c>
      <c r="N94" s="45" t="s">
        <v>585</v>
      </c>
      <c r="O94" s="40">
        <v>2346</v>
      </c>
      <c r="P94" s="40"/>
      <c r="Q94" s="40"/>
      <c r="R94" s="46" t="s">
        <v>586</v>
      </c>
      <c r="S94" s="43" t="s">
        <v>587</v>
      </c>
    </row>
    <row r="95" spans="1:19" ht="36">
      <c r="A95" s="44"/>
      <c r="B95" s="40"/>
      <c r="C95" s="41" t="s">
        <v>588</v>
      </c>
      <c r="D95" s="41" t="s">
        <v>53</v>
      </c>
      <c r="E95" s="40" t="s">
        <v>589</v>
      </c>
      <c r="F95" s="42">
        <v>44696.712743055556</v>
      </c>
      <c r="G95" s="40"/>
      <c r="H95" s="40"/>
      <c r="I95" s="40"/>
      <c r="J95" s="40"/>
      <c r="K95" s="40" t="s">
        <v>590</v>
      </c>
      <c r="L95" s="40"/>
      <c r="M95" s="43" t="s">
        <v>56</v>
      </c>
      <c r="N95" s="45" t="s">
        <v>591</v>
      </c>
      <c r="O95" s="40">
        <v>2223</v>
      </c>
      <c r="P95" s="40">
        <v>2713</v>
      </c>
      <c r="Q95" s="40" t="s">
        <v>227</v>
      </c>
      <c r="R95" s="46" t="s">
        <v>592</v>
      </c>
      <c r="S95" s="43" t="s">
        <v>593</v>
      </c>
    </row>
    <row r="96" spans="1:19" ht="60">
      <c r="A96" s="44"/>
      <c r="B96" s="40"/>
      <c r="C96" s="41" t="s">
        <v>594</v>
      </c>
      <c r="D96" s="41" t="s">
        <v>223</v>
      </c>
      <c r="E96" s="40" t="s">
        <v>595</v>
      </c>
      <c r="F96" s="42">
        <v>44696.712268518517</v>
      </c>
      <c r="G96" s="40"/>
      <c r="H96" s="40"/>
      <c r="I96" s="40" t="s">
        <v>596</v>
      </c>
      <c r="J96" s="40" t="s">
        <v>597</v>
      </c>
      <c r="K96" s="40" t="s">
        <v>598</v>
      </c>
      <c r="L96" s="40" t="s">
        <v>599</v>
      </c>
      <c r="M96" s="43" t="s">
        <v>64</v>
      </c>
      <c r="N96" s="45" t="s">
        <v>600</v>
      </c>
      <c r="O96" s="40">
        <v>6</v>
      </c>
      <c r="P96" s="40">
        <v>83</v>
      </c>
      <c r="Q96" s="40" t="s">
        <v>227</v>
      </c>
      <c r="R96" s="46" t="s">
        <v>601</v>
      </c>
      <c r="S96" s="43" t="s">
        <v>602</v>
      </c>
    </row>
    <row r="97" spans="1:19" ht="84">
      <c r="A97" s="44"/>
      <c r="B97" s="40"/>
      <c r="C97" s="41" t="s">
        <v>603</v>
      </c>
      <c r="D97" s="41" t="s">
        <v>53</v>
      </c>
      <c r="E97" s="40" t="s">
        <v>604</v>
      </c>
      <c r="F97" s="42">
        <v>44696.710266203707</v>
      </c>
      <c r="G97" s="40"/>
      <c r="H97" s="40"/>
      <c r="I97" s="40"/>
      <c r="J97" s="40"/>
      <c r="K97" s="40" t="s">
        <v>605</v>
      </c>
      <c r="L97" s="40"/>
      <c r="M97" s="43" t="s">
        <v>56</v>
      </c>
      <c r="N97" s="45" t="s">
        <v>606</v>
      </c>
      <c r="O97" s="40">
        <v>6</v>
      </c>
      <c r="P97" s="40">
        <v>26</v>
      </c>
      <c r="Q97" s="40"/>
      <c r="R97" s="46" t="s">
        <v>607</v>
      </c>
      <c r="S97" s="43" t="s">
        <v>535</v>
      </c>
    </row>
    <row r="98" spans="1:19" ht="60">
      <c r="A98" s="44"/>
      <c r="B98" s="40"/>
      <c r="C98" s="41" t="s">
        <v>608</v>
      </c>
      <c r="D98" s="41" t="s">
        <v>223</v>
      </c>
      <c r="E98" s="40" t="s">
        <v>609</v>
      </c>
      <c r="F98" s="42">
        <v>44696.710243055553</v>
      </c>
      <c r="G98" s="40"/>
      <c r="H98" s="40"/>
      <c r="I98" s="40"/>
      <c r="J98" s="40"/>
      <c r="K98" s="40" t="s">
        <v>610</v>
      </c>
      <c r="L98" s="40"/>
      <c r="M98" s="43" t="s">
        <v>56</v>
      </c>
      <c r="N98" s="45" t="s">
        <v>611</v>
      </c>
      <c r="O98" s="40">
        <v>4383</v>
      </c>
      <c r="P98" s="40">
        <v>1650</v>
      </c>
      <c r="Q98" s="40" t="s">
        <v>612</v>
      </c>
      <c r="R98" s="46" t="s">
        <v>613</v>
      </c>
      <c r="S98" s="43" t="s">
        <v>614</v>
      </c>
    </row>
    <row r="99" spans="1:19" ht="84">
      <c r="A99" s="44"/>
      <c r="B99" s="40"/>
      <c r="C99" s="41" t="s">
        <v>615</v>
      </c>
      <c r="D99" s="41" t="s">
        <v>114</v>
      </c>
      <c r="E99" s="40" t="s">
        <v>616</v>
      </c>
      <c r="F99" s="42">
        <v>44696.709687499999</v>
      </c>
      <c r="G99" s="40"/>
      <c r="H99" s="40"/>
      <c r="I99" s="40"/>
      <c r="J99" s="40"/>
      <c r="K99" s="40" t="s">
        <v>617</v>
      </c>
      <c r="L99" s="40"/>
      <c r="M99" s="43" t="s">
        <v>64</v>
      </c>
      <c r="N99" s="45" t="s">
        <v>618</v>
      </c>
      <c r="O99" s="40">
        <v>360</v>
      </c>
      <c r="P99" s="40">
        <v>542</v>
      </c>
      <c r="Q99" s="40" t="s">
        <v>227</v>
      </c>
      <c r="R99" s="46" t="s">
        <v>619</v>
      </c>
      <c r="S99" s="43" t="s">
        <v>457</v>
      </c>
    </row>
    <row r="100" spans="1:19" ht="13">
      <c r="A100" s="44"/>
      <c r="B100" s="40"/>
      <c r="C100" s="41" t="s">
        <v>620</v>
      </c>
      <c r="D100" s="41" t="s">
        <v>53</v>
      </c>
      <c r="E100" s="40" t="s">
        <v>621</v>
      </c>
      <c r="F100" s="42">
        <v>44696.70826388889</v>
      </c>
      <c r="G100" s="40"/>
      <c r="H100" s="40"/>
      <c r="I100" s="40"/>
      <c r="J100" s="40"/>
      <c r="K100" s="40" t="s">
        <v>622</v>
      </c>
      <c r="L100" s="40"/>
      <c r="M100" s="43" t="s">
        <v>56</v>
      </c>
      <c r="N100" s="45" t="s">
        <v>623</v>
      </c>
      <c r="O100" s="40">
        <v>376</v>
      </c>
      <c r="P100" s="40">
        <v>190</v>
      </c>
      <c r="Q100" s="40" t="s">
        <v>624</v>
      </c>
      <c r="R100" s="46" t="s">
        <v>625</v>
      </c>
      <c r="S100" s="43" t="s">
        <v>75</v>
      </c>
    </row>
    <row r="101" spans="1:19" ht="48">
      <c r="A101" s="44"/>
      <c r="B101" s="40"/>
      <c r="C101" s="41" t="s">
        <v>626</v>
      </c>
      <c r="D101" s="41" t="s">
        <v>211</v>
      </c>
      <c r="E101" s="40" t="s">
        <v>627</v>
      </c>
      <c r="F101" s="42">
        <v>44696.707696759258</v>
      </c>
      <c r="G101" s="40"/>
      <c r="H101" s="40"/>
      <c r="I101" s="40" t="s">
        <v>122</v>
      </c>
      <c r="J101" s="40" t="s">
        <v>123</v>
      </c>
      <c r="K101" s="40" t="s">
        <v>628</v>
      </c>
      <c r="L101" s="40" t="s">
        <v>125</v>
      </c>
      <c r="M101" s="43" t="s">
        <v>56</v>
      </c>
      <c r="N101" s="45" t="s">
        <v>629</v>
      </c>
      <c r="O101" s="40">
        <v>1</v>
      </c>
      <c r="P101" s="40">
        <v>3</v>
      </c>
      <c r="Q101" s="40"/>
      <c r="R101" s="46" t="s">
        <v>630</v>
      </c>
      <c r="S101" s="43" t="s">
        <v>129</v>
      </c>
    </row>
    <row r="102" spans="1:19" ht="24">
      <c r="A102" s="44"/>
      <c r="B102" s="40"/>
      <c r="C102" s="41" t="s">
        <v>631</v>
      </c>
      <c r="D102" s="41" t="s">
        <v>223</v>
      </c>
      <c r="E102" s="40" t="s">
        <v>632</v>
      </c>
      <c r="F102" s="42">
        <v>44696.70621527778</v>
      </c>
      <c r="G102" s="40"/>
      <c r="H102" s="40"/>
      <c r="I102" s="40" t="s">
        <v>633</v>
      </c>
      <c r="J102" s="40" t="s">
        <v>634</v>
      </c>
      <c r="K102" s="40" t="s">
        <v>635</v>
      </c>
      <c r="L102" s="40" t="s">
        <v>636</v>
      </c>
      <c r="M102" s="43" t="s">
        <v>56</v>
      </c>
      <c r="N102" s="45" t="s">
        <v>637</v>
      </c>
      <c r="O102" s="40"/>
      <c r="P102" s="40">
        <v>17</v>
      </c>
      <c r="Q102" s="40"/>
      <c r="R102" s="46" t="s">
        <v>638</v>
      </c>
      <c r="S102" s="43" t="s">
        <v>639</v>
      </c>
    </row>
    <row r="103" spans="1:19" ht="84">
      <c r="A103" s="44"/>
      <c r="B103" s="40"/>
      <c r="C103" s="41" t="s">
        <v>640</v>
      </c>
      <c r="D103" s="41" t="s">
        <v>223</v>
      </c>
      <c r="E103" s="40" t="s">
        <v>641</v>
      </c>
      <c r="F103" s="42">
        <v>44696.704409722224</v>
      </c>
      <c r="G103" s="40"/>
      <c r="H103" s="40"/>
      <c r="I103" s="40" t="s">
        <v>122</v>
      </c>
      <c r="J103" s="40" t="s">
        <v>123</v>
      </c>
      <c r="K103" s="40" t="s">
        <v>642</v>
      </c>
      <c r="L103" s="40" t="s">
        <v>132</v>
      </c>
      <c r="M103" s="43" t="s">
        <v>56</v>
      </c>
      <c r="N103" s="45" t="s">
        <v>643</v>
      </c>
      <c r="O103" s="40">
        <v>177</v>
      </c>
      <c r="P103" s="40">
        <v>403</v>
      </c>
      <c r="Q103" s="40" t="s">
        <v>97</v>
      </c>
      <c r="R103" s="46" t="s">
        <v>644</v>
      </c>
      <c r="S103" s="43" t="s">
        <v>134</v>
      </c>
    </row>
    <row r="104" spans="1:19" ht="36">
      <c r="A104" s="44"/>
      <c r="B104" s="40"/>
      <c r="C104" s="41" t="s">
        <v>645</v>
      </c>
      <c r="D104" s="41" t="s">
        <v>53</v>
      </c>
      <c r="E104" s="40" t="s">
        <v>646</v>
      </c>
      <c r="F104" s="42">
        <v>44696.701851851853</v>
      </c>
      <c r="G104" s="40"/>
      <c r="H104" s="40"/>
      <c r="I104" s="40"/>
      <c r="J104" s="40"/>
      <c r="K104" s="40" t="s">
        <v>647</v>
      </c>
      <c r="L104" s="40"/>
      <c r="M104" s="43" t="s">
        <v>56</v>
      </c>
      <c r="N104" s="45" t="s">
        <v>648</v>
      </c>
      <c r="O104" s="40">
        <v>8282</v>
      </c>
      <c r="P104" s="40">
        <v>6782</v>
      </c>
      <c r="Q104" s="40" t="s">
        <v>649</v>
      </c>
      <c r="R104" s="46" t="s">
        <v>650</v>
      </c>
      <c r="S104" s="43" t="s">
        <v>651</v>
      </c>
    </row>
    <row r="105" spans="1:19" ht="96">
      <c r="A105" s="44"/>
      <c r="B105" s="40"/>
      <c r="C105" s="41" t="s">
        <v>652</v>
      </c>
      <c r="D105" s="41" t="s">
        <v>382</v>
      </c>
      <c r="E105" s="40" t="s">
        <v>653</v>
      </c>
      <c r="F105" s="42">
        <v>44696.700312500005</v>
      </c>
      <c r="G105" s="40"/>
      <c r="H105" s="40"/>
      <c r="I105" s="40"/>
      <c r="J105" s="40"/>
      <c r="K105" s="40" t="s">
        <v>654</v>
      </c>
      <c r="L105" s="40"/>
      <c r="M105" s="43" t="s">
        <v>56</v>
      </c>
      <c r="N105" s="45" t="s">
        <v>655</v>
      </c>
      <c r="O105" s="40">
        <v>6</v>
      </c>
      <c r="P105" s="40">
        <v>99</v>
      </c>
      <c r="Q105" s="40"/>
      <c r="R105" s="46" t="s">
        <v>656</v>
      </c>
      <c r="S105" s="43" t="s">
        <v>657</v>
      </c>
    </row>
    <row r="106" spans="1:19" ht="60">
      <c r="A106" s="44"/>
      <c r="B106" s="40"/>
      <c r="C106" s="41" t="s">
        <v>658</v>
      </c>
      <c r="D106" s="41" t="s">
        <v>136</v>
      </c>
      <c r="E106" s="40" t="s">
        <v>659</v>
      </c>
      <c r="F106" s="42">
        <v>44696.697222222225</v>
      </c>
      <c r="G106" s="40"/>
      <c r="H106" s="40"/>
      <c r="I106" s="40"/>
      <c r="J106" s="40"/>
      <c r="K106" s="40" t="s">
        <v>660</v>
      </c>
      <c r="L106" s="40"/>
      <c r="M106" s="43" t="s">
        <v>56</v>
      </c>
      <c r="N106" s="45" t="s">
        <v>661</v>
      </c>
      <c r="O106" s="40">
        <v>863</v>
      </c>
      <c r="P106" s="40">
        <v>12</v>
      </c>
      <c r="Q106" s="40" t="s">
        <v>227</v>
      </c>
      <c r="R106" s="46" t="s">
        <v>662</v>
      </c>
      <c r="S106" s="43" t="s">
        <v>112</v>
      </c>
    </row>
    <row r="107" spans="1:19" ht="72">
      <c r="A107" s="44"/>
      <c r="B107" s="40"/>
      <c r="C107" s="41" t="s">
        <v>663</v>
      </c>
      <c r="D107" s="41" t="s">
        <v>53</v>
      </c>
      <c r="E107" s="40" t="s">
        <v>664</v>
      </c>
      <c r="F107" s="42">
        <v>44696.69431712963</v>
      </c>
      <c r="G107" s="40"/>
      <c r="H107" s="40"/>
      <c r="I107" s="40"/>
      <c r="J107" s="40"/>
      <c r="K107" s="40" t="s">
        <v>366</v>
      </c>
      <c r="L107" s="40"/>
      <c r="M107" s="43" t="s">
        <v>56</v>
      </c>
      <c r="N107" s="45" t="s">
        <v>367</v>
      </c>
      <c r="O107" s="40">
        <v>1374</v>
      </c>
      <c r="P107" s="40">
        <v>2474</v>
      </c>
      <c r="Q107" s="40" t="s">
        <v>227</v>
      </c>
      <c r="R107" s="46" t="s">
        <v>665</v>
      </c>
      <c r="S107" s="43" t="s">
        <v>666</v>
      </c>
    </row>
    <row r="108" spans="1:19" ht="72">
      <c r="A108" s="44"/>
      <c r="B108" s="40"/>
      <c r="C108" s="41" t="s">
        <v>667</v>
      </c>
      <c r="D108" s="41" t="s">
        <v>53</v>
      </c>
      <c r="E108" s="40" t="s">
        <v>668</v>
      </c>
      <c r="F108" s="42">
        <v>44696.693391203706</v>
      </c>
      <c r="G108" s="40"/>
      <c r="H108" s="40"/>
      <c r="I108" s="40"/>
      <c r="J108" s="40"/>
      <c r="K108" s="40" t="s">
        <v>669</v>
      </c>
      <c r="L108" s="40"/>
      <c r="M108" s="43" t="s">
        <v>156</v>
      </c>
      <c r="N108" s="45" t="s">
        <v>670</v>
      </c>
      <c r="O108" s="40">
        <v>344</v>
      </c>
      <c r="P108" s="40">
        <v>224</v>
      </c>
      <c r="Q108" s="40" t="s">
        <v>671</v>
      </c>
      <c r="R108" s="46" t="s">
        <v>672</v>
      </c>
      <c r="S108" s="43" t="s">
        <v>673</v>
      </c>
    </row>
    <row r="109" spans="1:19" ht="72">
      <c r="A109" s="44"/>
      <c r="B109" s="40"/>
      <c r="C109" s="41" t="s">
        <v>674</v>
      </c>
      <c r="D109" s="41" t="s">
        <v>78</v>
      </c>
      <c r="E109" s="40" t="s">
        <v>675</v>
      </c>
      <c r="F109" s="42">
        <v>44696.692407407405</v>
      </c>
      <c r="G109" s="40"/>
      <c r="H109" s="40"/>
      <c r="I109" s="40" t="s">
        <v>122</v>
      </c>
      <c r="J109" s="40" t="s">
        <v>123</v>
      </c>
      <c r="K109" s="40" t="s">
        <v>676</v>
      </c>
      <c r="L109" s="40" t="s">
        <v>132</v>
      </c>
      <c r="M109" s="43" t="s">
        <v>56</v>
      </c>
      <c r="N109" s="45" t="s">
        <v>677</v>
      </c>
      <c r="O109" s="40">
        <v>774</v>
      </c>
      <c r="P109" s="40">
        <v>590</v>
      </c>
      <c r="Q109" s="40" t="s">
        <v>678</v>
      </c>
      <c r="R109" s="46" t="s">
        <v>679</v>
      </c>
      <c r="S109" s="43" t="s">
        <v>134</v>
      </c>
    </row>
    <row r="110" spans="1:19" ht="96">
      <c r="A110" s="44"/>
      <c r="B110" s="40"/>
      <c r="C110" s="41" t="s">
        <v>680</v>
      </c>
      <c r="D110" s="41" t="s">
        <v>53</v>
      </c>
      <c r="E110" s="40" t="s">
        <v>681</v>
      </c>
      <c r="F110" s="42">
        <v>44696.691851851851</v>
      </c>
      <c r="G110" s="40"/>
      <c r="H110" s="40"/>
      <c r="I110" s="40"/>
      <c r="J110" s="40"/>
      <c r="K110" s="40" t="s">
        <v>682</v>
      </c>
      <c r="L110" s="40"/>
      <c r="M110" s="43" t="s">
        <v>156</v>
      </c>
      <c r="N110" s="45" t="s">
        <v>683</v>
      </c>
      <c r="O110" s="40"/>
      <c r="P110" s="40">
        <v>4</v>
      </c>
      <c r="Q110" s="40" t="s">
        <v>227</v>
      </c>
      <c r="R110" s="46" t="s">
        <v>684</v>
      </c>
      <c r="S110" s="43" t="s">
        <v>685</v>
      </c>
    </row>
    <row r="111" spans="1:19" ht="48">
      <c r="A111" s="44"/>
      <c r="B111" s="40"/>
      <c r="C111" s="41" t="s">
        <v>686</v>
      </c>
      <c r="D111" s="41" t="s">
        <v>53</v>
      </c>
      <c r="E111" s="40" t="s">
        <v>687</v>
      </c>
      <c r="F111" s="42">
        <v>44696.689201388886</v>
      </c>
      <c r="G111" s="40"/>
      <c r="H111" s="40"/>
      <c r="I111" s="40"/>
      <c r="J111" s="40"/>
      <c r="K111" s="40" t="s">
        <v>295</v>
      </c>
      <c r="L111" s="40"/>
      <c r="M111" s="43" t="s">
        <v>64</v>
      </c>
      <c r="N111" s="45" t="s">
        <v>296</v>
      </c>
      <c r="O111" s="40">
        <v>1114</v>
      </c>
      <c r="P111" s="40">
        <v>8</v>
      </c>
      <c r="Q111" s="40"/>
      <c r="R111" s="46" t="s">
        <v>688</v>
      </c>
      <c r="S111" s="43" t="s">
        <v>689</v>
      </c>
    </row>
    <row r="112" spans="1:19" ht="48">
      <c r="A112" s="44"/>
      <c r="B112" s="40"/>
      <c r="C112" s="41" t="s">
        <v>690</v>
      </c>
      <c r="D112" s="41" t="s">
        <v>223</v>
      </c>
      <c r="E112" s="40" t="s">
        <v>691</v>
      </c>
      <c r="F112" s="42">
        <v>44696.688738425924</v>
      </c>
      <c r="G112" s="40"/>
      <c r="H112" s="40"/>
      <c r="I112" s="40"/>
      <c r="J112" s="40"/>
      <c r="K112" s="40" t="s">
        <v>692</v>
      </c>
      <c r="L112" s="40"/>
      <c r="M112" s="43" t="s">
        <v>56</v>
      </c>
      <c r="N112" s="45" t="s">
        <v>693</v>
      </c>
      <c r="O112" s="40">
        <v>91</v>
      </c>
      <c r="P112" s="40">
        <v>337</v>
      </c>
      <c r="Q112" s="40"/>
      <c r="R112" s="46" t="s">
        <v>694</v>
      </c>
      <c r="S112" s="43" t="s">
        <v>695</v>
      </c>
    </row>
    <row r="113" spans="1:19" ht="60">
      <c r="A113" s="44"/>
      <c r="B113" s="40"/>
      <c r="C113" s="41" t="s">
        <v>696</v>
      </c>
      <c r="D113" s="41" t="s">
        <v>114</v>
      </c>
      <c r="E113" s="40" t="s">
        <v>697</v>
      </c>
      <c r="F113" s="42">
        <v>44696.676504629635</v>
      </c>
      <c r="G113" s="40"/>
      <c r="H113" s="40"/>
      <c r="I113" s="40"/>
      <c r="J113" s="40"/>
      <c r="K113" s="40" t="s">
        <v>698</v>
      </c>
      <c r="L113" s="40"/>
      <c r="M113" s="43" t="s">
        <v>56</v>
      </c>
      <c r="N113" s="45" t="s">
        <v>699</v>
      </c>
      <c r="O113" s="40">
        <v>137</v>
      </c>
      <c r="P113" s="40">
        <v>150</v>
      </c>
      <c r="Q113" s="40" t="s">
        <v>700</v>
      </c>
      <c r="R113" s="46" t="s">
        <v>701</v>
      </c>
      <c r="S113" s="43" t="s">
        <v>457</v>
      </c>
    </row>
    <row r="114" spans="1:19" ht="96">
      <c r="A114" s="44"/>
      <c r="B114" s="40"/>
      <c r="C114" s="41" t="s">
        <v>702</v>
      </c>
      <c r="D114" s="41" t="s">
        <v>223</v>
      </c>
      <c r="E114" s="40" t="s">
        <v>703</v>
      </c>
      <c r="F114" s="42">
        <v>44696.675567129627</v>
      </c>
      <c r="G114" s="40"/>
      <c r="H114" s="40"/>
      <c r="I114" s="40"/>
      <c r="J114" s="40"/>
      <c r="K114" s="40" t="s">
        <v>704</v>
      </c>
      <c r="L114" s="40"/>
      <c r="M114" s="43" t="s">
        <v>56</v>
      </c>
      <c r="N114" s="45" t="s">
        <v>705</v>
      </c>
      <c r="O114" s="40">
        <v>1478</v>
      </c>
      <c r="P114" s="40">
        <v>211</v>
      </c>
      <c r="Q114" s="40" t="s">
        <v>706</v>
      </c>
      <c r="R114" s="46" t="s">
        <v>707</v>
      </c>
      <c r="S114" s="43" t="s">
        <v>112</v>
      </c>
    </row>
    <row r="115" spans="1:19" ht="48">
      <c r="A115" s="44"/>
      <c r="B115" s="40"/>
      <c r="C115" s="41" t="s">
        <v>708</v>
      </c>
      <c r="D115" s="41" t="s">
        <v>53</v>
      </c>
      <c r="E115" s="40" t="s">
        <v>709</v>
      </c>
      <c r="F115" s="42">
        <v>44696.67387731481</v>
      </c>
      <c r="G115" s="40"/>
      <c r="H115" s="40"/>
      <c r="I115" s="40"/>
      <c r="J115" s="40"/>
      <c r="K115" s="40" t="s">
        <v>710</v>
      </c>
      <c r="L115" s="40"/>
      <c r="M115" s="43" t="s">
        <v>64</v>
      </c>
      <c r="N115" s="45" t="s">
        <v>711</v>
      </c>
      <c r="O115" s="40">
        <v>205</v>
      </c>
      <c r="P115" s="40">
        <v>278</v>
      </c>
      <c r="Q115" s="40" t="s">
        <v>712</v>
      </c>
      <c r="R115" s="46" t="s">
        <v>713</v>
      </c>
      <c r="S115" s="43" t="s">
        <v>714</v>
      </c>
    </row>
    <row r="116" spans="1:19" ht="72">
      <c r="A116" s="44"/>
      <c r="B116" s="40"/>
      <c r="C116" s="41" t="s">
        <v>715</v>
      </c>
      <c r="D116" s="41" t="s">
        <v>114</v>
      </c>
      <c r="E116" s="40" t="s">
        <v>716</v>
      </c>
      <c r="F116" s="42">
        <v>44696.673807870371</v>
      </c>
      <c r="G116" s="40"/>
      <c r="H116" s="40"/>
      <c r="I116" s="40"/>
      <c r="J116" s="40"/>
      <c r="K116" s="40" t="s">
        <v>717</v>
      </c>
      <c r="L116" s="40"/>
      <c r="M116" s="43" t="s">
        <v>64</v>
      </c>
      <c r="N116" s="45" t="s">
        <v>718</v>
      </c>
      <c r="O116" s="40">
        <v>563</v>
      </c>
      <c r="P116" s="40">
        <v>328</v>
      </c>
      <c r="Q116" s="40"/>
      <c r="R116" s="46" t="s">
        <v>719</v>
      </c>
      <c r="S116" s="43" t="s">
        <v>457</v>
      </c>
    </row>
    <row r="117" spans="1:19" ht="48">
      <c r="A117" s="44"/>
      <c r="B117" s="40"/>
      <c r="C117" s="41" t="s">
        <v>720</v>
      </c>
      <c r="D117" s="41" t="s">
        <v>223</v>
      </c>
      <c r="E117" s="40" t="s">
        <v>721</v>
      </c>
      <c r="F117" s="42">
        <v>44696.673483796301</v>
      </c>
      <c r="G117" s="40"/>
      <c r="H117" s="40"/>
      <c r="I117" s="40" t="s">
        <v>633</v>
      </c>
      <c r="J117" s="40" t="s">
        <v>634</v>
      </c>
      <c r="K117" s="40" t="s">
        <v>722</v>
      </c>
      <c r="L117" s="40" t="s">
        <v>636</v>
      </c>
      <c r="M117" s="43" t="s">
        <v>64</v>
      </c>
      <c r="N117" s="45" t="s">
        <v>723</v>
      </c>
      <c r="O117" s="40">
        <v>1</v>
      </c>
      <c r="P117" s="40">
        <v>20</v>
      </c>
      <c r="Q117" s="40"/>
      <c r="R117" s="46" t="s">
        <v>724</v>
      </c>
      <c r="S117" s="43" t="s">
        <v>639</v>
      </c>
    </row>
    <row r="118" spans="1:19" ht="48">
      <c r="A118" s="44"/>
      <c r="B118" s="40"/>
      <c r="C118" s="41" t="s">
        <v>725</v>
      </c>
      <c r="D118" s="41" t="s">
        <v>53</v>
      </c>
      <c r="E118" s="40" t="s">
        <v>726</v>
      </c>
      <c r="F118" s="42">
        <v>44696.672627314816</v>
      </c>
      <c r="G118" s="40"/>
      <c r="H118" s="40"/>
      <c r="I118" s="40"/>
      <c r="J118" s="40"/>
      <c r="K118" s="40" t="s">
        <v>727</v>
      </c>
      <c r="L118" s="40"/>
      <c r="M118" s="43" t="s">
        <v>56</v>
      </c>
      <c r="N118" s="45" t="s">
        <v>728</v>
      </c>
      <c r="O118" s="40">
        <v>10094</v>
      </c>
      <c r="P118" s="40">
        <v>1245</v>
      </c>
      <c r="Q118" s="40" t="s">
        <v>729</v>
      </c>
      <c r="R118" s="46" t="s">
        <v>730</v>
      </c>
      <c r="S118" s="43" t="s">
        <v>731</v>
      </c>
    </row>
    <row r="119" spans="1:19" ht="60">
      <c r="A119" s="44"/>
      <c r="B119" s="40"/>
      <c r="C119" s="41" t="s">
        <v>732</v>
      </c>
      <c r="D119" s="41" t="s">
        <v>211</v>
      </c>
      <c r="E119" s="40" t="s">
        <v>733</v>
      </c>
      <c r="F119" s="42">
        <v>44696.671782407408</v>
      </c>
      <c r="G119" s="40"/>
      <c r="H119" s="40"/>
      <c r="I119" s="40" t="s">
        <v>122</v>
      </c>
      <c r="J119" s="40" t="s">
        <v>123</v>
      </c>
      <c r="K119" s="40" t="s">
        <v>734</v>
      </c>
      <c r="L119" s="40" t="s">
        <v>132</v>
      </c>
      <c r="M119" s="43" t="s">
        <v>56</v>
      </c>
      <c r="N119" s="45" t="s">
        <v>735</v>
      </c>
      <c r="O119" s="40">
        <v>643</v>
      </c>
      <c r="P119" s="40">
        <v>539</v>
      </c>
      <c r="Q119" s="40"/>
      <c r="R119" s="46" t="s">
        <v>736</v>
      </c>
      <c r="S119" s="43" t="s">
        <v>134</v>
      </c>
    </row>
    <row r="120" spans="1:19" ht="84">
      <c r="A120" s="44"/>
      <c r="B120" s="40"/>
      <c r="C120" s="41" t="s">
        <v>737</v>
      </c>
      <c r="D120" s="41" t="s">
        <v>114</v>
      </c>
      <c r="E120" s="40" t="s">
        <v>738</v>
      </c>
      <c r="F120" s="42">
        <v>44696.671331018515</v>
      </c>
      <c r="G120" s="40"/>
      <c r="H120" s="40"/>
      <c r="I120" s="40"/>
      <c r="J120" s="40"/>
      <c r="K120" s="40" t="s">
        <v>739</v>
      </c>
      <c r="L120" s="40"/>
      <c r="M120" s="43" t="s">
        <v>56</v>
      </c>
      <c r="N120" s="45" t="s">
        <v>740</v>
      </c>
      <c r="O120" s="40">
        <v>475</v>
      </c>
      <c r="P120" s="40">
        <v>603</v>
      </c>
      <c r="Q120" s="40" t="s">
        <v>741</v>
      </c>
      <c r="R120" s="46" t="s">
        <v>742</v>
      </c>
      <c r="S120" s="43" t="s">
        <v>457</v>
      </c>
    </row>
    <row r="121" spans="1:19" ht="72">
      <c r="A121" s="44"/>
      <c r="B121" s="40"/>
      <c r="C121" s="41" t="s">
        <v>743</v>
      </c>
      <c r="D121" s="41" t="s">
        <v>53</v>
      </c>
      <c r="E121" s="40" t="s">
        <v>744</v>
      </c>
      <c r="F121" s="42">
        <v>44696.671006944445</v>
      </c>
      <c r="G121" s="40"/>
      <c r="H121" s="40"/>
      <c r="I121" s="40"/>
      <c r="J121" s="40"/>
      <c r="K121" s="40" t="s">
        <v>745</v>
      </c>
      <c r="L121" s="40"/>
      <c r="M121" s="43" t="s">
        <v>56</v>
      </c>
      <c r="N121" s="45" t="s">
        <v>746</v>
      </c>
      <c r="O121" s="40">
        <v>519</v>
      </c>
      <c r="P121" s="40">
        <v>262</v>
      </c>
      <c r="Q121" s="40" t="s">
        <v>747</v>
      </c>
      <c r="R121" s="46" t="s">
        <v>748</v>
      </c>
      <c r="S121" s="43" t="s">
        <v>239</v>
      </c>
    </row>
    <row r="122" spans="1:19" ht="84">
      <c r="A122" s="44"/>
      <c r="B122" s="40"/>
      <c r="C122" s="41" t="s">
        <v>749</v>
      </c>
      <c r="D122" s="41" t="s">
        <v>223</v>
      </c>
      <c r="E122" s="40" t="s">
        <v>750</v>
      </c>
      <c r="F122" s="42">
        <v>44696.669803240744</v>
      </c>
      <c r="G122" s="40"/>
      <c r="H122" s="40"/>
      <c r="I122" s="40"/>
      <c r="J122" s="40"/>
      <c r="K122" s="40" t="s">
        <v>751</v>
      </c>
      <c r="L122" s="40"/>
      <c r="M122" s="43" t="s">
        <v>56</v>
      </c>
      <c r="N122" s="45" t="s">
        <v>752</v>
      </c>
      <c r="O122" s="40">
        <v>428</v>
      </c>
      <c r="P122" s="40">
        <v>593</v>
      </c>
      <c r="Q122" s="40" t="s">
        <v>753</v>
      </c>
      <c r="R122" s="46" t="s">
        <v>754</v>
      </c>
      <c r="S122" s="43" t="s">
        <v>112</v>
      </c>
    </row>
    <row r="123" spans="1:19" ht="84">
      <c r="A123" s="44"/>
      <c r="B123" s="40"/>
      <c r="C123" s="41" t="s">
        <v>755</v>
      </c>
      <c r="D123" s="41" t="s">
        <v>114</v>
      </c>
      <c r="E123" s="40" t="s">
        <v>756</v>
      </c>
      <c r="F123" s="42">
        <v>44696.669618055559</v>
      </c>
      <c r="G123" s="40"/>
      <c r="H123" s="40"/>
      <c r="I123" s="40"/>
      <c r="J123" s="40"/>
      <c r="K123" s="40" t="s">
        <v>757</v>
      </c>
      <c r="L123" s="40"/>
      <c r="M123" s="43" t="s">
        <v>64</v>
      </c>
      <c r="N123" s="45" t="s">
        <v>758</v>
      </c>
      <c r="O123" s="40">
        <v>364</v>
      </c>
      <c r="P123" s="40">
        <v>414</v>
      </c>
      <c r="Q123" s="40" t="s">
        <v>97</v>
      </c>
      <c r="R123" s="46" t="s">
        <v>759</v>
      </c>
      <c r="S123" s="43" t="s">
        <v>457</v>
      </c>
    </row>
    <row r="124" spans="1:19" ht="60">
      <c r="A124" s="44"/>
      <c r="B124" s="40"/>
      <c r="C124" s="41" t="s">
        <v>760</v>
      </c>
      <c r="D124" s="41" t="s">
        <v>114</v>
      </c>
      <c r="E124" s="40" t="s">
        <v>761</v>
      </c>
      <c r="F124" s="42">
        <v>44696.668796296297</v>
      </c>
      <c r="G124" s="40"/>
      <c r="H124" s="40"/>
      <c r="I124" s="40"/>
      <c r="J124" s="40"/>
      <c r="K124" s="40" t="s">
        <v>762</v>
      </c>
      <c r="L124" s="40"/>
      <c r="M124" s="43" t="s">
        <v>64</v>
      </c>
      <c r="N124" s="45" t="s">
        <v>763</v>
      </c>
      <c r="O124" s="40">
        <v>1</v>
      </c>
      <c r="P124" s="40">
        <v>8</v>
      </c>
      <c r="Q124" s="40"/>
      <c r="R124" s="46" t="s">
        <v>764</v>
      </c>
      <c r="S124" s="43" t="s">
        <v>765</v>
      </c>
    </row>
    <row r="125" spans="1:19" ht="60">
      <c r="A125" s="44"/>
      <c r="B125" s="40"/>
      <c r="C125" s="41" t="s">
        <v>766</v>
      </c>
      <c r="D125" s="41"/>
      <c r="E125" s="40" t="s">
        <v>767</v>
      </c>
      <c r="F125" s="42">
        <v>44696.667731481481</v>
      </c>
      <c r="G125" s="40"/>
      <c r="H125" s="40"/>
      <c r="I125" s="40"/>
      <c r="J125" s="40"/>
      <c r="K125" s="40" t="s">
        <v>768</v>
      </c>
      <c r="L125" s="40"/>
      <c r="M125" s="43" t="s">
        <v>156</v>
      </c>
      <c r="N125" s="45" t="s">
        <v>769</v>
      </c>
      <c r="O125" s="40"/>
      <c r="P125" s="40">
        <v>83</v>
      </c>
      <c r="Q125" s="40" t="s">
        <v>770</v>
      </c>
      <c r="R125" s="46" t="s">
        <v>771</v>
      </c>
      <c r="S125" s="43" t="s">
        <v>772</v>
      </c>
    </row>
    <row r="126" spans="1:19" ht="72">
      <c r="A126" s="44"/>
      <c r="B126" s="40"/>
      <c r="C126" s="41" t="s">
        <v>773</v>
      </c>
      <c r="D126" s="41" t="s">
        <v>114</v>
      </c>
      <c r="E126" s="40" t="s">
        <v>774</v>
      </c>
      <c r="F126" s="42">
        <v>44696.667685185181</v>
      </c>
      <c r="G126" s="40"/>
      <c r="H126" s="40"/>
      <c r="I126" s="40"/>
      <c r="J126" s="40"/>
      <c r="K126" s="40" t="s">
        <v>775</v>
      </c>
      <c r="L126" s="40"/>
      <c r="M126" s="43" t="s">
        <v>56</v>
      </c>
      <c r="N126" s="45" t="s">
        <v>776</v>
      </c>
      <c r="O126" s="40">
        <v>122</v>
      </c>
      <c r="P126" s="40">
        <v>443</v>
      </c>
      <c r="Q126" s="40" t="s">
        <v>777</v>
      </c>
      <c r="R126" s="46" t="s">
        <v>778</v>
      </c>
      <c r="S126" s="43" t="s">
        <v>457</v>
      </c>
    </row>
    <row r="127" spans="1:19" ht="84">
      <c r="A127" s="44"/>
      <c r="B127" s="40"/>
      <c r="C127" s="41" t="s">
        <v>779</v>
      </c>
      <c r="D127" s="41" t="s">
        <v>53</v>
      </c>
      <c r="E127" s="40" t="s">
        <v>780</v>
      </c>
      <c r="F127" s="42">
        <v>44696.667488425926</v>
      </c>
      <c r="G127" s="40"/>
      <c r="H127" s="40"/>
      <c r="I127" s="40"/>
      <c r="J127" s="40"/>
      <c r="K127" s="40" t="s">
        <v>727</v>
      </c>
      <c r="L127" s="40"/>
      <c r="M127" s="43" t="s">
        <v>56</v>
      </c>
      <c r="N127" s="45" t="s">
        <v>728</v>
      </c>
      <c r="O127" s="40">
        <v>10094</v>
      </c>
      <c r="P127" s="40">
        <v>1245</v>
      </c>
      <c r="Q127" s="40" t="s">
        <v>729</v>
      </c>
      <c r="R127" s="46" t="s">
        <v>781</v>
      </c>
      <c r="S127" s="43" t="s">
        <v>782</v>
      </c>
    </row>
    <row r="128" spans="1:19" ht="96">
      <c r="A128" s="44"/>
      <c r="B128" s="40"/>
      <c r="C128" s="41" t="s">
        <v>783</v>
      </c>
      <c r="D128" s="41" t="s">
        <v>114</v>
      </c>
      <c r="E128" s="40" t="s">
        <v>784</v>
      </c>
      <c r="F128" s="42">
        <v>44696.666342592594</v>
      </c>
      <c r="G128" s="40"/>
      <c r="H128" s="40"/>
      <c r="I128" s="40" t="s">
        <v>63</v>
      </c>
      <c r="J128" s="40" t="s">
        <v>60</v>
      </c>
      <c r="K128" s="40" t="s">
        <v>63</v>
      </c>
      <c r="L128" s="40" t="s">
        <v>785</v>
      </c>
      <c r="M128" s="43" t="s">
        <v>64</v>
      </c>
      <c r="N128" s="45" t="s">
        <v>65</v>
      </c>
      <c r="O128" s="40">
        <v>54</v>
      </c>
      <c r="P128" s="40"/>
      <c r="Q128" s="40" t="s">
        <v>66</v>
      </c>
      <c r="R128" s="46" t="s">
        <v>786</v>
      </c>
      <c r="S128" s="43" t="s">
        <v>787</v>
      </c>
    </row>
    <row r="129" spans="1:19" ht="13">
      <c r="A129" s="44"/>
      <c r="B129" s="40"/>
      <c r="C129" s="41" t="s">
        <v>788</v>
      </c>
      <c r="D129" s="41" t="s">
        <v>114</v>
      </c>
      <c r="E129" s="40" t="s">
        <v>789</v>
      </c>
      <c r="F129" s="42">
        <v>44696.665532407409</v>
      </c>
      <c r="G129" s="40"/>
      <c r="H129" s="40"/>
      <c r="I129" s="40"/>
      <c r="J129" s="40"/>
      <c r="K129" s="40" t="s">
        <v>790</v>
      </c>
      <c r="L129" s="40"/>
      <c r="M129" s="43" t="s">
        <v>56</v>
      </c>
      <c r="N129" s="45" t="s">
        <v>791</v>
      </c>
      <c r="O129" s="40">
        <v>297</v>
      </c>
      <c r="P129" s="40">
        <v>1034</v>
      </c>
      <c r="Q129" s="40" t="s">
        <v>792</v>
      </c>
      <c r="R129" s="46" t="s">
        <v>793</v>
      </c>
      <c r="S129" s="43" t="s">
        <v>457</v>
      </c>
    </row>
    <row r="130" spans="1:19" ht="24">
      <c r="A130" s="44"/>
      <c r="B130" s="40"/>
      <c r="C130" s="41" t="s">
        <v>794</v>
      </c>
      <c r="D130" s="41" t="s">
        <v>78</v>
      </c>
      <c r="E130" s="40" t="s">
        <v>795</v>
      </c>
      <c r="F130" s="42">
        <v>44696.664826388893</v>
      </c>
      <c r="G130" s="40"/>
      <c r="H130" s="40"/>
      <c r="I130" s="40"/>
      <c r="J130" s="40"/>
      <c r="K130" s="40" t="s">
        <v>796</v>
      </c>
      <c r="L130" s="40"/>
      <c r="M130" s="43" t="s">
        <v>156</v>
      </c>
      <c r="N130" s="45" t="s">
        <v>797</v>
      </c>
      <c r="O130" s="40">
        <v>23</v>
      </c>
      <c r="P130" s="40">
        <v>48</v>
      </c>
      <c r="Q130" s="40"/>
      <c r="R130" s="46" t="s">
        <v>798</v>
      </c>
      <c r="S130" s="43" t="s">
        <v>112</v>
      </c>
    </row>
    <row r="131" spans="1:19" ht="60">
      <c r="A131" s="44"/>
      <c r="B131" s="40"/>
      <c r="C131" s="41" t="s">
        <v>799</v>
      </c>
      <c r="D131" s="41" t="s">
        <v>53</v>
      </c>
      <c r="E131" s="40" t="s">
        <v>800</v>
      </c>
      <c r="F131" s="42">
        <v>44696.66405092593</v>
      </c>
      <c r="G131" s="40"/>
      <c r="H131" s="40"/>
      <c r="I131" s="40"/>
      <c r="J131" s="40"/>
      <c r="K131" s="40" t="s">
        <v>801</v>
      </c>
      <c r="L131" s="40"/>
      <c r="M131" s="43" t="s">
        <v>56</v>
      </c>
      <c r="N131" s="45" t="s">
        <v>802</v>
      </c>
      <c r="O131" s="40">
        <v>344</v>
      </c>
      <c r="P131" s="40">
        <v>137</v>
      </c>
      <c r="Q131" s="40" t="s">
        <v>803</v>
      </c>
      <c r="R131" s="46" t="s">
        <v>804</v>
      </c>
      <c r="S131" s="43" t="s">
        <v>75</v>
      </c>
    </row>
    <row r="132" spans="1:19" ht="24">
      <c r="A132" s="44"/>
      <c r="B132" s="40"/>
      <c r="C132" s="41" t="s">
        <v>805</v>
      </c>
      <c r="D132" s="41" t="s">
        <v>114</v>
      </c>
      <c r="E132" s="40" t="s">
        <v>806</v>
      </c>
      <c r="F132" s="42">
        <v>44696.663657407407</v>
      </c>
      <c r="G132" s="40"/>
      <c r="H132" s="40"/>
      <c r="I132" s="40"/>
      <c r="J132" s="40"/>
      <c r="K132" s="40" t="s">
        <v>63</v>
      </c>
      <c r="L132" s="40"/>
      <c r="M132" s="43" t="s">
        <v>64</v>
      </c>
      <c r="N132" s="45" t="s">
        <v>65</v>
      </c>
      <c r="O132" s="40">
        <v>54</v>
      </c>
      <c r="P132" s="40"/>
      <c r="Q132" s="40" t="s">
        <v>66</v>
      </c>
      <c r="R132" s="46" t="s">
        <v>807</v>
      </c>
      <c r="S132" s="43" t="s">
        <v>808</v>
      </c>
    </row>
    <row r="133" spans="1:19" ht="24">
      <c r="A133" s="44"/>
      <c r="B133" s="40"/>
      <c r="C133" s="41" t="s">
        <v>809</v>
      </c>
      <c r="D133" s="41" t="s">
        <v>223</v>
      </c>
      <c r="E133" s="40" t="s">
        <v>810</v>
      </c>
      <c r="F133" s="42">
        <v>44696.663564814815</v>
      </c>
      <c r="G133" s="40"/>
      <c r="H133" s="40"/>
      <c r="I133" s="40"/>
      <c r="J133" s="40"/>
      <c r="K133" s="40" t="s">
        <v>811</v>
      </c>
      <c r="L133" s="40"/>
      <c r="M133" s="43" t="s">
        <v>56</v>
      </c>
      <c r="N133" s="45" t="s">
        <v>812</v>
      </c>
      <c r="O133" s="40">
        <v>3139</v>
      </c>
      <c r="P133" s="40">
        <v>280</v>
      </c>
      <c r="Q133" s="40" t="s">
        <v>227</v>
      </c>
      <c r="R133" s="46" t="s">
        <v>813</v>
      </c>
      <c r="S133" s="43" t="s">
        <v>524</v>
      </c>
    </row>
    <row r="134" spans="1:19" ht="72">
      <c r="A134" s="44"/>
      <c r="B134" s="40"/>
      <c r="C134" s="41" t="s">
        <v>814</v>
      </c>
      <c r="D134" s="41" t="s">
        <v>53</v>
      </c>
      <c r="E134" s="40" t="s">
        <v>815</v>
      </c>
      <c r="F134" s="42">
        <v>44696.662118055552</v>
      </c>
      <c r="G134" s="40"/>
      <c r="H134" s="40"/>
      <c r="I134" s="40"/>
      <c r="J134" s="40"/>
      <c r="K134" s="40" t="s">
        <v>816</v>
      </c>
      <c r="L134" s="40"/>
      <c r="M134" s="43" t="s">
        <v>56</v>
      </c>
      <c r="N134" s="45" t="s">
        <v>817</v>
      </c>
      <c r="O134" s="40">
        <v>145</v>
      </c>
      <c r="P134" s="40">
        <v>829</v>
      </c>
      <c r="Q134" s="40" t="s">
        <v>818</v>
      </c>
      <c r="R134" s="46" t="s">
        <v>819</v>
      </c>
      <c r="S134" s="43" t="s">
        <v>75</v>
      </c>
    </row>
    <row r="135" spans="1:19" ht="60">
      <c r="A135" s="44"/>
      <c r="B135" s="40"/>
      <c r="C135" s="41" t="s">
        <v>820</v>
      </c>
      <c r="D135" s="41" t="s">
        <v>211</v>
      </c>
      <c r="E135" s="40" t="s">
        <v>821</v>
      </c>
      <c r="F135" s="42">
        <v>44696.661620370374</v>
      </c>
      <c r="G135" s="40"/>
      <c r="H135" s="40"/>
      <c r="I135" s="40" t="s">
        <v>122</v>
      </c>
      <c r="J135" s="40" t="s">
        <v>123</v>
      </c>
      <c r="K135" s="40" t="s">
        <v>822</v>
      </c>
      <c r="L135" s="40" t="s">
        <v>125</v>
      </c>
      <c r="M135" s="43" t="s">
        <v>56</v>
      </c>
      <c r="N135" s="45" t="s">
        <v>823</v>
      </c>
      <c r="O135" s="40">
        <v>41</v>
      </c>
      <c r="P135" s="40">
        <v>221</v>
      </c>
      <c r="Q135" s="40" t="s">
        <v>824</v>
      </c>
      <c r="R135" s="46" t="s">
        <v>825</v>
      </c>
      <c r="S135" s="43" t="s">
        <v>129</v>
      </c>
    </row>
    <row r="136" spans="1:19" ht="13">
      <c r="A136" s="44"/>
      <c r="B136" s="40"/>
      <c r="C136" s="41" t="s">
        <v>826</v>
      </c>
      <c r="D136" s="41" t="s">
        <v>53</v>
      </c>
      <c r="E136" s="40" t="s">
        <v>827</v>
      </c>
      <c r="F136" s="42">
        <v>44696.66133101852</v>
      </c>
      <c r="G136" s="40"/>
      <c r="H136" s="40"/>
      <c r="I136" s="40"/>
      <c r="J136" s="40"/>
      <c r="K136" s="40" t="s">
        <v>218</v>
      </c>
      <c r="L136" s="40"/>
      <c r="M136" s="43" t="s">
        <v>56</v>
      </c>
      <c r="N136" s="45" t="s">
        <v>219</v>
      </c>
      <c r="O136" s="40">
        <v>32</v>
      </c>
      <c r="P136" s="40">
        <v>177</v>
      </c>
      <c r="Q136" s="40"/>
      <c r="R136" s="46" t="s">
        <v>828</v>
      </c>
      <c r="S136" s="43" t="s">
        <v>829</v>
      </c>
    </row>
    <row r="137" spans="1:19" ht="48">
      <c r="A137" s="44"/>
      <c r="B137" s="40"/>
      <c r="C137" s="41" t="s">
        <v>830</v>
      </c>
      <c r="D137" s="41" t="s">
        <v>78</v>
      </c>
      <c r="E137" s="40" t="s">
        <v>831</v>
      </c>
      <c r="F137" s="42">
        <v>44696.659062499995</v>
      </c>
      <c r="G137" s="40"/>
      <c r="H137" s="40"/>
      <c r="I137" s="40"/>
      <c r="J137" s="40"/>
      <c r="K137" s="40" t="s">
        <v>660</v>
      </c>
      <c r="L137" s="40"/>
      <c r="M137" s="43" t="s">
        <v>56</v>
      </c>
      <c r="N137" s="45" t="s">
        <v>661</v>
      </c>
      <c r="O137" s="40">
        <v>863</v>
      </c>
      <c r="P137" s="40">
        <v>12</v>
      </c>
      <c r="Q137" s="40" t="s">
        <v>227</v>
      </c>
      <c r="R137" s="46" t="s">
        <v>832</v>
      </c>
      <c r="S137" s="43" t="s">
        <v>833</v>
      </c>
    </row>
    <row r="138" spans="1:19" ht="36">
      <c r="A138" s="44"/>
      <c r="B138" s="40"/>
      <c r="C138" s="41" t="s">
        <v>834</v>
      </c>
      <c r="D138" s="41" t="s">
        <v>223</v>
      </c>
      <c r="E138" s="40" t="s">
        <v>835</v>
      </c>
      <c r="F138" s="42">
        <v>44696.657407407409</v>
      </c>
      <c r="G138" s="40"/>
      <c r="H138" s="40"/>
      <c r="I138" s="40"/>
      <c r="J138" s="40"/>
      <c r="K138" s="40" t="s">
        <v>186</v>
      </c>
      <c r="L138" s="40"/>
      <c r="M138" s="43" t="s">
        <v>64</v>
      </c>
      <c r="N138" s="45" t="s">
        <v>187</v>
      </c>
      <c r="O138" s="40">
        <v>991</v>
      </c>
      <c r="P138" s="40">
        <v>4456</v>
      </c>
      <c r="Q138" s="40"/>
      <c r="R138" s="46" t="s">
        <v>836</v>
      </c>
      <c r="S138" s="43" t="s">
        <v>837</v>
      </c>
    </row>
    <row r="139" spans="1:19" ht="60">
      <c r="A139" s="44"/>
      <c r="B139" s="40"/>
      <c r="C139" s="41" t="s">
        <v>838</v>
      </c>
      <c r="D139" s="41" t="s">
        <v>211</v>
      </c>
      <c r="E139" s="40" t="s">
        <v>839</v>
      </c>
      <c r="F139" s="42">
        <v>44696.656215277777</v>
      </c>
      <c r="G139" s="40"/>
      <c r="H139" s="40"/>
      <c r="I139" s="40"/>
      <c r="J139" s="40"/>
      <c r="K139" s="40" t="s">
        <v>840</v>
      </c>
      <c r="L139" s="40"/>
      <c r="M139" s="43" t="s">
        <v>56</v>
      </c>
      <c r="N139" s="45" t="s">
        <v>841</v>
      </c>
      <c r="O139" s="40">
        <v>36</v>
      </c>
      <c r="P139" s="40">
        <v>4</v>
      </c>
      <c r="Q139" s="40" t="s">
        <v>227</v>
      </c>
      <c r="R139" s="46" t="s">
        <v>842</v>
      </c>
      <c r="S139" s="43" t="s">
        <v>843</v>
      </c>
    </row>
    <row r="140" spans="1:19" ht="13">
      <c r="A140" s="44"/>
      <c r="B140" s="40"/>
      <c r="C140" s="41" t="s">
        <v>844</v>
      </c>
      <c r="D140" s="41" t="s">
        <v>211</v>
      </c>
      <c r="E140" s="40" t="s">
        <v>845</v>
      </c>
      <c r="F140" s="42">
        <v>44696.652708333335</v>
      </c>
      <c r="G140" s="40"/>
      <c r="H140" s="40"/>
      <c r="I140" s="40" t="s">
        <v>122</v>
      </c>
      <c r="J140" s="40" t="s">
        <v>123</v>
      </c>
      <c r="K140" s="40" t="s">
        <v>846</v>
      </c>
      <c r="L140" s="40" t="s">
        <v>125</v>
      </c>
      <c r="M140" s="43" t="s">
        <v>56</v>
      </c>
      <c r="N140" s="45" t="s">
        <v>847</v>
      </c>
      <c r="O140" s="40">
        <v>471</v>
      </c>
      <c r="P140" s="40">
        <v>481</v>
      </c>
      <c r="Q140" s="40"/>
      <c r="R140" s="46" t="s">
        <v>848</v>
      </c>
      <c r="S140" s="43" t="s">
        <v>129</v>
      </c>
    </row>
    <row r="141" spans="1:19" ht="36">
      <c r="A141" s="44"/>
      <c r="B141" s="40"/>
      <c r="C141" s="41" t="s">
        <v>849</v>
      </c>
      <c r="D141" s="41" t="s">
        <v>78</v>
      </c>
      <c r="E141" s="40" t="s">
        <v>850</v>
      </c>
      <c r="F141" s="42">
        <v>44696.651562500003</v>
      </c>
      <c r="G141" s="40"/>
      <c r="H141" s="40"/>
      <c r="I141" s="40"/>
      <c r="J141" s="40"/>
      <c r="K141" s="40" t="s">
        <v>851</v>
      </c>
      <c r="L141" s="40"/>
      <c r="M141" s="43" t="s">
        <v>64</v>
      </c>
      <c r="N141" s="45" t="s">
        <v>852</v>
      </c>
      <c r="O141" s="40">
        <v>85</v>
      </c>
      <c r="P141" s="40">
        <v>815</v>
      </c>
      <c r="Q141" s="40" t="s">
        <v>227</v>
      </c>
      <c r="R141" s="46" t="s">
        <v>853</v>
      </c>
      <c r="S141" s="43" t="s">
        <v>854</v>
      </c>
    </row>
    <row r="142" spans="1:19" ht="48">
      <c r="A142" s="44"/>
      <c r="B142" s="40"/>
      <c r="C142" s="41" t="s">
        <v>855</v>
      </c>
      <c r="D142" s="41" t="s">
        <v>389</v>
      </c>
      <c r="E142" s="40" t="s">
        <v>856</v>
      </c>
      <c r="F142" s="42">
        <v>44696.650706018518</v>
      </c>
      <c r="G142" s="40"/>
      <c r="H142" s="40"/>
      <c r="I142" s="40"/>
      <c r="J142" s="40"/>
      <c r="K142" s="40" t="s">
        <v>857</v>
      </c>
      <c r="L142" s="40"/>
      <c r="M142" s="43" t="s">
        <v>156</v>
      </c>
      <c r="N142" s="45" t="s">
        <v>858</v>
      </c>
      <c r="O142" s="40">
        <v>1822</v>
      </c>
      <c r="P142" s="40">
        <v>652</v>
      </c>
      <c r="Q142" s="40" t="s">
        <v>859</v>
      </c>
      <c r="R142" s="46" t="s">
        <v>860</v>
      </c>
      <c r="S142" s="43" t="s">
        <v>861</v>
      </c>
    </row>
    <row r="143" spans="1:19" ht="60">
      <c r="A143" s="44"/>
      <c r="B143" s="40"/>
      <c r="C143" s="41" t="s">
        <v>862</v>
      </c>
      <c r="D143" s="41" t="s">
        <v>389</v>
      </c>
      <c r="E143" s="40" t="s">
        <v>863</v>
      </c>
      <c r="F143" s="42">
        <v>44696.65</v>
      </c>
      <c r="G143" s="40"/>
      <c r="H143" s="40"/>
      <c r="I143" s="40"/>
      <c r="J143" s="40"/>
      <c r="K143" s="40" t="s">
        <v>864</v>
      </c>
      <c r="L143" s="40"/>
      <c r="M143" s="43" t="s">
        <v>64</v>
      </c>
      <c r="N143" s="45" t="s">
        <v>865</v>
      </c>
      <c r="O143" s="40">
        <v>529</v>
      </c>
      <c r="P143" s="40">
        <v>446</v>
      </c>
      <c r="Q143" s="40" t="s">
        <v>866</v>
      </c>
      <c r="R143" s="46" t="s">
        <v>867</v>
      </c>
      <c r="S143" s="43" t="s">
        <v>112</v>
      </c>
    </row>
    <row r="144" spans="1:19" ht="36">
      <c r="A144" s="44"/>
      <c r="B144" s="40"/>
      <c r="C144" s="41" t="s">
        <v>868</v>
      </c>
      <c r="D144" s="41" t="s">
        <v>53</v>
      </c>
      <c r="E144" s="40" t="s">
        <v>869</v>
      </c>
      <c r="F144" s="42">
        <v>44696.649918981479</v>
      </c>
      <c r="G144" s="40"/>
      <c r="H144" s="40"/>
      <c r="I144" s="40" t="s">
        <v>63</v>
      </c>
      <c r="J144" s="40" t="s">
        <v>60</v>
      </c>
      <c r="K144" s="40" t="s">
        <v>63</v>
      </c>
      <c r="L144" s="40" t="s">
        <v>785</v>
      </c>
      <c r="M144" s="43" t="s">
        <v>64</v>
      </c>
      <c r="N144" s="45" t="s">
        <v>65</v>
      </c>
      <c r="O144" s="40">
        <v>54</v>
      </c>
      <c r="P144" s="40"/>
      <c r="Q144" s="40" t="s">
        <v>66</v>
      </c>
      <c r="R144" s="46" t="s">
        <v>870</v>
      </c>
      <c r="S144" s="43" t="s">
        <v>871</v>
      </c>
    </row>
    <row r="145" spans="1:19" ht="96">
      <c r="A145" s="44"/>
      <c r="B145" s="40"/>
      <c r="C145" s="41" t="s">
        <v>872</v>
      </c>
      <c r="D145" s="41" t="s">
        <v>53</v>
      </c>
      <c r="E145" s="40" t="s">
        <v>873</v>
      </c>
      <c r="F145" s="42">
        <v>44696.649548611109</v>
      </c>
      <c r="G145" s="40"/>
      <c r="H145" s="40"/>
      <c r="I145" s="40"/>
      <c r="J145" s="40"/>
      <c r="K145" s="40" t="s">
        <v>63</v>
      </c>
      <c r="L145" s="40"/>
      <c r="M145" s="43" t="s">
        <v>64</v>
      </c>
      <c r="N145" s="45" t="s">
        <v>65</v>
      </c>
      <c r="O145" s="40">
        <v>54</v>
      </c>
      <c r="P145" s="40"/>
      <c r="Q145" s="40" t="s">
        <v>66</v>
      </c>
      <c r="R145" s="46" t="s">
        <v>874</v>
      </c>
      <c r="S145" s="43" t="s">
        <v>875</v>
      </c>
    </row>
    <row r="146" spans="1:19" ht="24">
      <c r="A146" s="44"/>
      <c r="B146" s="40"/>
      <c r="C146" s="41" t="s">
        <v>876</v>
      </c>
      <c r="D146" s="41" t="s">
        <v>53</v>
      </c>
      <c r="E146" s="40" t="s">
        <v>877</v>
      </c>
      <c r="F146" s="42">
        <v>44696.649386574078</v>
      </c>
      <c r="G146" s="40"/>
      <c r="H146" s="40"/>
      <c r="I146" s="40"/>
      <c r="J146" s="40"/>
      <c r="K146" s="40" t="s">
        <v>878</v>
      </c>
      <c r="L146" s="40"/>
      <c r="M146" s="43" t="s">
        <v>156</v>
      </c>
      <c r="N146" s="45" t="s">
        <v>879</v>
      </c>
      <c r="O146" s="40">
        <v>992</v>
      </c>
      <c r="P146" s="40">
        <v>1061</v>
      </c>
      <c r="Q146" s="40" t="s">
        <v>880</v>
      </c>
      <c r="R146" s="46" t="s">
        <v>881</v>
      </c>
      <c r="S146" s="43" t="s">
        <v>239</v>
      </c>
    </row>
    <row r="147" spans="1:19" ht="60">
      <c r="A147" s="44"/>
      <c r="B147" s="40"/>
      <c r="C147" s="41" t="s">
        <v>882</v>
      </c>
      <c r="D147" s="41" t="s">
        <v>53</v>
      </c>
      <c r="E147" s="40" t="s">
        <v>883</v>
      </c>
      <c r="F147" s="42">
        <v>44696.648912037039</v>
      </c>
      <c r="G147" s="40"/>
      <c r="H147" s="40"/>
      <c r="I147" s="40"/>
      <c r="J147" s="40"/>
      <c r="K147" s="40" t="s">
        <v>647</v>
      </c>
      <c r="L147" s="40"/>
      <c r="M147" s="43" t="s">
        <v>56</v>
      </c>
      <c r="N147" s="45" t="s">
        <v>648</v>
      </c>
      <c r="O147" s="40">
        <v>8282</v>
      </c>
      <c r="P147" s="40">
        <v>6782</v>
      </c>
      <c r="Q147" s="40" t="s">
        <v>649</v>
      </c>
      <c r="R147" s="46" t="s">
        <v>884</v>
      </c>
      <c r="S147" s="43" t="s">
        <v>885</v>
      </c>
    </row>
    <row r="148" spans="1:19" ht="48">
      <c r="A148" s="44"/>
      <c r="B148" s="40"/>
      <c r="C148" s="41" t="s">
        <v>886</v>
      </c>
      <c r="D148" s="41" t="s">
        <v>53</v>
      </c>
      <c r="E148" s="40" t="s">
        <v>887</v>
      </c>
      <c r="F148" s="42">
        <v>44696.648761574077</v>
      </c>
      <c r="G148" s="40"/>
      <c r="H148" s="40"/>
      <c r="I148" s="40"/>
      <c r="J148" s="40"/>
      <c r="K148" s="40" t="s">
        <v>660</v>
      </c>
      <c r="L148" s="40"/>
      <c r="M148" s="43" t="s">
        <v>56</v>
      </c>
      <c r="N148" s="45" t="s">
        <v>661</v>
      </c>
      <c r="O148" s="40">
        <v>863</v>
      </c>
      <c r="P148" s="40">
        <v>12</v>
      </c>
      <c r="Q148" s="40" t="s">
        <v>227</v>
      </c>
      <c r="R148" s="46" t="s">
        <v>888</v>
      </c>
      <c r="S148" s="43" t="s">
        <v>112</v>
      </c>
    </row>
    <row r="149" spans="1:19" ht="96">
      <c r="A149" s="44"/>
      <c r="B149" s="40"/>
      <c r="C149" s="41" t="s">
        <v>889</v>
      </c>
      <c r="D149" s="41" t="s">
        <v>53</v>
      </c>
      <c r="E149" s="40" t="s">
        <v>890</v>
      </c>
      <c r="F149" s="42">
        <v>44696.644907407404</v>
      </c>
      <c r="G149" s="40"/>
      <c r="H149" s="40"/>
      <c r="I149" s="40"/>
      <c r="J149" s="40"/>
      <c r="K149" s="40" t="s">
        <v>260</v>
      </c>
      <c r="L149" s="40"/>
      <c r="M149" s="43" t="s">
        <v>56</v>
      </c>
      <c r="N149" s="45" t="s">
        <v>261</v>
      </c>
      <c r="O149" s="40">
        <v>22131</v>
      </c>
      <c r="P149" s="40"/>
      <c r="Q149" s="40" t="s">
        <v>82</v>
      </c>
      <c r="R149" s="46" t="s">
        <v>891</v>
      </c>
      <c r="S149" s="43" t="s">
        <v>498</v>
      </c>
    </row>
    <row r="150" spans="1:19" ht="96">
      <c r="A150" s="44"/>
      <c r="B150" s="40"/>
      <c r="C150" s="41" t="s">
        <v>892</v>
      </c>
      <c r="D150" s="41" t="s">
        <v>53</v>
      </c>
      <c r="E150" s="40" t="s">
        <v>893</v>
      </c>
      <c r="F150" s="42">
        <v>44696.639409722222</v>
      </c>
      <c r="G150" s="40"/>
      <c r="H150" s="40"/>
      <c r="I150" s="40"/>
      <c r="J150" s="40"/>
      <c r="K150" s="40" t="s">
        <v>295</v>
      </c>
      <c r="L150" s="40"/>
      <c r="M150" s="43" t="s">
        <v>156</v>
      </c>
      <c r="N150" s="45" t="s">
        <v>296</v>
      </c>
      <c r="O150" s="40">
        <v>1114</v>
      </c>
      <c r="P150" s="40">
        <v>8</v>
      </c>
      <c r="Q150" s="40"/>
      <c r="R150" s="46" t="s">
        <v>894</v>
      </c>
      <c r="S150" s="43" t="s">
        <v>895</v>
      </c>
    </row>
    <row r="151" spans="1:19" ht="36">
      <c r="A151" s="44"/>
      <c r="B151" s="40"/>
      <c r="C151" s="41" t="s">
        <v>896</v>
      </c>
      <c r="D151" s="41" t="s">
        <v>53</v>
      </c>
      <c r="E151" s="40" t="s">
        <v>897</v>
      </c>
      <c r="F151" s="42">
        <v>44696.638460648144</v>
      </c>
      <c r="G151" s="40"/>
      <c r="H151" s="40"/>
      <c r="I151" s="40"/>
      <c r="J151" s="40"/>
      <c r="K151" s="40" t="s">
        <v>429</v>
      </c>
      <c r="L151" s="40"/>
      <c r="M151" s="43" t="s">
        <v>56</v>
      </c>
      <c r="N151" s="45" t="s">
        <v>430</v>
      </c>
      <c r="O151" s="40">
        <v>13879</v>
      </c>
      <c r="P151" s="40">
        <v>5652</v>
      </c>
      <c r="Q151" s="40" t="s">
        <v>431</v>
      </c>
      <c r="R151" s="46" t="s">
        <v>898</v>
      </c>
      <c r="S151" s="43" t="s">
        <v>899</v>
      </c>
    </row>
    <row r="152" spans="1:19" ht="72">
      <c r="A152" s="44"/>
      <c r="B152" s="40"/>
      <c r="C152" s="41" t="s">
        <v>900</v>
      </c>
      <c r="D152" s="41" t="s">
        <v>53</v>
      </c>
      <c r="E152" s="40" t="s">
        <v>901</v>
      </c>
      <c r="F152" s="42">
        <v>44696.638032407413</v>
      </c>
      <c r="G152" s="40"/>
      <c r="H152" s="40"/>
      <c r="I152" s="40"/>
      <c r="J152" s="40"/>
      <c r="K152" s="40" t="s">
        <v>429</v>
      </c>
      <c r="L152" s="40"/>
      <c r="M152" s="43" t="s">
        <v>56</v>
      </c>
      <c r="N152" s="45" t="s">
        <v>430</v>
      </c>
      <c r="O152" s="40">
        <v>13879</v>
      </c>
      <c r="P152" s="40">
        <v>5652</v>
      </c>
      <c r="Q152" s="40" t="s">
        <v>431</v>
      </c>
      <c r="R152" s="46" t="s">
        <v>902</v>
      </c>
      <c r="S152" s="43" t="s">
        <v>782</v>
      </c>
    </row>
    <row r="153" spans="1:19" ht="36">
      <c r="A153" s="44"/>
      <c r="B153" s="40"/>
      <c r="C153" s="41" t="s">
        <v>903</v>
      </c>
      <c r="D153" s="41" t="s">
        <v>223</v>
      </c>
      <c r="E153" s="40" t="s">
        <v>904</v>
      </c>
      <c r="F153" s="42">
        <v>44696.63726851852</v>
      </c>
      <c r="G153" s="40"/>
      <c r="H153" s="40"/>
      <c r="I153" s="40"/>
      <c r="J153" s="40"/>
      <c r="K153" s="40" t="s">
        <v>905</v>
      </c>
      <c r="L153" s="40"/>
      <c r="M153" s="43" t="s">
        <v>56</v>
      </c>
      <c r="N153" s="45" t="s">
        <v>906</v>
      </c>
      <c r="O153" s="40">
        <v>1406</v>
      </c>
      <c r="P153" s="40">
        <v>2187</v>
      </c>
      <c r="Q153" s="40" t="s">
        <v>907</v>
      </c>
      <c r="R153" s="46" t="s">
        <v>908</v>
      </c>
      <c r="S153" s="43" t="s">
        <v>909</v>
      </c>
    </row>
    <row r="154" spans="1:19" ht="60">
      <c r="A154" s="44"/>
      <c r="B154" s="40"/>
      <c r="C154" s="41" t="s">
        <v>910</v>
      </c>
      <c r="D154" s="41" t="s">
        <v>223</v>
      </c>
      <c r="E154" s="40" t="s">
        <v>911</v>
      </c>
      <c r="F154" s="42">
        <v>44696.634976851856</v>
      </c>
      <c r="G154" s="40"/>
      <c r="H154" s="40"/>
      <c r="I154" s="40"/>
      <c r="J154" s="40"/>
      <c r="K154" s="40" t="s">
        <v>912</v>
      </c>
      <c r="L154" s="40"/>
      <c r="M154" s="43" t="s">
        <v>156</v>
      </c>
      <c r="N154" s="45" t="s">
        <v>913</v>
      </c>
      <c r="O154" s="40">
        <v>70</v>
      </c>
      <c r="P154" s="40">
        <v>254</v>
      </c>
      <c r="Q154" s="40" t="s">
        <v>914</v>
      </c>
      <c r="R154" s="46" t="s">
        <v>915</v>
      </c>
      <c r="S154" s="43" t="s">
        <v>112</v>
      </c>
    </row>
    <row r="155" spans="1:19" ht="72">
      <c r="A155" s="44"/>
      <c r="B155" s="40"/>
      <c r="C155" s="41" t="s">
        <v>916</v>
      </c>
      <c r="D155" s="41" t="s">
        <v>78</v>
      </c>
      <c r="E155" s="40" t="s">
        <v>917</v>
      </c>
      <c r="F155" s="42">
        <v>44696.633067129631</v>
      </c>
      <c r="G155" s="40"/>
      <c r="H155" s="40"/>
      <c r="I155" s="40" t="s">
        <v>918</v>
      </c>
      <c r="J155" s="40" t="s">
        <v>919</v>
      </c>
      <c r="K155" s="40" t="s">
        <v>851</v>
      </c>
      <c r="L155" s="40" t="s">
        <v>920</v>
      </c>
      <c r="M155" s="43" t="s">
        <v>64</v>
      </c>
      <c r="N155" s="45" t="s">
        <v>852</v>
      </c>
      <c r="O155" s="40">
        <v>85</v>
      </c>
      <c r="P155" s="40">
        <v>815</v>
      </c>
      <c r="Q155" s="40" t="s">
        <v>227</v>
      </c>
      <c r="R155" s="46" t="s">
        <v>921</v>
      </c>
      <c r="S155" s="43" t="s">
        <v>922</v>
      </c>
    </row>
    <row r="156" spans="1:19" ht="13">
      <c r="A156" s="44"/>
      <c r="B156" s="40"/>
      <c r="C156" s="41" t="s">
        <v>923</v>
      </c>
      <c r="D156" s="41" t="s">
        <v>389</v>
      </c>
      <c r="E156" s="40" t="s">
        <v>924</v>
      </c>
      <c r="F156" s="42">
        <v>44696.63208333333</v>
      </c>
      <c r="G156" s="40"/>
      <c r="H156" s="40"/>
      <c r="I156" s="40"/>
      <c r="J156" s="40"/>
      <c r="K156" s="40" t="s">
        <v>925</v>
      </c>
      <c r="L156" s="40"/>
      <c r="M156" s="43" t="s">
        <v>156</v>
      </c>
      <c r="N156" s="45" t="s">
        <v>926</v>
      </c>
      <c r="O156" s="40">
        <v>30442</v>
      </c>
      <c r="P156" s="40">
        <v>1868</v>
      </c>
      <c r="Q156" s="40" t="s">
        <v>227</v>
      </c>
      <c r="R156" s="46" t="s">
        <v>927</v>
      </c>
      <c r="S156" s="43" t="s">
        <v>928</v>
      </c>
    </row>
    <row r="157" spans="1:19" ht="84">
      <c r="A157" s="44"/>
      <c r="B157" s="40"/>
      <c r="C157" s="41" t="s">
        <v>929</v>
      </c>
      <c r="D157" s="41" t="s">
        <v>223</v>
      </c>
      <c r="E157" s="40" t="s">
        <v>930</v>
      </c>
      <c r="F157" s="42">
        <v>44696.631319444445</v>
      </c>
      <c r="G157" s="40"/>
      <c r="H157" s="40"/>
      <c r="I157" s="40"/>
      <c r="J157" s="40"/>
      <c r="K157" s="40" t="s">
        <v>931</v>
      </c>
      <c r="L157" s="40"/>
      <c r="M157" s="43" t="s">
        <v>56</v>
      </c>
      <c r="N157" s="45" t="s">
        <v>932</v>
      </c>
      <c r="O157" s="40">
        <v>961</v>
      </c>
      <c r="P157" s="40">
        <v>1574</v>
      </c>
      <c r="Q157" s="40"/>
      <c r="R157" s="46" t="s">
        <v>933</v>
      </c>
      <c r="S157" s="43" t="s">
        <v>934</v>
      </c>
    </row>
    <row r="158" spans="1:19" ht="24">
      <c r="A158" s="44"/>
      <c r="B158" s="40"/>
      <c r="C158" s="41" t="s">
        <v>935</v>
      </c>
      <c r="D158" s="41" t="s">
        <v>53</v>
      </c>
      <c r="E158" s="40" t="s">
        <v>936</v>
      </c>
      <c r="F158" s="42">
        <v>44696.630740740744</v>
      </c>
      <c r="G158" s="40"/>
      <c r="H158" s="40"/>
      <c r="I158" s="40"/>
      <c r="J158" s="40"/>
      <c r="K158" s="40" t="s">
        <v>937</v>
      </c>
      <c r="L158" s="40"/>
      <c r="M158" s="43" t="s">
        <v>56</v>
      </c>
      <c r="N158" s="45" t="s">
        <v>938</v>
      </c>
      <c r="O158" s="40">
        <v>28</v>
      </c>
      <c r="P158" s="40"/>
      <c r="Q158" s="40"/>
      <c r="R158" s="46" t="s">
        <v>939</v>
      </c>
      <c r="S158" s="43" t="s">
        <v>940</v>
      </c>
    </row>
    <row r="159" spans="1:19" ht="72">
      <c r="A159" s="44"/>
      <c r="B159" s="40"/>
      <c r="C159" s="41" t="s">
        <v>941</v>
      </c>
      <c r="D159" s="41" t="s">
        <v>53</v>
      </c>
      <c r="E159" s="40" t="s">
        <v>942</v>
      </c>
      <c r="F159" s="42">
        <v>44696.628449074073</v>
      </c>
      <c r="G159" s="40"/>
      <c r="H159" s="40"/>
      <c r="I159" s="40"/>
      <c r="J159" s="40"/>
      <c r="K159" s="40" t="s">
        <v>937</v>
      </c>
      <c r="L159" s="40"/>
      <c r="M159" s="43" t="s">
        <v>56</v>
      </c>
      <c r="N159" s="45" t="s">
        <v>938</v>
      </c>
      <c r="O159" s="40">
        <v>28</v>
      </c>
      <c r="P159" s="40"/>
      <c r="Q159" s="40"/>
      <c r="R159" s="46" t="s">
        <v>943</v>
      </c>
      <c r="S159" s="43" t="s">
        <v>944</v>
      </c>
    </row>
    <row r="160" spans="1:19" ht="84">
      <c r="A160" s="44"/>
      <c r="B160" s="40"/>
      <c r="C160" s="41" t="s">
        <v>945</v>
      </c>
      <c r="D160" s="41" t="s">
        <v>53</v>
      </c>
      <c r="E160" s="40" t="s">
        <v>946</v>
      </c>
      <c r="F160" s="42">
        <v>44696.627488425926</v>
      </c>
      <c r="G160" s="40"/>
      <c r="H160" s="40"/>
      <c r="I160" s="40"/>
      <c r="J160" s="40"/>
      <c r="K160" s="40" t="s">
        <v>947</v>
      </c>
      <c r="L160" s="40"/>
      <c r="M160" s="43" t="s">
        <v>64</v>
      </c>
      <c r="N160" s="45" t="s">
        <v>948</v>
      </c>
      <c r="O160" s="40">
        <v>4189</v>
      </c>
      <c r="P160" s="40">
        <v>3547</v>
      </c>
      <c r="Q160" s="40" t="s">
        <v>227</v>
      </c>
      <c r="R160" s="46" t="s">
        <v>949</v>
      </c>
      <c r="S160" s="43" t="s">
        <v>950</v>
      </c>
    </row>
    <row r="161" spans="1:19" ht="72">
      <c r="A161" s="44"/>
      <c r="B161" s="40"/>
      <c r="C161" s="41" t="s">
        <v>951</v>
      </c>
      <c r="D161" s="41" t="s">
        <v>223</v>
      </c>
      <c r="E161" s="40" t="s">
        <v>952</v>
      </c>
      <c r="F161" s="42">
        <v>44696.626620370371</v>
      </c>
      <c r="G161" s="40"/>
      <c r="H161" s="40"/>
      <c r="I161" s="40" t="s">
        <v>122</v>
      </c>
      <c r="J161" s="40" t="s">
        <v>123</v>
      </c>
      <c r="K161" s="40" t="s">
        <v>953</v>
      </c>
      <c r="L161" s="40" t="s">
        <v>132</v>
      </c>
      <c r="M161" s="43" t="s">
        <v>56</v>
      </c>
      <c r="N161" s="45" t="s">
        <v>954</v>
      </c>
      <c r="O161" s="40">
        <v>1</v>
      </c>
      <c r="P161" s="40">
        <v>14</v>
      </c>
      <c r="Q161" s="40"/>
      <c r="R161" s="46" t="s">
        <v>955</v>
      </c>
      <c r="S161" s="43" t="s">
        <v>134</v>
      </c>
    </row>
    <row r="162" spans="1:19" ht="72">
      <c r="A162" s="44"/>
      <c r="B162" s="40"/>
      <c r="C162" s="41" t="s">
        <v>956</v>
      </c>
      <c r="D162" s="41" t="s">
        <v>223</v>
      </c>
      <c r="E162" s="40" t="s">
        <v>957</v>
      </c>
      <c r="F162" s="42">
        <v>44696.625277777777</v>
      </c>
      <c r="G162" s="40"/>
      <c r="H162" s="40"/>
      <c r="I162" s="40" t="s">
        <v>122</v>
      </c>
      <c r="J162" s="40" t="s">
        <v>123</v>
      </c>
      <c r="K162" s="40" t="s">
        <v>905</v>
      </c>
      <c r="L162" s="40" t="s">
        <v>125</v>
      </c>
      <c r="M162" s="43" t="s">
        <v>56</v>
      </c>
      <c r="N162" s="45" t="s">
        <v>906</v>
      </c>
      <c r="O162" s="40">
        <v>1406</v>
      </c>
      <c r="P162" s="40">
        <v>2187</v>
      </c>
      <c r="Q162" s="40" t="s">
        <v>907</v>
      </c>
      <c r="R162" s="46" t="s">
        <v>958</v>
      </c>
      <c r="S162" s="43" t="s">
        <v>129</v>
      </c>
    </row>
    <row r="163" spans="1:19" ht="36">
      <c r="A163" s="44"/>
      <c r="B163" s="40"/>
      <c r="C163" s="41" t="s">
        <v>959</v>
      </c>
      <c r="D163" s="41" t="s">
        <v>53</v>
      </c>
      <c r="E163" s="40" t="s">
        <v>960</v>
      </c>
      <c r="F163" s="42">
        <v>44696.624745370369</v>
      </c>
      <c r="G163" s="40"/>
      <c r="H163" s="40"/>
      <c r="I163" s="40"/>
      <c r="J163" s="40"/>
      <c r="K163" s="40" t="s">
        <v>95</v>
      </c>
      <c r="L163" s="40"/>
      <c r="M163" s="43" t="s">
        <v>64</v>
      </c>
      <c r="N163" s="45" t="s">
        <v>96</v>
      </c>
      <c r="O163" s="40">
        <v>6624</v>
      </c>
      <c r="P163" s="40"/>
      <c r="Q163" s="40" t="s">
        <v>97</v>
      </c>
      <c r="R163" s="46" t="s">
        <v>961</v>
      </c>
      <c r="S163" s="43" t="s">
        <v>962</v>
      </c>
    </row>
    <row r="164" spans="1:19" ht="60">
      <c r="A164" s="44"/>
      <c r="B164" s="40"/>
      <c r="C164" s="41" t="s">
        <v>963</v>
      </c>
      <c r="D164" s="41" t="s">
        <v>223</v>
      </c>
      <c r="E164" s="40" t="s">
        <v>964</v>
      </c>
      <c r="F164" s="42">
        <v>44696.622291666667</v>
      </c>
      <c r="G164" s="40"/>
      <c r="H164" s="40"/>
      <c r="I164" s="40"/>
      <c r="J164" s="40"/>
      <c r="K164" s="40" t="s">
        <v>965</v>
      </c>
      <c r="L164" s="40"/>
      <c r="M164" s="43" t="s">
        <v>156</v>
      </c>
      <c r="N164" s="45" t="s">
        <v>966</v>
      </c>
      <c r="O164" s="40"/>
      <c r="P164" s="40">
        <v>14</v>
      </c>
      <c r="Q164" s="40"/>
      <c r="R164" s="46" t="s">
        <v>967</v>
      </c>
      <c r="S164" s="43" t="s">
        <v>112</v>
      </c>
    </row>
    <row r="165" spans="1:19" ht="48">
      <c r="A165" s="44"/>
      <c r="B165" s="40"/>
      <c r="C165" s="41" t="s">
        <v>968</v>
      </c>
      <c r="D165" s="41" t="s">
        <v>53</v>
      </c>
      <c r="E165" s="40" t="s">
        <v>969</v>
      </c>
      <c r="F165" s="42">
        <v>44696.619826388887</v>
      </c>
      <c r="G165" s="40"/>
      <c r="H165" s="40"/>
      <c r="I165" s="40"/>
      <c r="J165" s="40"/>
      <c r="K165" s="40" t="s">
        <v>970</v>
      </c>
      <c r="L165" s="40"/>
      <c r="M165" s="43" t="s">
        <v>56</v>
      </c>
      <c r="N165" s="45" t="s">
        <v>971</v>
      </c>
      <c r="O165" s="40">
        <v>330</v>
      </c>
      <c r="P165" s="40">
        <v>320</v>
      </c>
      <c r="Q165" s="40"/>
      <c r="R165" s="46" t="s">
        <v>972</v>
      </c>
      <c r="S165" s="43" t="s">
        <v>973</v>
      </c>
    </row>
    <row r="166" spans="1:19" ht="60">
      <c r="A166" s="44"/>
      <c r="B166" s="40"/>
      <c r="C166" s="41" t="s">
        <v>974</v>
      </c>
      <c r="D166" s="41" t="s">
        <v>211</v>
      </c>
      <c r="E166" s="40" t="s">
        <v>975</v>
      </c>
      <c r="F166" s="42">
        <v>44696.61918981481</v>
      </c>
      <c r="G166" s="40"/>
      <c r="H166" s="40"/>
      <c r="I166" s="40" t="s">
        <v>122</v>
      </c>
      <c r="J166" s="40" t="s">
        <v>123</v>
      </c>
      <c r="K166" s="40" t="s">
        <v>976</v>
      </c>
      <c r="L166" s="40" t="s">
        <v>132</v>
      </c>
      <c r="M166" s="43" t="s">
        <v>56</v>
      </c>
      <c r="N166" s="45" t="s">
        <v>977</v>
      </c>
      <c r="O166" s="40">
        <v>59</v>
      </c>
      <c r="P166" s="40">
        <v>169</v>
      </c>
      <c r="Q166" s="40"/>
      <c r="R166" s="46" t="s">
        <v>978</v>
      </c>
      <c r="S166" s="43" t="s">
        <v>134</v>
      </c>
    </row>
    <row r="167" spans="1:19" ht="48">
      <c r="A167" s="44"/>
      <c r="B167" s="40"/>
      <c r="C167" s="41" t="s">
        <v>979</v>
      </c>
      <c r="D167" s="41" t="s">
        <v>53</v>
      </c>
      <c r="E167" s="40" t="s">
        <v>980</v>
      </c>
      <c r="F167" s="42">
        <v>44696.618726851855</v>
      </c>
      <c r="G167" s="40"/>
      <c r="H167" s="40"/>
      <c r="I167" s="40"/>
      <c r="J167" s="40"/>
      <c r="K167" s="40" t="s">
        <v>981</v>
      </c>
      <c r="L167" s="40"/>
      <c r="M167" s="43" t="s">
        <v>156</v>
      </c>
      <c r="N167" s="45" t="s">
        <v>982</v>
      </c>
      <c r="O167" s="40">
        <v>2851</v>
      </c>
      <c r="P167" s="40">
        <v>2442</v>
      </c>
      <c r="Q167" s="40" t="s">
        <v>983</v>
      </c>
      <c r="R167" s="46" t="s">
        <v>984</v>
      </c>
      <c r="S167" s="43" t="s">
        <v>112</v>
      </c>
    </row>
    <row r="168" spans="1:19" ht="36">
      <c r="A168" s="44"/>
      <c r="B168" s="40"/>
      <c r="C168" s="41" t="s">
        <v>985</v>
      </c>
      <c r="D168" s="41" t="s">
        <v>223</v>
      </c>
      <c r="E168" s="40" t="s">
        <v>986</v>
      </c>
      <c r="F168" s="42">
        <v>44696.617997685185</v>
      </c>
      <c r="G168" s="40"/>
      <c r="H168" s="40"/>
      <c r="I168" s="40"/>
      <c r="J168" s="40"/>
      <c r="K168" s="40" t="s">
        <v>987</v>
      </c>
      <c r="L168" s="40"/>
      <c r="M168" s="43" t="s">
        <v>56</v>
      </c>
      <c r="N168" s="45" t="s">
        <v>988</v>
      </c>
      <c r="O168" s="40">
        <v>32</v>
      </c>
      <c r="P168" s="40">
        <v>129</v>
      </c>
      <c r="Q168" s="40"/>
      <c r="R168" s="46" t="s">
        <v>989</v>
      </c>
      <c r="S168" s="43" t="s">
        <v>112</v>
      </c>
    </row>
    <row r="169" spans="1:19" ht="24">
      <c r="A169" s="44"/>
      <c r="B169" s="40"/>
      <c r="C169" s="41" t="s">
        <v>990</v>
      </c>
      <c r="D169" s="41" t="s">
        <v>53</v>
      </c>
      <c r="E169" s="40" t="s">
        <v>991</v>
      </c>
      <c r="F169" s="42">
        <v>44696.61755787037</v>
      </c>
      <c r="G169" s="40"/>
      <c r="H169" s="40"/>
      <c r="I169" s="40"/>
      <c r="J169" s="40"/>
      <c r="K169" s="40" t="s">
        <v>429</v>
      </c>
      <c r="L169" s="40"/>
      <c r="M169" s="43" t="s">
        <v>56</v>
      </c>
      <c r="N169" s="45" t="s">
        <v>430</v>
      </c>
      <c r="O169" s="40">
        <v>13879</v>
      </c>
      <c r="P169" s="40">
        <v>5652</v>
      </c>
      <c r="Q169" s="40" t="s">
        <v>431</v>
      </c>
      <c r="R169" s="46" t="s">
        <v>992</v>
      </c>
      <c r="S169" s="43" t="s">
        <v>993</v>
      </c>
    </row>
    <row r="170" spans="1:19" ht="72">
      <c r="A170" s="44"/>
      <c r="B170" s="40"/>
      <c r="C170" s="41" t="s">
        <v>994</v>
      </c>
      <c r="D170" s="41" t="s">
        <v>223</v>
      </c>
      <c r="E170" s="40" t="s">
        <v>995</v>
      </c>
      <c r="F170" s="42">
        <v>44696.615798611107</v>
      </c>
      <c r="G170" s="40"/>
      <c r="H170" s="40"/>
      <c r="I170" s="40"/>
      <c r="J170" s="40"/>
      <c r="K170" s="40" t="s">
        <v>996</v>
      </c>
      <c r="L170" s="40"/>
      <c r="M170" s="43" t="s">
        <v>56</v>
      </c>
      <c r="N170" s="45" t="s">
        <v>997</v>
      </c>
      <c r="O170" s="40">
        <v>162</v>
      </c>
      <c r="P170" s="40">
        <v>162</v>
      </c>
      <c r="Q170" s="40" t="s">
        <v>998</v>
      </c>
      <c r="R170" s="46" t="s">
        <v>999</v>
      </c>
      <c r="S170" s="43" t="s">
        <v>524</v>
      </c>
    </row>
    <row r="171" spans="1:19" ht="72">
      <c r="A171" s="44"/>
      <c r="B171" s="40"/>
      <c r="C171" s="41" t="s">
        <v>1000</v>
      </c>
      <c r="D171" s="41" t="s">
        <v>223</v>
      </c>
      <c r="E171" s="40" t="s">
        <v>1001</v>
      </c>
      <c r="F171" s="42">
        <v>44696.613750000004</v>
      </c>
      <c r="G171" s="40"/>
      <c r="H171" s="40"/>
      <c r="I171" s="40"/>
      <c r="J171" s="40"/>
      <c r="K171" s="40" t="s">
        <v>1002</v>
      </c>
      <c r="L171" s="40"/>
      <c r="M171" s="43" t="s">
        <v>56</v>
      </c>
      <c r="N171" s="45" t="s">
        <v>1003</v>
      </c>
      <c r="O171" s="40">
        <v>2265</v>
      </c>
      <c r="P171" s="40">
        <v>2264</v>
      </c>
      <c r="Q171" s="40"/>
      <c r="R171" s="46" t="s">
        <v>1004</v>
      </c>
      <c r="S171" s="43" t="s">
        <v>253</v>
      </c>
    </row>
    <row r="172" spans="1:19" ht="108">
      <c r="A172" s="44"/>
      <c r="B172" s="40"/>
      <c r="C172" s="41" t="s">
        <v>1005</v>
      </c>
      <c r="D172" s="41" t="s">
        <v>223</v>
      </c>
      <c r="E172" s="40" t="s">
        <v>1006</v>
      </c>
      <c r="F172" s="42">
        <v>44696.610879629632</v>
      </c>
      <c r="G172" s="40"/>
      <c r="H172" s="40"/>
      <c r="I172" s="40" t="s">
        <v>1007</v>
      </c>
      <c r="J172" s="40" t="s">
        <v>1008</v>
      </c>
      <c r="K172" s="40" t="s">
        <v>1009</v>
      </c>
      <c r="L172" s="40" t="s">
        <v>1010</v>
      </c>
      <c r="M172" s="43" t="s">
        <v>56</v>
      </c>
      <c r="N172" s="45" t="s">
        <v>1011</v>
      </c>
      <c r="O172" s="40"/>
      <c r="P172" s="40">
        <v>9</v>
      </c>
      <c r="Q172" s="40"/>
      <c r="R172" s="46" t="s">
        <v>1012</v>
      </c>
      <c r="S172" s="43" t="s">
        <v>1013</v>
      </c>
    </row>
    <row r="173" spans="1:19" ht="60">
      <c r="A173" s="44"/>
      <c r="B173" s="40"/>
      <c r="C173" s="41" t="s">
        <v>1014</v>
      </c>
      <c r="D173" s="41" t="s">
        <v>223</v>
      </c>
      <c r="E173" s="40" t="s">
        <v>1015</v>
      </c>
      <c r="F173" s="42">
        <v>44696.610208333332</v>
      </c>
      <c r="G173" s="40"/>
      <c r="H173" s="40"/>
      <c r="I173" s="40"/>
      <c r="J173" s="40"/>
      <c r="K173" s="40" t="s">
        <v>1016</v>
      </c>
      <c r="L173" s="40"/>
      <c r="M173" s="43" t="s">
        <v>56</v>
      </c>
      <c r="N173" s="45" t="s">
        <v>1017</v>
      </c>
      <c r="O173" s="40">
        <v>372</v>
      </c>
      <c r="P173" s="40">
        <v>377</v>
      </c>
      <c r="Q173" s="40" t="s">
        <v>1018</v>
      </c>
      <c r="R173" s="46" t="s">
        <v>1019</v>
      </c>
      <c r="S173" s="43" t="s">
        <v>1020</v>
      </c>
    </row>
    <row r="174" spans="1:19" ht="24">
      <c r="A174" s="44"/>
      <c r="B174" s="40"/>
      <c r="C174" s="41" t="s">
        <v>1021</v>
      </c>
      <c r="D174" s="41" t="s">
        <v>223</v>
      </c>
      <c r="E174" s="40" t="s">
        <v>1022</v>
      </c>
      <c r="F174" s="42">
        <v>44696.60864583333</v>
      </c>
      <c r="G174" s="40"/>
      <c r="H174" s="40"/>
      <c r="I174" s="40"/>
      <c r="J174" s="40"/>
      <c r="K174" s="40" t="s">
        <v>1023</v>
      </c>
      <c r="L174" s="40"/>
      <c r="M174" s="43" t="s">
        <v>156</v>
      </c>
      <c r="N174" s="45" t="s">
        <v>1024</v>
      </c>
      <c r="O174" s="40">
        <v>2507</v>
      </c>
      <c r="P174" s="40">
        <v>1437</v>
      </c>
      <c r="Q174" s="40" t="s">
        <v>1025</v>
      </c>
      <c r="R174" s="46" t="s">
        <v>1026</v>
      </c>
      <c r="S174" s="43" t="s">
        <v>421</v>
      </c>
    </row>
    <row r="175" spans="1:19" ht="24">
      <c r="A175" s="44"/>
      <c r="B175" s="40"/>
      <c r="C175" s="41" t="s">
        <v>1027</v>
      </c>
      <c r="D175" s="41" t="s">
        <v>53</v>
      </c>
      <c r="E175" s="40" t="s">
        <v>1028</v>
      </c>
      <c r="F175" s="42">
        <v>44696.607812499999</v>
      </c>
      <c r="G175" s="40"/>
      <c r="H175" s="40"/>
      <c r="I175" s="40"/>
      <c r="J175" s="40"/>
      <c r="K175" s="40" t="s">
        <v>1029</v>
      </c>
      <c r="L175" s="40"/>
      <c r="M175" s="43" t="s">
        <v>56</v>
      </c>
      <c r="N175" s="45" t="s">
        <v>1030</v>
      </c>
      <c r="O175" s="40">
        <v>23798</v>
      </c>
      <c r="P175" s="40">
        <v>4455</v>
      </c>
      <c r="Q175" s="40" t="s">
        <v>1031</v>
      </c>
      <c r="R175" s="46" t="s">
        <v>1032</v>
      </c>
      <c r="S175" s="43" t="s">
        <v>1033</v>
      </c>
    </row>
    <row r="176" spans="1:19" ht="24">
      <c r="A176" s="44"/>
      <c r="B176" s="40"/>
      <c r="C176" s="41" t="s">
        <v>1034</v>
      </c>
      <c r="D176" s="41" t="s">
        <v>223</v>
      </c>
      <c r="E176" s="40" t="s">
        <v>1035</v>
      </c>
      <c r="F176" s="42">
        <v>44696.607418981483</v>
      </c>
      <c r="G176" s="40"/>
      <c r="H176" s="40"/>
      <c r="I176" s="40"/>
      <c r="J176" s="40"/>
      <c r="K176" s="40" t="s">
        <v>1036</v>
      </c>
      <c r="L176" s="40"/>
      <c r="M176" s="43" t="s">
        <v>56</v>
      </c>
      <c r="N176" s="45" t="s">
        <v>1037</v>
      </c>
      <c r="O176" s="40">
        <v>4894</v>
      </c>
      <c r="P176" s="40">
        <v>226</v>
      </c>
      <c r="Q176" s="40" t="s">
        <v>1038</v>
      </c>
      <c r="R176" s="46" t="s">
        <v>1039</v>
      </c>
      <c r="S176" s="43" t="s">
        <v>524</v>
      </c>
    </row>
    <row r="177" spans="1:19" ht="84">
      <c r="A177" s="44"/>
      <c r="B177" s="40"/>
      <c r="C177" s="41" t="s">
        <v>1040</v>
      </c>
      <c r="D177" s="41" t="s">
        <v>53</v>
      </c>
      <c r="E177" s="40" t="s">
        <v>1041</v>
      </c>
      <c r="F177" s="42">
        <v>44696.605706018519</v>
      </c>
      <c r="G177" s="40"/>
      <c r="H177" s="40"/>
      <c r="I177" s="40"/>
      <c r="J177" s="40"/>
      <c r="K177" s="40" t="s">
        <v>218</v>
      </c>
      <c r="L177" s="40"/>
      <c r="M177" s="43" t="s">
        <v>56</v>
      </c>
      <c r="N177" s="45" t="s">
        <v>219</v>
      </c>
      <c r="O177" s="40">
        <v>32</v>
      </c>
      <c r="P177" s="40">
        <v>177</v>
      </c>
      <c r="Q177" s="40"/>
      <c r="R177" s="46" t="s">
        <v>1042</v>
      </c>
      <c r="S177" s="43" t="s">
        <v>1043</v>
      </c>
    </row>
    <row r="178" spans="1:19" ht="72">
      <c r="A178" s="44"/>
      <c r="B178" s="40"/>
      <c r="C178" s="41" t="s">
        <v>1044</v>
      </c>
      <c r="D178" s="41" t="s">
        <v>53</v>
      </c>
      <c r="E178" s="40" t="s">
        <v>1045</v>
      </c>
      <c r="F178" s="42">
        <v>44696.605219907404</v>
      </c>
      <c r="G178" s="40"/>
      <c r="H178" s="40"/>
      <c r="I178" s="40"/>
      <c r="J178" s="40"/>
      <c r="K178" s="40" t="s">
        <v>1046</v>
      </c>
      <c r="L178" s="40"/>
      <c r="M178" s="43" t="s">
        <v>64</v>
      </c>
      <c r="N178" s="45" t="s">
        <v>1047</v>
      </c>
      <c r="O178" s="40">
        <v>332</v>
      </c>
      <c r="P178" s="40">
        <v>650</v>
      </c>
      <c r="Q178" s="40" t="s">
        <v>66</v>
      </c>
      <c r="R178" s="46" t="s">
        <v>1048</v>
      </c>
      <c r="S178" s="43" t="s">
        <v>685</v>
      </c>
    </row>
    <row r="179" spans="1:19" ht="72">
      <c r="A179" s="44"/>
      <c r="B179" s="40"/>
      <c r="C179" s="41" t="s">
        <v>1049</v>
      </c>
      <c r="D179" s="41" t="s">
        <v>78</v>
      </c>
      <c r="E179" s="40" t="s">
        <v>1050</v>
      </c>
      <c r="F179" s="42">
        <v>44696.604421296295</v>
      </c>
      <c r="G179" s="40"/>
      <c r="H179" s="40"/>
      <c r="I179" s="40"/>
      <c r="J179" s="40"/>
      <c r="K179" s="40" t="s">
        <v>1051</v>
      </c>
      <c r="L179" s="40"/>
      <c r="M179" s="43" t="s">
        <v>56</v>
      </c>
      <c r="N179" s="45" t="s">
        <v>1052</v>
      </c>
      <c r="O179" s="40">
        <v>155</v>
      </c>
      <c r="P179" s="40">
        <v>238</v>
      </c>
      <c r="Q179" s="40" t="s">
        <v>227</v>
      </c>
      <c r="R179" s="46" t="s">
        <v>1053</v>
      </c>
      <c r="S179" s="43" t="s">
        <v>1054</v>
      </c>
    </row>
    <row r="180" spans="1:19" ht="24">
      <c r="A180" s="44"/>
      <c r="B180" s="40"/>
      <c r="C180" s="41" t="s">
        <v>1055</v>
      </c>
      <c r="D180" s="41" t="s">
        <v>53</v>
      </c>
      <c r="E180" s="40" t="s">
        <v>1056</v>
      </c>
      <c r="F180" s="42">
        <v>44696.604155092587</v>
      </c>
      <c r="G180" s="40"/>
      <c r="H180" s="40"/>
      <c r="I180" s="40"/>
      <c r="J180" s="40"/>
      <c r="K180" s="40" t="s">
        <v>1057</v>
      </c>
      <c r="L180" s="40"/>
      <c r="M180" s="43" t="s">
        <v>64</v>
      </c>
      <c r="N180" s="45" t="s">
        <v>1058</v>
      </c>
      <c r="O180" s="40">
        <v>3</v>
      </c>
      <c r="P180" s="40">
        <v>73</v>
      </c>
      <c r="Q180" s="40"/>
      <c r="R180" s="46" t="s">
        <v>1059</v>
      </c>
      <c r="S180" s="43" t="s">
        <v>239</v>
      </c>
    </row>
    <row r="181" spans="1:19" ht="48">
      <c r="A181" s="44"/>
      <c r="B181" s="40"/>
      <c r="C181" s="41" t="s">
        <v>1060</v>
      </c>
      <c r="D181" s="41" t="s">
        <v>53</v>
      </c>
      <c r="E181" s="40" t="s">
        <v>1061</v>
      </c>
      <c r="F181" s="42">
        <v>44696.602511574078</v>
      </c>
      <c r="G181" s="40"/>
      <c r="H181" s="40"/>
      <c r="I181" s="40"/>
      <c r="J181" s="40"/>
      <c r="K181" s="40" t="s">
        <v>1062</v>
      </c>
      <c r="L181" s="40"/>
      <c r="M181" s="43" t="s">
        <v>64</v>
      </c>
      <c r="N181" s="45" t="s">
        <v>1063</v>
      </c>
      <c r="O181" s="40">
        <v>465</v>
      </c>
      <c r="P181" s="40">
        <v>1382</v>
      </c>
      <c r="Q181" s="47" t="s">
        <v>1064</v>
      </c>
      <c r="R181" s="46" t="s">
        <v>1065</v>
      </c>
      <c r="S181" s="43" t="s">
        <v>239</v>
      </c>
    </row>
    <row r="182" spans="1:19" ht="36">
      <c r="A182" s="44"/>
      <c r="B182" s="40"/>
      <c r="C182" s="41" t="s">
        <v>1066</v>
      </c>
      <c r="D182" s="41" t="s">
        <v>223</v>
      </c>
      <c r="E182" s="40" t="s">
        <v>1067</v>
      </c>
      <c r="F182" s="42">
        <v>44696.602280092593</v>
      </c>
      <c r="G182" s="40"/>
      <c r="H182" s="40"/>
      <c r="I182" s="40" t="s">
        <v>122</v>
      </c>
      <c r="J182" s="40" t="s">
        <v>123</v>
      </c>
      <c r="K182" s="40" t="s">
        <v>1068</v>
      </c>
      <c r="L182" s="40" t="s">
        <v>125</v>
      </c>
      <c r="M182" s="43" t="s">
        <v>56</v>
      </c>
      <c r="N182" s="45" t="s">
        <v>1069</v>
      </c>
      <c r="O182" s="40">
        <v>310</v>
      </c>
      <c r="P182" s="40">
        <v>185</v>
      </c>
      <c r="Q182" s="40" t="s">
        <v>1070</v>
      </c>
      <c r="R182" s="46" t="s">
        <v>1071</v>
      </c>
      <c r="S182" s="43" t="s">
        <v>129</v>
      </c>
    </row>
    <row r="183" spans="1:19" ht="120">
      <c r="A183" s="44"/>
      <c r="B183" s="40"/>
      <c r="C183" s="41" t="s">
        <v>1072</v>
      </c>
      <c r="D183" s="41" t="s">
        <v>53</v>
      </c>
      <c r="E183" s="40" t="s">
        <v>1073</v>
      </c>
      <c r="F183" s="42">
        <v>44696.6012962963</v>
      </c>
      <c r="G183" s="40"/>
      <c r="H183" s="40"/>
      <c r="I183" s="40"/>
      <c r="J183" s="40"/>
      <c r="K183" s="40" t="s">
        <v>647</v>
      </c>
      <c r="L183" s="40"/>
      <c r="M183" s="43" t="s">
        <v>56</v>
      </c>
      <c r="N183" s="45" t="s">
        <v>648</v>
      </c>
      <c r="O183" s="40">
        <v>8282</v>
      </c>
      <c r="P183" s="40">
        <v>6782</v>
      </c>
      <c r="Q183" s="40" t="s">
        <v>649</v>
      </c>
      <c r="R183" s="46" t="s">
        <v>1074</v>
      </c>
      <c r="S183" s="43" t="s">
        <v>1075</v>
      </c>
    </row>
    <row r="184" spans="1:19" ht="84">
      <c r="A184" s="44"/>
      <c r="B184" s="40"/>
      <c r="C184" s="41" t="s">
        <v>1076</v>
      </c>
      <c r="D184" s="41" t="s">
        <v>53</v>
      </c>
      <c r="E184" s="40" t="s">
        <v>1077</v>
      </c>
      <c r="F184" s="42">
        <v>44696.600787037038</v>
      </c>
      <c r="G184" s="40"/>
      <c r="H184" s="40"/>
      <c r="I184" s="40"/>
      <c r="J184" s="40"/>
      <c r="K184" s="40" t="s">
        <v>260</v>
      </c>
      <c r="L184" s="40"/>
      <c r="M184" s="43" t="s">
        <v>156</v>
      </c>
      <c r="N184" s="45" t="s">
        <v>261</v>
      </c>
      <c r="O184" s="40">
        <v>22131</v>
      </c>
      <c r="P184" s="40"/>
      <c r="Q184" s="40" t="s">
        <v>82</v>
      </c>
      <c r="R184" s="46" t="s">
        <v>1078</v>
      </c>
      <c r="S184" s="43" t="s">
        <v>498</v>
      </c>
    </row>
    <row r="185" spans="1:19" ht="96">
      <c r="A185" s="44"/>
      <c r="B185" s="40"/>
      <c r="C185" s="41" t="s">
        <v>1079</v>
      </c>
      <c r="D185" s="41" t="s">
        <v>223</v>
      </c>
      <c r="E185" s="40" t="s">
        <v>1080</v>
      </c>
      <c r="F185" s="42">
        <v>44696.600416666668</v>
      </c>
      <c r="G185" s="40"/>
      <c r="H185" s="40"/>
      <c r="I185" s="40"/>
      <c r="J185" s="40"/>
      <c r="K185" s="40" t="s">
        <v>541</v>
      </c>
      <c r="L185" s="40"/>
      <c r="M185" s="43" t="s">
        <v>56</v>
      </c>
      <c r="N185" s="45" t="s">
        <v>542</v>
      </c>
      <c r="O185" s="40">
        <v>8</v>
      </c>
      <c r="P185" s="40">
        <v>337</v>
      </c>
      <c r="Q185" s="40" t="s">
        <v>227</v>
      </c>
      <c r="R185" s="46" t="s">
        <v>1081</v>
      </c>
      <c r="S185" s="43" t="s">
        <v>1082</v>
      </c>
    </row>
    <row r="186" spans="1:19" ht="24">
      <c r="A186" s="44"/>
      <c r="B186" s="40"/>
      <c r="C186" s="41" t="s">
        <v>1083</v>
      </c>
      <c r="D186" s="41" t="s">
        <v>53</v>
      </c>
      <c r="E186" s="40" t="s">
        <v>1084</v>
      </c>
      <c r="F186" s="42">
        <v>44696.597361111111</v>
      </c>
      <c r="G186" s="40"/>
      <c r="H186" s="40"/>
      <c r="I186" s="40"/>
      <c r="J186" s="40"/>
      <c r="K186" s="40" t="s">
        <v>295</v>
      </c>
      <c r="L186" s="40"/>
      <c r="M186" s="43" t="s">
        <v>64</v>
      </c>
      <c r="N186" s="45" t="s">
        <v>296</v>
      </c>
      <c r="O186" s="40">
        <v>1114</v>
      </c>
      <c r="P186" s="40">
        <v>8</v>
      </c>
      <c r="Q186" s="40"/>
      <c r="R186" s="46" t="s">
        <v>1085</v>
      </c>
      <c r="S186" s="43" t="s">
        <v>895</v>
      </c>
    </row>
    <row r="187" spans="1:19" ht="60">
      <c r="A187" s="44"/>
      <c r="B187" s="40"/>
      <c r="C187" s="41" t="s">
        <v>1086</v>
      </c>
      <c r="D187" s="41" t="s">
        <v>223</v>
      </c>
      <c r="E187" s="40" t="s">
        <v>1087</v>
      </c>
      <c r="F187" s="42">
        <v>44696.597256944442</v>
      </c>
      <c r="G187" s="40"/>
      <c r="H187" s="40"/>
      <c r="I187" s="40" t="s">
        <v>1088</v>
      </c>
      <c r="J187" s="40" t="s">
        <v>1089</v>
      </c>
      <c r="K187" s="40" t="s">
        <v>1090</v>
      </c>
      <c r="L187" s="40" t="s">
        <v>1091</v>
      </c>
      <c r="M187" s="43" t="s">
        <v>156</v>
      </c>
      <c r="N187" s="45" t="s">
        <v>1092</v>
      </c>
      <c r="O187" s="40">
        <v>117</v>
      </c>
      <c r="P187" s="40">
        <v>26</v>
      </c>
      <c r="Q187" s="40" t="s">
        <v>227</v>
      </c>
      <c r="R187" s="46" t="s">
        <v>1093</v>
      </c>
      <c r="S187" s="43" t="s">
        <v>1094</v>
      </c>
    </row>
    <row r="188" spans="1:19" ht="24">
      <c r="A188" s="44"/>
      <c r="B188" s="40"/>
      <c r="C188" s="41" t="s">
        <v>1095</v>
      </c>
      <c r="D188" s="41" t="s">
        <v>223</v>
      </c>
      <c r="E188" s="40" t="s">
        <v>1096</v>
      </c>
      <c r="F188" s="42">
        <v>44696.59642361111</v>
      </c>
      <c r="G188" s="40"/>
      <c r="H188" s="40"/>
      <c r="I188" s="40"/>
      <c r="J188" s="40"/>
      <c r="K188" s="40" t="s">
        <v>1097</v>
      </c>
      <c r="L188" s="40"/>
      <c r="M188" s="43" t="s">
        <v>56</v>
      </c>
      <c r="N188" s="45" t="s">
        <v>1098</v>
      </c>
      <c r="O188" s="40">
        <v>2271</v>
      </c>
      <c r="P188" s="40">
        <v>303</v>
      </c>
      <c r="Q188" s="40" t="s">
        <v>1099</v>
      </c>
      <c r="R188" s="46" t="s">
        <v>1100</v>
      </c>
      <c r="S188" s="43" t="s">
        <v>1101</v>
      </c>
    </row>
    <row r="189" spans="1:19" ht="96">
      <c r="A189" s="44"/>
      <c r="B189" s="40"/>
      <c r="C189" s="41" t="s">
        <v>1102</v>
      </c>
      <c r="D189" s="41" t="s">
        <v>223</v>
      </c>
      <c r="E189" s="40" t="s">
        <v>1103</v>
      </c>
      <c r="F189" s="42">
        <v>44696.594560185185</v>
      </c>
      <c r="G189" s="40"/>
      <c r="H189" s="40"/>
      <c r="I189" s="40"/>
      <c r="J189" s="40"/>
      <c r="K189" s="40" t="s">
        <v>1104</v>
      </c>
      <c r="L189" s="40"/>
      <c r="M189" s="43" t="s">
        <v>64</v>
      </c>
      <c r="N189" s="45" t="s">
        <v>1105</v>
      </c>
      <c r="O189" s="40">
        <v>356</v>
      </c>
      <c r="P189" s="40">
        <v>764</v>
      </c>
      <c r="Q189" s="40" t="s">
        <v>227</v>
      </c>
      <c r="R189" s="46" t="s">
        <v>1106</v>
      </c>
      <c r="S189" s="43" t="s">
        <v>1107</v>
      </c>
    </row>
    <row r="190" spans="1:19" ht="72">
      <c r="A190" s="44"/>
      <c r="B190" s="40"/>
      <c r="C190" s="41" t="s">
        <v>1108</v>
      </c>
      <c r="D190" s="41" t="s">
        <v>223</v>
      </c>
      <c r="E190" s="40" t="s">
        <v>1109</v>
      </c>
      <c r="F190" s="42">
        <v>44696.593969907408</v>
      </c>
      <c r="G190" s="40"/>
      <c r="H190" s="40"/>
      <c r="I190" s="40"/>
      <c r="J190" s="40"/>
      <c r="K190" s="40" t="s">
        <v>1110</v>
      </c>
      <c r="L190" s="40"/>
      <c r="M190" s="43" t="s">
        <v>56</v>
      </c>
      <c r="N190" s="45" t="s">
        <v>1111</v>
      </c>
      <c r="O190" s="40">
        <v>14496</v>
      </c>
      <c r="P190" s="40">
        <v>1966</v>
      </c>
      <c r="Q190" s="40"/>
      <c r="R190" s="46" t="s">
        <v>1112</v>
      </c>
      <c r="S190" s="43" t="s">
        <v>112</v>
      </c>
    </row>
    <row r="191" spans="1:19" ht="60">
      <c r="A191" s="44"/>
      <c r="B191" s="40"/>
      <c r="C191" s="41" t="s">
        <v>1113</v>
      </c>
      <c r="D191" s="41" t="s">
        <v>53</v>
      </c>
      <c r="E191" s="40" t="s">
        <v>1114</v>
      </c>
      <c r="F191" s="42">
        <v>44696.593877314815</v>
      </c>
      <c r="G191" s="40"/>
      <c r="H191" s="40"/>
      <c r="I191" s="40"/>
      <c r="J191" s="40"/>
      <c r="K191" s="40" t="s">
        <v>1115</v>
      </c>
      <c r="L191" s="40"/>
      <c r="M191" s="43" t="s">
        <v>56</v>
      </c>
      <c r="N191" s="45" t="s">
        <v>1116</v>
      </c>
      <c r="O191" s="40">
        <v>40</v>
      </c>
      <c r="P191" s="40">
        <v>706</v>
      </c>
      <c r="Q191" s="40"/>
      <c r="R191" s="46" t="s">
        <v>1117</v>
      </c>
      <c r="S191" s="43" t="s">
        <v>535</v>
      </c>
    </row>
    <row r="192" spans="1:19" ht="108">
      <c r="A192" s="44"/>
      <c r="B192" s="40"/>
      <c r="C192" s="41" t="s">
        <v>1118</v>
      </c>
      <c r="D192" s="41" t="s">
        <v>223</v>
      </c>
      <c r="E192" s="40" t="s">
        <v>1119</v>
      </c>
      <c r="F192" s="42">
        <v>44696.593032407407</v>
      </c>
      <c r="G192" s="40"/>
      <c r="H192" s="40"/>
      <c r="I192" s="40"/>
      <c r="J192" s="40"/>
      <c r="K192" s="40" t="s">
        <v>1120</v>
      </c>
      <c r="L192" s="40"/>
      <c r="M192" s="43" t="s">
        <v>56</v>
      </c>
      <c r="N192" s="45" t="s">
        <v>1121</v>
      </c>
      <c r="O192" s="40">
        <v>19914</v>
      </c>
      <c r="P192" s="40">
        <v>4574</v>
      </c>
      <c r="Q192" s="40" t="s">
        <v>1122</v>
      </c>
      <c r="R192" s="46" t="s">
        <v>1123</v>
      </c>
      <c r="S192" s="43" t="s">
        <v>1124</v>
      </c>
    </row>
    <row r="193" spans="1:19" ht="60">
      <c r="A193" s="44"/>
      <c r="B193" s="40"/>
      <c r="C193" s="41" t="s">
        <v>1125</v>
      </c>
      <c r="D193" s="41" t="s">
        <v>78</v>
      </c>
      <c r="E193" s="40" t="s">
        <v>1126</v>
      </c>
      <c r="F193" s="42">
        <v>44696.591678240744</v>
      </c>
      <c r="G193" s="40"/>
      <c r="H193" s="40"/>
      <c r="I193" s="40"/>
      <c r="J193" s="40"/>
      <c r="K193" s="40" t="s">
        <v>1127</v>
      </c>
      <c r="L193" s="40"/>
      <c r="M193" s="43" t="s">
        <v>64</v>
      </c>
      <c r="N193" s="45" t="s">
        <v>1128</v>
      </c>
      <c r="O193" s="40">
        <v>336</v>
      </c>
      <c r="P193" s="40">
        <v>720</v>
      </c>
      <c r="Q193" s="40" t="s">
        <v>1129</v>
      </c>
      <c r="R193" s="46" t="s">
        <v>1130</v>
      </c>
      <c r="S193" s="43" t="s">
        <v>714</v>
      </c>
    </row>
    <row r="194" spans="1:19" ht="84">
      <c r="A194" s="44"/>
      <c r="B194" s="40"/>
      <c r="C194" s="41" t="s">
        <v>1131</v>
      </c>
      <c r="D194" s="41" t="s">
        <v>223</v>
      </c>
      <c r="E194" s="40" t="s">
        <v>1132</v>
      </c>
      <c r="F194" s="42">
        <v>44696.590601851851</v>
      </c>
      <c r="G194" s="40"/>
      <c r="H194" s="40"/>
      <c r="I194" s="40"/>
      <c r="J194" s="40"/>
      <c r="K194" s="40" t="s">
        <v>1133</v>
      </c>
      <c r="L194" s="40"/>
      <c r="M194" s="43" t="s">
        <v>64</v>
      </c>
      <c r="N194" s="45" t="s">
        <v>1134</v>
      </c>
      <c r="O194" s="40">
        <v>3763</v>
      </c>
      <c r="P194" s="40">
        <v>253</v>
      </c>
      <c r="Q194" s="46" t="s">
        <v>1135</v>
      </c>
      <c r="R194" s="46" t="s">
        <v>1136</v>
      </c>
      <c r="S194" s="43" t="s">
        <v>1137</v>
      </c>
    </row>
    <row r="195" spans="1:19" ht="60">
      <c r="A195" s="44"/>
      <c r="B195" s="40"/>
      <c r="C195" s="41" t="s">
        <v>1138</v>
      </c>
      <c r="D195" s="41" t="s">
        <v>223</v>
      </c>
      <c r="E195" s="40" t="s">
        <v>1139</v>
      </c>
      <c r="F195" s="42">
        <v>44696.589965277773</v>
      </c>
      <c r="G195" s="40"/>
      <c r="H195" s="40"/>
      <c r="I195" s="40"/>
      <c r="J195" s="40"/>
      <c r="K195" s="40" t="s">
        <v>1140</v>
      </c>
      <c r="L195" s="40"/>
      <c r="M195" s="43" t="s">
        <v>56</v>
      </c>
      <c r="N195" s="45" t="s">
        <v>1141</v>
      </c>
      <c r="O195" s="40">
        <v>137907</v>
      </c>
      <c r="P195" s="40">
        <v>45871</v>
      </c>
      <c r="Q195" s="40" t="s">
        <v>1142</v>
      </c>
      <c r="R195" s="46" t="s">
        <v>1143</v>
      </c>
      <c r="S195" s="43" t="s">
        <v>1144</v>
      </c>
    </row>
    <row r="196" spans="1:19" ht="60">
      <c r="A196" s="44"/>
      <c r="B196" s="40"/>
      <c r="C196" s="41" t="s">
        <v>1145</v>
      </c>
      <c r="D196" s="41" t="s">
        <v>53</v>
      </c>
      <c r="E196" s="40" t="s">
        <v>1146</v>
      </c>
      <c r="F196" s="42">
        <v>44696.589942129634</v>
      </c>
      <c r="G196" s="40"/>
      <c r="H196" s="40"/>
      <c r="I196" s="40"/>
      <c r="J196" s="40"/>
      <c r="K196" s="40" t="s">
        <v>1147</v>
      </c>
      <c r="L196" s="40"/>
      <c r="M196" s="43" t="s">
        <v>56</v>
      </c>
      <c r="N196" s="45" t="s">
        <v>1148</v>
      </c>
      <c r="O196" s="40">
        <v>1255</v>
      </c>
      <c r="P196" s="40">
        <v>688</v>
      </c>
      <c r="Q196" s="40" t="s">
        <v>227</v>
      </c>
      <c r="R196" s="46" t="s">
        <v>1149</v>
      </c>
      <c r="S196" s="43" t="s">
        <v>112</v>
      </c>
    </row>
    <row r="197" spans="1:19" ht="60">
      <c r="A197" s="44"/>
      <c r="B197" s="40"/>
      <c r="C197" s="41" t="s">
        <v>1150</v>
      </c>
      <c r="D197" s="41" t="s">
        <v>78</v>
      </c>
      <c r="E197" s="40" t="s">
        <v>1151</v>
      </c>
      <c r="F197" s="42">
        <v>44696.588842592595</v>
      </c>
      <c r="G197" s="40"/>
      <c r="H197" s="40"/>
      <c r="I197" s="40"/>
      <c r="J197" s="40"/>
      <c r="K197" s="40" t="s">
        <v>1152</v>
      </c>
      <c r="L197" s="40"/>
      <c r="M197" s="43" t="s">
        <v>56</v>
      </c>
      <c r="N197" s="45" t="s">
        <v>1153</v>
      </c>
      <c r="O197" s="40">
        <v>89</v>
      </c>
      <c r="P197" s="40">
        <v>180</v>
      </c>
      <c r="Q197" s="40" t="s">
        <v>227</v>
      </c>
      <c r="R197" s="46" t="s">
        <v>1154</v>
      </c>
      <c r="S197" s="43" t="s">
        <v>1155</v>
      </c>
    </row>
    <row r="198" spans="1:19" ht="72">
      <c r="A198" s="44"/>
      <c r="B198" s="40"/>
      <c r="C198" s="41" t="s">
        <v>1156</v>
      </c>
      <c r="D198" s="41" t="s">
        <v>223</v>
      </c>
      <c r="E198" s="40" t="s">
        <v>1157</v>
      </c>
      <c r="F198" s="42">
        <v>44696.585810185185</v>
      </c>
      <c r="G198" s="40"/>
      <c r="H198" s="40"/>
      <c r="I198" s="40"/>
      <c r="J198" s="40"/>
      <c r="K198" s="40" t="s">
        <v>1158</v>
      </c>
      <c r="L198" s="40"/>
      <c r="M198" s="43" t="s">
        <v>156</v>
      </c>
      <c r="N198" s="45" t="s">
        <v>1159</v>
      </c>
      <c r="O198" s="40">
        <v>1388</v>
      </c>
      <c r="P198" s="40">
        <v>399</v>
      </c>
      <c r="Q198" s="40" t="s">
        <v>1160</v>
      </c>
      <c r="R198" s="46" t="s">
        <v>1161</v>
      </c>
      <c r="S198" s="43" t="s">
        <v>1162</v>
      </c>
    </row>
    <row r="199" spans="1:19" ht="96">
      <c r="A199" s="44"/>
      <c r="B199" s="40"/>
      <c r="C199" s="41" t="s">
        <v>1163</v>
      </c>
      <c r="D199" s="41" t="s">
        <v>223</v>
      </c>
      <c r="E199" s="40" t="s">
        <v>1164</v>
      </c>
      <c r="F199" s="42">
        <v>44696.580243055556</v>
      </c>
      <c r="G199" s="40"/>
      <c r="H199" s="40"/>
      <c r="I199" s="40" t="s">
        <v>1165</v>
      </c>
      <c r="J199" s="40" t="s">
        <v>1166</v>
      </c>
      <c r="K199" s="40" t="s">
        <v>1167</v>
      </c>
      <c r="L199" s="40" t="s">
        <v>1168</v>
      </c>
      <c r="M199" s="43" t="s">
        <v>56</v>
      </c>
      <c r="N199" s="45" t="s">
        <v>1169</v>
      </c>
      <c r="O199" s="40">
        <v>8</v>
      </c>
      <c r="P199" s="40">
        <v>44</v>
      </c>
      <c r="Q199" s="40"/>
      <c r="R199" s="46" t="s">
        <v>1170</v>
      </c>
      <c r="S199" s="43" t="s">
        <v>1171</v>
      </c>
    </row>
    <row r="200" spans="1:19" ht="48">
      <c r="A200" s="44"/>
      <c r="B200" s="40"/>
      <c r="C200" s="41" t="s">
        <v>1172</v>
      </c>
      <c r="D200" s="41" t="s">
        <v>223</v>
      </c>
      <c r="E200" s="40" t="s">
        <v>1173</v>
      </c>
      <c r="F200" s="42">
        <v>44696.576319444444</v>
      </c>
      <c r="G200" s="40"/>
      <c r="H200" s="40"/>
      <c r="I200" s="40"/>
      <c r="J200" s="40"/>
      <c r="K200" s="40" t="s">
        <v>1174</v>
      </c>
      <c r="L200" s="40"/>
      <c r="M200" s="43" t="s">
        <v>56</v>
      </c>
      <c r="N200" s="45" t="s">
        <v>1175</v>
      </c>
      <c r="O200" s="40">
        <v>1021</v>
      </c>
      <c r="P200" s="40">
        <v>87</v>
      </c>
      <c r="Q200" s="40"/>
      <c r="R200" s="46" t="s">
        <v>1176</v>
      </c>
      <c r="S200" s="43" t="s">
        <v>909</v>
      </c>
    </row>
    <row r="201" spans="1:19" ht="24">
      <c r="A201" s="44"/>
      <c r="B201" s="40"/>
      <c r="C201" s="41" t="s">
        <v>1177</v>
      </c>
      <c r="D201" s="41" t="s">
        <v>53</v>
      </c>
      <c r="E201" s="40" t="s">
        <v>1178</v>
      </c>
      <c r="F201" s="42">
        <v>44696.574618055558</v>
      </c>
      <c r="G201" s="40"/>
      <c r="H201" s="40"/>
      <c r="I201" s="40"/>
      <c r="J201" s="40"/>
      <c r="K201" s="40" t="s">
        <v>584</v>
      </c>
      <c r="L201" s="40"/>
      <c r="M201" s="43" t="s">
        <v>156</v>
      </c>
      <c r="N201" s="45" t="s">
        <v>585</v>
      </c>
      <c r="O201" s="40">
        <v>2346</v>
      </c>
      <c r="P201" s="40"/>
      <c r="Q201" s="40"/>
      <c r="R201" s="46" t="s">
        <v>1179</v>
      </c>
      <c r="S201" s="43" t="s">
        <v>1180</v>
      </c>
    </row>
    <row r="202" spans="1:19" ht="24">
      <c r="A202" s="44"/>
      <c r="B202" s="40"/>
      <c r="C202" s="41" t="s">
        <v>1181</v>
      </c>
      <c r="D202" s="41" t="s">
        <v>53</v>
      </c>
      <c r="E202" s="40" t="s">
        <v>1182</v>
      </c>
      <c r="F202" s="42">
        <v>44696.567650462966</v>
      </c>
      <c r="G202" s="40"/>
      <c r="H202" s="40"/>
      <c r="I202" s="40"/>
      <c r="J202" s="40"/>
      <c r="K202" s="40" t="s">
        <v>1183</v>
      </c>
      <c r="L202" s="40"/>
      <c r="M202" s="43" t="s">
        <v>156</v>
      </c>
      <c r="N202" s="45" t="s">
        <v>1184</v>
      </c>
      <c r="O202" s="40">
        <v>12</v>
      </c>
      <c r="P202" s="40">
        <v>196</v>
      </c>
      <c r="Q202" s="40"/>
      <c r="R202" s="46" t="s">
        <v>1185</v>
      </c>
      <c r="S202" s="43" t="s">
        <v>239</v>
      </c>
    </row>
    <row r="203" spans="1:19" ht="72">
      <c r="A203" s="44"/>
      <c r="B203" s="40"/>
      <c r="C203" s="41" t="s">
        <v>1186</v>
      </c>
      <c r="D203" s="41" t="s">
        <v>53</v>
      </c>
      <c r="E203" s="40" t="s">
        <v>1187</v>
      </c>
      <c r="F203" s="42">
        <v>44696.562650462962</v>
      </c>
      <c r="G203" s="40"/>
      <c r="H203" s="40"/>
      <c r="I203" s="40"/>
      <c r="J203" s="40"/>
      <c r="K203" s="40" t="s">
        <v>161</v>
      </c>
      <c r="L203" s="40"/>
      <c r="M203" s="43" t="s">
        <v>162</v>
      </c>
      <c r="N203" s="45" t="s">
        <v>163</v>
      </c>
      <c r="O203" s="40">
        <v>13899</v>
      </c>
      <c r="P203" s="40">
        <v>58</v>
      </c>
      <c r="Q203" s="40" t="s">
        <v>97</v>
      </c>
      <c r="R203" s="46" t="s">
        <v>1188</v>
      </c>
      <c r="S203" s="43" t="s">
        <v>1189</v>
      </c>
    </row>
    <row r="204" spans="1:19" ht="24">
      <c r="A204" s="44"/>
      <c r="B204" s="40"/>
      <c r="C204" s="41" t="s">
        <v>1190</v>
      </c>
      <c r="D204" s="41" t="s">
        <v>53</v>
      </c>
      <c r="E204" s="40" t="s">
        <v>1191</v>
      </c>
      <c r="F204" s="42">
        <v>44696.561249999999</v>
      </c>
      <c r="G204" s="40"/>
      <c r="H204" s="40"/>
      <c r="I204" s="40"/>
      <c r="J204" s="40"/>
      <c r="K204" s="40" t="s">
        <v>1057</v>
      </c>
      <c r="L204" s="40"/>
      <c r="M204" s="43" t="s">
        <v>64</v>
      </c>
      <c r="N204" s="45" t="s">
        <v>1058</v>
      </c>
      <c r="O204" s="40">
        <v>3</v>
      </c>
      <c r="P204" s="40">
        <v>73</v>
      </c>
      <c r="Q204" s="40"/>
      <c r="R204" s="46" t="s">
        <v>1192</v>
      </c>
      <c r="S204" s="43" t="s">
        <v>1193</v>
      </c>
    </row>
    <row r="205" spans="1:19" ht="84">
      <c r="A205" s="44"/>
      <c r="B205" s="40"/>
      <c r="C205" s="41" t="s">
        <v>1194</v>
      </c>
      <c r="D205" s="41" t="s">
        <v>223</v>
      </c>
      <c r="E205" s="40" t="s">
        <v>1195</v>
      </c>
      <c r="F205" s="42">
        <v>44696.560486111106</v>
      </c>
      <c r="G205" s="40"/>
      <c r="H205" s="40"/>
      <c r="I205" s="40"/>
      <c r="J205" s="40"/>
      <c r="K205" s="40" t="s">
        <v>1196</v>
      </c>
      <c r="L205" s="40"/>
      <c r="M205" s="43" t="s">
        <v>56</v>
      </c>
      <c r="N205" s="45" t="s">
        <v>1197</v>
      </c>
      <c r="O205" s="40">
        <v>540</v>
      </c>
      <c r="P205" s="40">
        <v>1018</v>
      </c>
      <c r="Q205" s="40"/>
      <c r="R205" s="46" t="s">
        <v>1198</v>
      </c>
      <c r="S205" s="43" t="s">
        <v>112</v>
      </c>
    </row>
    <row r="206" spans="1:19" ht="24">
      <c r="A206" s="44"/>
      <c r="B206" s="40"/>
      <c r="C206" s="41" t="s">
        <v>1199</v>
      </c>
      <c r="D206" s="41" t="s">
        <v>223</v>
      </c>
      <c r="E206" s="40" t="s">
        <v>1200</v>
      </c>
      <c r="F206" s="42">
        <v>44696.559525462959</v>
      </c>
      <c r="G206" s="40"/>
      <c r="H206" s="40"/>
      <c r="I206" s="40"/>
      <c r="J206" s="40"/>
      <c r="K206" s="40" t="s">
        <v>1201</v>
      </c>
      <c r="L206" s="40"/>
      <c r="M206" s="43" t="s">
        <v>156</v>
      </c>
      <c r="N206" s="45" t="s">
        <v>1202</v>
      </c>
      <c r="O206" s="40">
        <v>220</v>
      </c>
      <c r="P206" s="40">
        <v>136</v>
      </c>
      <c r="Q206" s="40" t="s">
        <v>1203</v>
      </c>
      <c r="R206" s="46" t="s">
        <v>1204</v>
      </c>
      <c r="S206" s="43" t="s">
        <v>1205</v>
      </c>
    </row>
    <row r="207" spans="1:19" ht="84">
      <c r="A207" s="44"/>
      <c r="B207" s="40"/>
      <c r="C207" s="41" t="s">
        <v>1206</v>
      </c>
      <c r="D207" s="41" t="s">
        <v>53</v>
      </c>
      <c r="E207" s="40" t="s">
        <v>1207</v>
      </c>
      <c r="F207" s="42">
        <v>44696.555636574078</v>
      </c>
      <c r="G207" s="40"/>
      <c r="H207" s="40"/>
      <c r="I207" s="40"/>
      <c r="J207" s="40"/>
      <c r="K207" s="40" t="s">
        <v>161</v>
      </c>
      <c r="L207" s="40"/>
      <c r="M207" s="43" t="s">
        <v>162</v>
      </c>
      <c r="N207" s="45" t="s">
        <v>163</v>
      </c>
      <c r="O207" s="40">
        <v>13899</v>
      </c>
      <c r="P207" s="40">
        <v>58</v>
      </c>
      <c r="Q207" s="40" t="s">
        <v>97</v>
      </c>
      <c r="R207" s="46" t="s">
        <v>1208</v>
      </c>
      <c r="S207" s="43" t="s">
        <v>1209</v>
      </c>
    </row>
    <row r="208" spans="1:19" ht="72">
      <c r="A208" s="44"/>
      <c r="B208" s="40"/>
      <c r="C208" s="41" t="s">
        <v>1210</v>
      </c>
      <c r="D208" s="41" t="s">
        <v>223</v>
      </c>
      <c r="E208" s="40" t="s">
        <v>1211</v>
      </c>
      <c r="F208" s="42">
        <v>44696.554606481484</v>
      </c>
      <c r="G208" s="40"/>
      <c r="H208" s="40"/>
      <c r="I208" s="40" t="s">
        <v>1212</v>
      </c>
      <c r="J208" s="40" t="s">
        <v>1213</v>
      </c>
      <c r="K208" s="40" t="s">
        <v>1214</v>
      </c>
      <c r="L208" s="40" t="s">
        <v>1215</v>
      </c>
      <c r="M208" s="43" t="s">
        <v>156</v>
      </c>
      <c r="N208" s="45" t="s">
        <v>1216</v>
      </c>
      <c r="O208" s="40">
        <v>28</v>
      </c>
      <c r="P208" s="40">
        <v>199</v>
      </c>
      <c r="Q208" s="40"/>
      <c r="R208" s="46" t="s">
        <v>1217</v>
      </c>
      <c r="S208" s="43" t="s">
        <v>1218</v>
      </c>
    </row>
    <row r="209" spans="1:19" ht="84">
      <c r="A209" s="44"/>
      <c r="B209" s="40"/>
      <c r="C209" s="41" t="s">
        <v>1219</v>
      </c>
      <c r="D209" s="41" t="s">
        <v>223</v>
      </c>
      <c r="E209" s="40" t="s">
        <v>1220</v>
      </c>
      <c r="F209" s="42">
        <v>44696.553657407407</v>
      </c>
      <c r="G209" s="40"/>
      <c r="H209" s="40"/>
      <c r="I209" s="40"/>
      <c r="J209" s="40"/>
      <c r="K209" s="40" t="s">
        <v>1221</v>
      </c>
      <c r="L209" s="40"/>
      <c r="M209" s="43" t="s">
        <v>56</v>
      </c>
      <c r="N209" s="45" t="s">
        <v>1222</v>
      </c>
      <c r="O209" s="40">
        <v>3740</v>
      </c>
      <c r="P209" s="40">
        <v>1300</v>
      </c>
      <c r="Q209" s="40" t="s">
        <v>1223</v>
      </c>
      <c r="R209" s="46" t="s">
        <v>1224</v>
      </c>
      <c r="S209" s="43" t="s">
        <v>1225</v>
      </c>
    </row>
    <row r="210" spans="1:19" ht="36">
      <c r="A210" s="44"/>
      <c r="B210" s="40"/>
      <c r="C210" s="41" t="s">
        <v>1226</v>
      </c>
      <c r="D210" s="41" t="s">
        <v>53</v>
      </c>
      <c r="E210" s="40" t="s">
        <v>1227</v>
      </c>
      <c r="F210" s="42">
        <v>44696.553136574075</v>
      </c>
      <c r="G210" s="40"/>
      <c r="H210" s="40"/>
      <c r="I210" s="40"/>
      <c r="J210" s="40"/>
      <c r="K210" s="40" t="s">
        <v>1228</v>
      </c>
      <c r="L210" s="40"/>
      <c r="M210" s="43" t="s">
        <v>348</v>
      </c>
      <c r="N210" s="45" t="s">
        <v>1229</v>
      </c>
      <c r="O210" s="40">
        <v>310056</v>
      </c>
      <c r="P210" s="40">
        <v>9</v>
      </c>
      <c r="Q210" s="40" t="s">
        <v>97</v>
      </c>
      <c r="R210" s="46" t="s">
        <v>1230</v>
      </c>
      <c r="S210" s="43" t="s">
        <v>1231</v>
      </c>
    </row>
    <row r="211" spans="1:19" ht="48">
      <c r="A211" s="44"/>
      <c r="B211" s="40"/>
      <c r="C211" s="41" t="s">
        <v>1232</v>
      </c>
      <c r="D211" s="41" t="s">
        <v>223</v>
      </c>
      <c r="E211" s="40" t="s">
        <v>1233</v>
      </c>
      <c r="F211" s="42">
        <v>44696.553032407406</v>
      </c>
      <c r="G211" s="40"/>
      <c r="H211" s="40"/>
      <c r="I211" s="40"/>
      <c r="J211" s="40"/>
      <c r="K211" s="40" t="s">
        <v>1234</v>
      </c>
      <c r="L211" s="40"/>
      <c r="M211" s="43" t="s">
        <v>64</v>
      </c>
      <c r="N211" s="45" t="s">
        <v>1235</v>
      </c>
      <c r="O211" s="40">
        <v>8</v>
      </c>
      <c r="P211" s="40">
        <v>16</v>
      </c>
      <c r="Q211" s="40"/>
      <c r="R211" s="46" t="s">
        <v>1236</v>
      </c>
      <c r="S211" s="43" t="s">
        <v>1237</v>
      </c>
    </row>
    <row r="212" spans="1:19" ht="72">
      <c r="A212" s="44"/>
      <c r="B212" s="40"/>
      <c r="C212" s="41" t="s">
        <v>1238</v>
      </c>
      <c r="D212" s="41" t="s">
        <v>223</v>
      </c>
      <c r="E212" s="40" t="s">
        <v>1239</v>
      </c>
      <c r="F212" s="42">
        <v>44696.550115740742</v>
      </c>
      <c r="G212" s="40"/>
      <c r="H212" s="40"/>
      <c r="I212" s="40"/>
      <c r="J212" s="40"/>
      <c r="K212" s="40" t="s">
        <v>1240</v>
      </c>
      <c r="L212" s="40"/>
      <c r="M212" s="43" t="s">
        <v>64</v>
      </c>
      <c r="N212" s="45" t="s">
        <v>1241</v>
      </c>
      <c r="O212" s="40">
        <v>73</v>
      </c>
      <c r="P212" s="40">
        <v>238</v>
      </c>
      <c r="Q212" s="40"/>
      <c r="R212" s="46" t="s">
        <v>1242</v>
      </c>
      <c r="S212" s="43" t="s">
        <v>112</v>
      </c>
    </row>
    <row r="213" spans="1:19" ht="24">
      <c r="A213" s="44"/>
      <c r="B213" s="40"/>
      <c r="C213" s="41" t="s">
        <v>1244</v>
      </c>
      <c r="D213" s="41" t="s">
        <v>53</v>
      </c>
      <c r="E213" s="40" t="s">
        <v>1245</v>
      </c>
      <c r="F213" s="42">
        <v>44696.549780092595</v>
      </c>
      <c r="G213" s="40"/>
      <c r="H213" s="40"/>
      <c r="I213" s="40"/>
      <c r="J213" s="40"/>
      <c r="K213" s="40" t="s">
        <v>1246</v>
      </c>
      <c r="L213" s="40"/>
      <c r="M213" s="43" t="s">
        <v>56</v>
      </c>
      <c r="N213" s="45" t="s">
        <v>1247</v>
      </c>
      <c r="O213" s="40">
        <v>985</v>
      </c>
      <c r="P213" s="40">
        <v>96</v>
      </c>
      <c r="Q213" s="40"/>
      <c r="R213" s="46" t="s">
        <v>1248</v>
      </c>
      <c r="S213" s="43" t="s">
        <v>112</v>
      </c>
    </row>
    <row r="214" spans="1:19" ht="60">
      <c r="A214" s="44"/>
      <c r="B214" s="40"/>
      <c r="C214" s="41" t="s">
        <v>1249</v>
      </c>
      <c r="D214" s="41" t="s">
        <v>223</v>
      </c>
      <c r="E214" s="40" t="s">
        <v>1250</v>
      </c>
      <c r="F214" s="42">
        <v>44696.54887731481</v>
      </c>
      <c r="G214" s="40"/>
      <c r="H214" s="40"/>
      <c r="I214" s="40"/>
      <c r="J214" s="40"/>
      <c r="K214" s="40" t="s">
        <v>1251</v>
      </c>
      <c r="L214" s="40"/>
      <c r="M214" s="43" t="s">
        <v>1252</v>
      </c>
      <c r="N214" s="45" t="s">
        <v>1253</v>
      </c>
      <c r="O214" s="40">
        <v>198</v>
      </c>
      <c r="P214" s="40">
        <v>222</v>
      </c>
      <c r="Q214" s="40" t="s">
        <v>227</v>
      </c>
      <c r="R214" s="46" t="s">
        <v>1254</v>
      </c>
      <c r="S214" s="43" t="s">
        <v>1255</v>
      </c>
    </row>
    <row r="215" spans="1:19" ht="24">
      <c r="A215" s="44"/>
      <c r="B215" s="40"/>
      <c r="C215" s="41" t="s">
        <v>1256</v>
      </c>
      <c r="D215" s="41" t="s">
        <v>53</v>
      </c>
      <c r="E215" s="40" t="s">
        <v>1257</v>
      </c>
      <c r="F215" s="42">
        <v>44696.547581018516</v>
      </c>
      <c r="G215" s="40"/>
      <c r="H215" s="40"/>
      <c r="I215" s="40"/>
      <c r="J215" s="40"/>
      <c r="K215" s="40" t="s">
        <v>1258</v>
      </c>
      <c r="L215" s="40"/>
      <c r="M215" s="43" t="s">
        <v>56</v>
      </c>
      <c r="N215" s="45" t="s">
        <v>1259</v>
      </c>
      <c r="O215" s="40">
        <v>1416</v>
      </c>
      <c r="P215" s="40"/>
      <c r="Q215" s="40"/>
      <c r="R215" s="46" t="s">
        <v>1260</v>
      </c>
      <c r="S215" s="43" t="s">
        <v>1261</v>
      </c>
    </row>
    <row r="216" spans="1:19" ht="24">
      <c r="A216" s="44"/>
      <c r="B216" s="40"/>
      <c r="C216" s="41" t="s">
        <v>1262</v>
      </c>
      <c r="D216" s="41" t="s">
        <v>53</v>
      </c>
      <c r="E216" s="40" t="s">
        <v>1263</v>
      </c>
      <c r="F216" s="42">
        <v>44696.542766203704</v>
      </c>
      <c r="G216" s="40"/>
      <c r="H216" s="40"/>
      <c r="I216" s="40"/>
      <c r="J216" s="40"/>
      <c r="K216" s="40" t="s">
        <v>1264</v>
      </c>
      <c r="L216" s="40"/>
      <c r="M216" s="43" t="s">
        <v>56</v>
      </c>
      <c r="N216" s="45" t="s">
        <v>1265</v>
      </c>
      <c r="O216" s="40">
        <v>6</v>
      </c>
      <c r="P216" s="40">
        <v>32</v>
      </c>
      <c r="Q216" s="40" t="s">
        <v>1266</v>
      </c>
      <c r="R216" s="46" t="s">
        <v>1267</v>
      </c>
      <c r="S216" s="43" t="s">
        <v>1268</v>
      </c>
    </row>
    <row r="217" spans="1:19" ht="60">
      <c r="A217" s="44"/>
      <c r="B217" s="40"/>
      <c r="C217" s="41" t="s">
        <v>1269</v>
      </c>
      <c r="D217" s="41" t="s">
        <v>53</v>
      </c>
      <c r="E217" s="40" t="s">
        <v>1270</v>
      </c>
      <c r="F217" s="42">
        <v>44696.542511574073</v>
      </c>
      <c r="G217" s="40"/>
      <c r="H217" s="40"/>
      <c r="I217" s="40"/>
      <c r="J217" s="40"/>
      <c r="K217" s="40" t="s">
        <v>317</v>
      </c>
      <c r="L217" s="40"/>
      <c r="M217" s="43" t="s">
        <v>156</v>
      </c>
      <c r="N217" s="45" t="s">
        <v>318</v>
      </c>
      <c r="O217" s="40">
        <v>13</v>
      </c>
      <c r="P217" s="40">
        <v>37</v>
      </c>
      <c r="Q217" s="40" t="s">
        <v>227</v>
      </c>
      <c r="R217" s="46" t="s">
        <v>1271</v>
      </c>
      <c r="S217" s="43" t="s">
        <v>239</v>
      </c>
    </row>
    <row r="218" spans="1:19" ht="13">
      <c r="A218" s="44"/>
      <c r="B218" s="40"/>
      <c r="C218" s="41" t="s">
        <v>1272</v>
      </c>
      <c r="D218" s="41" t="s">
        <v>53</v>
      </c>
      <c r="E218" s="40" t="s">
        <v>1273</v>
      </c>
      <c r="F218" s="42">
        <v>44696.542349537034</v>
      </c>
      <c r="G218" s="40"/>
      <c r="H218" s="40"/>
      <c r="I218" s="40"/>
      <c r="J218" s="40"/>
      <c r="K218" s="40" t="s">
        <v>317</v>
      </c>
      <c r="L218" s="40"/>
      <c r="M218" s="43" t="s">
        <v>156</v>
      </c>
      <c r="N218" s="45" t="s">
        <v>318</v>
      </c>
      <c r="O218" s="40">
        <v>13</v>
      </c>
      <c r="P218" s="40">
        <v>37</v>
      </c>
      <c r="Q218" s="40" t="s">
        <v>227</v>
      </c>
      <c r="R218" s="46" t="s">
        <v>1274</v>
      </c>
      <c r="S218" s="43" t="s">
        <v>336</v>
      </c>
    </row>
    <row r="219" spans="1:19" ht="24">
      <c r="A219" s="44"/>
      <c r="B219" s="40"/>
      <c r="C219" s="41" t="s">
        <v>1275</v>
      </c>
      <c r="D219" s="41" t="s">
        <v>53</v>
      </c>
      <c r="E219" s="40" t="s">
        <v>1276</v>
      </c>
      <c r="F219" s="42">
        <v>44696.54184027778</v>
      </c>
      <c r="G219" s="40"/>
      <c r="H219" s="40"/>
      <c r="I219" s="40"/>
      <c r="J219" s="40"/>
      <c r="K219" s="40" t="s">
        <v>161</v>
      </c>
      <c r="L219" s="40"/>
      <c r="M219" s="43" t="s">
        <v>162</v>
      </c>
      <c r="N219" s="45" t="s">
        <v>163</v>
      </c>
      <c r="O219" s="40">
        <v>13899</v>
      </c>
      <c r="P219" s="40">
        <v>58</v>
      </c>
      <c r="Q219" s="40" t="s">
        <v>97</v>
      </c>
      <c r="R219" s="46" t="s">
        <v>1277</v>
      </c>
      <c r="S219" s="43" t="s">
        <v>1278</v>
      </c>
    </row>
    <row r="220" spans="1:19" ht="24">
      <c r="A220" s="44"/>
      <c r="B220" s="40"/>
      <c r="C220" s="41" t="s">
        <v>1279</v>
      </c>
      <c r="D220" s="41" t="s">
        <v>53</v>
      </c>
      <c r="E220" s="40" t="s">
        <v>1280</v>
      </c>
      <c r="F220" s="42">
        <v>44696.540925925925</v>
      </c>
      <c r="G220" s="40"/>
      <c r="H220" s="40"/>
      <c r="I220" s="40"/>
      <c r="J220" s="40"/>
      <c r="K220" s="40" t="s">
        <v>1281</v>
      </c>
      <c r="L220" s="40"/>
      <c r="M220" s="43" t="s">
        <v>56</v>
      </c>
      <c r="N220" s="45" t="s">
        <v>1282</v>
      </c>
      <c r="O220" s="40">
        <v>1668</v>
      </c>
      <c r="P220" s="40">
        <v>3190</v>
      </c>
      <c r="Q220" s="40" t="s">
        <v>1283</v>
      </c>
      <c r="R220" s="46" t="s">
        <v>1284</v>
      </c>
      <c r="S220" s="43" t="s">
        <v>1285</v>
      </c>
    </row>
    <row r="221" spans="1:19" ht="24">
      <c r="A221" s="44"/>
      <c r="B221" s="40"/>
      <c r="C221" s="41" t="s">
        <v>1286</v>
      </c>
      <c r="D221" s="41" t="s">
        <v>53</v>
      </c>
      <c r="E221" s="40" t="s">
        <v>1287</v>
      </c>
      <c r="F221" s="42">
        <v>44696.540474537032</v>
      </c>
      <c r="G221" s="40"/>
      <c r="H221" s="40"/>
      <c r="I221" s="40"/>
      <c r="J221" s="40"/>
      <c r="K221" s="40" t="s">
        <v>1288</v>
      </c>
      <c r="L221" s="40"/>
      <c r="M221" s="43" t="s">
        <v>64</v>
      </c>
      <c r="N221" s="45" t="s">
        <v>1289</v>
      </c>
      <c r="O221" s="40">
        <v>9576</v>
      </c>
      <c r="P221" s="40">
        <v>1564</v>
      </c>
      <c r="Q221" s="40" t="s">
        <v>97</v>
      </c>
      <c r="R221" s="46" t="s">
        <v>1290</v>
      </c>
      <c r="S221" s="43" t="s">
        <v>1291</v>
      </c>
    </row>
    <row r="222" spans="1:19" ht="36">
      <c r="A222" s="44"/>
      <c r="B222" s="40"/>
      <c r="C222" s="41" t="s">
        <v>1292</v>
      </c>
      <c r="D222" s="41" t="s">
        <v>53</v>
      </c>
      <c r="E222" s="40" t="s">
        <v>1293</v>
      </c>
      <c r="F222" s="42">
        <v>44696.540439814809</v>
      </c>
      <c r="G222" s="40"/>
      <c r="H222" s="40"/>
      <c r="I222" s="40"/>
      <c r="J222" s="40"/>
      <c r="K222" s="40" t="s">
        <v>218</v>
      </c>
      <c r="L222" s="40"/>
      <c r="M222" s="43" t="s">
        <v>56</v>
      </c>
      <c r="N222" s="45" t="s">
        <v>219</v>
      </c>
      <c r="O222" s="40">
        <v>32</v>
      </c>
      <c r="P222" s="40">
        <v>177</v>
      </c>
      <c r="Q222" s="40"/>
      <c r="R222" s="46" t="s">
        <v>1294</v>
      </c>
      <c r="S222" s="43" t="s">
        <v>829</v>
      </c>
    </row>
    <row r="223" spans="1:19" ht="72">
      <c r="A223" s="44"/>
      <c r="B223" s="40"/>
      <c r="C223" s="41" t="s">
        <v>1295</v>
      </c>
      <c r="D223" s="41" t="s">
        <v>53</v>
      </c>
      <c r="E223" s="40" t="s">
        <v>1296</v>
      </c>
      <c r="F223" s="42">
        <v>44696.5387962963</v>
      </c>
      <c r="G223" s="40"/>
      <c r="H223" s="40"/>
      <c r="I223" s="40"/>
      <c r="J223" s="40"/>
      <c r="K223" s="40" t="s">
        <v>1297</v>
      </c>
      <c r="L223" s="40"/>
      <c r="M223" s="43" t="s">
        <v>56</v>
      </c>
      <c r="N223" s="45" t="s">
        <v>1298</v>
      </c>
      <c r="O223" s="40">
        <v>37</v>
      </c>
      <c r="P223" s="40">
        <v>351</v>
      </c>
      <c r="Q223" s="40"/>
      <c r="R223" s="46" t="s">
        <v>1299</v>
      </c>
      <c r="S223" s="43" t="s">
        <v>535</v>
      </c>
    </row>
    <row r="224" spans="1:19" ht="60">
      <c r="A224" s="44"/>
      <c r="B224" s="40"/>
      <c r="C224" s="41" t="s">
        <v>1300</v>
      </c>
      <c r="D224" s="41" t="s">
        <v>53</v>
      </c>
      <c r="E224" s="40" t="s">
        <v>1301</v>
      </c>
      <c r="F224" s="42">
        <v>44696.536597222221</v>
      </c>
      <c r="G224" s="40"/>
      <c r="H224" s="40"/>
      <c r="I224" s="40"/>
      <c r="J224" s="40"/>
      <c r="K224" s="40" t="s">
        <v>1302</v>
      </c>
      <c r="L224" s="40"/>
      <c r="M224" s="43" t="s">
        <v>64</v>
      </c>
      <c r="N224" s="45" t="s">
        <v>1303</v>
      </c>
      <c r="O224" s="40">
        <v>1</v>
      </c>
      <c r="P224" s="40">
        <v>1</v>
      </c>
      <c r="Q224" s="40"/>
      <c r="R224" s="46" t="s">
        <v>1304</v>
      </c>
      <c r="S224" s="43" t="s">
        <v>1305</v>
      </c>
    </row>
    <row r="225" spans="1:19" ht="60">
      <c r="A225" s="44"/>
      <c r="B225" s="40"/>
      <c r="C225" s="41" t="s">
        <v>1306</v>
      </c>
      <c r="D225" s="41" t="s">
        <v>53</v>
      </c>
      <c r="E225" s="40" t="s">
        <v>1307</v>
      </c>
      <c r="F225" s="42">
        <v>44696.536261574074</v>
      </c>
      <c r="G225" s="40"/>
      <c r="H225" s="40"/>
      <c r="I225" s="40"/>
      <c r="J225" s="40"/>
      <c r="K225" s="40" t="s">
        <v>647</v>
      </c>
      <c r="L225" s="40"/>
      <c r="M225" s="43" t="s">
        <v>56</v>
      </c>
      <c r="N225" s="45" t="s">
        <v>648</v>
      </c>
      <c r="O225" s="40">
        <v>8282</v>
      </c>
      <c r="P225" s="40">
        <v>6782</v>
      </c>
      <c r="Q225" s="40" t="s">
        <v>649</v>
      </c>
      <c r="R225" s="46" t="s">
        <v>1308</v>
      </c>
      <c r="S225" s="43" t="s">
        <v>1075</v>
      </c>
    </row>
    <row r="226" spans="1:19" ht="60">
      <c r="A226" s="44"/>
      <c r="B226" s="40"/>
      <c r="C226" s="41" t="s">
        <v>1309</v>
      </c>
      <c r="D226" s="41" t="s">
        <v>53</v>
      </c>
      <c r="E226" s="40" t="s">
        <v>1310</v>
      </c>
      <c r="F226" s="42">
        <v>44696.534490740742</v>
      </c>
      <c r="G226" s="40"/>
      <c r="H226" s="40"/>
      <c r="I226" s="40"/>
      <c r="J226" s="40"/>
      <c r="K226" s="40" t="s">
        <v>660</v>
      </c>
      <c r="L226" s="40"/>
      <c r="M226" s="43" t="s">
        <v>56</v>
      </c>
      <c r="N226" s="45" t="s">
        <v>661</v>
      </c>
      <c r="O226" s="40">
        <v>863</v>
      </c>
      <c r="P226" s="40">
        <v>12</v>
      </c>
      <c r="Q226" s="40" t="s">
        <v>227</v>
      </c>
      <c r="R226" s="46" t="s">
        <v>1311</v>
      </c>
      <c r="S226" s="43" t="s">
        <v>1312</v>
      </c>
    </row>
    <row r="227" spans="1:19" ht="13">
      <c r="A227" s="44"/>
      <c r="B227" s="40"/>
      <c r="C227" s="41" t="s">
        <v>1313</v>
      </c>
      <c r="D227" s="41" t="s">
        <v>53</v>
      </c>
      <c r="E227" s="40" t="s">
        <v>1314</v>
      </c>
      <c r="F227" s="42">
        <v>44696.533136574071</v>
      </c>
      <c r="G227" s="40"/>
      <c r="H227" s="40"/>
      <c r="I227" s="40"/>
      <c r="J227" s="40"/>
      <c r="K227" s="40" t="s">
        <v>1315</v>
      </c>
      <c r="L227" s="40"/>
      <c r="M227" s="43" t="s">
        <v>156</v>
      </c>
      <c r="N227" s="45" t="s">
        <v>1316</v>
      </c>
      <c r="O227" s="40">
        <v>30</v>
      </c>
      <c r="P227" s="40">
        <v>268</v>
      </c>
      <c r="Q227" s="40" t="s">
        <v>1317</v>
      </c>
      <c r="R227" s="46" t="s">
        <v>1318</v>
      </c>
      <c r="S227" s="43" t="s">
        <v>1268</v>
      </c>
    </row>
    <row r="228" spans="1:19" ht="60">
      <c r="A228" s="44"/>
      <c r="B228" s="40"/>
      <c r="C228" s="41" t="s">
        <v>1319</v>
      </c>
      <c r="D228" s="41" t="s">
        <v>53</v>
      </c>
      <c r="E228" s="40" t="s">
        <v>1320</v>
      </c>
      <c r="F228" s="42">
        <v>44696.533090277779</v>
      </c>
      <c r="G228" s="40"/>
      <c r="H228" s="40"/>
      <c r="I228" s="40"/>
      <c r="J228" s="40"/>
      <c r="K228" s="40" t="s">
        <v>1321</v>
      </c>
      <c r="L228" s="40"/>
      <c r="M228" s="43" t="s">
        <v>156</v>
      </c>
      <c r="N228" s="45" t="s">
        <v>1322</v>
      </c>
      <c r="O228" s="40">
        <v>212</v>
      </c>
      <c r="P228" s="40">
        <v>557</v>
      </c>
      <c r="Q228" s="40" t="s">
        <v>1323</v>
      </c>
      <c r="R228" s="46" t="s">
        <v>1324</v>
      </c>
      <c r="S228" s="43" t="s">
        <v>1325</v>
      </c>
    </row>
    <row r="229" spans="1:19" ht="24">
      <c r="A229" s="44"/>
      <c r="B229" s="40"/>
      <c r="C229" s="41" t="s">
        <v>1326</v>
      </c>
      <c r="D229" s="41" t="s">
        <v>53</v>
      </c>
      <c r="E229" s="40" t="s">
        <v>1327</v>
      </c>
      <c r="F229" s="42">
        <v>44696.532743055555</v>
      </c>
      <c r="G229" s="40"/>
      <c r="H229" s="40"/>
      <c r="I229" s="40"/>
      <c r="J229" s="40"/>
      <c r="K229" s="40" t="s">
        <v>1328</v>
      </c>
      <c r="L229" s="40"/>
      <c r="M229" s="43" t="s">
        <v>64</v>
      </c>
      <c r="N229" s="45" t="s">
        <v>1329</v>
      </c>
      <c r="O229" s="40">
        <v>1080312</v>
      </c>
      <c r="P229" s="40">
        <v>246</v>
      </c>
      <c r="Q229" s="40" t="s">
        <v>1330</v>
      </c>
      <c r="R229" s="46" t="s">
        <v>1331</v>
      </c>
      <c r="S229" s="43" t="s">
        <v>1268</v>
      </c>
    </row>
    <row r="230" spans="1:19" ht="24">
      <c r="A230" s="44"/>
      <c r="B230" s="40"/>
      <c r="C230" s="41" t="s">
        <v>1333</v>
      </c>
      <c r="D230" s="41" t="s">
        <v>53</v>
      </c>
      <c r="E230" s="40" t="s">
        <v>1334</v>
      </c>
      <c r="F230" s="42">
        <v>44696.532453703709</v>
      </c>
      <c r="G230" s="40"/>
      <c r="H230" s="40"/>
      <c r="I230" s="40"/>
      <c r="J230" s="40"/>
      <c r="K230" s="40" t="s">
        <v>1335</v>
      </c>
      <c r="L230" s="40"/>
      <c r="M230" s="43" t="s">
        <v>64</v>
      </c>
      <c r="N230" s="45" t="s">
        <v>1336</v>
      </c>
      <c r="O230" s="40">
        <v>27948</v>
      </c>
      <c r="P230" s="40">
        <v>229</v>
      </c>
      <c r="Q230" s="40" t="s">
        <v>66</v>
      </c>
      <c r="R230" s="46" t="s">
        <v>1337</v>
      </c>
      <c r="S230" s="43" t="s">
        <v>1338</v>
      </c>
    </row>
    <row r="231" spans="1:19" ht="36">
      <c r="A231" s="44"/>
      <c r="B231" s="40"/>
      <c r="C231" s="41" t="s">
        <v>1339</v>
      </c>
      <c r="D231" s="41" t="s">
        <v>53</v>
      </c>
      <c r="E231" s="40" t="s">
        <v>1340</v>
      </c>
      <c r="F231" s="42">
        <v>44696.5315625</v>
      </c>
      <c r="G231" s="40"/>
      <c r="H231" s="40"/>
      <c r="I231" s="40"/>
      <c r="J231" s="40"/>
      <c r="K231" s="40" t="s">
        <v>1341</v>
      </c>
      <c r="L231" s="40"/>
      <c r="M231" s="43" t="s">
        <v>64</v>
      </c>
      <c r="N231" s="45" t="s">
        <v>1342</v>
      </c>
      <c r="O231" s="40">
        <v>7</v>
      </c>
      <c r="P231" s="40">
        <v>1</v>
      </c>
      <c r="Q231" s="40"/>
      <c r="R231" s="46" t="s">
        <v>1343</v>
      </c>
      <c r="S231" s="43" t="s">
        <v>1344</v>
      </c>
    </row>
    <row r="232" spans="1:19" ht="13">
      <c r="A232" s="44"/>
      <c r="B232" s="40"/>
      <c r="C232" s="41" t="s">
        <v>1345</v>
      </c>
      <c r="D232" s="41" t="s">
        <v>53</v>
      </c>
      <c r="E232" s="40" t="s">
        <v>1346</v>
      </c>
      <c r="F232" s="42">
        <v>44696.529189814813</v>
      </c>
      <c r="G232" s="40"/>
      <c r="H232" s="40"/>
      <c r="I232" s="40"/>
      <c r="J232" s="40"/>
      <c r="K232" s="40" t="s">
        <v>1029</v>
      </c>
      <c r="L232" s="40"/>
      <c r="M232" s="43" t="s">
        <v>156</v>
      </c>
      <c r="N232" s="45" t="s">
        <v>1030</v>
      </c>
      <c r="O232" s="40">
        <v>23798</v>
      </c>
      <c r="P232" s="40">
        <v>4455</v>
      </c>
      <c r="Q232" s="40" t="s">
        <v>1031</v>
      </c>
      <c r="R232" s="46" t="s">
        <v>1347</v>
      </c>
      <c r="S232" s="43" t="s">
        <v>1348</v>
      </c>
    </row>
    <row r="233" spans="1:19" ht="60">
      <c r="A233" s="44"/>
      <c r="B233" s="40"/>
      <c r="C233" s="41" t="s">
        <v>1349</v>
      </c>
      <c r="D233" s="41" t="s">
        <v>211</v>
      </c>
      <c r="E233" s="40" t="s">
        <v>1350</v>
      </c>
      <c r="F233" s="42">
        <v>44696.528263888889</v>
      </c>
      <c r="G233" s="40"/>
      <c r="H233" s="40"/>
      <c r="I233" s="40"/>
      <c r="J233" s="40"/>
      <c r="K233" s="40" t="s">
        <v>1351</v>
      </c>
      <c r="L233" s="40"/>
      <c r="M233" s="43" t="s">
        <v>56</v>
      </c>
      <c r="N233" s="45" t="s">
        <v>1352</v>
      </c>
      <c r="O233" s="40">
        <v>132</v>
      </c>
      <c r="P233" s="40">
        <v>271</v>
      </c>
      <c r="Q233" s="40" t="s">
        <v>1353</v>
      </c>
      <c r="R233" s="46" t="s">
        <v>1354</v>
      </c>
      <c r="S233" s="43" t="s">
        <v>1355</v>
      </c>
    </row>
    <row r="234" spans="1:19" ht="48">
      <c r="A234" s="44"/>
      <c r="B234" s="40"/>
      <c r="C234" s="41" t="s">
        <v>1356</v>
      </c>
      <c r="D234" s="41" t="s">
        <v>223</v>
      </c>
      <c r="E234" s="40" t="s">
        <v>1357</v>
      </c>
      <c r="F234" s="42">
        <v>44696.52753472222</v>
      </c>
      <c r="G234" s="40"/>
      <c r="H234" s="40"/>
      <c r="I234" s="40"/>
      <c r="J234" s="40"/>
      <c r="K234" s="40" t="s">
        <v>1358</v>
      </c>
      <c r="L234" s="40"/>
      <c r="M234" s="43" t="s">
        <v>156</v>
      </c>
      <c r="N234" s="45" t="s">
        <v>1359</v>
      </c>
      <c r="O234" s="40">
        <v>86</v>
      </c>
      <c r="P234" s="40">
        <v>146</v>
      </c>
      <c r="Q234" s="40" t="s">
        <v>227</v>
      </c>
      <c r="R234" s="46" t="s">
        <v>1360</v>
      </c>
      <c r="S234" s="43" t="s">
        <v>1361</v>
      </c>
    </row>
    <row r="235" spans="1:19" ht="13">
      <c r="A235" s="44"/>
      <c r="B235" s="40"/>
      <c r="C235" s="41" t="s">
        <v>1362</v>
      </c>
      <c r="D235" s="41" t="s">
        <v>53</v>
      </c>
      <c r="E235" s="40" t="s">
        <v>1363</v>
      </c>
      <c r="F235" s="42">
        <v>44696.527372685188</v>
      </c>
      <c r="G235" s="40"/>
      <c r="H235" s="40"/>
      <c r="I235" s="40"/>
      <c r="J235" s="40"/>
      <c r="K235" s="40" t="s">
        <v>1364</v>
      </c>
      <c r="L235" s="40"/>
      <c r="M235" s="43" t="s">
        <v>56</v>
      </c>
      <c r="N235" s="45" t="s">
        <v>1365</v>
      </c>
      <c r="O235" s="40">
        <v>1017</v>
      </c>
      <c r="P235" s="40">
        <v>1716</v>
      </c>
      <c r="Q235" s="40" t="s">
        <v>97</v>
      </c>
      <c r="R235" s="46" t="s">
        <v>1366</v>
      </c>
      <c r="S235" s="43" t="s">
        <v>685</v>
      </c>
    </row>
    <row r="236" spans="1:19" ht="72">
      <c r="A236" s="44"/>
      <c r="B236" s="40"/>
      <c r="C236" s="41" t="s">
        <v>1367</v>
      </c>
      <c r="D236" s="41" t="s">
        <v>53</v>
      </c>
      <c r="E236" s="40" t="s">
        <v>1368</v>
      </c>
      <c r="F236" s="42">
        <v>44696.52715277778</v>
      </c>
      <c r="G236" s="40"/>
      <c r="H236" s="40"/>
      <c r="I236" s="40"/>
      <c r="J236" s="40"/>
      <c r="K236" s="40" t="s">
        <v>1369</v>
      </c>
      <c r="L236" s="40"/>
      <c r="M236" s="43" t="s">
        <v>56</v>
      </c>
      <c r="N236" s="45" t="s">
        <v>1370</v>
      </c>
      <c r="O236" s="40">
        <v>241</v>
      </c>
      <c r="P236" s="40">
        <v>11</v>
      </c>
      <c r="Q236" s="40" t="s">
        <v>227</v>
      </c>
      <c r="R236" s="46" t="s">
        <v>1371</v>
      </c>
      <c r="S236" s="43" t="s">
        <v>1372</v>
      </c>
    </row>
    <row r="237" spans="1:19" ht="60">
      <c r="A237" s="44"/>
      <c r="B237" s="40"/>
      <c r="C237" s="41" t="s">
        <v>1373</v>
      </c>
      <c r="D237" s="41" t="s">
        <v>223</v>
      </c>
      <c r="E237" s="40" t="s">
        <v>1374</v>
      </c>
      <c r="F237" s="42">
        <v>44696.527083333334</v>
      </c>
      <c r="G237" s="40"/>
      <c r="H237" s="40"/>
      <c r="I237" s="40"/>
      <c r="J237" s="40"/>
      <c r="K237" s="40" t="s">
        <v>1375</v>
      </c>
      <c r="L237" s="40"/>
      <c r="M237" s="43" t="s">
        <v>156</v>
      </c>
      <c r="N237" s="45" t="s">
        <v>1376</v>
      </c>
      <c r="O237" s="40">
        <v>3152</v>
      </c>
      <c r="P237" s="40">
        <v>2961</v>
      </c>
      <c r="Q237" s="40" t="s">
        <v>1317</v>
      </c>
      <c r="R237" s="46" t="s">
        <v>1377</v>
      </c>
      <c r="S237" s="43" t="s">
        <v>772</v>
      </c>
    </row>
    <row r="238" spans="1:19" ht="60">
      <c r="A238" s="44"/>
      <c r="B238" s="40"/>
      <c r="C238" s="41" t="s">
        <v>1378</v>
      </c>
      <c r="D238" s="41" t="s">
        <v>223</v>
      </c>
      <c r="E238" s="40" t="s">
        <v>1379</v>
      </c>
      <c r="F238" s="42">
        <v>44696.526006944448</v>
      </c>
      <c r="G238" s="40"/>
      <c r="H238" s="40"/>
      <c r="I238" s="40"/>
      <c r="J238" s="40"/>
      <c r="K238" s="40" t="s">
        <v>1380</v>
      </c>
      <c r="L238" s="40"/>
      <c r="M238" s="43" t="s">
        <v>56</v>
      </c>
      <c r="N238" s="45" t="s">
        <v>1381</v>
      </c>
      <c r="O238" s="40">
        <v>1236</v>
      </c>
      <c r="P238" s="40">
        <v>744</v>
      </c>
      <c r="Q238" s="40" t="s">
        <v>1382</v>
      </c>
      <c r="R238" s="46" t="s">
        <v>1383</v>
      </c>
      <c r="S238" s="43" t="s">
        <v>1384</v>
      </c>
    </row>
    <row r="239" spans="1:19" ht="24">
      <c r="A239" s="44"/>
      <c r="B239" s="40"/>
      <c r="C239" s="41" t="s">
        <v>1385</v>
      </c>
      <c r="D239" s="41" t="s">
        <v>53</v>
      </c>
      <c r="E239" s="40" t="s">
        <v>1386</v>
      </c>
      <c r="F239" s="42">
        <v>44696.525682870371</v>
      </c>
      <c r="G239" s="40"/>
      <c r="H239" s="40"/>
      <c r="I239" s="40"/>
      <c r="J239" s="40"/>
      <c r="K239" s="40" t="s">
        <v>1387</v>
      </c>
      <c r="L239" s="40"/>
      <c r="M239" s="43" t="s">
        <v>156</v>
      </c>
      <c r="N239" s="45" t="s">
        <v>1388</v>
      </c>
      <c r="O239" s="40">
        <v>11807</v>
      </c>
      <c r="P239" s="40">
        <v>1174</v>
      </c>
      <c r="Q239" s="40" t="s">
        <v>1389</v>
      </c>
      <c r="R239" s="46" t="s">
        <v>1390</v>
      </c>
      <c r="S239" s="43" t="s">
        <v>685</v>
      </c>
    </row>
    <row r="240" spans="1:19" ht="13">
      <c r="A240" s="44"/>
      <c r="B240" s="40"/>
      <c r="C240" s="41" t="s">
        <v>1391</v>
      </c>
      <c r="D240" s="41" t="s">
        <v>223</v>
      </c>
      <c r="E240" s="40" t="s">
        <v>1392</v>
      </c>
      <c r="F240" s="42">
        <v>44696.525127314817</v>
      </c>
      <c r="G240" s="40"/>
      <c r="H240" s="40"/>
      <c r="I240" s="40"/>
      <c r="J240" s="40"/>
      <c r="K240" s="40" t="s">
        <v>1393</v>
      </c>
      <c r="L240" s="40"/>
      <c r="M240" s="43" t="s">
        <v>56</v>
      </c>
      <c r="N240" s="45" t="s">
        <v>1394</v>
      </c>
      <c r="O240" s="40">
        <v>733</v>
      </c>
      <c r="P240" s="40">
        <v>358</v>
      </c>
      <c r="Q240" s="40" t="s">
        <v>1395</v>
      </c>
      <c r="R240" s="46" t="s">
        <v>1396</v>
      </c>
      <c r="S240" s="43" t="s">
        <v>112</v>
      </c>
    </row>
    <row r="241" spans="1:19" ht="60">
      <c r="A241" s="44"/>
      <c r="B241" s="40"/>
      <c r="C241" s="41" t="s">
        <v>1397</v>
      </c>
      <c r="D241" s="41" t="s">
        <v>223</v>
      </c>
      <c r="E241" s="40" t="s">
        <v>1398</v>
      </c>
      <c r="F241" s="42">
        <v>44696.525092592594</v>
      </c>
      <c r="G241" s="40"/>
      <c r="H241" s="40"/>
      <c r="I241" s="40"/>
      <c r="J241" s="40"/>
      <c r="K241" s="40" t="s">
        <v>1399</v>
      </c>
      <c r="L241" s="40"/>
      <c r="M241" s="43" t="s">
        <v>56</v>
      </c>
      <c r="N241" s="45" t="s">
        <v>1400</v>
      </c>
      <c r="O241" s="40">
        <v>286</v>
      </c>
      <c r="P241" s="40">
        <v>436</v>
      </c>
      <c r="Q241" s="40" t="s">
        <v>1401</v>
      </c>
      <c r="R241" s="46" t="s">
        <v>1402</v>
      </c>
      <c r="S241" s="43" t="s">
        <v>1162</v>
      </c>
    </row>
    <row r="242" spans="1:19" ht="120">
      <c r="A242" s="44"/>
      <c r="B242" s="40"/>
      <c r="C242" s="41" t="s">
        <v>1403</v>
      </c>
      <c r="D242" s="41" t="s">
        <v>53</v>
      </c>
      <c r="E242" s="40" t="s">
        <v>1404</v>
      </c>
      <c r="F242" s="42">
        <v>44696.524918981479</v>
      </c>
      <c r="G242" s="40"/>
      <c r="H242" s="40"/>
      <c r="I242" s="40"/>
      <c r="J242" s="40"/>
      <c r="K242" s="40" t="s">
        <v>1405</v>
      </c>
      <c r="L242" s="40"/>
      <c r="M242" s="43" t="s">
        <v>56</v>
      </c>
      <c r="N242" s="45" t="s">
        <v>1406</v>
      </c>
      <c r="O242" s="40">
        <v>4</v>
      </c>
      <c r="P242" s="40">
        <v>1</v>
      </c>
      <c r="Q242" s="40" t="s">
        <v>227</v>
      </c>
      <c r="R242" s="46" t="s">
        <v>1407</v>
      </c>
      <c r="S242" s="43" t="s">
        <v>1408</v>
      </c>
    </row>
    <row r="243" spans="1:19" ht="24">
      <c r="A243" s="44"/>
      <c r="B243" s="40"/>
      <c r="C243" s="41" t="s">
        <v>1409</v>
      </c>
      <c r="D243" s="41" t="s">
        <v>53</v>
      </c>
      <c r="E243" s="40" t="s">
        <v>1410</v>
      </c>
      <c r="F243" s="42">
        <v>44696.524849537032</v>
      </c>
      <c r="G243" s="40"/>
      <c r="H243" s="40"/>
      <c r="I243" s="40"/>
      <c r="J243" s="40"/>
      <c r="K243" s="40" t="s">
        <v>1411</v>
      </c>
      <c r="L243" s="40"/>
      <c r="M243" s="43" t="s">
        <v>64</v>
      </c>
      <c r="N243" s="45" t="s">
        <v>1412</v>
      </c>
      <c r="O243" s="40">
        <v>11787</v>
      </c>
      <c r="P243" s="40">
        <v>2366</v>
      </c>
      <c r="Q243" s="40" t="s">
        <v>1413</v>
      </c>
      <c r="R243" s="46" t="s">
        <v>1414</v>
      </c>
      <c r="S243" s="43" t="s">
        <v>685</v>
      </c>
    </row>
    <row r="244" spans="1:19" ht="13">
      <c r="A244" s="44"/>
      <c r="B244" s="40"/>
      <c r="C244" s="41" t="s">
        <v>1415</v>
      </c>
      <c r="D244" s="41"/>
      <c r="E244" s="40" t="s">
        <v>1416</v>
      </c>
      <c r="F244" s="42">
        <v>44696.523368055554</v>
      </c>
      <c r="G244" s="40"/>
      <c r="H244" s="40"/>
      <c r="I244" s="40"/>
      <c r="J244" s="40"/>
      <c r="K244" s="40" t="s">
        <v>745</v>
      </c>
      <c r="L244" s="40"/>
      <c r="M244" s="43" t="s">
        <v>56</v>
      </c>
      <c r="N244" s="45" t="s">
        <v>746</v>
      </c>
      <c r="O244" s="40">
        <v>519</v>
      </c>
      <c r="P244" s="40">
        <v>262</v>
      </c>
      <c r="Q244" s="40" t="s">
        <v>747</v>
      </c>
      <c r="R244" s="46" t="s">
        <v>1417</v>
      </c>
      <c r="S244" s="43" t="s">
        <v>1418</v>
      </c>
    </row>
    <row r="245" spans="1:19" ht="120">
      <c r="A245" s="44"/>
      <c r="B245" s="40"/>
      <c r="C245" s="41" t="s">
        <v>1419</v>
      </c>
      <c r="D245" s="41" t="s">
        <v>53</v>
      </c>
      <c r="E245" s="40" t="s">
        <v>1420</v>
      </c>
      <c r="F245" s="42">
        <v>44696.5230787037</v>
      </c>
      <c r="G245" s="40"/>
      <c r="H245" s="40"/>
      <c r="I245" s="40" t="s">
        <v>63</v>
      </c>
      <c r="J245" s="40" t="s">
        <v>60</v>
      </c>
      <c r="K245" s="40" t="s">
        <v>63</v>
      </c>
      <c r="L245" s="40" t="s">
        <v>785</v>
      </c>
      <c r="M245" s="43" t="s">
        <v>64</v>
      </c>
      <c r="N245" s="45" t="s">
        <v>65</v>
      </c>
      <c r="O245" s="40">
        <v>54</v>
      </c>
      <c r="P245" s="40"/>
      <c r="Q245" s="40" t="s">
        <v>66</v>
      </c>
      <c r="R245" s="46" t="s">
        <v>1421</v>
      </c>
      <c r="S245" s="43" t="s">
        <v>1422</v>
      </c>
    </row>
    <row r="246" spans="1:19" ht="72">
      <c r="A246" s="44"/>
      <c r="B246" s="40"/>
      <c r="C246" s="41" t="s">
        <v>1424</v>
      </c>
      <c r="D246" s="41" t="s">
        <v>53</v>
      </c>
      <c r="E246" s="40" t="s">
        <v>1425</v>
      </c>
      <c r="F246" s="42">
        <v>44696.522916666669</v>
      </c>
      <c r="G246" s="40"/>
      <c r="H246" s="40"/>
      <c r="I246" s="40"/>
      <c r="J246" s="40"/>
      <c r="K246" s="40" t="s">
        <v>1426</v>
      </c>
      <c r="L246" s="40"/>
      <c r="M246" s="43" t="s">
        <v>56</v>
      </c>
      <c r="N246" s="45" t="s">
        <v>1427</v>
      </c>
      <c r="O246" s="40">
        <v>142705</v>
      </c>
      <c r="P246" s="40">
        <v>75</v>
      </c>
      <c r="Q246" s="40" t="s">
        <v>97</v>
      </c>
      <c r="R246" s="46" t="s">
        <v>1428</v>
      </c>
      <c r="S246" s="43" t="s">
        <v>1429</v>
      </c>
    </row>
    <row r="247" spans="1:19" ht="36">
      <c r="A247" s="44"/>
      <c r="B247" s="40"/>
      <c r="C247" s="41" t="s">
        <v>1430</v>
      </c>
      <c r="D247" s="41" t="s">
        <v>53</v>
      </c>
      <c r="E247" s="40" t="s">
        <v>1431</v>
      </c>
      <c r="F247" s="42">
        <v>44696.52275462963</v>
      </c>
      <c r="G247" s="40"/>
      <c r="H247" s="40"/>
      <c r="I247" s="40"/>
      <c r="J247" s="40"/>
      <c r="K247" s="40" t="s">
        <v>63</v>
      </c>
      <c r="L247" s="40"/>
      <c r="M247" s="43" t="s">
        <v>64</v>
      </c>
      <c r="N247" s="45" t="s">
        <v>65</v>
      </c>
      <c r="O247" s="40">
        <v>54</v>
      </c>
      <c r="P247" s="40"/>
      <c r="Q247" s="40" t="s">
        <v>66</v>
      </c>
      <c r="R247" s="46" t="s">
        <v>1432</v>
      </c>
      <c r="S247" s="43" t="s">
        <v>1433</v>
      </c>
    </row>
    <row r="248" spans="1:19" ht="36">
      <c r="A248" s="44"/>
      <c r="B248" s="40"/>
      <c r="C248" s="41" t="s">
        <v>1434</v>
      </c>
      <c r="D248" s="41" t="s">
        <v>53</v>
      </c>
      <c r="E248" s="40" t="s">
        <v>1435</v>
      </c>
      <c r="F248" s="42">
        <v>44696.522060185191</v>
      </c>
      <c r="G248" s="40"/>
      <c r="H248" s="40"/>
      <c r="I248" s="40"/>
      <c r="J248" s="40"/>
      <c r="K248" s="40" t="s">
        <v>260</v>
      </c>
      <c r="L248" s="40"/>
      <c r="M248" s="43" t="s">
        <v>156</v>
      </c>
      <c r="N248" s="45" t="s">
        <v>261</v>
      </c>
      <c r="O248" s="40">
        <v>22131</v>
      </c>
      <c r="P248" s="40"/>
      <c r="Q248" s="40" t="s">
        <v>82</v>
      </c>
      <c r="R248" s="46" t="s">
        <v>1436</v>
      </c>
      <c r="S248" s="43" t="s">
        <v>498</v>
      </c>
    </row>
    <row r="249" spans="1:19" ht="72">
      <c r="A249" s="44"/>
      <c r="B249" s="40"/>
      <c r="C249" s="41" t="s">
        <v>1437</v>
      </c>
      <c r="D249" s="41" t="s">
        <v>53</v>
      </c>
      <c r="E249" s="40" t="s">
        <v>1438</v>
      </c>
      <c r="F249" s="42">
        <v>44696.520497685182</v>
      </c>
      <c r="G249" s="40"/>
      <c r="H249" s="40"/>
      <c r="I249" s="40"/>
      <c r="J249" s="40"/>
      <c r="K249" s="40" t="s">
        <v>905</v>
      </c>
      <c r="L249" s="40"/>
      <c r="M249" s="43" t="s">
        <v>56</v>
      </c>
      <c r="N249" s="45" t="s">
        <v>906</v>
      </c>
      <c r="O249" s="40">
        <v>1406</v>
      </c>
      <c r="P249" s="40">
        <v>2187</v>
      </c>
      <c r="Q249" s="40" t="s">
        <v>907</v>
      </c>
      <c r="R249" s="46" t="s">
        <v>1439</v>
      </c>
      <c r="S249" s="43" t="s">
        <v>1325</v>
      </c>
    </row>
    <row r="250" spans="1:19" ht="24">
      <c r="A250" s="44"/>
      <c r="B250" s="40"/>
      <c r="C250" s="41" t="s">
        <v>1440</v>
      </c>
      <c r="D250" s="41" t="s">
        <v>53</v>
      </c>
      <c r="E250" s="40" t="s">
        <v>1441</v>
      </c>
      <c r="F250" s="42">
        <v>44696.520138888889</v>
      </c>
      <c r="G250" s="40"/>
      <c r="H250" s="40"/>
      <c r="I250" s="40"/>
      <c r="J250" s="40"/>
      <c r="K250" s="40" t="s">
        <v>295</v>
      </c>
      <c r="L250" s="40"/>
      <c r="M250" s="43" t="s">
        <v>64</v>
      </c>
      <c r="N250" s="45" t="s">
        <v>296</v>
      </c>
      <c r="O250" s="40">
        <v>1114</v>
      </c>
      <c r="P250" s="40">
        <v>8</v>
      </c>
      <c r="Q250" s="40"/>
      <c r="R250" s="46" t="s">
        <v>1442</v>
      </c>
      <c r="S250" s="43" t="s">
        <v>895</v>
      </c>
    </row>
    <row r="251" spans="1:19" ht="13">
      <c r="A251" s="44"/>
      <c r="B251" s="40"/>
      <c r="C251" s="41" t="s">
        <v>1443</v>
      </c>
      <c r="D251" s="41" t="s">
        <v>53</v>
      </c>
      <c r="E251" s="40" t="s">
        <v>1444</v>
      </c>
      <c r="F251" s="42">
        <v>44696.51972222222</v>
      </c>
      <c r="G251" s="40"/>
      <c r="H251" s="40"/>
      <c r="I251" s="40"/>
      <c r="J251" s="40"/>
      <c r="K251" s="40" t="s">
        <v>541</v>
      </c>
      <c r="L251" s="40"/>
      <c r="M251" s="43" t="s">
        <v>56</v>
      </c>
      <c r="N251" s="45" t="s">
        <v>542</v>
      </c>
      <c r="O251" s="40">
        <v>8</v>
      </c>
      <c r="P251" s="40">
        <v>337</v>
      </c>
      <c r="Q251" s="40" t="s">
        <v>227</v>
      </c>
      <c r="R251" s="46" t="s">
        <v>1445</v>
      </c>
      <c r="S251" s="43" t="s">
        <v>1446</v>
      </c>
    </row>
    <row r="252" spans="1:19" ht="84">
      <c r="A252" s="44"/>
      <c r="B252" s="40"/>
      <c r="C252" s="41" t="s">
        <v>1447</v>
      </c>
      <c r="D252" s="41" t="s">
        <v>53</v>
      </c>
      <c r="E252" s="40" t="s">
        <v>1448</v>
      </c>
      <c r="F252" s="42">
        <v>44696.518449074079</v>
      </c>
      <c r="G252" s="40"/>
      <c r="H252" s="40"/>
      <c r="I252" s="40"/>
      <c r="J252" s="40"/>
      <c r="K252" s="40" t="s">
        <v>1246</v>
      </c>
      <c r="L252" s="40"/>
      <c r="M252" s="43" t="s">
        <v>56</v>
      </c>
      <c r="N252" s="45" t="s">
        <v>1247</v>
      </c>
      <c r="O252" s="40">
        <v>985</v>
      </c>
      <c r="P252" s="40">
        <v>96</v>
      </c>
      <c r="Q252" s="40"/>
      <c r="R252" s="46" t="s">
        <v>1449</v>
      </c>
      <c r="S252" s="43" t="s">
        <v>112</v>
      </c>
    </row>
    <row r="253" spans="1:19" ht="60">
      <c r="A253" s="44"/>
      <c r="B253" s="40"/>
      <c r="C253" s="41" t="s">
        <v>1450</v>
      </c>
      <c r="D253" s="41" t="s">
        <v>53</v>
      </c>
      <c r="E253" s="40" t="s">
        <v>1451</v>
      </c>
      <c r="F253" s="42">
        <v>44696.51762731481</v>
      </c>
      <c r="G253" s="40"/>
      <c r="H253" s="40"/>
      <c r="I253" s="40"/>
      <c r="J253" s="40"/>
      <c r="K253" s="40" t="s">
        <v>260</v>
      </c>
      <c r="L253" s="40"/>
      <c r="M253" s="43" t="s">
        <v>56</v>
      </c>
      <c r="N253" s="45" t="s">
        <v>261</v>
      </c>
      <c r="O253" s="40">
        <v>22131</v>
      </c>
      <c r="P253" s="40"/>
      <c r="Q253" s="40" t="s">
        <v>82</v>
      </c>
      <c r="R253" s="46" t="s">
        <v>1452</v>
      </c>
      <c r="S253" s="43" t="s">
        <v>498</v>
      </c>
    </row>
    <row r="254" spans="1:19" ht="84">
      <c r="A254" s="44"/>
      <c r="B254" s="40"/>
      <c r="C254" s="41" t="s">
        <v>1453</v>
      </c>
      <c r="D254" s="41" t="s">
        <v>223</v>
      </c>
      <c r="E254" s="40" t="s">
        <v>1454</v>
      </c>
      <c r="F254" s="42">
        <v>44696.516608796301</v>
      </c>
      <c r="G254" s="40"/>
      <c r="H254" s="40"/>
      <c r="I254" s="40"/>
      <c r="J254" s="40"/>
      <c r="K254" s="40" t="s">
        <v>1455</v>
      </c>
      <c r="L254" s="40"/>
      <c r="M254" s="43" t="s">
        <v>56</v>
      </c>
      <c r="N254" s="45" t="s">
        <v>1456</v>
      </c>
      <c r="O254" s="40">
        <v>2</v>
      </c>
      <c r="P254" s="40">
        <v>14</v>
      </c>
      <c r="Q254" s="40" t="s">
        <v>1457</v>
      </c>
      <c r="R254" s="46" t="s">
        <v>1458</v>
      </c>
      <c r="S254" s="43" t="s">
        <v>772</v>
      </c>
    </row>
    <row r="255" spans="1:19" ht="48">
      <c r="A255" s="44"/>
      <c r="B255" s="40"/>
      <c r="C255" s="41" t="s">
        <v>1459</v>
      </c>
      <c r="D255" s="41" t="s">
        <v>223</v>
      </c>
      <c r="E255" s="40" t="s">
        <v>1460</v>
      </c>
      <c r="F255" s="42">
        <v>44696.516145833331</v>
      </c>
      <c r="G255" s="40"/>
      <c r="H255" s="40"/>
      <c r="I255" s="40"/>
      <c r="J255" s="40"/>
      <c r="K255" s="40" t="s">
        <v>1461</v>
      </c>
      <c r="L255" s="40"/>
      <c r="M255" s="43" t="s">
        <v>64</v>
      </c>
      <c r="N255" s="45" t="s">
        <v>1462</v>
      </c>
      <c r="O255" s="40">
        <v>253</v>
      </c>
      <c r="P255" s="40">
        <v>262</v>
      </c>
      <c r="Q255" s="40" t="s">
        <v>1463</v>
      </c>
      <c r="R255" s="46" t="s">
        <v>1464</v>
      </c>
      <c r="S255" s="43" t="s">
        <v>197</v>
      </c>
    </row>
    <row r="256" spans="1:19" ht="36">
      <c r="A256" s="44"/>
      <c r="B256" s="40"/>
      <c r="C256" s="41" t="s">
        <v>1465</v>
      </c>
      <c r="D256" s="41" t="s">
        <v>223</v>
      </c>
      <c r="E256" s="40" t="s">
        <v>1466</v>
      </c>
      <c r="F256" s="42">
        <v>44696.511678240742</v>
      </c>
      <c r="G256" s="40"/>
      <c r="H256" s="40"/>
      <c r="I256" s="40"/>
      <c r="J256" s="40"/>
      <c r="K256" s="40" t="s">
        <v>1467</v>
      </c>
      <c r="L256" s="40"/>
      <c r="M256" s="43" t="s">
        <v>56</v>
      </c>
      <c r="N256" s="45" t="s">
        <v>1468</v>
      </c>
      <c r="O256" s="40">
        <v>3</v>
      </c>
      <c r="P256" s="40">
        <v>128</v>
      </c>
      <c r="Q256" s="40"/>
      <c r="R256" s="46" t="s">
        <v>1469</v>
      </c>
      <c r="S256" s="43" t="s">
        <v>1470</v>
      </c>
    </row>
    <row r="257" spans="1:19" ht="36">
      <c r="A257" s="44"/>
      <c r="B257" s="40"/>
      <c r="C257" s="41" t="s">
        <v>1471</v>
      </c>
      <c r="D257" s="41" t="s">
        <v>223</v>
      </c>
      <c r="E257" s="40" t="s">
        <v>1472</v>
      </c>
      <c r="F257" s="42">
        <v>44696.510219907403</v>
      </c>
      <c r="G257" s="40"/>
      <c r="H257" s="40"/>
      <c r="I257" s="40"/>
      <c r="J257" s="40"/>
      <c r="K257" s="40" t="s">
        <v>1473</v>
      </c>
      <c r="L257" s="40"/>
      <c r="M257" s="43" t="s">
        <v>56</v>
      </c>
      <c r="N257" s="45" t="s">
        <v>1474</v>
      </c>
      <c r="O257" s="40">
        <v>1310</v>
      </c>
      <c r="P257" s="40">
        <v>1383</v>
      </c>
      <c r="Q257" s="40" t="s">
        <v>1475</v>
      </c>
      <c r="R257" s="46" t="s">
        <v>1476</v>
      </c>
      <c r="S257" s="43" t="s">
        <v>1477</v>
      </c>
    </row>
    <row r="258" spans="1:19" ht="72">
      <c r="A258" s="44"/>
      <c r="B258" s="40"/>
      <c r="C258" s="41" t="s">
        <v>1478</v>
      </c>
      <c r="D258" s="41" t="s">
        <v>53</v>
      </c>
      <c r="E258" s="40" t="s">
        <v>1479</v>
      </c>
      <c r="F258" s="42">
        <v>44696.510127314818</v>
      </c>
      <c r="G258" s="40"/>
      <c r="H258" s="40"/>
      <c r="I258" s="40"/>
      <c r="J258" s="40"/>
      <c r="K258" s="40" t="s">
        <v>1480</v>
      </c>
      <c r="L258" s="40"/>
      <c r="M258" s="43" t="s">
        <v>64</v>
      </c>
      <c r="N258" s="45" t="s">
        <v>1481</v>
      </c>
      <c r="O258" s="40">
        <v>12</v>
      </c>
      <c r="P258" s="40">
        <v>85</v>
      </c>
      <c r="Q258" s="40" t="s">
        <v>1482</v>
      </c>
      <c r="R258" s="46" t="s">
        <v>1483</v>
      </c>
      <c r="S258" s="43" t="s">
        <v>1484</v>
      </c>
    </row>
    <row r="259" spans="1:19" ht="24">
      <c r="A259" s="44"/>
      <c r="B259" s="40"/>
      <c r="C259" s="41" t="s">
        <v>1485</v>
      </c>
      <c r="D259" s="41" t="s">
        <v>191</v>
      </c>
      <c r="E259" s="40" t="s">
        <v>1486</v>
      </c>
      <c r="F259" s="42">
        <v>44696.5075462963</v>
      </c>
      <c r="G259" s="40"/>
      <c r="H259" s="40"/>
      <c r="I259" s="40"/>
      <c r="J259" s="40"/>
      <c r="K259" s="40" t="s">
        <v>727</v>
      </c>
      <c r="L259" s="40"/>
      <c r="M259" s="43" t="s">
        <v>56</v>
      </c>
      <c r="N259" s="45" t="s">
        <v>728</v>
      </c>
      <c r="O259" s="40">
        <v>10094</v>
      </c>
      <c r="P259" s="40">
        <v>1245</v>
      </c>
      <c r="Q259" s="40" t="s">
        <v>729</v>
      </c>
      <c r="R259" s="46" t="s">
        <v>1487</v>
      </c>
      <c r="S259" s="43" t="s">
        <v>112</v>
      </c>
    </row>
    <row r="260" spans="1:19" ht="13">
      <c r="A260" s="44"/>
      <c r="B260" s="40"/>
      <c r="C260" s="41" t="s">
        <v>1488</v>
      </c>
      <c r="D260" s="41" t="s">
        <v>53</v>
      </c>
      <c r="E260" s="40" t="s">
        <v>1489</v>
      </c>
      <c r="F260" s="42">
        <v>44696.507395833338</v>
      </c>
      <c r="G260" s="40"/>
      <c r="H260" s="40"/>
      <c r="I260" s="40"/>
      <c r="J260" s="40"/>
      <c r="K260" s="40" t="s">
        <v>1251</v>
      </c>
      <c r="L260" s="40"/>
      <c r="M260" s="43" t="s">
        <v>1252</v>
      </c>
      <c r="N260" s="45" t="s">
        <v>1253</v>
      </c>
      <c r="O260" s="40">
        <v>198</v>
      </c>
      <c r="P260" s="40">
        <v>222</v>
      </c>
      <c r="Q260" s="40" t="s">
        <v>227</v>
      </c>
      <c r="R260" s="46" t="s">
        <v>1490</v>
      </c>
      <c r="S260" s="43" t="s">
        <v>1491</v>
      </c>
    </row>
    <row r="261" spans="1:19" ht="36">
      <c r="A261" s="44"/>
      <c r="B261" s="40"/>
      <c r="C261" s="41" t="s">
        <v>1492</v>
      </c>
      <c r="D261" s="41" t="s">
        <v>53</v>
      </c>
      <c r="E261" s="40" t="s">
        <v>1493</v>
      </c>
      <c r="F261" s="42">
        <v>44696.503634259258</v>
      </c>
      <c r="G261" s="40"/>
      <c r="H261" s="40"/>
      <c r="I261" s="40"/>
      <c r="J261" s="40"/>
      <c r="K261" s="40" t="s">
        <v>647</v>
      </c>
      <c r="L261" s="40"/>
      <c r="M261" s="43" t="s">
        <v>56</v>
      </c>
      <c r="N261" s="45" t="s">
        <v>648</v>
      </c>
      <c r="O261" s="40">
        <v>8282</v>
      </c>
      <c r="P261" s="40">
        <v>6782</v>
      </c>
      <c r="Q261" s="40" t="s">
        <v>649</v>
      </c>
      <c r="R261" s="46" t="s">
        <v>1494</v>
      </c>
      <c r="S261" s="43" t="s">
        <v>1495</v>
      </c>
    </row>
    <row r="262" spans="1:19" ht="24">
      <c r="A262" s="44"/>
      <c r="B262" s="40"/>
      <c r="C262" s="41" t="s">
        <v>1496</v>
      </c>
      <c r="D262" s="41" t="s">
        <v>223</v>
      </c>
      <c r="E262" s="40" t="s">
        <v>1497</v>
      </c>
      <c r="F262" s="42">
        <v>44696.5003125</v>
      </c>
      <c r="G262" s="40"/>
      <c r="H262" s="40"/>
      <c r="I262" s="40" t="s">
        <v>1007</v>
      </c>
      <c r="J262" s="40" t="s">
        <v>1008</v>
      </c>
      <c r="K262" s="40" t="s">
        <v>1498</v>
      </c>
      <c r="L262" s="40" t="s">
        <v>1499</v>
      </c>
      <c r="M262" s="43" t="s">
        <v>56</v>
      </c>
      <c r="N262" s="45" t="s">
        <v>1500</v>
      </c>
      <c r="O262" s="40">
        <v>3</v>
      </c>
      <c r="P262" s="40">
        <v>61</v>
      </c>
      <c r="Q262" s="40" t="s">
        <v>1501</v>
      </c>
      <c r="R262" s="46" t="s">
        <v>1502</v>
      </c>
      <c r="S262" s="43" t="s">
        <v>1013</v>
      </c>
    </row>
    <row r="263" spans="1:19" ht="120">
      <c r="A263" s="44"/>
      <c r="B263" s="40"/>
      <c r="C263" s="41" t="s">
        <v>1503</v>
      </c>
      <c r="D263" s="41" t="s">
        <v>191</v>
      </c>
      <c r="E263" s="40" t="s">
        <v>1504</v>
      </c>
      <c r="F263" s="42">
        <v>44696.500173611115</v>
      </c>
      <c r="G263" s="40"/>
      <c r="H263" s="40"/>
      <c r="I263" s="40" t="s">
        <v>460</v>
      </c>
      <c r="J263" s="40" t="s">
        <v>461</v>
      </c>
      <c r="K263" s="40" t="s">
        <v>1505</v>
      </c>
      <c r="L263" s="40" t="s">
        <v>1506</v>
      </c>
      <c r="M263" s="43" t="s">
        <v>56</v>
      </c>
      <c r="N263" s="45" t="s">
        <v>1507</v>
      </c>
      <c r="O263" s="40">
        <v>3</v>
      </c>
      <c r="P263" s="40">
        <v>10</v>
      </c>
      <c r="Q263" s="40"/>
      <c r="R263" s="46" t="s">
        <v>1508</v>
      </c>
      <c r="S263" s="43" t="s">
        <v>466</v>
      </c>
    </row>
    <row r="264" spans="1:19" ht="60">
      <c r="A264" s="44"/>
      <c r="B264" s="40"/>
      <c r="C264" s="41" t="s">
        <v>1509</v>
      </c>
      <c r="D264" s="41" t="s">
        <v>53</v>
      </c>
      <c r="E264" s="40" t="s">
        <v>1510</v>
      </c>
      <c r="F264" s="42">
        <v>44696.49763888889</v>
      </c>
      <c r="G264" s="40"/>
      <c r="H264" s="40"/>
      <c r="I264" s="40"/>
      <c r="J264" s="40"/>
      <c r="K264" s="40" t="s">
        <v>295</v>
      </c>
      <c r="L264" s="40"/>
      <c r="M264" s="43" t="s">
        <v>56</v>
      </c>
      <c r="N264" s="45" t="s">
        <v>296</v>
      </c>
      <c r="O264" s="40">
        <v>1114</v>
      </c>
      <c r="P264" s="40">
        <v>8</v>
      </c>
      <c r="Q264" s="40"/>
      <c r="R264" s="46" t="s">
        <v>1511</v>
      </c>
      <c r="S264" s="43" t="s">
        <v>1512</v>
      </c>
    </row>
    <row r="265" spans="1:19" ht="48">
      <c r="A265" s="44"/>
      <c r="B265" s="40"/>
      <c r="C265" s="41" t="s">
        <v>1513</v>
      </c>
      <c r="D265" s="41" t="s">
        <v>53</v>
      </c>
      <c r="E265" s="40" t="s">
        <v>1514</v>
      </c>
      <c r="F265" s="42">
        <v>44696.494884259257</v>
      </c>
      <c r="G265" s="40"/>
      <c r="H265" s="40"/>
      <c r="I265" s="40"/>
      <c r="J265" s="40"/>
      <c r="K265" s="40" t="s">
        <v>1515</v>
      </c>
      <c r="L265" s="40"/>
      <c r="M265" s="43" t="s">
        <v>56</v>
      </c>
      <c r="N265" s="45" t="s">
        <v>1516</v>
      </c>
      <c r="O265" s="40">
        <v>4</v>
      </c>
      <c r="P265" s="40">
        <v>35</v>
      </c>
      <c r="Q265" s="40"/>
      <c r="R265" s="46" t="s">
        <v>1517</v>
      </c>
      <c r="S265" s="43" t="s">
        <v>973</v>
      </c>
    </row>
    <row r="266" spans="1:19" ht="24">
      <c r="A266" s="44"/>
      <c r="B266" s="40"/>
      <c r="C266" s="41" t="s">
        <v>1518</v>
      </c>
      <c r="D266" s="41" t="s">
        <v>53</v>
      </c>
      <c r="E266" s="40" t="s">
        <v>1519</v>
      </c>
      <c r="F266" s="42">
        <v>44696.492372685185</v>
      </c>
      <c r="G266" s="40"/>
      <c r="H266" s="40"/>
      <c r="I266" s="40"/>
      <c r="J266" s="40"/>
      <c r="K266" s="40" t="s">
        <v>1520</v>
      </c>
      <c r="L266" s="40"/>
      <c r="M266" s="43" t="s">
        <v>64</v>
      </c>
      <c r="N266" s="45" t="s">
        <v>637</v>
      </c>
      <c r="O266" s="40">
        <v>1</v>
      </c>
      <c r="P266" s="40">
        <v>13</v>
      </c>
      <c r="Q266" s="40"/>
      <c r="R266" s="46" t="s">
        <v>1521</v>
      </c>
      <c r="S266" s="43" t="s">
        <v>1522</v>
      </c>
    </row>
    <row r="267" spans="1:19" ht="24">
      <c r="A267" s="44"/>
      <c r="B267" s="40"/>
      <c r="C267" s="41" t="s">
        <v>1523</v>
      </c>
      <c r="D267" s="41" t="s">
        <v>223</v>
      </c>
      <c r="E267" s="40" t="s">
        <v>1524</v>
      </c>
      <c r="F267" s="42">
        <v>44696.490960648152</v>
      </c>
      <c r="G267" s="40"/>
      <c r="H267" s="40"/>
      <c r="I267" s="40" t="s">
        <v>281</v>
      </c>
      <c r="J267" s="40" t="s">
        <v>282</v>
      </c>
      <c r="K267" s="40" t="s">
        <v>1525</v>
      </c>
      <c r="L267" s="40" t="s">
        <v>1526</v>
      </c>
      <c r="M267" s="43" t="s">
        <v>56</v>
      </c>
      <c r="N267" s="45" t="s">
        <v>1527</v>
      </c>
      <c r="O267" s="40">
        <v>4</v>
      </c>
      <c r="P267" s="40">
        <v>65</v>
      </c>
      <c r="Q267" s="40" t="s">
        <v>1528</v>
      </c>
      <c r="R267" s="46" t="s">
        <v>1529</v>
      </c>
      <c r="S267" s="43" t="s">
        <v>287</v>
      </c>
    </row>
    <row r="268" spans="1:19" ht="13">
      <c r="A268" s="44"/>
      <c r="B268" s="40"/>
      <c r="C268" s="41" t="s">
        <v>1530</v>
      </c>
      <c r="D268" s="41" t="s">
        <v>223</v>
      </c>
      <c r="E268" s="40" t="s">
        <v>1531</v>
      </c>
      <c r="F268" s="42">
        <v>44696.490347222221</v>
      </c>
      <c r="G268" s="40"/>
      <c r="H268" s="40"/>
      <c r="I268" s="40"/>
      <c r="J268" s="40"/>
      <c r="K268" s="40" t="s">
        <v>1532</v>
      </c>
      <c r="L268" s="40"/>
      <c r="M268" s="43" t="s">
        <v>56</v>
      </c>
      <c r="N268" s="45" t="s">
        <v>1533</v>
      </c>
      <c r="O268" s="40">
        <v>6341</v>
      </c>
      <c r="P268" s="40">
        <v>6352</v>
      </c>
      <c r="Q268" s="40" t="s">
        <v>227</v>
      </c>
      <c r="R268" s="46" t="s">
        <v>1534</v>
      </c>
      <c r="S268" s="43" t="s">
        <v>112</v>
      </c>
    </row>
    <row r="269" spans="1:19" ht="13">
      <c r="A269" s="44"/>
      <c r="B269" s="40"/>
      <c r="C269" s="41" t="s">
        <v>1535</v>
      </c>
      <c r="D269" s="41" t="s">
        <v>223</v>
      </c>
      <c r="E269" s="40" t="s">
        <v>1536</v>
      </c>
      <c r="F269" s="42">
        <v>44696.490335648152</v>
      </c>
      <c r="G269" s="40"/>
      <c r="H269" s="40"/>
      <c r="I269" s="40"/>
      <c r="J269" s="40"/>
      <c r="K269" s="40" t="s">
        <v>1537</v>
      </c>
      <c r="L269" s="40"/>
      <c r="M269" s="43" t="s">
        <v>56</v>
      </c>
      <c r="N269" s="45" t="s">
        <v>1538</v>
      </c>
      <c r="O269" s="40">
        <v>4648</v>
      </c>
      <c r="P269" s="40">
        <v>4411</v>
      </c>
      <c r="Q269" s="40" t="s">
        <v>1539</v>
      </c>
      <c r="R269" s="46" t="s">
        <v>1540</v>
      </c>
      <c r="S269" s="43" t="s">
        <v>772</v>
      </c>
    </row>
    <row r="270" spans="1:19" ht="24">
      <c r="A270" s="44"/>
      <c r="B270" s="40"/>
      <c r="C270" s="41" t="s">
        <v>1541</v>
      </c>
      <c r="D270" s="41" t="s">
        <v>53</v>
      </c>
      <c r="E270" s="40" t="s">
        <v>1542</v>
      </c>
      <c r="F270" s="42">
        <v>44696.489861111113</v>
      </c>
      <c r="G270" s="40"/>
      <c r="H270" s="40"/>
      <c r="I270" s="40"/>
      <c r="J270" s="40"/>
      <c r="K270" s="40" t="s">
        <v>95</v>
      </c>
      <c r="L270" s="40"/>
      <c r="M270" s="43" t="s">
        <v>64</v>
      </c>
      <c r="N270" s="45" t="s">
        <v>96</v>
      </c>
      <c r="O270" s="40">
        <v>6624</v>
      </c>
      <c r="P270" s="40"/>
      <c r="Q270" s="40" t="s">
        <v>97</v>
      </c>
      <c r="R270" s="46" t="s">
        <v>1543</v>
      </c>
      <c r="S270" s="43" t="s">
        <v>1544</v>
      </c>
    </row>
    <row r="271" spans="1:19" ht="13">
      <c r="A271" s="44"/>
      <c r="B271" s="40"/>
      <c r="C271" s="41" t="s">
        <v>1545</v>
      </c>
      <c r="D271" s="41" t="s">
        <v>78</v>
      </c>
      <c r="E271" s="40" t="s">
        <v>1546</v>
      </c>
      <c r="F271" s="42">
        <v>44696.486817129626</v>
      </c>
      <c r="G271" s="40"/>
      <c r="H271" s="40"/>
      <c r="I271" s="40"/>
      <c r="J271" s="40"/>
      <c r="K271" s="40" t="s">
        <v>1547</v>
      </c>
      <c r="L271" s="40"/>
      <c r="M271" s="43" t="s">
        <v>56</v>
      </c>
      <c r="N271" s="45" t="s">
        <v>1548</v>
      </c>
      <c r="O271" s="40">
        <v>7058</v>
      </c>
      <c r="P271" s="40">
        <v>1166</v>
      </c>
      <c r="Q271" s="40" t="s">
        <v>1549</v>
      </c>
      <c r="R271" s="46" t="s">
        <v>1550</v>
      </c>
      <c r="S271" s="43" t="s">
        <v>1162</v>
      </c>
    </row>
    <row r="272" spans="1:19" ht="48">
      <c r="A272" s="44"/>
      <c r="B272" s="40"/>
      <c r="C272" s="41" t="s">
        <v>1551</v>
      </c>
      <c r="D272" s="41" t="s">
        <v>78</v>
      </c>
      <c r="E272" s="40" t="s">
        <v>1552</v>
      </c>
      <c r="F272" s="42">
        <v>44696.481689814813</v>
      </c>
      <c r="G272" s="40"/>
      <c r="H272" s="40"/>
      <c r="I272" s="40"/>
      <c r="J272" s="40"/>
      <c r="K272" s="40" t="s">
        <v>1553</v>
      </c>
      <c r="L272" s="40"/>
      <c r="M272" s="43" t="s">
        <v>56</v>
      </c>
      <c r="N272" s="45" t="s">
        <v>1554</v>
      </c>
      <c r="O272" s="40">
        <v>562</v>
      </c>
      <c r="P272" s="40">
        <v>187</v>
      </c>
      <c r="Q272" s="40"/>
      <c r="R272" s="46" t="s">
        <v>1555</v>
      </c>
      <c r="S272" s="43" t="s">
        <v>1162</v>
      </c>
    </row>
    <row r="273" spans="1:19" ht="24">
      <c r="A273" s="44"/>
      <c r="B273" s="40"/>
      <c r="C273" s="41" t="s">
        <v>1556</v>
      </c>
      <c r="D273" s="41" t="s">
        <v>53</v>
      </c>
      <c r="E273" s="40" t="s">
        <v>1557</v>
      </c>
      <c r="F273" s="42">
        <v>44696.481388888889</v>
      </c>
      <c r="G273" s="40"/>
      <c r="H273" s="40"/>
      <c r="I273" s="40"/>
      <c r="J273" s="40"/>
      <c r="K273" s="40" t="s">
        <v>1558</v>
      </c>
      <c r="L273" s="40"/>
      <c r="M273" s="43" t="s">
        <v>156</v>
      </c>
      <c r="N273" s="45" t="s">
        <v>1559</v>
      </c>
      <c r="O273" s="40">
        <v>740</v>
      </c>
      <c r="P273" s="40">
        <v>863</v>
      </c>
      <c r="Q273" s="40" t="s">
        <v>1160</v>
      </c>
      <c r="R273" s="46" t="s">
        <v>1560</v>
      </c>
      <c r="S273" s="43" t="s">
        <v>1372</v>
      </c>
    </row>
    <row r="274" spans="1:19" ht="60">
      <c r="A274" s="44"/>
      <c r="B274" s="40"/>
      <c r="C274" s="41" t="s">
        <v>1561</v>
      </c>
      <c r="D274" s="41" t="s">
        <v>53</v>
      </c>
      <c r="E274" s="40" t="s">
        <v>1562</v>
      </c>
      <c r="F274" s="42">
        <v>44696.479212962964</v>
      </c>
      <c r="G274" s="40"/>
      <c r="H274" s="40"/>
      <c r="I274" s="40"/>
      <c r="J274" s="40"/>
      <c r="K274" s="40" t="s">
        <v>1563</v>
      </c>
      <c r="L274" s="40"/>
      <c r="M274" s="43" t="s">
        <v>156</v>
      </c>
      <c r="N274" s="45" t="s">
        <v>1564</v>
      </c>
      <c r="O274" s="40">
        <v>475</v>
      </c>
      <c r="P274" s="40">
        <v>744</v>
      </c>
      <c r="Q274" s="40" t="s">
        <v>1565</v>
      </c>
      <c r="R274" s="46" t="s">
        <v>1566</v>
      </c>
      <c r="S274" s="43" t="s">
        <v>1285</v>
      </c>
    </row>
    <row r="275" spans="1:19" ht="60">
      <c r="A275" s="44"/>
      <c r="B275" s="40"/>
      <c r="C275" s="41" t="s">
        <v>1567</v>
      </c>
      <c r="D275" s="41" t="s">
        <v>53</v>
      </c>
      <c r="E275" s="40" t="s">
        <v>1568</v>
      </c>
      <c r="F275" s="42">
        <v>44696.474247685182</v>
      </c>
      <c r="G275" s="40"/>
      <c r="H275" s="40"/>
      <c r="I275" s="40"/>
      <c r="J275" s="40"/>
      <c r="K275" s="40" t="s">
        <v>1569</v>
      </c>
      <c r="L275" s="40"/>
      <c r="M275" s="43" t="s">
        <v>56</v>
      </c>
      <c r="N275" s="45" t="s">
        <v>1570</v>
      </c>
      <c r="O275" s="40">
        <v>305</v>
      </c>
      <c r="P275" s="40">
        <v>3</v>
      </c>
      <c r="Q275" s="40"/>
      <c r="R275" s="46" t="s">
        <v>1571</v>
      </c>
      <c r="S275" s="43" t="s">
        <v>1572</v>
      </c>
    </row>
    <row r="276" spans="1:19" ht="13">
      <c r="A276" s="44"/>
      <c r="B276" s="40"/>
      <c r="C276" s="41" t="s">
        <v>1573</v>
      </c>
      <c r="D276" s="41" t="s">
        <v>53</v>
      </c>
      <c r="E276" s="40" t="s">
        <v>1574</v>
      </c>
      <c r="F276" s="42">
        <v>44696.473148148143</v>
      </c>
      <c r="G276" s="40"/>
      <c r="H276" s="40"/>
      <c r="I276" s="40"/>
      <c r="J276" s="40"/>
      <c r="K276" s="40" t="s">
        <v>1569</v>
      </c>
      <c r="L276" s="40"/>
      <c r="M276" s="43" t="s">
        <v>56</v>
      </c>
      <c r="N276" s="45" t="s">
        <v>1570</v>
      </c>
      <c r="O276" s="40">
        <v>305</v>
      </c>
      <c r="P276" s="40">
        <v>3</v>
      </c>
      <c r="Q276" s="40"/>
      <c r="R276" s="46" t="s">
        <v>1575</v>
      </c>
      <c r="S276" s="43" t="s">
        <v>1576</v>
      </c>
    </row>
    <row r="277" spans="1:19" ht="48">
      <c r="A277" s="44"/>
      <c r="B277" s="40"/>
      <c r="C277" s="41" t="s">
        <v>1577</v>
      </c>
      <c r="D277" s="41" t="s">
        <v>223</v>
      </c>
      <c r="E277" s="40" t="s">
        <v>1578</v>
      </c>
      <c r="F277" s="42">
        <v>44696.469421296293</v>
      </c>
      <c r="G277" s="40"/>
      <c r="H277" s="40"/>
      <c r="I277" s="40" t="s">
        <v>1579</v>
      </c>
      <c r="J277" s="40" t="s">
        <v>1580</v>
      </c>
      <c r="K277" s="40" t="s">
        <v>1581</v>
      </c>
      <c r="L277" s="40" t="s">
        <v>1582</v>
      </c>
      <c r="M277" s="43" t="s">
        <v>156</v>
      </c>
      <c r="N277" s="45" t="s">
        <v>1583</v>
      </c>
      <c r="O277" s="40">
        <v>1</v>
      </c>
      <c r="P277" s="40">
        <v>22</v>
      </c>
      <c r="Q277" s="40"/>
      <c r="R277" s="46" t="s">
        <v>1584</v>
      </c>
      <c r="S277" s="43" t="s">
        <v>1585</v>
      </c>
    </row>
    <row r="278" spans="1:19" ht="72">
      <c r="A278" s="44"/>
      <c r="B278" s="40"/>
      <c r="C278" s="41" t="s">
        <v>1586</v>
      </c>
      <c r="D278" s="41" t="s">
        <v>53</v>
      </c>
      <c r="E278" s="40" t="s">
        <v>1587</v>
      </c>
      <c r="F278" s="42">
        <v>44696.469027777777</v>
      </c>
      <c r="G278" s="40"/>
      <c r="H278" s="40"/>
      <c r="I278" s="40"/>
      <c r="J278" s="40"/>
      <c r="K278" s="40" t="s">
        <v>647</v>
      </c>
      <c r="L278" s="40"/>
      <c r="M278" s="43" t="s">
        <v>56</v>
      </c>
      <c r="N278" s="45" t="s">
        <v>648</v>
      </c>
      <c r="O278" s="40">
        <v>8282</v>
      </c>
      <c r="P278" s="40">
        <v>6782</v>
      </c>
      <c r="Q278" s="40" t="s">
        <v>649</v>
      </c>
      <c r="R278" s="46" t="s">
        <v>1588</v>
      </c>
      <c r="S278" s="43" t="s">
        <v>1075</v>
      </c>
    </row>
    <row r="279" spans="1:19" ht="36">
      <c r="A279" s="44"/>
      <c r="B279" s="40"/>
      <c r="C279" s="41" t="s">
        <v>1589</v>
      </c>
      <c r="D279" s="41" t="s">
        <v>223</v>
      </c>
      <c r="E279" s="40" t="s">
        <v>1590</v>
      </c>
      <c r="F279" s="42">
        <v>44696.466886574075</v>
      </c>
      <c r="G279" s="40"/>
      <c r="H279" s="40"/>
      <c r="I279" s="40"/>
      <c r="J279" s="40"/>
      <c r="K279" s="40" t="s">
        <v>1591</v>
      </c>
      <c r="L279" s="40"/>
      <c r="M279" s="43" t="s">
        <v>56</v>
      </c>
      <c r="N279" s="45" t="s">
        <v>1592</v>
      </c>
      <c r="O279" s="40">
        <v>835</v>
      </c>
      <c r="P279" s="40">
        <v>792</v>
      </c>
      <c r="Q279" s="40" t="s">
        <v>1593</v>
      </c>
      <c r="R279" s="46" t="s">
        <v>1594</v>
      </c>
      <c r="S279" s="43" t="s">
        <v>253</v>
      </c>
    </row>
    <row r="280" spans="1:19" ht="36">
      <c r="A280" s="44"/>
      <c r="B280" s="40"/>
      <c r="C280" s="41" t="s">
        <v>1595</v>
      </c>
      <c r="D280" s="41" t="s">
        <v>53</v>
      </c>
      <c r="E280" s="40" t="s">
        <v>1596</v>
      </c>
      <c r="F280" s="42">
        <v>44696.465370370366</v>
      </c>
      <c r="G280" s="40"/>
      <c r="H280" s="40"/>
      <c r="I280" s="40"/>
      <c r="J280" s="40"/>
      <c r="K280" s="40" t="s">
        <v>161</v>
      </c>
      <c r="L280" s="40"/>
      <c r="M280" s="43" t="s">
        <v>162</v>
      </c>
      <c r="N280" s="45" t="s">
        <v>163</v>
      </c>
      <c r="O280" s="40">
        <v>13899</v>
      </c>
      <c r="P280" s="40">
        <v>58</v>
      </c>
      <c r="Q280" s="40" t="s">
        <v>97</v>
      </c>
      <c r="R280" s="46" t="s">
        <v>1597</v>
      </c>
      <c r="S280" s="43" t="s">
        <v>1598</v>
      </c>
    </row>
    <row r="281" spans="1:19" ht="84">
      <c r="A281" s="44"/>
      <c r="B281" s="40"/>
      <c r="C281" s="41" t="s">
        <v>1599</v>
      </c>
      <c r="D281" s="41" t="s">
        <v>53</v>
      </c>
      <c r="E281" s="40" t="s">
        <v>1596</v>
      </c>
      <c r="F281" s="42">
        <v>44696.465370370366</v>
      </c>
      <c r="G281" s="40"/>
      <c r="H281" s="40"/>
      <c r="I281" s="40"/>
      <c r="J281" s="40"/>
      <c r="K281" s="40" t="s">
        <v>161</v>
      </c>
      <c r="L281" s="40"/>
      <c r="M281" s="43" t="s">
        <v>162</v>
      </c>
      <c r="N281" s="45" t="s">
        <v>163</v>
      </c>
      <c r="O281" s="40">
        <v>13899</v>
      </c>
      <c r="P281" s="40">
        <v>58</v>
      </c>
      <c r="Q281" s="40" t="s">
        <v>97</v>
      </c>
      <c r="R281" s="46" t="s">
        <v>1600</v>
      </c>
      <c r="S281" s="43" t="s">
        <v>1601</v>
      </c>
    </row>
    <row r="282" spans="1:19" ht="96">
      <c r="A282" s="44"/>
      <c r="B282" s="40"/>
      <c r="C282" s="41" t="s">
        <v>1602</v>
      </c>
      <c r="D282" s="41" t="s">
        <v>223</v>
      </c>
      <c r="E282" s="40" t="s">
        <v>1603</v>
      </c>
      <c r="F282" s="42">
        <v>44696.463113425925</v>
      </c>
      <c r="G282" s="40"/>
      <c r="H282" s="40"/>
      <c r="I282" s="40"/>
      <c r="J282" s="40"/>
      <c r="K282" s="40" t="s">
        <v>412</v>
      </c>
      <c r="L282" s="40"/>
      <c r="M282" s="43" t="s">
        <v>56</v>
      </c>
      <c r="N282" s="45" t="s">
        <v>413</v>
      </c>
      <c r="O282" s="40"/>
      <c r="P282" s="40">
        <v>22</v>
      </c>
      <c r="Q282" s="40"/>
      <c r="R282" s="46" t="s">
        <v>1604</v>
      </c>
      <c r="S282" s="43" t="s">
        <v>1605</v>
      </c>
    </row>
    <row r="283" spans="1:19" ht="48">
      <c r="A283" s="44"/>
      <c r="B283" s="40"/>
      <c r="C283" s="41" t="s">
        <v>1606</v>
      </c>
      <c r="D283" s="41" t="s">
        <v>53</v>
      </c>
      <c r="E283" s="40" t="s">
        <v>1607</v>
      </c>
      <c r="F283" s="42">
        <v>44696.459803240738</v>
      </c>
      <c r="G283" s="40"/>
      <c r="H283" s="40"/>
      <c r="I283" s="40"/>
      <c r="J283" s="40"/>
      <c r="K283" s="40" t="s">
        <v>1608</v>
      </c>
      <c r="L283" s="40"/>
      <c r="M283" s="43" t="s">
        <v>64</v>
      </c>
      <c r="N283" s="45" t="s">
        <v>1609</v>
      </c>
      <c r="O283" s="40">
        <v>90</v>
      </c>
      <c r="P283" s="40">
        <v>225</v>
      </c>
      <c r="Q283" s="40"/>
      <c r="R283" s="46" t="s">
        <v>1610</v>
      </c>
      <c r="S283" s="43" t="s">
        <v>1325</v>
      </c>
    </row>
    <row r="284" spans="1:19" ht="60">
      <c r="A284" s="44"/>
      <c r="B284" s="40"/>
      <c r="C284" s="41" t="s">
        <v>1611</v>
      </c>
      <c r="D284" s="41" t="s">
        <v>223</v>
      </c>
      <c r="E284" s="40" t="s">
        <v>1612</v>
      </c>
      <c r="F284" s="42">
        <v>44696.459745370375</v>
      </c>
      <c r="G284" s="40"/>
      <c r="H284" s="40"/>
      <c r="I284" s="40"/>
      <c r="J284" s="40"/>
      <c r="K284" s="40" t="s">
        <v>1613</v>
      </c>
      <c r="L284" s="40"/>
      <c r="M284" s="43" t="s">
        <v>56</v>
      </c>
      <c r="N284" s="45" t="s">
        <v>1614</v>
      </c>
      <c r="O284" s="40">
        <v>1058</v>
      </c>
      <c r="P284" s="40">
        <v>4917</v>
      </c>
      <c r="Q284" s="40" t="s">
        <v>1615</v>
      </c>
      <c r="R284" s="46" t="s">
        <v>1616</v>
      </c>
      <c r="S284" s="43" t="s">
        <v>772</v>
      </c>
    </row>
    <row r="285" spans="1:19" ht="120">
      <c r="A285" s="44"/>
      <c r="B285" s="40"/>
      <c r="C285" s="41" t="s">
        <v>1617</v>
      </c>
      <c r="D285" s="41" t="s">
        <v>53</v>
      </c>
      <c r="E285" s="40" t="s">
        <v>1618</v>
      </c>
      <c r="F285" s="42">
        <v>44696.457152777773</v>
      </c>
      <c r="G285" s="40"/>
      <c r="H285" s="40"/>
      <c r="I285" s="40"/>
      <c r="J285" s="40"/>
      <c r="K285" s="40" t="s">
        <v>243</v>
      </c>
      <c r="L285" s="40"/>
      <c r="M285" s="43" t="s">
        <v>156</v>
      </c>
      <c r="N285" s="45" t="s">
        <v>245</v>
      </c>
      <c r="O285" s="40">
        <v>2928</v>
      </c>
      <c r="P285" s="40">
        <v>723</v>
      </c>
      <c r="Q285" s="40" t="s">
        <v>227</v>
      </c>
      <c r="R285" s="46" t="s">
        <v>1619</v>
      </c>
      <c r="S285" s="43" t="s">
        <v>1620</v>
      </c>
    </row>
    <row r="286" spans="1:19" ht="24">
      <c r="A286" s="44"/>
      <c r="B286" s="40"/>
      <c r="C286" s="41" t="s">
        <v>1621</v>
      </c>
      <c r="D286" s="41" t="s">
        <v>53</v>
      </c>
      <c r="E286" s="40" t="s">
        <v>1622</v>
      </c>
      <c r="F286" s="42">
        <v>44696.456273148149</v>
      </c>
      <c r="G286" s="40"/>
      <c r="H286" s="40"/>
      <c r="I286" s="40"/>
      <c r="J286" s="40"/>
      <c r="K286" s="40" t="s">
        <v>1623</v>
      </c>
      <c r="L286" s="40"/>
      <c r="M286" s="43" t="s">
        <v>56</v>
      </c>
      <c r="N286" s="45" t="s">
        <v>1624</v>
      </c>
      <c r="O286" s="40">
        <v>597</v>
      </c>
      <c r="P286" s="40">
        <v>1881</v>
      </c>
      <c r="Q286" s="40" t="s">
        <v>66</v>
      </c>
      <c r="R286" s="46" t="s">
        <v>1625</v>
      </c>
      <c r="S286" s="43" t="s">
        <v>1325</v>
      </c>
    </row>
    <row r="287" spans="1:19" ht="48">
      <c r="A287" s="44"/>
      <c r="B287" s="40"/>
      <c r="C287" s="41" t="s">
        <v>1626</v>
      </c>
      <c r="D287" s="41" t="s">
        <v>53</v>
      </c>
      <c r="E287" s="40" t="s">
        <v>1627</v>
      </c>
      <c r="F287" s="42">
        <v>44696.455601851849</v>
      </c>
      <c r="G287" s="40"/>
      <c r="H287" s="40"/>
      <c r="I287" s="40"/>
      <c r="J287" s="40"/>
      <c r="K287" s="40" t="s">
        <v>1628</v>
      </c>
      <c r="L287" s="40"/>
      <c r="M287" s="43" t="s">
        <v>56</v>
      </c>
      <c r="N287" s="45" t="s">
        <v>1629</v>
      </c>
      <c r="O287" s="40">
        <v>45948</v>
      </c>
      <c r="P287" s="40">
        <v>75</v>
      </c>
      <c r="Q287" s="40" t="s">
        <v>227</v>
      </c>
      <c r="R287" s="46" t="s">
        <v>1630</v>
      </c>
      <c r="S287" s="43" t="s">
        <v>112</v>
      </c>
    </row>
    <row r="288" spans="1:19" ht="72">
      <c r="A288" s="44"/>
      <c r="B288" s="40"/>
      <c r="C288" s="41" t="s">
        <v>1631</v>
      </c>
      <c r="D288" s="41" t="s">
        <v>223</v>
      </c>
      <c r="E288" s="40" t="s">
        <v>1632</v>
      </c>
      <c r="F288" s="42">
        <v>44696.453680555554</v>
      </c>
      <c r="G288" s="40"/>
      <c r="H288" s="40"/>
      <c r="I288" s="40"/>
      <c r="J288" s="40"/>
      <c r="K288" s="40" t="s">
        <v>1633</v>
      </c>
      <c r="L288" s="40"/>
      <c r="M288" s="43" t="s">
        <v>56</v>
      </c>
      <c r="N288" s="45" t="s">
        <v>1634</v>
      </c>
      <c r="O288" s="40">
        <v>1643</v>
      </c>
      <c r="P288" s="40">
        <v>705</v>
      </c>
      <c r="Q288" s="40" t="s">
        <v>227</v>
      </c>
      <c r="R288" s="46" t="s">
        <v>1635</v>
      </c>
      <c r="S288" s="43" t="s">
        <v>714</v>
      </c>
    </row>
    <row r="289" spans="1:19" ht="36">
      <c r="A289" s="44"/>
      <c r="B289" s="40"/>
      <c r="C289" s="41" t="s">
        <v>1636</v>
      </c>
      <c r="D289" s="41" t="s">
        <v>53</v>
      </c>
      <c r="E289" s="40" t="s">
        <v>1637</v>
      </c>
      <c r="F289" s="42">
        <v>44696.451469907406</v>
      </c>
      <c r="G289" s="40"/>
      <c r="H289" s="40"/>
      <c r="I289" s="40"/>
      <c r="J289" s="40"/>
      <c r="K289" s="40" t="s">
        <v>1029</v>
      </c>
      <c r="L289" s="40"/>
      <c r="M289" s="43" t="s">
        <v>56</v>
      </c>
      <c r="N289" s="45" t="s">
        <v>1030</v>
      </c>
      <c r="O289" s="40">
        <v>23798</v>
      </c>
      <c r="P289" s="40">
        <v>4455</v>
      </c>
      <c r="Q289" s="40" t="s">
        <v>1031</v>
      </c>
      <c r="R289" s="46" t="s">
        <v>1638</v>
      </c>
      <c r="S289" s="43" t="s">
        <v>1033</v>
      </c>
    </row>
    <row r="290" spans="1:19" ht="48">
      <c r="A290" s="44"/>
      <c r="B290" s="40"/>
      <c r="C290" s="41" t="s">
        <v>1639</v>
      </c>
      <c r="D290" s="41" t="s">
        <v>223</v>
      </c>
      <c r="E290" s="40" t="s">
        <v>1640</v>
      </c>
      <c r="F290" s="42">
        <v>44696.447291666671</v>
      </c>
      <c r="G290" s="40"/>
      <c r="H290" s="40"/>
      <c r="I290" s="40" t="s">
        <v>1641</v>
      </c>
      <c r="J290" s="40" t="s">
        <v>1642</v>
      </c>
      <c r="K290" s="40" t="s">
        <v>1643</v>
      </c>
      <c r="L290" s="40" t="s">
        <v>1644</v>
      </c>
      <c r="M290" s="43" t="s">
        <v>56</v>
      </c>
      <c r="N290" s="45" t="s">
        <v>1645</v>
      </c>
      <c r="O290" s="40">
        <v>489</v>
      </c>
      <c r="P290" s="40">
        <v>453</v>
      </c>
      <c r="Q290" s="40"/>
      <c r="R290" s="46" t="s">
        <v>1646</v>
      </c>
      <c r="S290" s="43" t="s">
        <v>1647</v>
      </c>
    </row>
    <row r="291" spans="1:19" ht="24">
      <c r="A291" s="44"/>
      <c r="B291" s="40"/>
      <c r="C291" s="41" t="s">
        <v>1648</v>
      </c>
      <c r="D291" s="41" t="s">
        <v>53</v>
      </c>
      <c r="E291" s="40" t="s">
        <v>1649</v>
      </c>
      <c r="F291" s="42">
        <v>44696.445729166662</v>
      </c>
      <c r="G291" s="40"/>
      <c r="H291" s="40"/>
      <c r="I291" s="40"/>
      <c r="J291" s="40"/>
      <c r="K291" s="40" t="s">
        <v>1650</v>
      </c>
      <c r="L291" s="40"/>
      <c r="M291" s="43" t="s">
        <v>56</v>
      </c>
      <c r="N291" s="45" t="s">
        <v>1651</v>
      </c>
      <c r="O291" s="40">
        <v>72</v>
      </c>
      <c r="P291" s="40">
        <v>263</v>
      </c>
      <c r="Q291" s="40" t="s">
        <v>1652</v>
      </c>
      <c r="R291" s="46" t="s">
        <v>1653</v>
      </c>
      <c r="S291" s="43" t="s">
        <v>239</v>
      </c>
    </row>
    <row r="292" spans="1:19" ht="84">
      <c r="A292" s="44"/>
      <c r="B292" s="40"/>
      <c r="C292" s="41" t="s">
        <v>1654</v>
      </c>
      <c r="D292" s="41" t="s">
        <v>223</v>
      </c>
      <c r="E292" s="40" t="s">
        <v>1655</v>
      </c>
      <c r="F292" s="42">
        <v>44696.445520833338</v>
      </c>
      <c r="G292" s="40"/>
      <c r="H292" s="40"/>
      <c r="I292" s="40"/>
      <c r="J292" s="40"/>
      <c r="K292" s="40" t="s">
        <v>1656</v>
      </c>
      <c r="L292" s="40"/>
      <c r="M292" s="43" t="s">
        <v>56</v>
      </c>
      <c r="N292" s="45" t="s">
        <v>1657</v>
      </c>
      <c r="O292" s="40"/>
      <c r="P292" s="40">
        <v>47</v>
      </c>
      <c r="Q292" s="40"/>
      <c r="R292" s="46" t="s">
        <v>1658</v>
      </c>
      <c r="S292" s="43" t="s">
        <v>772</v>
      </c>
    </row>
    <row r="293" spans="1:19" ht="72">
      <c r="A293" s="44"/>
      <c r="B293" s="40"/>
      <c r="C293" s="41" t="s">
        <v>1659</v>
      </c>
      <c r="D293" s="41" t="s">
        <v>53</v>
      </c>
      <c r="E293" s="40" t="s">
        <v>1660</v>
      </c>
      <c r="F293" s="42">
        <v>44696.4450462963</v>
      </c>
      <c r="G293" s="40"/>
      <c r="H293" s="40"/>
      <c r="I293" s="40"/>
      <c r="J293" s="40"/>
      <c r="K293" s="40" t="s">
        <v>1661</v>
      </c>
      <c r="L293" s="40"/>
      <c r="M293" s="43" t="s">
        <v>348</v>
      </c>
      <c r="N293" s="45" t="s">
        <v>1662</v>
      </c>
      <c r="O293" s="40">
        <v>344</v>
      </c>
      <c r="P293" s="40">
        <v>14</v>
      </c>
      <c r="Q293" s="40" t="s">
        <v>1663</v>
      </c>
      <c r="R293" s="46" t="s">
        <v>1664</v>
      </c>
      <c r="S293" s="43" t="s">
        <v>1665</v>
      </c>
    </row>
    <row r="294" spans="1:19" ht="84">
      <c r="A294" s="44"/>
      <c r="B294" s="40"/>
      <c r="C294" s="41" t="s">
        <v>1666</v>
      </c>
      <c r="D294" s="41" t="s">
        <v>53</v>
      </c>
      <c r="E294" s="40" t="s">
        <v>1667</v>
      </c>
      <c r="F294" s="42">
        <v>44696.444988425923</v>
      </c>
      <c r="G294" s="40"/>
      <c r="H294" s="40"/>
      <c r="I294" s="40"/>
      <c r="J294" s="40"/>
      <c r="K294" s="40" t="s">
        <v>1668</v>
      </c>
      <c r="L294" s="40"/>
      <c r="M294" s="43" t="s">
        <v>348</v>
      </c>
      <c r="N294" s="45" t="s">
        <v>1669</v>
      </c>
      <c r="O294" s="40">
        <v>8</v>
      </c>
      <c r="P294" s="40">
        <v>1</v>
      </c>
      <c r="Q294" s="40" t="s">
        <v>66</v>
      </c>
      <c r="R294" s="46" t="s">
        <v>1670</v>
      </c>
      <c r="S294" s="43" t="s">
        <v>1671</v>
      </c>
    </row>
    <row r="295" spans="1:19" ht="36">
      <c r="A295" s="44"/>
      <c r="B295" s="40"/>
      <c r="C295" s="41" t="s">
        <v>1672</v>
      </c>
      <c r="D295" s="41" t="s">
        <v>53</v>
      </c>
      <c r="E295" s="40" t="s">
        <v>1673</v>
      </c>
      <c r="F295" s="42">
        <v>44696.443391203706</v>
      </c>
      <c r="G295" s="40"/>
      <c r="H295" s="40"/>
      <c r="I295" s="40"/>
      <c r="J295" s="40"/>
      <c r="K295" s="40" t="s">
        <v>578</v>
      </c>
      <c r="L295" s="40"/>
      <c r="M295" s="43" t="s">
        <v>348</v>
      </c>
      <c r="N295" s="45" t="s">
        <v>579</v>
      </c>
      <c r="O295" s="40">
        <v>489828</v>
      </c>
      <c r="P295" s="40">
        <v>8</v>
      </c>
      <c r="Q295" s="40" t="s">
        <v>227</v>
      </c>
      <c r="R295" s="46" t="s">
        <v>1674</v>
      </c>
      <c r="S295" s="43" t="s">
        <v>1675</v>
      </c>
    </row>
    <row r="296" spans="1:19" ht="108">
      <c r="A296" s="44"/>
      <c r="B296" s="40"/>
      <c r="C296" s="41" t="s">
        <v>1677</v>
      </c>
      <c r="D296" s="41" t="s">
        <v>223</v>
      </c>
      <c r="E296" s="40" t="s">
        <v>1678</v>
      </c>
      <c r="F296" s="42">
        <v>44696.442800925928</v>
      </c>
      <c r="G296" s="40"/>
      <c r="H296" s="40"/>
      <c r="I296" s="40"/>
      <c r="J296" s="40"/>
      <c r="K296" s="40" t="s">
        <v>1679</v>
      </c>
      <c r="L296" s="40"/>
      <c r="M296" s="43" t="s">
        <v>64</v>
      </c>
      <c r="N296" s="45" t="s">
        <v>1680</v>
      </c>
      <c r="O296" s="40">
        <v>8818</v>
      </c>
      <c r="P296" s="40">
        <v>551</v>
      </c>
      <c r="Q296" s="40" t="s">
        <v>227</v>
      </c>
      <c r="R296" s="46" t="s">
        <v>1681</v>
      </c>
      <c r="S296" s="43" t="s">
        <v>112</v>
      </c>
    </row>
    <row r="297" spans="1:19" ht="72">
      <c r="A297" s="44"/>
      <c r="B297" s="40"/>
      <c r="C297" s="41" t="s">
        <v>1682</v>
      </c>
      <c r="D297" s="41" t="s">
        <v>382</v>
      </c>
      <c r="E297" s="40" t="s">
        <v>1683</v>
      </c>
      <c r="F297" s="42">
        <v>44696.442500000005</v>
      </c>
      <c r="G297" s="40"/>
      <c r="H297" s="40"/>
      <c r="I297" s="40" t="s">
        <v>122</v>
      </c>
      <c r="J297" s="40" t="s">
        <v>123</v>
      </c>
      <c r="K297" s="40" t="s">
        <v>1684</v>
      </c>
      <c r="L297" s="40" t="s">
        <v>132</v>
      </c>
      <c r="M297" s="43" t="s">
        <v>156</v>
      </c>
      <c r="N297" s="45" t="s">
        <v>1685</v>
      </c>
      <c r="O297" s="40">
        <v>47</v>
      </c>
      <c r="P297" s="40">
        <v>169</v>
      </c>
      <c r="Q297" s="40"/>
      <c r="R297" s="46" t="s">
        <v>1686</v>
      </c>
      <c r="S297" s="43" t="s">
        <v>134</v>
      </c>
    </row>
    <row r="298" spans="1:19" ht="24">
      <c r="A298" s="44"/>
      <c r="B298" s="40"/>
      <c r="C298" s="41" t="s">
        <v>1687</v>
      </c>
      <c r="D298" s="41" t="s">
        <v>53</v>
      </c>
      <c r="E298" s="40" t="s">
        <v>1688</v>
      </c>
      <c r="F298" s="42">
        <v>44696.441909722227</v>
      </c>
      <c r="G298" s="40"/>
      <c r="H298" s="40"/>
      <c r="I298" s="40"/>
      <c r="J298" s="40"/>
      <c r="K298" s="40" t="s">
        <v>1689</v>
      </c>
      <c r="L298" s="40"/>
      <c r="M298" s="43" t="s">
        <v>56</v>
      </c>
      <c r="N298" s="45" t="s">
        <v>1690</v>
      </c>
      <c r="O298" s="40">
        <v>206</v>
      </c>
      <c r="P298" s="40">
        <v>1487</v>
      </c>
      <c r="Q298" s="40" t="s">
        <v>227</v>
      </c>
      <c r="R298" s="46" t="s">
        <v>1691</v>
      </c>
      <c r="S298" s="43" t="s">
        <v>535</v>
      </c>
    </row>
    <row r="299" spans="1:19" ht="24">
      <c r="A299" s="44"/>
      <c r="B299" s="40"/>
      <c r="C299" s="41" t="s">
        <v>1692</v>
      </c>
      <c r="D299" s="41" t="s">
        <v>53</v>
      </c>
      <c r="E299" s="40" t="s">
        <v>1693</v>
      </c>
      <c r="F299" s="42">
        <v>44696.437638888892</v>
      </c>
      <c r="G299" s="40"/>
      <c r="H299" s="40"/>
      <c r="I299" s="40"/>
      <c r="J299" s="40"/>
      <c r="K299" s="40" t="s">
        <v>161</v>
      </c>
      <c r="L299" s="40"/>
      <c r="M299" s="43" t="s">
        <v>162</v>
      </c>
      <c r="N299" s="45" t="s">
        <v>163</v>
      </c>
      <c r="O299" s="40">
        <v>13899</v>
      </c>
      <c r="P299" s="40">
        <v>58</v>
      </c>
      <c r="Q299" s="40" t="s">
        <v>97</v>
      </c>
      <c r="R299" s="46" t="s">
        <v>1694</v>
      </c>
      <c r="S299" s="43" t="s">
        <v>1695</v>
      </c>
    </row>
    <row r="300" spans="1:19" ht="24">
      <c r="A300" s="44"/>
      <c r="B300" s="40"/>
      <c r="C300" s="41" t="s">
        <v>1696</v>
      </c>
      <c r="D300" s="41" t="s">
        <v>53</v>
      </c>
      <c r="E300" s="40" t="s">
        <v>1697</v>
      </c>
      <c r="F300" s="42">
        <v>44696.437002314815</v>
      </c>
      <c r="G300" s="40"/>
      <c r="H300" s="40"/>
      <c r="I300" s="40"/>
      <c r="J300" s="40"/>
      <c r="K300" s="40" t="s">
        <v>1698</v>
      </c>
      <c r="L300" s="40"/>
      <c r="M300" s="43" t="s">
        <v>56</v>
      </c>
      <c r="N300" s="45" t="s">
        <v>1699</v>
      </c>
      <c r="O300" s="40">
        <v>109</v>
      </c>
      <c r="P300" s="40">
        <v>31</v>
      </c>
      <c r="Q300" s="40" t="s">
        <v>227</v>
      </c>
      <c r="R300" s="46" t="s">
        <v>1700</v>
      </c>
      <c r="S300" s="43" t="s">
        <v>1701</v>
      </c>
    </row>
    <row r="301" spans="1:19" ht="13">
      <c r="A301" s="44"/>
      <c r="B301" s="40"/>
      <c r="C301" s="41" t="s">
        <v>1702</v>
      </c>
      <c r="D301" s="41" t="s">
        <v>223</v>
      </c>
      <c r="E301" s="40" t="s">
        <v>1703</v>
      </c>
      <c r="F301" s="42">
        <v>44696.436377314814</v>
      </c>
      <c r="G301" s="40"/>
      <c r="H301" s="40"/>
      <c r="I301" s="40"/>
      <c r="J301" s="40"/>
      <c r="K301" s="40" t="s">
        <v>1704</v>
      </c>
      <c r="L301" s="40"/>
      <c r="M301" s="43" t="s">
        <v>64</v>
      </c>
      <c r="N301" s="45" t="s">
        <v>1705</v>
      </c>
      <c r="O301" s="40">
        <v>3506</v>
      </c>
      <c r="P301" s="40">
        <v>4133</v>
      </c>
      <c r="Q301" s="40" t="s">
        <v>1706</v>
      </c>
      <c r="R301" s="46" t="s">
        <v>1707</v>
      </c>
      <c r="S301" s="43" t="s">
        <v>909</v>
      </c>
    </row>
    <row r="302" spans="1:19" ht="72">
      <c r="A302" s="44"/>
      <c r="B302" s="40"/>
      <c r="C302" s="41" t="s">
        <v>1708</v>
      </c>
      <c r="D302" s="41" t="s">
        <v>223</v>
      </c>
      <c r="E302" s="40" t="s">
        <v>1709</v>
      </c>
      <c r="F302" s="42">
        <v>44696.435706018514</v>
      </c>
      <c r="G302" s="40"/>
      <c r="H302" s="40"/>
      <c r="I302" s="40"/>
      <c r="J302" s="40"/>
      <c r="K302" s="40" t="s">
        <v>1710</v>
      </c>
      <c r="L302" s="40"/>
      <c r="M302" s="43" t="s">
        <v>56</v>
      </c>
      <c r="N302" s="45" t="s">
        <v>1711</v>
      </c>
      <c r="O302" s="40">
        <v>2637</v>
      </c>
      <c r="P302" s="40">
        <v>382</v>
      </c>
      <c r="Q302" s="40" t="s">
        <v>104</v>
      </c>
      <c r="R302" s="46" t="s">
        <v>1712</v>
      </c>
      <c r="S302" s="43" t="s">
        <v>112</v>
      </c>
    </row>
    <row r="303" spans="1:19" ht="60">
      <c r="A303" s="44"/>
      <c r="B303" s="40"/>
      <c r="C303" s="41" t="s">
        <v>1713</v>
      </c>
      <c r="D303" s="41" t="s">
        <v>53</v>
      </c>
      <c r="E303" s="40" t="s">
        <v>1714</v>
      </c>
      <c r="F303" s="42">
        <v>44696.435416666667</v>
      </c>
      <c r="G303" s="40"/>
      <c r="H303" s="40"/>
      <c r="I303" s="40"/>
      <c r="J303" s="40"/>
      <c r="K303" s="40" t="s">
        <v>1715</v>
      </c>
      <c r="L303" s="40"/>
      <c r="M303" s="43" t="s">
        <v>64</v>
      </c>
      <c r="N303" s="45" t="s">
        <v>1716</v>
      </c>
      <c r="O303" s="40">
        <v>359</v>
      </c>
      <c r="P303" s="40">
        <v>133</v>
      </c>
      <c r="Q303" s="40" t="s">
        <v>1717</v>
      </c>
      <c r="R303" s="46" t="s">
        <v>1718</v>
      </c>
      <c r="S303" s="43" t="s">
        <v>535</v>
      </c>
    </row>
    <row r="304" spans="1:19" ht="13">
      <c r="A304" s="44"/>
      <c r="B304" s="40"/>
      <c r="C304" s="41" t="s">
        <v>1719</v>
      </c>
      <c r="D304" s="41" t="s">
        <v>53</v>
      </c>
      <c r="E304" s="40" t="s">
        <v>1720</v>
      </c>
      <c r="F304" s="42">
        <v>44696.435266203705</v>
      </c>
      <c r="G304" s="40"/>
      <c r="H304" s="40"/>
      <c r="I304" s="40"/>
      <c r="J304" s="40"/>
      <c r="K304" s="40" t="s">
        <v>1328</v>
      </c>
      <c r="L304" s="40"/>
      <c r="M304" s="43" t="s">
        <v>64</v>
      </c>
      <c r="N304" s="45" t="s">
        <v>1329</v>
      </c>
      <c r="O304" s="40">
        <v>1080312</v>
      </c>
      <c r="P304" s="40">
        <v>246</v>
      </c>
      <c r="Q304" s="40" t="s">
        <v>1330</v>
      </c>
      <c r="R304" s="46" t="s">
        <v>1721</v>
      </c>
      <c r="S304" s="43" t="s">
        <v>535</v>
      </c>
    </row>
    <row r="305" spans="1:19" ht="13">
      <c r="A305" s="44"/>
      <c r="B305" s="40"/>
      <c r="C305" s="41" t="s">
        <v>1722</v>
      </c>
      <c r="D305" s="41" t="s">
        <v>53</v>
      </c>
      <c r="E305" s="40" t="s">
        <v>1723</v>
      </c>
      <c r="F305" s="42">
        <v>44696.434733796297</v>
      </c>
      <c r="G305" s="40"/>
      <c r="H305" s="40"/>
      <c r="I305" s="40"/>
      <c r="J305" s="40"/>
      <c r="K305" s="40" t="s">
        <v>1335</v>
      </c>
      <c r="L305" s="40"/>
      <c r="M305" s="43" t="s">
        <v>64</v>
      </c>
      <c r="N305" s="45" t="s">
        <v>1336</v>
      </c>
      <c r="O305" s="40">
        <v>27948</v>
      </c>
      <c r="P305" s="40">
        <v>229</v>
      </c>
      <c r="Q305" s="40" t="s">
        <v>66</v>
      </c>
      <c r="R305" s="46" t="s">
        <v>1724</v>
      </c>
      <c r="S305" s="43" t="s">
        <v>1725</v>
      </c>
    </row>
    <row r="306" spans="1:19" ht="48">
      <c r="A306" s="44"/>
      <c r="B306" s="40"/>
      <c r="C306" s="41" t="s">
        <v>1726</v>
      </c>
      <c r="D306" s="41" t="s">
        <v>53</v>
      </c>
      <c r="E306" s="40" t="s">
        <v>1727</v>
      </c>
      <c r="F306" s="42">
        <v>44696.434467592597</v>
      </c>
      <c r="G306" s="40"/>
      <c r="H306" s="40"/>
      <c r="I306" s="40"/>
      <c r="J306" s="40"/>
      <c r="K306" s="40" t="s">
        <v>1405</v>
      </c>
      <c r="L306" s="40"/>
      <c r="M306" s="43" t="s">
        <v>56</v>
      </c>
      <c r="N306" s="45" t="s">
        <v>1406</v>
      </c>
      <c r="O306" s="40">
        <v>4</v>
      </c>
      <c r="P306" s="40">
        <v>1</v>
      </c>
      <c r="Q306" s="40" t="s">
        <v>227</v>
      </c>
      <c r="R306" s="46" t="s">
        <v>1728</v>
      </c>
      <c r="S306" s="43" t="s">
        <v>1408</v>
      </c>
    </row>
    <row r="307" spans="1:19" ht="13">
      <c r="A307" s="44"/>
      <c r="B307" s="40"/>
      <c r="C307" s="41" t="s">
        <v>1729</v>
      </c>
      <c r="D307" s="41" t="s">
        <v>53</v>
      </c>
      <c r="E307" s="40" t="s">
        <v>1730</v>
      </c>
      <c r="F307" s="42">
        <v>44696.432858796295</v>
      </c>
      <c r="G307" s="40"/>
      <c r="H307" s="40"/>
      <c r="I307" s="40"/>
      <c r="J307" s="40"/>
      <c r="K307" s="40" t="s">
        <v>1731</v>
      </c>
      <c r="L307" s="40"/>
      <c r="M307" s="43" t="s">
        <v>64</v>
      </c>
      <c r="N307" s="45" t="s">
        <v>1732</v>
      </c>
      <c r="O307" s="40">
        <v>3752</v>
      </c>
      <c r="P307" s="40">
        <v>686</v>
      </c>
      <c r="Q307" s="40" t="s">
        <v>97</v>
      </c>
      <c r="R307" s="46" t="s">
        <v>1733</v>
      </c>
      <c r="S307" s="43" t="s">
        <v>685</v>
      </c>
    </row>
    <row r="308" spans="1:19" ht="24">
      <c r="A308" s="44"/>
      <c r="B308" s="40"/>
      <c r="C308" s="41" t="s">
        <v>1734</v>
      </c>
      <c r="D308" s="41" t="s">
        <v>53</v>
      </c>
      <c r="E308" s="40" t="s">
        <v>1735</v>
      </c>
      <c r="F308" s="42">
        <v>44696.432071759264</v>
      </c>
      <c r="G308" s="40"/>
      <c r="H308" s="40"/>
      <c r="I308" s="40"/>
      <c r="J308" s="40"/>
      <c r="K308" s="40" t="s">
        <v>295</v>
      </c>
      <c r="L308" s="40"/>
      <c r="M308" s="43" t="s">
        <v>56</v>
      </c>
      <c r="N308" s="45" t="s">
        <v>296</v>
      </c>
      <c r="O308" s="40">
        <v>1114</v>
      </c>
      <c r="P308" s="40">
        <v>8</v>
      </c>
      <c r="Q308" s="40"/>
      <c r="R308" s="46" t="s">
        <v>1736</v>
      </c>
      <c r="S308" s="43" t="s">
        <v>1737</v>
      </c>
    </row>
    <row r="309" spans="1:19" ht="60">
      <c r="A309" s="44"/>
      <c r="B309" s="40"/>
      <c r="C309" s="41" t="s">
        <v>1738</v>
      </c>
      <c r="D309" s="41" t="s">
        <v>53</v>
      </c>
      <c r="E309" s="40" t="s">
        <v>1739</v>
      </c>
      <c r="F309" s="42">
        <v>44696.430555555555</v>
      </c>
      <c r="G309" s="40"/>
      <c r="H309" s="40"/>
      <c r="I309" s="40"/>
      <c r="J309" s="40"/>
      <c r="K309" s="40" t="s">
        <v>1740</v>
      </c>
      <c r="L309" s="40"/>
      <c r="M309" s="43" t="s">
        <v>56</v>
      </c>
      <c r="N309" s="45" t="s">
        <v>1741</v>
      </c>
      <c r="O309" s="40">
        <v>1067</v>
      </c>
      <c r="P309" s="40">
        <v>601</v>
      </c>
      <c r="Q309" s="40" t="s">
        <v>777</v>
      </c>
      <c r="R309" s="46" t="s">
        <v>1742</v>
      </c>
      <c r="S309" s="43" t="s">
        <v>1743</v>
      </c>
    </row>
    <row r="310" spans="1:19" ht="48">
      <c r="A310" s="44"/>
      <c r="B310" s="40"/>
      <c r="C310" s="41" t="s">
        <v>1744</v>
      </c>
      <c r="D310" s="41" t="s">
        <v>53</v>
      </c>
      <c r="E310" s="40" t="s">
        <v>1745</v>
      </c>
      <c r="F310" s="42">
        <v>44696.429826388892</v>
      </c>
      <c r="G310" s="40"/>
      <c r="H310" s="40"/>
      <c r="I310" s="40"/>
      <c r="J310" s="40"/>
      <c r="K310" s="40" t="s">
        <v>660</v>
      </c>
      <c r="L310" s="40"/>
      <c r="M310" s="43" t="s">
        <v>56</v>
      </c>
      <c r="N310" s="45" t="s">
        <v>661</v>
      </c>
      <c r="O310" s="40">
        <v>863</v>
      </c>
      <c r="P310" s="40">
        <v>12</v>
      </c>
      <c r="Q310" s="40" t="s">
        <v>227</v>
      </c>
      <c r="R310" s="46" t="s">
        <v>1746</v>
      </c>
      <c r="S310" s="43" t="s">
        <v>112</v>
      </c>
    </row>
    <row r="311" spans="1:19" ht="120">
      <c r="A311" s="44"/>
      <c r="B311" s="40"/>
      <c r="C311" s="41" t="s">
        <v>1747</v>
      </c>
      <c r="D311" s="41" t="s">
        <v>223</v>
      </c>
      <c r="E311" s="40" t="s">
        <v>1748</v>
      </c>
      <c r="F311" s="42">
        <v>44696.429571759261</v>
      </c>
      <c r="G311" s="40"/>
      <c r="H311" s="40"/>
      <c r="I311" s="40"/>
      <c r="J311" s="40"/>
      <c r="K311" s="40" t="s">
        <v>1749</v>
      </c>
      <c r="L311" s="40"/>
      <c r="M311" s="43" t="s">
        <v>156</v>
      </c>
      <c r="N311" s="45" t="s">
        <v>1750</v>
      </c>
      <c r="O311" s="40">
        <v>101</v>
      </c>
      <c r="P311" s="40">
        <v>73</v>
      </c>
      <c r="Q311" s="40" t="s">
        <v>1751</v>
      </c>
      <c r="R311" s="46" t="s">
        <v>1752</v>
      </c>
      <c r="S311" s="43" t="s">
        <v>112</v>
      </c>
    </row>
    <row r="312" spans="1:19" ht="36">
      <c r="A312" s="44"/>
      <c r="B312" s="40"/>
      <c r="C312" s="41" t="s">
        <v>1753</v>
      </c>
      <c r="D312" s="41" t="s">
        <v>53</v>
      </c>
      <c r="E312" s="40" t="s">
        <v>1754</v>
      </c>
      <c r="F312" s="42">
        <v>44696.429525462961</v>
      </c>
      <c r="G312" s="40"/>
      <c r="H312" s="40"/>
      <c r="I312" s="40"/>
      <c r="J312" s="40"/>
      <c r="K312" s="40" t="s">
        <v>63</v>
      </c>
      <c r="L312" s="40"/>
      <c r="M312" s="43" t="s">
        <v>64</v>
      </c>
      <c r="N312" s="45" t="s">
        <v>65</v>
      </c>
      <c r="O312" s="40">
        <v>54</v>
      </c>
      <c r="P312" s="40"/>
      <c r="Q312" s="40" t="s">
        <v>66</v>
      </c>
      <c r="R312" s="46" t="s">
        <v>1755</v>
      </c>
      <c r="S312" s="43" t="s">
        <v>1756</v>
      </c>
    </row>
    <row r="313" spans="1:19" ht="48">
      <c r="A313" s="44"/>
      <c r="B313" s="40"/>
      <c r="C313" s="41" t="s">
        <v>1757</v>
      </c>
      <c r="D313" s="41" t="s">
        <v>53</v>
      </c>
      <c r="E313" s="40" t="s">
        <v>1758</v>
      </c>
      <c r="F313" s="42">
        <v>44696.429259259261</v>
      </c>
      <c r="G313" s="40"/>
      <c r="H313" s="40"/>
      <c r="I313" s="40"/>
      <c r="J313" s="40"/>
      <c r="K313" s="40" t="s">
        <v>1759</v>
      </c>
      <c r="L313" s="40"/>
      <c r="M313" s="43" t="s">
        <v>64</v>
      </c>
      <c r="N313" s="45" t="s">
        <v>637</v>
      </c>
      <c r="O313" s="40">
        <v>10</v>
      </c>
      <c r="P313" s="40">
        <v>116</v>
      </c>
      <c r="Q313" s="40"/>
      <c r="R313" s="46" t="s">
        <v>1760</v>
      </c>
      <c r="S313" s="43" t="s">
        <v>1761</v>
      </c>
    </row>
    <row r="314" spans="1:19" ht="24">
      <c r="A314" s="44"/>
      <c r="B314" s="40"/>
      <c r="C314" s="41" t="s">
        <v>1762</v>
      </c>
      <c r="D314" s="41" t="s">
        <v>53</v>
      </c>
      <c r="E314" s="40" t="s">
        <v>1763</v>
      </c>
      <c r="F314" s="42">
        <v>44696.429027777776</v>
      </c>
      <c r="G314" s="40"/>
      <c r="H314" s="40"/>
      <c r="I314" s="40"/>
      <c r="J314" s="40"/>
      <c r="K314" s="40" t="s">
        <v>295</v>
      </c>
      <c r="L314" s="40"/>
      <c r="M314" s="43" t="s">
        <v>64</v>
      </c>
      <c r="N314" s="45" t="s">
        <v>296</v>
      </c>
      <c r="O314" s="40">
        <v>1114</v>
      </c>
      <c r="P314" s="40">
        <v>8</v>
      </c>
      <c r="Q314" s="40"/>
      <c r="R314" s="46" t="s">
        <v>1764</v>
      </c>
      <c r="S314" s="43" t="s">
        <v>1765</v>
      </c>
    </row>
    <row r="315" spans="1:19" ht="48">
      <c r="A315" s="44"/>
      <c r="B315" s="40"/>
      <c r="C315" s="41" t="s">
        <v>1766</v>
      </c>
      <c r="D315" s="41" t="s">
        <v>223</v>
      </c>
      <c r="E315" s="40" t="s">
        <v>1767</v>
      </c>
      <c r="F315" s="42">
        <v>44696.428148148145</v>
      </c>
      <c r="G315" s="40"/>
      <c r="H315" s="40"/>
      <c r="I315" s="40"/>
      <c r="J315" s="40"/>
      <c r="K315" s="40" t="s">
        <v>1768</v>
      </c>
      <c r="L315" s="40"/>
      <c r="M315" s="43" t="s">
        <v>56</v>
      </c>
      <c r="N315" s="45" t="s">
        <v>1769</v>
      </c>
      <c r="O315" s="40">
        <v>932</v>
      </c>
      <c r="P315" s="40">
        <v>192</v>
      </c>
      <c r="Q315" s="40" t="s">
        <v>1770</v>
      </c>
      <c r="R315" s="46" t="s">
        <v>1771</v>
      </c>
      <c r="S315" s="43" t="s">
        <v>772</v>
      </c>
    </row>
    <row r="316" spans="1:19" ht="60">
      <c r="A316" s="44"/>
      <c r="B316" s="40"/>
      <c r="C316" s="41" t="s">
        <v>1772</v>
      </c>
      <c r="D316" s="41" t="s">
        <v>53</v>
      </c>
      <c r="E316" s="40" t="s">
        <v>1773</v>
      </c>
      <c r="F316" s="42">
        <v>44696.427500000005</v>
      </c>
      <c r="G316" s="40"/>
      <c r="H316" s="40"/>
      <c r="I316" s="40"/>
      <c r="J316" s="40"/>
      <c r="K316" s="40" t="s">
        <v>1774</v>
      </c>
      <c r="L316" s="40"/>
      <c r="M316" s="43" t="s">
        <v>64</v>
      </c>
      <c r="N316" s="45" t="s">
        <v>1775</v>
      </c>
      <c r="O316" s="40">
        <v>4562</v>
      </c>
      <c r="P316" s="40">
        <v>28</v>
      </c>
      <c r="Q316" s="40" t="s">
        <v>227</v>
      </c>
      <c r="R316" s="46" t="s">
        <v>1776</v>
      </c>
      <c r="S316" s="43" t="s">
        <v>1777</v>
      </c>
    </row>
    <row r="317" spans="1:19" ht="72">
      <c r="A317" s="44"/>
      <c r="B317" s="40"/>
      <c r="C317" s="41" t="s">
        <v>1778</v>
      </c>
      <c r="D317" s="41" t="s">
        <v>53</v>
      </c>
      <c r="E317" s="40" t="s">
        <v>1779</v>
      </c>
      <c r="F317" s="42">
        <v>44696.427187499998</v>
      </c>
      <c r="G317" s="40"/>
      <c r="H317" s="40"/>
      <c r="I317" s="40"/>
      <c r="J317" s="40"/>
      <c r="K317" s="40" t="s">
        <v>1780</v>
      </c>
      <c r="L317" s="40"/>
      <c r="M317" s="43" t="s">
        <v>56</v>
      </c>
      <c r="N317" s="45" t="s">
        <v>1781</v>
      </c>
      <c r="O317" s="40">
        <v>321</v>
      </c>
      <c r="P317" s="40">
        <v>145</v>
      </c>
      <c r="Q317" s="40"/>
      <c r="R317" s="46" t="s">
        <v>1782</v>
      </c>
      <c r="S317" s="43" t="s">
        <v>112</v>
      </c>
    </row>
    <row r="318" spans="1:19" ht="60">
      <c r="A318" s="44"/>
      <c r="B318" s="40"/>
      <c r="C318" s="41" t="s">
        <v>1783</v>
      </c>
      <c r="D318" s="41" t="s">
        <v>53</v>
      </c>
      <c r="E318" s="40" t="s">
        <v>1784</v>
      </c>
      <c r="F318" s="42">
        <v>44696.426539351851</v>
      </c>
      <c r="G318" s="40"/>
      <c r="H318" s="40"/>
      <c r="I318" s="40"/>
      <c r="J318" s="40"/>
      <c r="K318" s="40" t="s">
        <v>1785</v>
      </c>
      <c r="L318" s="40"/>
      <c r="M318" s="43" t="s">
        <v>56</v>
      </c>
      <c r="N318" s="45" t="s">
        <v>1786</v>
      </c>
      <c r="O318" s="40">
        <v>3869</v>
      </c>
      <c r="P318" s="40">
        <v>91</v>
      </c>
      <c r="Q318" s="40" t="s">
        <v>1787</v>
      </c>
      <c r="R318" s="46" t="s">
        <v>1788</v>
      </c>
      <c r="S318" s="43" t="s">
        <v>112</v>
      </c>
    </row>
    <row r="319" spans="1:19" ht="24">
      <c r="A319" s="44"/>
      <c r="B319" s="40"/>
      <c r="C319" s="41" t="s">
        <v>1789</v>
      </c>
      <c r="D319" s="41" t="s">
        <v>53</v>
      </c>
      <c r="E319" s="40" t="s">
        <v>1790</v>
      </c>
      <c r="F319" s="42">
        <v>44696.425381944442</v>
      </c>
      <c r="G319" s="40"/>
      <c r="H319" s="40"/>
      <c r="I319" s="40"/>
      <c r="J319" s="40"/>
      <c r="K319" s="40" t="s">
        <v>260</v>
      </c>
      <c r="L319" s="40"/>
      <c r="M319" s="43" t="s">
        <v>156</v>
      </c>
      <c r="N319" s="45" t="s">
        <v>261</v>
      </c>
      <c r="O319" s="40">
        <v>22131</v>
      </c>
      <c r="P319" s="40"/>
      <c r="Q319" s="40" t="s">
        <v>82</v>
      </c>
      <c r="R319" s="46" t="s">
        <v>1791</v>
      </c>
      <c r="S319" s="43" t="s">
        <v>498</v>
      </c>
    </row>
    <row r="320" spans="1:19" ht="48">
      <c r="A320" s="44"/>
      <c r="B320" s="40"/>
      <c r="C320" s="41" t="s">
        <v>1792</v>
      </c>
      <c r="D320" s="41" t="s">
        <v>223</v>
      </c>
      <c r="E320" s="40" t="s">
        <v>1793</v>
      </c>
      <c r="F320" s="42">
        <v>44696.425011574072</v>
      </c>
      <c r="G320" s="40"/>
      <c r="H320" s="40"/>
      <c r="I320" s="40" t="s">
        <v>88</v>
      </c>
      <c r="J320" s="40" t="s">
        <v>85</v>
      </c>
      <c r="K320" s="40" t="s">
        <v>88</v>
      </c>
      <c r="L320" s="40" t="s">
        <v>1794</v>
      </c>
      <c r="M320" s="43" t="s">
        <v>64</v>
      </c>
      <c r="N320" s="45" t="s">
        <v>89</v>
      </c>
      <c r="O320" s="40">
        <v>68911</v>
      </c>
      <c r="P320" s="40">
        <v>3179</v>
      </c>
      <c r="Q320" s="40" t="s">
        <v>90</v>
      </c>
      <c r="R320" s="46" t="s">
        <v>1795</v>
      </c>
      <c r="S320" s="43" t="s">
        <v>1796</v>
      </c>
    </row>
    <row r="321" spans="1:19" ht="72">
      <c r="A321" s="44"/>
      <c r="B321" s="40"/>
      <c r="C321" s="41" t="s">
        <v>1797</v>
      </c>
      <c r="D321" s="41" t="s">
        <v>53</v>
      </c>
      <c r="E321" s="40" t="s">
        <v>1798</v>
      </c>
      <c r="F321" s="42">
        <v>44696.416203703702</v>
      </c>
      <c r="G321" s="40"/>
      <c r="H321" s="40"/>
      <c r="I321" s="40"/>
      <c r="J321" s="40"/>
      <c r="K321" s="40" t="s">
        <v>1799</v>
      </c>
      <c r="L321" s="40"/>
      <c r="M321" s="43" t="s">
        <v>1800</v>
      </c>
      <c r="N321" s="45" t="s">
        <v>1801</v>
      </c>
      <c r="O321" s="40">
        <v>1109</v>
      </c>
      <c r="P321" s="40">
        <v>420</v>
      </c>
      <c r="Q321" s="40" t="s">
        <v>97</v>
      </c>
      <c r="R321" s="46" t="s">
        <v>1802</v>
      </c>
      <c r="S321" s="43" t="s">
        <v>1803</v>
      </c>
    </row>
    <row r="322" spans="1:19" ht="72">
      <c r="A322" s="44"/>
      <c r="B322" s="40"/>
      <c r="C322" s="41" t="s">
        <v>1804</v>
      </c>
      <c r="D322" s="41" t="s">
        <v>223</v>
      </c>
      <c r="E322" s="40" t="s">
        <v>1805</v>
      </c>
      <c r="F322" s="42">
        <v>44696.415543981479</v>
      </c>
      <c r="G322" s="40"/>
      <c r="H322" s="40"/>
      <c r="I322" s="40"/>
      <c r="J322" s="40"/>
      <c r="K322" s="40" t="s">
        <v>1806</v>
      </c>
      <c r="L322" s="40"/>
      <c r="M322" s="43" t="s">
        <v>64</v>
      </c>
      <c r="N322" s="45" t="s">
        <v>1807</v>
      </c>
      <c r="O322" s="40">
        <v>10</v>
      </c>
      <c r="P322" s="40">
        <v>8</v>
      </c>
      <c r="Q322" s="40" t="s">
        <v>777</v>
      </c>
      <c r="R322" s="46" t="s">
        <v>1808</v>
      </c>
      <c r="S322" s="43" t="s">
        <v>772</v>
      </c>
    </row>
    <row r="323" spans="1:19" ht="36">
      <c r="A323" s="44"/>
      <c r="B323" s="40"/>
      <c r="C323" s="41" t="s">
        <v>1809</v>
      </c>
      <c r="D323" s="41" t="s">
        <v>53</v>
      </c>
      <c r="E323" s="40" t="s">
        <v>1810</v>
      </c>
      <c r="F323" s="42">
        <v>44696.415208333332</v>
      </c>
      <c r="G323" s="40"/>
      <c r="H323" s="40"/>
      <c r="I323" s="40"/>
      <c r="J323" s="40"/>
      <c r="K323" s="40" t="s">
        <v>1811</v>
      </c>
      <c r="L323" s="40"/>
      <c r="M323" s="43" t="s">
        <v>348</v>
      </c>
      <c r="N323" s="45" t="s">
        <v>1812</v>
      </c>
      <c r="O323" s="40">
        <v>97</v>
      </c>
      <c r="P323" s="40">
        <v>163</v>
      </c>
      <c r="Q323" s="40" t="s">
        <v>1813</v>
      </c>
      <c r="R323" s="46" t="s">
        <v>1814</v>
      </c>
      <c r="S323" s="43" t="s">
        <v>1815</v>
      </c>
    </row>
    <row r="324" spans="1:19" ht="96">
      <c r="A324" s="44"/>
      <c r="B324" s="40"/>
      <c r="C324" s="41" t="s">
        <v>1816</v>
      </c>
      <c r="D324" s="41" t="s">
        <v>53</v>
      </c>
      <c r="E324" s="40" t="s">
        <v>1817</v>
      </c>
      <c r="F324" s="42">
        <v>44696.414618055554</v>
      </c>
      <c r="G324" s="40"/>
      <c r="H324" s="40"/>
      <c r="I324" s="40"/>
      <c r="J324" s="40"/>
      <c r="K324" s="40" t="s">
        <v>243</v>
      </c>
      <c r="L324" s="40"/>
      <c r="M324" s="43" t="s">
        <v>156</v>
      </c>
      <c r="N324" s="45" t="s">
        <v>245</v>
      </c>
      <c r="O324" s="40">
        <v>2928</v>
      </c>
      <c r="P324" s="40">
        <v>723</v>
      </c>
      <c r="Q324" s="40" t="s">
        <v>227</v>
      </c>
      <c r="R324" s="46" t="s">
        <v>1818</v>
      </c>
      <c r="S324" s="43" t="s">
        <v>112</v>
      </c>
    </row>
    <row r="325" spans="1:19" ht="96">
      <c r="A325" s="44"/>
      <c r="B325" s="40"/>
      <c r="C325" s="41" t="s">
        <v>1819</v>
      </c>
      <c r="D325" s="41" t="s">
        <v>53</v>
      </c>
      <c r="E325" s="40" t="s">
        <v>1820</v>
      </c>
      <c r="F325" s="42">
        <v>44696.413842592592</v>
      </c>
      <c r="G325" s="40"/>
      <c r="H325" s="40"/>
      <c r="I325" s="40"/>
      <c r="J325" s="40"/>
      <c r="K325" s="40" t="s">
        <v>429</v>
      </c>
      <c r="L325" s="40"/>
      <c r="M325" s="43" t="s">
        <v>56</v>
      </c>
      <c r="N325" s="45" t="s">
        <v>430</v>
      </c>
      <c r="O325" s="40">
        <v>13879</v>
      </c>
      <c r="P325" s="40">
        <v>5652</v>
      </c>
      <c r="Q325" s="40" t="s">
        <v>431</v>
      </c>
      <c r="R325" s="46" t="s">
        <v>1821</v>
      </c>
      <c r="S325" s="43" t="s">
        <v>1822</v>
      </c>
    </row>
    <row r="326" spans="1:19" ht="24">
      <c r="A326" s="44"/>
      <c r="B326" s="40"/>
      <c r="C326" s="41" t="s">
        <v>1823</v>
      </c>
      <c r="D326" s="41" t="s">
        <v>223</v>
      </c>
      <c r="E326" s="40" t="s">
        <v>1824</v>
      </c>
      <c r="F326" s="42">
        <v>44696.410046296296</v>
      </c>
      <c r="G326" s="40"/>
      <c r="H326" s="40"/>
      <c r="I326" s="40"/>
      <c r="J326" s="40"/>
      <c r="K326" s="40" t="s">
        <v>243</v>
      </c>
      <c r="L326" s="40"/>
      <c r="M326" s="43" t="s">
        <v>156</v>
      </c>
      <c r="N326" s="45" t="s">
        <v>245</v>
      </c>
      <c r="O326" s="40">
        <v>2928</v>
      </c>
      <c r="P326" s="40">
        <v>723</v>
      </c>
      <c r="Q326" s="40" t="s">
        <v>227</v>
      </c>
      <c r="R326" s="46" t="s">
        <v>1825</v>
      </c>
      <c r="S326" s="43" t="s">
        <v>772</v>
      </c>
    </row>
    <row r="327" spans="1:19" ht="48">
      <c r="A327" s="44"/>
      <c r="B327" s="40"/>
      <c r="C327" s="41" t="s">
        <v>1826</v>
      </c>
      <c r="D327" s="41" t="s">
        <v>223</v>
      </c>
      <c r="E327" s="40" t="s">
        <v>1827</v>
      </c>
      <c r="F327" s="42">
        <v>44696.404930555553</v>
      </c>
      <c r="G327" s="40"/>
      <c r="H327" s="40"/>
      <c r="I327" s="40"/>
      <c r="J327" s="40"/>
      <c r="K327" s="40" t="s">
        <v>1828</v>
      </c>
      <c r="L327" s="40"/>
      <c r="M327" s="43" t="s">
        <v>56</v>
      </c>
      <c r="N327" s="45" t="s">
        <v>1829</v>
      </c>
      <c r="O327" s="40">
        <v>6</v>
      </c>
      <c r="P327" s="40">
        <v>26</v>
      </c>
      <c r="Q327" s="40"/>
      <c r="R327" s="46" t="s">
        <v>1830</v>
      </c>
      <c r="S327" s="43" t="s">
        <v>1831</v>
      </c>
    </row>
    <row r="328" spans="1:19" ht="48">
      <c r="A328" s="44"/>
      <c r="B328" s="40"/>
      <c r="C328" s="41" t="s">
        <v>1832</v>
      </c>
      <c r="D328" s="41" t="s">
        <v>53</v>
      </c>
      <c r="E328" s="40" t="s">
        <v>1833</v>
      </c>
      <c r="F328" s="42">
        <v>44696.404374999998</v>
      </c>
      <c r="G328" s="40"/>
      <c r="H328" s="40"/>
      <c r="I328" s="40"/>
      <c r="J328" s="40"/>
      <c r="K328" s="40" t="s">
        <v>1828</v>
      </c>
      <c r="L328" s="40"/>
      <c r="M328" s="43" t="s">
        <v>56</v>
      </c>
      <c r="N328" s="45" t="s">
        <v>1829</v>
      </c>
      <c r="O328" s="40">
        <v>6</v>
      </c>
      <c r="P328" s="40">
        <v>26</v>
      </c>
      <c r="Q328" s="40"/>
      <c r="R328" s="46" t="s">
        <v>1834</v>
      </c>
      <c r="S328" s="43" t="s">
        <v>1835</v>
      </c>
    </row>
    <row r="329" spans="1:19" ht="36">
      <c r="A329" s="44"/>
      <c r="B329" s="40"/>
      <c r="C329" s="41" t="s">
        <v>1836</v>
      </c>
      <c r="D329" s="41" t="s">
        <v>53</v>
      </c>
      <c r="E329" s="40" t="s">
        <v>1837</v>
      </c>
      <c r="F329" s="42">
        <v>44696.402858796297</v>
      </c>
      <c r="G329" s="40"/>
      <c r="H329" s="40"/>
      <c r="I329" s="40"/>
      <c r="J329" s="40"/>
      <c r="K329" s="40" t="s">
        <v>161</v>
      </c>
      <c r="L329" s="40"/>
      <c r="M329" s="43" t="s">
        <v>162</v>
      </c>
      <c r="N329" s="45" t="s">
        <v>163</v>
      </c>
      <c r="O329" s="40">
        <v>13899</v>
      </c>
      <c r="P329" s="40">
        <v>58</v>
      </c>
      <c r="Q329" s="40" t="s">
        <v>97</v>
      </c>
      <c r="R329" s="46" t="s">
        <v>1838</v>
      </c>
      <c r="S329" s="43" t="s">
        <v>1839</v>
      </c>
    </row>
    <row r="330" spans="1:19" ht="48">
      <c r="A330" s="44"/>
      <c r="B330" s="40"/>
      <c r="C330" s="41" t="s">
        <v>1840</v>
      </c>
      <c r="D330" s="41" t="s">
        <v>53</v>
      </c>
      <c r="E330" s="40" t="s">
        <v>1837</v>
      </c>
      <c r="F330" s="42">
        <v>44696.402858796297</v>
      </c>
      <c r="G330" s="40"/>
      <c r="H330" s="40"/>
      <c r="I330" s="40"/>
      <c r="J330" s="40"/>
      <c r="K330" s="40" t="s">
        <v>161</v>
      </c>
      <c r="L330" s="40"/>
      <c r="M330" s="43" t="s">
        <v>162</v>
      </c>
      <c r="N330" s="45" t="s">
        <v>163</v>
      </c>
      <c r="O330" s="40">
        <v>13899</v>
      </c>
      <c r="P330" s="40">
        <v>58</v>
      </c>
      <c r="Q330" s="40" t="s">
        <v>97</v>
      </c>
      <c r="R330" s="46" t="s">
        <v>1841</v>
      </c>
      <c r="S330" s="43" t="s">
        <v>1842</v>
      </c>
    </row>
    <row r="331" spans="1:19" ht="48">
      <c r="A331" s="44"/>
      <c r="B331" s="40"/>
      <c r="C331" s="41" t="s">
        <v>1843</v>
      </c>
      <c r="D331" s="41" t="s">
        <v>223</v>
      </c>
      <c r="E331" s="40" t="s">
        <v>1844</v>
      </c>
      <c r="F331" s="42">
        <v>44696.40179398148</v>
      </c>
      <c r="G331" s="40"/>
      <c r="H331" s="40"/>
      <c r="I331" s="40"/>
      <c r="J331" s="40"/>
      <c r="K331" s="40" t="s">
        <v>1845</v>
      </c>
      <c r="L331" s="40"/>
      <c r="M331" s="43" t="s">
        <v>156</v>
      </c>
      <c r="N331" s="45" t="s">
        <v>1846</v>
      </c>
      <c r="O331" s="40">
        <v>6</v>
      </c>
      <c r="P331" s="40">
        <v>41</v>
      </c>
      <c r="Q331" s="40"/>
      <c r="R331" s="46" t="s">
        <v>1847</v>
      </c>
      <c r="S331" s="43" t="s">
        <v>1848</v>
      </c>
    </row>
    <row r="332" spans="1:19" ht="48">
      <c r="A332" s="44"/>
      <c r="B332" s="40"/>
      <c r="C332" s="41" t="s">
        <v>1849</v>
      </c>
      <c r="D332" s="41" t="s">
        <v>53</v>
      </c>
      <c r="E332" s="40" t="s">
        <v>1850</v>
      </c>
      <c r="F332" s="42">
        <v>44696.401134259257</v>
      </c>
      <c r="G332" s="40"/>
      <c r="H332" s="40"/>
      <c r="I332" s="40"/>
      <c r="J332" s="40"/>
      <c r="K332" s="40" t="s">
        <v>578</v>
      </c>
      <c r="L332" s="40"/>
      <c r="M332" s="43" t="s">
        <v>348</v>
      </c>
      <c r="N332" s="45" t="s">
        <v>579</v>
      </c>
      <c r="O332" s="40">
        <v>489828</v>
      </c>
      <c r="P332" s="40">
        <v>8</v>
      </c>
      <c r="Q332" s="40" t="s">
        <v>227</v>
      </c>
      <c r="R332" s="46" t="s">
        <v>1851</v>
      </c>
      <c r="S332" s="43" t="s">
        <v>1852</v>
      </c>
    </row>
    <row r="333" spans="1:19" ht="48">
      <c r="A333" s="44"/>
      <c r="B333" s="40"/>
      <c r="C333" s="41" t="s">
        <v>1853</v>
      </c>
      <c r="D333" s="41" t="s">
        <v>223</v>
      </c>
      <c r="E333" s="40" t="s">
        <v>1854</v>
      </c>
      <c r="F333" s="42">
        <v>44696.400405092594</v>
      </c>
      <c r="G333" s="40"/>
      <c r="H333" s="40"/>
      <c r="I333" s="40"/>
      <c r="J333" s="40"/>
      <c r="K333" s="40" t="s">
        <v>1855</v>
      </c>
      <c r="L333" s="40"/>
      <c r="M333" s="43" t="s">
        <v>56</v>
      </c>
      <c r="N333" s="45" t="s">
        <v>1856</v>
      </c>
      <c r="O333" s="40">
        <v>32</v>
      </c>
      <c r="P333" s="40">
        <v>137</v>
      </c>
      <c r="Q333" s="40"/>
      <c r="R333" s="46" t="s">
        <v>1857</v>
      </c>
      <c r="S333" s="43" t="s">
        <v>772</v>
      </c>
    </row>
    <row r="334" spans="1:19" ht="48">
      <c r="A334" s="44"/>
      <c r="B334" s="40"/>
      <c r="C334" s="41" t="s">
        <v>1858</v>
      </c>
      <c r="D334" s="41" t="s">
        <v>53</v>
      </c>
      <c r="E334" s="40" t="s">
        <v>1859</v>
      </c>
      <c r="F334" s="42">
        <v>44696.400185185186</v>
      </c>
      <c r="G334" s="40"/>
      <c r="H334" s="40"/>
      <c r="I334" s="40"/>
      <c r="J334" s="40"/>
      <c r="K334" s="40" t="s">
        <v>1860</v>
      </c>
      <c r="L334" s="40"/>
      <c r="M334" s="43" t="s">
        <v>1800</v>
      </c>
      <c r="N334" s="45" t="s">
        <v>1861</v>
      </c>
      <c r="O334" s="40">
        <v>1156</v>
      </c>
      <c r="P334" s="40">
        <v>313</v>
      </c>
      <c r="Q334" s="40" t="s">
        <v>227</v>
      </c>
      <c r="R334" s="46" t="s">
        <v>1862</v>
      </c>
      <c r="S334" s="43" t="s">
        <v>1863</v>
      </c>
    </row>
    <row r="335" spans="1:19" ht="48">
      <c r="A335" s="44"/>
      <c r="B335" s="40"/>
      <c r="C335" s="41" t="s">
        <v>1864</v>
      </c>
      <c r="D335" s="41" t="s">
        <v>53</v>
      </c>
      <c r="E335" s="40" t="s">
        <v>1865</v>
      </c>
      <c r="F335" s="42">
        <v>44696.39979166667</v>
      </c>
      <c r="G335" s="40"/>
      <c r="H335" s="40"/>
      <c r="I335" s="40" t="s">
        <v>1866</v>
      </c>
      <c r="J335" s="40" t="s">
        <v>1867</v>
      </c>
      <c r="K335" s="40" t="s">
        <v>1868</v>
      </c>
      <c r="L335" s="40" t="s">
        <v>1869</v>
      </c>
      <c r="M335" s="43" t="s">
        <v>56</v>
      </c>
      <c r="N335" s="45" t="s">
        <v>1870</v>
      </c>
      <c r="O335" s="40"/>
      <c r="P335" s="40">
        <v>19</v>
      </c>
      <c r="Q335" s="40" t="s">
        <v>227</v>
      </c>
      <c r="R335" s="46" t="s">
        <v>1871</v>
      </c>
      <c r="S335" s="43" t="s">
        <v>1872</v>
      </c>
    </row>
    <row r="336" spans="1:19" ht="24">
      <c r="A336" s="44"/>
      <c r="B336" s="40"/>
      <c r="C336" s="41" t="s">
        <v>1873</v>
      </c>
      <c r="D336" s="41" t="s">
        <v>53</v>
      </c>
      <c r="E336" s="40" t="s">
        <v>1874</v>
      </c>
      <c r="F336" s="42">
        <v>44696.399571759262</v>
      </c>
      <c r="G336" s="40"/>
      <c r="H336" s="40"/>
      <c r="I336" s="40"/>
      <c r="J336" s="40"/>
      <c r="K336" s="40" t="s">
        <v>1740</v>
      </c>
      <c r="L336" s="40"/>
      <c r="M336" s="43" t="s">
        <v>64</v>
      </c>
      <c r="N336" s="45" t="s">
        <v>1741</v>
      </c>
      <c r="O336" s="40">
        <v>1067</v>
      </c>
      <c r="P336" s="40">
        <v>601</v>
      </c>
      <c r="Q336" s="40" t="s">
        <v>777</v>
      </c>
      <c r="R336" s="46" t="s">
        <v>1875</v>
      </c>
      <c r="S336" s="43" t="s">
        <v>772</v>
      </c>
    </row>
    <row r="337" spans="1:19" ht="48">
      <c r="A337" s="44"/>
      <c r="B337" s="40"/>
      <c r="C337" s="41" t="s">
        <v>1876</v>
      </c>
      <c r="D337" s="41" t="s">
        <v>223</v>
      </c>
      <c r="E337" s="40" t="s">
        <v>1877</v>
      </c>
      <c r="F337" s="42">
        <v>44696.399502314816</v>
      </c>
      <c r="G337" s="40"/>
      <c r="H337" s="40"/>
      <c r="I337" s="40"/>
      <c r="J337" s="40"/>
      <c r="K337" s="40" t="s">
        <v>1878</v>
      </c>
      <c r="L337" s="40"/>
      <c r="M337" s="43" t="s">
        <v>156</v>
      </c>
      <c r="N337" s="45" t="s">
        <v>1879</v>
      </c>
      <c r="O337" s="40">
        <v>4</v>
      </c>
      <c r="P337" s="40">
        <v>17</v>
      </c>
      <c r="Q337" s="40"/>
      <c r="R337" s="46" t="s">
        <v>1880</v>
      </c>
      <c r="S337" s="43" t="s">
        <v>772</v>
      </c>
    </row>
    <row r="338" spans="1:19" ht="24">
      <c r="A338" s="44"/>
      <c r="B338" s="40"/>
      <c r="C338" s="41" t="s">
        <v>1881</v>
      </c>
      <c r="D338" s="41" t="s">
        <v>223</v>
      </c>
      <c r="E338" s="40" t="s">
        <v>1882</v>
      </c>
      <c r="F338" s="42">
        <v>44696.39680555556</v>
      </c>
      <c r="G338" s="40"/>
      <c r="H338" s="40"/>
      <c r="I338" s="40"/>
      <c r="J338" s="40"/>
      <c r="K338" s="40" t="s">
        <v>633</v>
      </c>
      <c r="L338" s="40"/>
      <c r="M338" s="43" t="s">
        <v>56</v>
      </c>
      <c r="N338" s="45" t="s">
        <v>1883</v>
      </c>
      <c r="O338" s="40">
        <v>424223</v>
      </c>
      <c r="P338" s="40"/>
      <c r="Q338" s="40" t="s">
        <v>227</v>
      </c>
      <c r="R338" s="46" t="s">
        <v>1884</v>
      </c>
      <c r="S338" s="43" t="s">
        <v>112</v>
      </c>
    </row>
    <row r="339" spans="1:19" ht="13">
      <c r="A339" s="44"/>
      <c r="B339" s="40"/>
      <c r="C339" s="41" t="s">
        <v>1885</v>
      </c>
      <c r="D339" s="41" t="s">
        <v>223</v>
      </c>
      <c r="E339" s="40" t="s">
        <v>1886</v>
      </c>
      <c r="F339" s="42">
        <v>44696.39643518519</v>
      </c>
      <c r="G339" s="40"/>
      <c r="H339" s="40"/>
      <c r="I339" s="40"/>
      <c r="J339" s="40"/>
      <c r="K339" s="40" t="s">
        <v>1341</v>
      </c>
      <c r="L339" s="40"/>
      <c r="M339" s="43" t="s">
        <v>64</v>
      </c>
      <c r="N339" s="45" t="s">
        <v>1342</v>
      </c>
      <c r="O339" s="40">
        <v>7</v>
      </c>
      <c r="P339" s="40">
        <v>1</v>
      </c>
      <c r="Q339" s="40"/>
      <c r="R339" s="46" t="s">
        <v>1887</v>
      </c>
      <c r="S339" s="43" t="s">
        <v>1888</v>
      </c>
    </row>
    <row r="340" spans="1:19" ht="24">
      <c r="A340" s="44"/>
      <c r="B340" s="40"/>
      <c r="C340" s="41" t="s">
        <v>1889</v>
      </c>
      <c r="D340" s="41" t="s">
        <v>53</v>
      </c>
      <c r="E340" s="40" t="s">
        <v>1890</v>
      </c>
      <c r="F340" s="42">
        <v>44696.392997685187</v>
      </c>
      <c r="G340" s="40"/>
      <c r="H340" s="40"/>
      <c r="I340" s="40"/>
      <c r="J340" s="40"/>
      <c r="K340" s="40" t="s">
        <v>1891</v>
      </c>
      <c r="L340" s="40"/>
      <c r="M340" s="43" t="s">
        <v>156</v>
      </c>
      <c r="N340" s="45" t="s">
        <v>1892</v>
      </c>
      <c r="O340" s="40">
        <v>1004</v>
      </c>
      <c r="P340" s="40">
        <v>927</v>
      </c>
      <c r="Q340" s="40" t="s">
        <v>1893</v>
      </c>
      <c r="R340" s="46" t="s">
        <v>1894</v>
      </c>
      <c r="S340" s="43" t="s">
        <v>1895</v>
      </c>
    </row>
    <row r="341" spans="1:19" ht="36">
      <c r="A341" s="44"/>
      <c r="B341" s="40"/>
      <c r="C341" s="41" t="s">
        <v>1896</v>
      </c>
      <c r="D341" s="41" t="s">
        <v>53</v>
      </c>
      <c r="E341" s="40" t="s">
        <v>1897</v>
      </c>
      <c r="F341" s="42">
        <v>44696.390162037038</v>
      </c>
      <c r="G341" s="40"/>
      <c r="H341" s="40"/>
      <c r="I341" s="40"/>
      <c r="J341" s="40"/>
      <c r="K341" s="40" t="s">
        <v>647</v>
      </c>
      <c r="L341" s="40"/>
      <c r="M341" s="43" t="s">
        <v>56</v>
      </c>
      <c r="N341" s="45" t="s">
        <v>648</v>
      </c>
      <c r="O341" s="40">
        <v>8282</v>
      </c>
      <c r="P341" s="40">
        <v>6782</v>
      </c>
      <c r="Q341" s="40" t="s">
        <v>649</v>
      </c>
      <c r="R341" s="46" t="s">
        <v>1898</v>
      </c>
      <c r="S341" s="43" t="s">
        <v>1495</v>
      </c>
    </row>
    <row r="342" spans="1:19" ht="24">
      <c r="A342" s="44"/>
      <c r="B342" s="40"/>
      <c r="C342" s="41" t="s">
        <v>1899</v>
      </c>
      <c r="D342" s="41" t="s">
        <v>223</v>
      </c>
      <c r="E342" s="40" t="s">
        <v>1900</v>
      </c>
      <c r="F342" s="42">
        <v>44696.388969907406</v>
      </c>
      <c r="G342" s="40"/>
      <c r="H342" s="40"/>
      <c r="I342" s="40"/>
      <c r="J342" s="40"/>
      <c r="K342" s="40" t="s">
        <v>1901</v>
      </c>
      <c r="L342" s="40"/>
      <c r="M342" s="43" t="s">
        <v>64</v>
      </c>
      <c r="N342" s="45" t="s">
        <v>1902</v>
      </c>
      <c r="O342" s="40">
        <v>193</v>
      </c>
      <c r="P342" s="40">
        <v>202</v>
      </c>
      <c r="Q342" s="40" t="s">
        <v>1903</v>
      </c>
      <c r="R342" s="46" t="s">
        <v>1904</v>
      </c>
      <c r="S342" s="43" t="s">
        <v>714</v>
      </c>
    </row>
    <row r="343" spans="1:19" ht="24">
      <c r="A343" s="44"/>
      <c r="B343" s="40"/>
      <c r="C343" s="41" t="s">
        <v>1905</v>
      </c>
      <c r="D343" s="41" t="s">
        <v>389</v>
      </c>
      <c r="E343" s="40" t="s">
        <v>1906</v>
      </c>
      <c r="F343" s="42">
        <v>44696.388958333337</v>
      </c>
      <c r="G343" s="40"/>
      <c r="H343" s="40"/>
      <c r="I343" s="40"/>
      <c r="J343" s="40"/>
      <c r="K343" s="40" t="s">
        <v>161</v>
      </c>
      <c r="L343" s="40"/>
      <c r="M343" s="43" t="s">
        <v>162</v>
      </c>
      <c r="N343" s="45" t="s">
        <v>163</v>
      </c>
      <c r="O343" s="40">
        <v>13899</v>
      </c>
      <c r="P343" s="40">
        <v>58</v>
      </c>
      <c r="Q343" s="40" t="s">
        <v>97</v>
      </c>
      <c r="R343" s="46" t="s">
        <v>1907</v>
      </c>
      <c r="S343" s="43" t="s">
        <v>1908</v>
      </c>
    </row>
    <row r="344" spans="1:19" ht="36">
      <c r="A344" s="44"/>
      <c r="B344" s="40"/>
      <c r="C344" s="41" t="s">
        <v>1909</v>
      </c>
      <c r="D344" s="41" t="s">
        <v>53</v>
      </c>
      <c r="E344" s="40" t="s">
        <v>1910</v>
      </c>
      <c r="F344" s="42">
        <v>44696.387488425928</v>
      </c>
      <c r="G344" s="40"/>
      <c r="H344" s="40"/>
      <c r="I344" s="40"/>
      <c r="J344" s="40"/>
      <c r="K344" s="40" t="s">
        <v>1246</v>
      </c>
      <c r="L344" s="40"/>
      <c r="M344" s="43" t="s">
        <v>56</v>
      </c>
      <c r="N344" s="45" t="s">
        <v>1247</v>
      </c>
      <c r="O344" s="40">
        <v>985</v>
      </c>
      <c r="P344" s="40">
        <v>96</v>
      </c>
      <c r="Q344" s="40"/>
      <c r="R344" s="46" t="s">
        <v>1911</v>
      </c>
      <c r="S344" s="43" t="s">
        <v>112</v>
      </c>
    </row>
    <row r="345" spans="1:19" ht="72">
      <c r="A345" s="44"/>
      <c r="B345" s="40"/>
      <c r="C345" s="41" t="s">
        <v>1912</v>
      </c>
      <c r="D345" s="41" t="s">
        <v>389</v>
      </c>
      <c r="E345" s="40" t="s">
        <v>1913</v>
      </c>
      <c r="F345" s="42">
        <v>44696.386435185181</v>
      </c>
      <c r="G345" s="40"/>
      <c r="H345" s="40"/>
      <c r="I345" s="40"/>
      <c r="J345" s="40"/>
      <c r="K345" s="40" t="s">
        <v>1228</v>
      </c>
      <c r="L345" s="40"/>
      <c r="M345" s="43" t="s">
        <v>348</v>
      </c>
      <c r="N345" s="45" t="s">
        <v>1229</v>
      </c>
      <c r="O345" s="40">
        <v>310056</v>
      </c>
      <c r="P345" s="40">
        <v>9</v>
      </c>
      <c r="Q345" s="40" t="s">
        <v>97</v>
      </c>
      <c r="R345" s="46" t="s">
        <v>1914</v>
      </c>
      <c r="S345" s="43" t="s">
        <v>1915</v>
      </c>
    </row>
    <row r="346" spans="1:19" ht="36">
      <c r="A346" s="44"/>
      <c r="B346" s="40"/>
      <c r="C346" s="41" t="s">
        <v>1916</v>
      </c>
      <c r="D346" s="41" t="s">
        <v>53</v>
      </c>
      <c r="E346" s="40" t="s">
        <v>1917</v>
      </c>
      <c r="F346" s="42">
        <v>44696.385624999995</v>
      </c>
      <c r="G346" s="40"/>
      <c r="H346" s="40"/>
      <c r="I346" s="40"/>
      <c r="J346" s="40"/>
      <c r="K346" s="40" t="s">
        <v>1918</v>
      </c>
      <c r="L346" s="40"/>
      <c r="M346" s="43" t="s">
        <v>64</v>
      </c>
      <c r="N346" s="45" t="s">
        <v>1919</v>
      </c>
      <c r="O346" s="40">
        <v>30</v>
      </c>
      <c r="P346" s="40">
        <v>47</v>
      </c>
      <c r="Q346" s="40"/>
      <c r="R346" s="46" t="s">
        <v>1920</v>
      </c>
      <c r="S346" s="43" t="s">
        <v>112</v>
      </c>
    </row>
    <row r="347" spans="1:19" ht="48">
      <c r="A347" s="44"/>
      <c r="B347" s="40"/>
      <c r="C347" s="41" t="s">
        <v>1921</v>
      </c>
      <c r="D347" s="41" t="s">
        <v>223</v>
      </c>
      <c r="E347" s="40" t="s">
        <v>1922</v>
      </c>
      <c r="F347" s="42">
        <v>44696.385509259257</v>
      </c>
      <c r="G347" s="40"/>
      <c r="H347" s="40"/>
      <c r="I347" s="40"/>
      <c r="J347" s="40"/>
      <c r="K347" s="40" t="s">
        <v>1923</v>
      </c>
      <c r="L347" s="40"/>
      <c r="M347" s="43" t="s">
        <v>56</v>
      </c>
      <c r="N347" s="45" t="s">
        <v>1924</v>
      </c>
      <c r="O347" s="40">
        <v>186</v>
      </c>
      <c r="P347" s="40">
        <v>893</v>
      </c>
      <c r="Q347" s="40" t="s">
        <v>1925</v>
      </c>
      <c r="R347" s="46" t="s">
        <v>1926</v>
      </c>
      <c r="S347" s="43" t="s">
        <v>112</v>
      </c>
    </row>
    <row r="348" spans="1:19" ht="36">
      <c r="A348" s="44"/>
      <c r="B348" s="40"/>
      <c r="C348" s="41" t="s">
        <v>1927</v>
      </c>
      <c r="D348" s="41" t="s">
        <v>53</v>
      </c>
      <c r="E348" s="40" t="s">
        <v>1928</v>
      </c>
      <c r="F348" s="42">
        <v>44696.384212962963</v>
      </c>
      <c r="G348" s="40"/>
      <c r="H348" s="40"/>
      <c r="I348" s="40"/>
      <c r="J348" s="40"/>
      <c r="K348" s="40" t="s">
        <v>1411</v>
      </c>
      <c r="L348" s="40"/>
      <c r="M348" s="43" t="s">
        <v>64</v>
      </c>
      <c r="N348" s="45" t="s">
        <v>1412</v>
      </c>
      <c r="O348" s="40">
        <v>11787</v>
      </c>
      <c r="P348" s="40">
        <v>2366</v>
      </c>
      <c r="Q348" s="40" t="s">
        <v>1413</v>
      </c>
      <c r="R348" s="46" t="s">
        <v>1929</v>
      </c>
      <c r="S348" s="43" t="s">
        <v>685</v>
      </c>
    </row>
    <row r="349" spans="1:19" ht="48">
      <c r="A349" s="44"/>
      <c r="B349" s="40"/>
      <c r="C349" s="41" t="s">
        <v>1930</v>
      </c>
      <c r="D349" s="41" t="s">
        <v>53</v>
      </c>
      <c r="E349" s="40" t="s">
        <v>1931</v>
      </c>
      <c r="F349" s="42">
        <v>44696.383703703701</v>
      </c>
      <c r="G349" s="40"/>
      <c r="H349" s="40"/>
      <c r="I349" s="40"/>
      <c r="J349" s="40"/>
      <c r="K349" s="40" t="s">
        <v>218</v>
      </c>
      <c r="L349" s="40"/>
      <c r="M349" s="43" t="s">
        <v>56</v>
      </c>
      <c r="N349" s="45" t="s">
        <v>219</v>
      </c>
      <c r="O349" s="40">
        <v>32</v>
      </c>
      <c r="P349" s="40">
        <v>177</v>
      </c>
      <c r="Q349" s="40"/>
      <c r="R349" s="46" t="s">
        <v>1932</v>
      </c>
      <c r="S349" s="43" t="s">
        <v>1933</v>
      </c>
    </row>
    <row r="350" spans="1:19" ht="72">
      <c r="A350" s="44"/>
      <c r="B350" s="40"/>
      <c r="C350" s="41" t="s">
        <v>1934</v>
      </c>
      <c r="D350" s="41" t="s">
        <v>223</v>
      </c>
      <c r="E350" s="40" t="s">
        <v>1935</v>
      </c>
      <c r="F350" s="42">
        <v>44696.38280092593</v>
      </c>
      <c r="G350" s="40"/>
      <c r="H350" s="40"/>
      <c r="I350" s="40"/>
      <c r="J350" s="40"/>
      <c r="K350" s="40" t="s">
        <v>1936</v>
      </c>
      <c r="L350" s="40"/>
      <c r="M350" s="43" t="s">
        <v>64</v>
      </c>
      <c r="N350" s="45" t="s">
        <v>1937</v>
      </c>
      <c r="O350" s="40">
        <v>95</v>
      </c>
      <c r="P350" s="40">
        <v>21</v>
      </c>
      <c r="Q350" s="40" t="s">
        <v>1938</v>
      </c>
      <c r="R350" s="46" t="s">
        <v>1939</v>
      </c>
      <c r="S350" s="43" t="s">
        <v>1940</v>
      </c>
    </row>
    <row r="351" spans="1:19" ht="36">
      <c r="A351" s="44"/>
      <c r="B351" s="40"/>
      <c r="C351" s="41" t="s">
        <v>1941</v>
      </c>
      <c r="D351" s="41" t="s">
        <v>53</v>
      </c>
      <c r="E351" s="40" t="s">
        <v>1942</v>
      </c>
      <c r="F351" s="42">
        <v>44696.382384259261</v>
      </c>
      <c r="G351" s="40"/>
      <c r="H351" s="40"/>
      <c r="I351" s="40"/>
      <c r="J351" s="40"/>
      <c r="K351" s="40" t="s">
        <v>727</v>
      </c>
      <c r="L351" s="40"/>
      <c r="M351" s="43" t="s">
        <v>56</v>
      </c>
      <c r="N351" s="45" t="s">
        <v>728</v>
      </c>
      <c r="O351" s="40">
        <v>10094</v>
      </c>
      <c r="P351" s="40">
        <v>1245</v>
      </c>
      <c r="Q351" s="40" t="s">
        <v>729</v>
      </c>
      <c r="R351" s="46" t="s">
        <v>1943</v>
      </c>
      <c r="S351" s="43" t="s">
        <v>1944</v>
      </c>
    </row>
    <row r="352" spans="1:19" ht="24">
      <c r="A352" s="44"/>
      <c r="B352" s="40"/>
      <c r="C352" s="41" t="s">
        <v>1945</v>
      </c>
      <c r="D352" s="41" t="s">
        <v>53</v>
      </c>
      <c r="E352" s="40" t="s">
        <v>1946</v>
      </c>
      <c r="F352" s="42">
        <v>44696.382303240738</v>
      </c>
      <c r="G352" s="40"/>
      <c r="H352" s="40"/>
      <c r="I352" s="40"/>
      <c r="J352" s="40"/>
      <c r="K352" s="40" t="s">
        <v>1947</v>
      </c>
      <c r="L352" s="40"/>
      <c r="M352" s="43" t="s">
        <v>56</v>
      </c>
      <c r="N352" s="45" t="s">
        <v>1948</v>
      </c>
      <c r="O352" s="40">
        <v>11</v>
      </c>
      <c r="P352" s="40">
        <v>5</v>
      </c>
      <c r="Q352" s="40" t="s">
        <v>97</v>
      </c>
      <c r="R352" s="46" t="s">
        <v>1949</v>
      </c>
      <c r="S352" s="43" t="s">
        <v>1950</v>
      </c>
    </row>
    <row r="353" spans="1:19" ht="48">
      <c r="A353" s="44"/>
      <c r="B353" s="40"/>
      <c r="C353" s="41" t="s">
        <v>1951</v>
      </c>
      <c r="D353" s="41" t="s">
        <v>53</v>
      </c>
      <c r="E353" s="40" t="s">
        <v>1952</v>
      </c>
      <c r="F353" s="42">
        <v>44696.382106481484</v>
      </c>
      <c r="G353" s="40"/>
      <c r="H353" s="40"/>
      <c r="I353" s="40"/>
      <c r="J353" s="40"/>
      <c r="K353" s="40" t="s">
        <v>1953</v>
      </c>
      <c r="L353" s="40"/>
      <c r="M353" s="43" t="s">
        <v>56</v>
      </c>
      <c r="N353" s="45" t="s">
        <v>1954</v>
      </c>
      <c r="O353" s="40">
        <v>91</v>
      </c>
      <c r="P353" s="40">
        <v>316</v>
      </c>
      <c r="Q353" s="40" t="s">
        <v>227</v>
      </c>
      <c r="R353" s="46" t="s">
        <v>1955</v>
      </c>
      <c r="S353" s="43" t="s">
        <v>837</v>
      </c>
    </row>
    <row r="354" spans="1:19" ht="60">
      <c r="A354" s="44"/>
      <c r="B354" s="40"/>
      <c r="C354" s="41" t="s">
        <v>1956</v>
      </c>
      <c r="D354" s="41" t="s">
        <v>53</v>
      </c>
      <c r="E354" s="40" t="s">
        <v>1957</v>
      </c>
      <c r="F354" s="42">
        <v>44696.381493055553</v>
      </c>
      <c r="G354" s="40"/>
      <c r="H354" s="40"/>
      <c r="I354" s="40"/>
      <c r="J354" s="40"/>
      <c r="K354" s="40" t="s">
        <v>1958</v>
      </c>
      <c r="L354" s="40"/>
      <c r="M354" s="43" t="s">
        <v>64</v>
      </c>
      <c r="N354" s="45" t="s">
        <v>1959</v>
      </c>
      <c r="O354" s="40">
        <v>3711</v>
      </c>
      <c r="P354" s="40">
        <v>1</v>
      </c>
      <c r="Q354" s="40" t="s">
        <v>82</v>
      </c>
      <c r="R354" s="46" t="s">
        <v>1960</v>
      </c>
      <c r="S354" s="43" t="s">
        <v>1961</v>
      </c>
    </row>
    <row r="355" spans="1:19" ht="72">
      <c r="A355" s="44"/>
      <c r="B355" s="40"/>
      <c r="C355" s="41" t="s">
        <v>1962</v>
      </c>
      <c r="D355" s="41" t="s">
        <v>223</v>
      </c>
      <c r="E355" s="40" t="s">
        <v>1963</v>
      </c>
      <c r="F355" s="42">
        <v>44696.381307870368</v>
      </c>
      <c r="G355" s="40"/>
      <c r="H355" s="40"/>
      <c r="I355" s="40"/>
      <c r="J355" s="40"/>
      <c r="K355" s="40" t="s">
        <v>1936</v>
      </c>
      <c r="L355" s="40"/>
      <c r="M355" s="43" t="s">
        <v>64</v>
      </c>
      <c r="N355" s="45" t="s">
        <v>1937</v>
      </c>
      <c r="O355" s="40">
        <v>95</v>
      </c>
      <c r="P355" s="40">
        <v>21</v>
      </c>
      <c r="Q355" s="40" t="s">
        <v>1938</v>
      </c>
      <c r="R355" s="46" t="s">
        <v>1964</v>
      </c>
      <c r="S355" s="43" t="s">
        <v>714</v>
      </c>
    </row>
    <row r="356" spans="1:19" ht="36">
      <c r="A356" s="44"/>
      <c r="B356" s="40"/>
      <c r="C356" s="41" t="s">
        <v>1965</v>
      </c>
      <c r="D356" s="41" t="s">
        <v>78</v>
      </c>
      <c r="E356" s="40" t="s">
        <v>1966</v>
      </c>
      <c r="F356" s="42">
        <v>44696.378252314811</v>
      </c>
      <c r="G356" s="40"/>
      <c r="H356" s="40"/>
      <c r="I356" s="40" t="s">
        <v>122</v>
      </c>
      <c r="J356" s="40" t="s">
        <v>123</v>
      </c>
      <c r="K356" s="40" t="s">
        <v>1967</v>
      </c>
      <c r="L356" s="40" t="s">
        <v>132</v>
      </c>
      <c r="M356" s="43" t="s">
        <v>56</v>
      </c>
      <c r="N356" s="45" t="s">
        <v>1968</v>
      </c>
      <c r="O356" s="40">
        <v>297</v>
      </c>
      <c r="P356" s="40">
        <v>399</v>
      </c>
      <c r="Q356" s="40" t="s">
        <v>1969</v>
      </c>
      <c r="R356" s="46" t="s">
        <v>1970</v>
      </c>
      <c r="S356" s="43" t="s">
        <v>134</v>
      </c>
    </row>
    <row r="357" spans="1:19" ht="72">
      <c r="A357" s="44"/>
      <c r="B357" s="40"/>
      <c r="C357" s="41" t="s">
        <v>1971</v>
      </c>
      <c r="D357" s="41" t="s">
        <v>53</v>
      </c>
      <c r="E357" s="40" t="s">
        <v>1972</v>
      </c>
      <c r="F357" s="42">
        <v>44696.378240740742</v>
      </c>
      <c r="G357" s="40"/>
      <c r="H357" s="40"/>
      <c r="I357" s="40"/>
      <c r="J357" s="40"/>
      <c r="K357" s="40" t="s">
        <v>1405</v>
      </c>
      <c r="L357" s="40"/>
      <c r="M357" s="43" t="s">
        <v>56</v>
      </c>
      <c r="N357" s="45" t="s">
        <v>1406</v>
      </c>
      <c r="O357" s="40">
        <v>4</v>
      </c>
      <c r="P357" s="40">
        <v>1</v>
      </c>
      <c r="Q357" s="40" t="s">
        <v>227</v>
      </c>
      <c r="R357" s="46" t="s">
        <v>1973</v>
      </c>
      <c r="S357" s="43" t="s">
        <v>1408</v>
      </c>
    </row>
    <row r="358" spans="1:19" ht="24">
      <c r="A358" s="44"/>
      <c r="B358" s="40"/>
      <c r="C358" s="41" t="s">
        <v>1974</v>
      </c>
      <c r="D358" s="41" t="s">
        <v>223</v>
      </c>
      <c r="E358" s="40" t="s">
        <v>1975</v>
      </c>
      <c r="F358" s="42">
        <v>44696.378101851849</v>
      </c>
      <c r="G358" s="40"/>
      <c r="H358" s="40"/>
      <c r="I358" s="40" t="s">
        <v>1976</v>
      </c>
      <c r="J358" s="40" t="s">
        <v>1977</v>
      </c>
      <c r="K358" s="40" t="s">
        <v>1978</v>
      </c>
      <c r="L358" s="40" t="s">
        <v>1979</v>
      </c>
      <c r="M358" s="43" t="s">
        <v>156</v>
      </c>
      <c r="N358" s="45" t="s">
        <v>1980</v>
      </c>
      <c r="O358" s="40">
        <v>899</v>
      </c>
      <c r="P358" s="40">
        <v>467</v>
      </c>
      <c r="Q358" s="40" t="s">
        <v>1981</v>
      </c>
      <c r="R358" s="46" t="s">
        <v>1982</v>
      </c>
      <c r="S358" s="43" t="s">
        <v>1983</v>
      </c>
    </row>
    <row r="359" spans="1:19" ht="24">
      <c r="A359" s="44"/>
      <c r="B359" s="40"/>
      <c r="C359" s="41" t="s">
        <v>1984</v>
      </c>
      <c r="D359" s="41" t="s">
        <v>53</v>
      </c>
      <c r="E359" s="40" t="s">
        <v>1985</v>
      </c>
      <c r="F359" s="42">
        <v>44696.376574074078</v>
      </c>
      <c r="G359" s="40"/>
      <c r="H359" s="40"/>
      <c r="I359" s="40"/>
      <c r="J359" s="40"/>
      <c r="K359" s="40" t="s">
        <v>1986</v>
      </c>
      <c r="L359" s="40"/>
      <c r="M359" s="43" t="s">
        <v>64</v>
      </c>
      <c r="N359" s="45" t="s">
        <v>1987</v>
      </c>
      <c r="O359" s="40">
        <v>6</v>
      </c>
      <c r="P359" s="40">
        <v>14</v>
      </c>
      <c r="Q359" s="40"/>
      <c r="R359" s="46" t="s">
        <v>1988</v>
      </c>
      <c r="S359" s="43" t="s">
        <v>1989</v>
      </c>
    </row>
    <row r="360" spans="1:19" ht="48">
      <c r="A360" s="44"/>
      <c r="B360" s="40"/>
      <c r="C360" s="41" t="s">
        <v>1990</v>
      </c>
      <c r="D360" s="41" t="s">
        <v>223</v>
      </c>
      <c r="E360" s="40" t="s">
        <v>1991</v>
      </c>
      <c r="F360" s="42">
        <v>44696.375648148147</v>
      </c>
      <c r="G360" s="40"/>
      <c r="H360" s="40"/>
      <c r="I360" s="40"/>
      <c r="J360" s="40"/>
      <c r="K360" s="40" t="s">
        <v>243</v>
      </c>
      <c r="L360" s="40"/>
      <c r="M360" s="43" t="s">
        <v>156</v>
      </c>
      <c r="N360" s="45" t="s">
        <v>245</v>
      </c>
      <c r="O360" s="40">
        <v>2928</v>
      </c>
      <c r="P360" s="40">
        <v>723</v>
      </c>
      <c r="Q360" s="40" t="s">
        <v>227</v>
      </c>
      <c r="R360" s="46" t="s">
        <v>1992</v>
      </c>
      <c r="S360" s="43" t="s">
        <v>1993</v>
      </c>
    </row>
    <row r="361" spans="1:19" ht="60">
      <c r="A361" s="44"/>
      <c r="B361" s="40"/>
      <c r="C361" s="41" t="s">
        <v>1994</v>
      </c>
      <c r="D361" s="41" t="s">
        <v>53</v>
      </c>
      <c r="E361" s="40" t="s">
        <v>1995</v>
      </c>
      <c r="F361" s="42">
        <v>44696.375451388885</v>
      </c>
      <c r="G361" s="40"/>
      <c r="H361" s="40"/>
      <c r="I361" s="40"/>
      <c r="J361" s="40"/>
      <c r="K361" s="40" t="s">
        <v>1996</v>
      </c>
      <c r="L361" s="40"/>
      <c r="M361" s="43" t="s">
        <v>64</v>
      </c>
      <c r="N361" s="45" t="s">
        <v>1997</v>
      </c>
      <c r="O361" s="40">
        <v>2692</v>
      </c>
      <c r="P361" s="40">
        <v>1259</v>
      </c>
      <c r="Q361" s="40" t="s">
        <v>97</v>
      </c>
      <c r="R361" s="46" t="s">
        <v>1998</v>
      </c>
      <c r="S361" s="43" t="s">
        <v>112</v>
      </c>
    </row>
    <row r="362" spans="1:19" ht="72">
      <c r="A362" s="44"/>
      <c r="B362" s="40"/>
      <c r="C362" s="41" t="s">
        <v>1999</v>
      </c>
      <c r="D362" s="41" t="s">
        <v>53</v>
      </c>
      <c r="E362" s="40" t="s">
        <v>2000</v>
      </c>
      <c r="F362" s="42">
        <v>44696.375208333338</v>
      </c>
      <c r="G362" s="40"/>
      <c r="H362" s="40"/>
      <c r="I362" s="40"/>
      <c r="J362" s="40"/>
      <c r="K362" s="40" t="s">
        <v>2001</v>
      </c>
      <c r="L362" s="40"/>
      <c r="M362" s="43" t="s">
        <v>56</v>
      </c>
      <c r="N362" s="45" t="s">
        <v>2002</v>
      </c>
      <c r="O362" s="40">
        <v>3346</v>
      </c>
      <c r="P362" s="40">
        <v>3038</v>
      </c>
      <c r="Q362" s="40" t="s">
        <v>2003</v>
      </c>
      <c r="R362" s="46" t="s">
        <v>2004</v>
      </c>
      <c r="S362" s="43" t="s">
        <v>239</v>
      </c>
    </row>
    <row r="363" spans="1:19" ht="96">
      <c r="A363" s="44"/>
      <c r="B363" s="40"/>
      <c r="C363" s="41" t="s">
        <v>2005</v>
      </c>
      <c r="D363" s="41" t="s">
        <v>53</v>
      </c>
      <c r="E363" s="40" t="s">
        <v>2006</v>
      </c>
      <c r="F363" s="42">
        <v>44696.374849537038</v>
      </c>
      <c r="G363" s="40"/>
      <c r="H363" s="40"/>
      <c r="I363" s="40"/>
      <c r="J363" s="40"/>
      <c r="K363" s="40" t="s">
        <v>63</v>
      </c>
      <c r="L363" s="40"/>
      <c r="M363" s="43" t="s">
        <v>64</v>
      </c>
      <c r="N363" s="45" t="s">
        <v>65</v>
      </c>
      <c r="O363" s="40">
        <v>54</v>
      </c>
      <c r="P363" s="40"/>
      <c r="Q363" s="40" t="s">
        <v>66</v>
      </c>
      <c r="R363" s="46" t="s">
        <v>2007</v>
      </c>
      <c r="S363" s="43" t="s">
        <v>2008</v>
      </c>
    </row>
    <row r="364" spans="1:19" ht="24">
      <c r="A364" s="44"/>
      <c r="B364" s="40"/>
      <c r="C364" s="41" t="s">
        <v>2009</v>
      </c>
      <c r="D364" s="41" t="s">
        <v>53</v>
      </c>
      <c r="E364" s="40" t="s">
        <v>2010</v>
      </c>
      <c r="F364" s="42">
        <v>44696.373414351852</v>
      </c>
      <c r="G364" s="40"/>
      <c r="H364" s="40"/>
      <c r="I364" s="40" t="s">
        <v>2011</v>
      </c>
      <c r="J364" s="40" t="s">
        <v>2012</v>
      </c>
      <c r="K364" s="40" t="s">
        <v>243</v>
      </c>
      <c r="L364" s="40"/>
      <c r="M364" s="43" t="s">
        <v>156</v>
      </c>
      <c r="N364" s="45" t="s">
        <v>245</v>
      </c>
      <c r="O364" s="40">
        <v>2928</v>
      </c>
      <c r="P364" s="40">
        <v>723</v>
      </c>
      <c r="Q364" s="40" t="s">
        <v>227</v>
      </c>
      <c r="R364" s="46" t="s">
        <v>2013</v>
      </c>
      <c r="S364" s="43" t="s">
        <v>2014</v>
      </c>
    </row>
    <row r="365" spans="1:19" ht="72">
      <c r="A365" s="44"/>
      <c r="B365" s="40"/>
      <c r="C365" s="41" t="s">
        <v>2015</v>
      </c>
      <c r="D365" s="41" t="s">
        <v>53</v>
      </c>
      <c r="E365" s="40" t="s">
        <v>2016</v>
      </c>
      <c r="F365" s="42">
        <v>44696.373043981483</v>
      </c>
      <c r="G365" s="40"/>
      <c r="H365" s="40"/>
      <c r="I365" s="40"/>
      <c r="J365" s="40"/>
      <c r="K365" s="40" t="s">
        <v>660</v>
      </c>
      <c r="L365" s="40"/>
      <c r="M365" s="43" t="s">
        <v>56</v>
      </c>
      <c r="N365" s="45" t="s">
        <v>661</v>
      </c>
      <c r="O365" s="40">
        <v>863</v>
      </c>
      <c r="P365" s="40">
        <v>12</v>
      </c>
      <c r="Q365" s="40" t="s">
        <v>227</v>
      </c>
      <c r="R365" s="46" t="s">
        <v>2017</v>
      </c>
      <c r="S365" s="43" t="s">
        <v>2018</v>
      </c>
    </row>
    <row r="366" spans="1:19" ht="36">
      <c r="A366" s="44"/>
      <c r="B366" s="40"/>
      <c r="C366" s="41" t="s">
        <v>2019</v>
      </c>
      <c r="D366" s="41" t="s">
        <v>53</v>
      </c>
      <c r="E366" s="40" t="s">
        <v>2020</v>
      </c>
      <c r="F366" s="42">
        <v>44696.371516203704</v>
      </c>
      <c r="G366" s="40"/>
      <c r="H366" s="40"/>
      <c r="I366" s="40"/>
      <c r="J366" s="40"/>
      <c r="K366" s="40" t="s">
        <v>260</v>
      </c>
      <c r="L366" s="40"/>
      <c r="M366" s="43" t="s">
        <v>156</v>
      </c>
      <c r="N366" s="45" t="s">
        <v>261</v>
      </c>
      <c r="O366" s="40">
        <v>22131</v>
      </c>
      <c r="P366" s="40"/>
      <c r="Q366" s="40" t="s">
        <v>82</v>
      </c>
      <c r="R366" s="46" t="s">
        <v>2021</v>
      </c>
      <c r="S366" s="43" t="s">
        <v>498</v>
      </c>
    </row>
    <row r="367" spans="1:19" ht="60">
      <c r="A367" s="44"/>
      <c r="B367" s="40"/>
      <c r="C367" s="41" t="s">
        <v>2022</v>
      </c>
      <c r="D367" s="41" t="s">
        <v>223</v>
      </c>
      <c r="E367" s="40" t="s">
        <v>2023</v>
      </c>
      <c r="F367" s="42">
        <v>44696.37027777778</v>
      </c>
      <c r="G367" s="40"/>
      <c r="H367" s="40"/>
      <c r="I367" s="40"/>
      <c r="J367" s="40"/>
      <c r="K367" s="40" t="s">
        <v>541</v>
      </c>
      <c r="L367" s="40"/>
      <c r="M367" s="43" t="s">
        <v>56</v>
      </c>
      <c r="N367" s="45" t="s">
        <v>542</v>
      </c>
      <c r="O367" s="40">
        <v>8</v>
      </c>
      <c r="P367" s="40">
        <v>337</v>
      </c>
      <c r="Q367" s="40" t="s">
        <v>227</v>
      </c>
      <c r="R367" s="46" t="s">
        <v>2024</v>
      </c>
      <c r="S367" s="43" t="s">
        <v>2025</v>
      </c>
    </row>
    <row r="368" spans="1:19" ht="96">
      <c r="A368" s="44"/>
      <c r="B368" s="40"/>
      <c r="C368" s="41" t="s">
        <v>2026</v>
      </c>
      <c r="D368" s="41" t="s">
        <v>53</v>
      </c>
      <c r="E368" s="40" t="s">
        <v>2027</v>
      </c>
      <c r="F368" s="42">
        <v>44696.368067129632</v>
      </c>
      <c r="G368" s="40"/>
      <c r="H368" s="40"/>
      <c r="I368" s="40"/>
      <c r="J368" s="40"/>
      <c r="K368" s="40" t="s">
        <v>243</v>
      </c>
      <c r="L368" s="40"/>
      <c r="M368" s="43" t="s">
        <v>156</v>
      </c>
      <c r="N368" s="45" t="s">
        <v>245</v>
      </c>
      <c r="O368" s="40">
        <v>2928</v>
      </c>
      <c r="P368" s="40">
        <v>723</v>
      </c>
      <c r="Q368" s="40" t="s">
        <v>227</v>
      </c>
      <c r="R368" s="46" t="s">
        <v>2028</v>
      </c>
      <c r="S368" s="43" t="s">
        <v>2029</v>
      </c>
    </row>
    <row r="369" spans="1:19" ht="13">
      <c r="A369" s="44"/>
      <c r="B369" s="40"/>
      <c r="C369" s="41" t="s">
        <v>2030</v>
      </c>
      <c r="D369" s="41" t="s">
        <v>382</v>
      </c>
      <c r="E369" s="40" t="s">
        <v>2031</v>
      </c>
      <c r="F369" s="42">
        <v>44696.367812500001</v>
      </c>
      <c r="G369" s="40"/>
      <c r="H369" s="40"/>
      <c r="I369" s="40" t="s">
        <v>1335</v>
      </c>
      <c r="J369" s="40" t="s">
        <v>1332</v>
      </c>
      <c r="K369" s="40" t="s">
        <v>2032</v>
      </c>
      <c r="L369" s="40" t="s">
        <v>2033</v>
      </c>
      <c r="M369" s="43" t="s">
        <v>64</v>
      </c>
      <c r="N369" s="45" t="s">
        <v>2034</v>
      </c>
      <c r="O369" s="40">
        <v>4</v>
      </c>
      <c r="P369" s="40">
        <v>37</v>
      </c>
      <c r="Q369" s="40"/>
      <c r="R369" s="46" t="s">
        <v>2035</v>
      </c>
      <c r="S369" s="43" t="s">
        <v>2036</v>
      </c>
    </row>
    <row r="370" spans="1:19" ht="48">
      <c r="A370" s="44"/>
      <c r="B370" s="40"/>
      <c r="C370" s="41" t="s">
        <v>2037</v>
      </c>
      <c r="D370" s="41" t="s">
        <v>382</v>
      </c>
      <c r="E370" s="40" t="s">
        <v>2038</v>
      </c>
      <c r="F370" s="42">
        <v>44696.367488425924</v>
      </c>
      <c r="G370" s="40"/>
      <c r="H370" s="40"/>
      <c r="I370" s="40" t="s">
        <v>1335</v>
      </c>
      <c r="J370" s="40" t="s">
        <v>1332</v>
      </c>
      <c r="K370" s="40" t="s">
        <v>2032</v>
      </c>
      <c r="L370" s="40" t="s">
        <v>2033</v>
      </c>
      <c r="M370" s="43" t="s">
        <v>64</v>
      </c>
      <c r="N370" s="45" t="s">
        <v>2034</v>
      </c>
      <c r="O370" s="40">
        <v>4</v>
      </c>
      <c r="P370" s="40">
        <v>37</v>
      </c>
      <c r="Q370" s="40"/>
      <c r="R370" s="46" t="s">
        <v>2039</v>
      </c>
      <c r="S370" s="43" t="s">
        <v>2036</v>
      </c>
    </row>
    <row r="371" spans="1:19" ht="13">
      <c r="A371" s="44"/>
      <c r="B371" s="40"/>
      <c r="C371" s="41" t="s">
        <v>2040</v>
      </c>
      <c r="D371" s="41" t="s">
        <v>53</v>
      </c>
      <c r="E371" s="40" t="s">
        <v>2041</v>
      </c>
      <c r="F371" s="42">
        <v>44696.367129629631</v>
      </c>
      <c r="G371" s="40"/>
      <c r="H371" s="40"/>
      <c r="I371" s="40"/>
      <c r="J371" s="40"/>
      <c r="K371" s="40" t="s">
        <v>295</v>
      </c>
      <c r="L371" s="40"/>
      <c r="M371" s="43" t="s">
        <v>64</v>
      </c>
      <c r="N371" s="45" t="s">
        <v>296</v>
      </c>
      <c r="O371" s="40">
        <v>1114</v>
      </c>
      <c r="P371" s="40">
        <v>8</v>
      </c>
      <c r="Q371" s="40"/>
      <c r="R371" s="46" t="s">
        <v>2042</v>
      </c>
      <c r="S371" s="43" t="s">
        <v>2043</v>
      </c>
    </row>
    <row r="372" spans="1:19" ht="48">
      <c r="A372" s="44"/>
      <c r="B372" s="40"/>
      <c r="C372" s="41" t="s">
        <v>2044</v>
      </c>
      <c r="D372" s="41" t="s">
        <v>53</v>
      </c>
      <c r="E372" s="40" t="s">
        <v>2045</v>
      </c>
      <c r="F372" s="42">
        <v>44696.364340277782</v>
      </c>
      <c r="G372" s="40"/>
      <c r="H372" s="40"/>
      <c r="I372" s="40"/>
      <c r="J372" s="40"/>
      <c r="K372" s="40" t="s">
        <v>95</v>
      </c>
      <c r="L372" s="40"/>
      <c r="M372" s="43" t="s">
        <v>64</v>
      </c>
      <c r="N372" s="45" t="s">
        <v>96</v>
      </c>
      <c r="O372" s="40">
        <v>6624</v>
      </c>
      <c r="P372" s="40"/>
      <c r="Q372" s="40" t="s">
        <v>97</v>
      </c>
      <c r="R372" s="46" t="s">
        <v>2046</v>
      </c>
      <c r="S372" s="43" t="s">
        <v>2047</v>
      </c>
    </row>
    <row r="373" spans="1:19" ht="60">
      <c r="A373" s="44"/>
      <c r="B373" s="40"/>
      <c r="C373" s="41" t="s">
        <v>2048</v>
      </c>
      <c r="D373" s="41" t="s">
        <v>382</v>
      </c>
      <c r="E373" s="40" t="s">
        <v>2049</v>
      </c>
      <c r="F373" s="42">
        <v>44696.364108796297</v>
      </c>
      <c r="G373" s="40"/>
      <c r="H373" s="40"/>
      <c r="I373" s="40" t="s">
        <v>1246</v>
      </c>
      <c r="J373" s="40" t="s">
        <v>1243</v>
      </c>
      <c r="K373" s="40" t="s">
        <v>2032</v>
      </c>
      <c r="L373" s="40" t="s">
        <v>2050</v>
      </c>
      <c r="M373" s="43" t="s">
        <v>64</v>
      </c>
      <c r="N373" s="45" t="s">
        <v>2034</v>
      </c>
      <c r="O373" s="40">
        <v>4</v>
      </c>
      <c r="P373" s="40">
        <v>37</v>
      </c>
      <c r="Q373" s="40"/>
      <c r="R373" s="46" t="s">
        <v>2051</v>
      </c>
      <c r="S373" s="43" t="s">
        <v>2052</v>
      </c>
    </row>
    <row r="374" spans="1:19" ht="48">
      <c r="A374" s="44"/>
      <c r="B374" s="40"/>
      <c r="C374" s="41" t="s">
        <v>2053</v>
      </c>
      <c r="D374" s="41" t="s">
        <v>382</v>
      </c>
      <c r="E374" s="40" t="s">
        <v>2054</v>
      </c>
      <c r="F374" s="42">
        <v>44696.363703703704</v>
      </c>
      <c r="G374" s="40"/>
      <c r="H374" s="40"/>
      <c r="I374" s="40" t="s">
        <v>2055</v>
      </c>
      <c r="J374" s="40" t="s">
        <v>2056</v>
      </c>
      <c r="K374" s="40" t="s">
        <v>2032</v>
      </c>
      <c r="L374" s="40" t="s">
        <v>2057</v>
      </c>
      <c r="M374" s="43" t="s">
        <v>64</v>
      </c>
      <c r="N374" s="45" t="s">
        <v>2034</v>
      </c>
      <c r="O374" s="40">
        <v>4</v>
      </c>
      <c r="P374" s="40">
        <v>37</v>
      </c>
      <c r="Q374" s="40"/>
      <c r="R374" s="46" t="s">
        <v>2058</v>
      </c>
      <c r="S374" s="43" t="s">
        <v>2059</v>
      </c>
    </row>
    <row r="375" spans="1:19" ht="120">
      <c r="A375" s="44"/>
      <c r="B375" s="40"/>
      <c r="C375" s="41" t="s">
        <v>2060</v>
      </c>
      <c r="D375" s="41" t="s">
        <v>53</v>
      </c>
      <c r="E375" s="40" t="s">
        <v>2061</v>
      </c>
      <c r="F375" s="42">
        <v>44696.363229166665</v>
      </c>
      <c r="G375" s="40"/>
      <c r="H375" s="40"/>
      <c r="I375" s="40"/>
      <c r="J375" s="40"/>
      <c r="K375" s="40" t="s">
        <v>2062</v>
      </c>
      <c r="L375" s="40"/>
      <c r="M375" s="43" t="s">
        <v>56</v>
      </c>
      <c r="N375" s="45" t="s">
        <v>2063</v>
      </c>
      <c r="O375" s="40">
        <v>95</v>
      </c>
      <c r="P375" s="40">
        <v>115</v>
      </c>
      <c r="Q375" s="40" t="s">
        <v>2064</v>
      </c>
      <c r="R375" s="46" t="s">
        <v>2065</v>
      </c>
      <c r="S375" s="43" t="s">
        <v>112</v>
      </c>
    </row>
    <row r="376" spans="1:19" ht="13">
      <c r="A376" s="44"/>
      <c r="B376" s="40"/>
      <c r="C376" s="41" t="s">
        <v>2066</v>
      </c>
      <c r="D376" s="41" t="s">
        <v>382</v>
      </c>
      <c r="E376" s="40" t="s">
        <v>2067</v>
      </c>
      <c r="F376" s="42">
        <v>44696.361215277779</v>
      </c>
      <c r="G376" s="40"/>
      <c r="H376" s="40"/>
      <c r="I376" s="40" t="s">
        <v>1335</v>
      </c>
      <c r="J376" s="40" t="s">
        <v>1332</v>
      </c>
      <c r="K376" s="40" t="s">
        <v>2032</v>
      </c>
      <c r="L376" s="40" t="s">
        <v>2068</v>
      </c>
      <c r="M376" s="43" t="s">
        <v>64</v>
      </c>
      <c r="N376" s="45" t="s">
        <v>2034</v>
      </c>
      <c r="O376" s="40">
        <v>4</v>
      </c>
      <c r="P376" s="40">
        <v>37</v>
      </c>
      <c r="Q376" s="40"/>
      <c r="R376" s="46" t="s">
        <v>2069</v>
      </c>
      <c r="S376" s="43" t="s">
        <v>2036</v>
      </c>
    </row>
    <row r="377" spans="1:19" ht="96">
      <c r="A377" s="44"/>
      <c r="B377" s="40"/>
      <c r="C377" s="41" t="s">
        <v>2070</v>
      </c>
      <c r="D377" s="41" t="s">
        <v>53</v>
      </c>
      <c r="E377" s="40" t="s">
        <v>2071</v>
      </c>
      <c r="F377" s="42">
        <v>44696.35555555555</v>
      </c>
      <c r="G377" s="40"/>
      <c r="H377" s="40"/>
      <c r="I377" s="40"/>
      <c r="J377" s="40"/>
      <c r="K377" s="40" t="s">
        <v>2072</v>
      </c>
      <c r="L377" s="40"/>
      <c r="M377" s="43" t="s">
        <v>156</v>
      </c>
      <c r="N377" s="45" t="s">
        <v>2073</v>
      </c>
      <c r="O377" s="40">
        <v>173</v>
      </c>
      <c r="P377" s="40">
        <v>519</v>
      </c>
      <c r="Q377" s="40" t="s">
        <v>227</v>
      </c>
      <c r="R377" s="46" t="s">
        <v>2074</v>
      </c>
      <c r="S377" s="43" t="s">
        <v>2075</v>
      </c>
    </row>
    <row r="378" spans="1:19" ht="24">
      <c r="A378" s="44"/>
      <c r="B378" s="40"/>
      <c r="C378" s="41" t="s">
        <v>2076</v>
      </c>
      <c r="D378" s="41" t="s">
        <v>53</v>
      </c>
      <c r="E378" s="40" t="s">
        <v>2077</v>
      </c>
      <c r="F378" s="42">
        <v>44696.354722222226</v>
      </c>
      <c r="G378" s="40"/>
      <c r="H378" s="40"/>
      <c r="I378" s="40"/>
      <c r="J378" s="40"/>
      <c r="K378" s="40" t="s">
        <v>2078</v>
      </c>
      <c r="L378" s="40"/>
      <c r="M378" s="43" t="s">
        <v>64</v>
      </c>
      <c r="N378" s="45" t="s">
        <v>2079</v>
      </c>
      <c r="O378" s="40">
        <v>52</v>
      </c>
      <c r="P378" s="40">
        <v>219</v>
      </c>
      <c r="Q378" s="40"/>
      <c r="R378" s="46" t="s">
        <v>2080</v>
      </c>
      <c r="S378" s="43" t="s">
        <v>1822</v>
      </c>
    </row>
    <row r="379" spans="1:19" ht="24">
      <c r="A379" s="44"/>
      <c r="B379" s="40"/>
      <c r="C379" s="41" t="s">
        <v>2081</v>
      </c>
      <c r="D379" s="41" t="s">
        <v>53</v>
      </c>
      <c r="E379" s="40" t="s">
        <v>2082</v>
      </c>
      <c r="F379" s="42">
        <v>44696.354305555556</v>
      </c>
      <c r="G379" s="40"/>
      <c r="H379" s="40"/>
      <c r="I379" s="40"/>
      <c r="J379" s="40"/>
      <c r="K379" s="40" t="s">
        <v>161</v>
      </c>
      <c r="L379" s="40"/>
      <c r="M379" s="43" t="s">
        <v>162</v>
      </c>
      <c r="N379" s="45" t="s">
        <v>163</v>
      </c>
      <c r="O379" s="40">
        <v>13899</v>
      </c>
      <c r="P379" s="40">
        <v>58</v>
      </c>
      <c r="Q379" s="40" t="s">
        <v>97</v>
      </c>
      <c r="R379" s="46" t="s">
        <v>2083</v>
      </c>
      <c r="S379" s="43" t="s">
        <v>2084</v>
      </c>
    </row>
    <row r="380" spans="1:19" ht="36">
      <c r="A380" s="44"/>
      <c r="B380" s="40"/>
      <c r="C380" s="41" t="s">
        <v>2085</v>
      </c>
      <c r="D380" s="41" t="s">
        <v>53</v>
      </c>
      <c r="E380" s="40" t="s">
        <v>2086</v>
      </c>
      <c r="F380" s="42">
        <v>44696.354131944448</v>
      </c>
      <c r="G380" s="40"/>
      <c r="H380" s="40"/>
      <c r="I380" s="40"/>
      <c r="J380" s="40"/>
      <c r="K380" s="40" t="s">
        <v>2087</v>
      </c>
      <c r="L380" s="40"/>
      <c r="M380" s="43" t="s">
        <v>64</v>
      </c>
      <c r="N380" s="45" t="s">
        <v>2088</v>
      </c>
      <c r="O380" s="40">
        <v>247</v>
      </c>
      <c r="P380" s="40">
        <v>261</v>
      </c>
      <c r="Q380" s="40" t="s">
        <v>2089</v>
      </c>
      <c r="R380" s="46" t="s">
        <v>2090</v>
      </c>
      <c r="S380" s="43" t="s">
        <v>566</v>
      </c>
    </row>
    <row r="381" spans="1:19" ht="96">
      <c r="A381" s="44"/>
      <c r="B381" s="40"/>
      <c r="C381" s="41" t="s">
        <v>2091</v>
      </c>
      <c r="D381" s="41" t="s">
        <v>53</v>
      </c>
      <c r="E381" s="40" t="s">
        <v>2092</v>
      </c>
      <c r="F381" s="42">
        <v>44696.353576388894</v>
      </c>
      <c r="G381" s="40"/>
      <c r="H381" s="40"/>
      <c r="I381" s="40"/>
      <c r="J381" s="40"/>
      <c r="K381" s="40" t="s">
        <v>1246</v>
      </c>
      <c r="L381" s="40"/>
      <c r="M381" s="43" t="s">
        <v>56</v>
      </c>
      <c r="N381" s="45" t="s">
        <v>1247</v>
      </c>
      <c r="O381" s="40">
        <v>985</v>
      </c>
      <c r="P381" s="40">
        <v>96</v>
      </c>
      <c r="Q381" s="40"/>
      <c r="R381" s="46" t="s">
        <v>2093</v>
      </c>
      <c r="S381" s="43" t="s">
        <v>112</v>
      </c>
    </row>
    <row r="382" spans="1:19" ht="48">
      <c r="A382" s="44"/>
      <c r="B382" s="40"/>
      <c r="C382" s="41" t="s">
        <v>2094</v>
      </c>
      <c r="D382" s="41" t="s">
        <v>53</v>
      </c>
      <c r="E382" s="40" t="s">
        <v>2095</v>
      </c>
      <c r="F382" s="42">
        <v>44696.352986111116</v>
      </c>
      <c r="G382" s="40"/>
      <c r="H382" s="40"/>
      <c r="I382" s="40"/>
      <c r="J382" s="40"/>
      <c r="K382" s="40" t="s">
        <v>88</v>
      </c>
      <c r="L382" s="40"/>
      <c r="M382" s="43" t="s">
        <v>64</v>
      </c>
      <c r="N382" s="45" t="s">
        <v>89</v>
      </c>
      <c r="O382" s="40">
        <v>68911</v>
      </c>
      <c r="P382" s="40">
        <v>3179</v>
      </c>
      <c r="Q382" s="40" t="s">
        <v>90</v>
      </c>
      <c r="R382" s="46" t="s">
        <v>2096</v>
      </c>
      <c r="S382" s="43" t="s">
        <v>566</v>
      </c>
    </row>
    <row r="383" spans="1:19" ht="84">
      <c r="A383" s="44"/>
      <c r="B383" s="40"/>
      <c r="C383" s="41" t="s">
        <v>2097</v>
      </c>
      <c r="D383" s="41" t="s">
        <v>53</v>
      </c>
      <c r="E383" s="40" t="s">
        <v>2098</v>
      </c>
      <c r="F383" s="42">
        <v>44696.349965277783</v>
      </c>
      <c r="G383" s="40"/>
      <c r="H383" s="40"/>
      <c r="I383" s="40"/>
      <c r="J383" s="40"/>
      <c r="K383" s="40" t="s">
        <v>429</v>
      </c>
      <c r="L383" s="40"/>
      <c r="M383" s="43" t="s">
        <v>56</v>
      </c>
      <c r="N383" s="45" t="s">
        <v>430</v>
      </c>
      <c r="O383" s="40">
        <v>13879</v>
      </c>
      <c r="P383" s="40">
        <v>5652</v>
      </c>
      <c r="Q383" s="40" t="s">
        <v>431</v>
      </c>
      <c r="R383" s="46" t="s">
        <v>2099</v>
      </c>
      <c r="S383" s="43" t="s">
        <v>2100</v>
      </c>
    </row>
    <row r="384" spans="1:19" ht="72">
      <c r="A384" s="44"/>
      <c r="B384" s="40"/>
      <c r="C384" s="41" t="s">
        <v>2101</v>
      </c>
      <c r="D384" s="41" t="s">
        <v>53</v>
      </c>
      <c r="E384" s="40" t="s">
        <v>2102</v>
      </c>
      <c r="F384" s="42">
        <v>44696.349803240737</v>
      </c>
      <c r="G384" s="40"/>
      <c r="H384" s="40"/>
      <c r="I384" s="40"/>
      <c r="J384" s="40"/>
      <c r="K384" s="40" t="s">
        <v>2103</v>
      </c>
      <c r="L384" s="40"/>
      <c r="M384" s="43" t="s">
        <v>2104</v>
      </c>
      <c r="N384" s="45" t="s">
        <v>2105</v>
      </c>
      <c r="O384" s="40">
        <v>1245</v>
      </c>
      <c r="P384" s="40">
        <v>250</v>
      </c>
      <c r="Q384" s="40"/>
      <c r="R384" s="46" t="s">
        <v>2106</v>
      </c>
      <c r="S384" s="43" t="s">
        <v>2107</v>
      </c>
    </row>
    <row r="385" spans="1:19" ht="48">
      <c r="A385" s="44"/>
      <c r="B385" s="40"/>
      <c r="C385" s="41" t="s">
        <v>2108</v>
      </c>
      <c r="D385" s="41" t="s">
        <v>53</v>
      </c>
      <c r="E385" s="40" t="s">
        <v>2109</v>
      </c>
      <c r="F385" s="42">
        <v>44696.344571759255</v>
      </c>
      <c r="G385" s="40"/>
      <c r="H385" s="40"/>
      <c r="I385" s="40"/>
      <c r="J385" s="40"/>
      <c r="K385" s="40" t="s">
        <v>2110</v>
      </c>
      <c r="L385" s="40"/>
      <c r="M385" s="43" t="s">
        <v>56</v>
      </c>
      <c r="N385" s="45" t="s">
        <v>2111</v>
      </c>
      <c r="O385" s="40">
        <v>344</v>
      </c>
      <c r="P385" s="40">
        <v>327</v>
      </c>
      <c r="Q385" s="40"/>
      <c r="R385" s="46" t="s">
        <v>2112</v>
      </c>
      <c r="S385" s="43" t="s">
        <v>2113</v>
      </c>
    </row>
    <row r="386" spans="1:19" ht="96">
      <c r="A386" s="44"/>
      <c r="B386" s="40"/>
      <c r="C386" s="41" t="s">
        <v>2114</v>
      </c>
      <c r="D386" s="41" t="s">
        <v>53</v>
      </c>
      <c r="E386" s="40" t="s">
        <v>2115</v>
      </c>
      <c r="F386" s="42">
        <v>44696.343275462961</v>
      </c>
      <c r="G386" s="40"/>
      <c r="H386" s="40"/>
      <c r="I386" s="40"/>
      <c r="J386" s="40"/>
      <c r="K386" s="40" t="s">
        <v>1740</v>
      </c>
      <c r="L386" s="40"/>
      <c r="M386" s="43" t="s">
        <v>64</v>
      </c>
      <c r="N386" s="45" t="s">
        <v>1741</v>
      </c>
      <c r="O386" s="40">
        <v>1067</v>
      </c>
      <c r="P386" s="40">
        <v>601</v>
      </c>
      <c r="Q386" s="40" t="s">
        <v>777</v>
      </c>
      <c r="R386" s="46" t="s">
        <v>2116</v>
      </c>
      <c r="S386" s="43" t="s">
        <v>1355</v>
      </c>
    </row>
    <row r="387" spans="1:19" ht="13">
      <c r="A387" s="44"/>
      <c r="B387" s="40"/>
      <c r="C387" s="41" t="s">
        <v>2117</v>
      </c>
      <c r="D387" s="41" t="s">
        <v>223</v>
      </c>
      <c r="E387" s="40" t="s">
        <v>2118</v>
      </c>
      <c r="F387" s="42">
        <v>44696.341412037036</v>
      </c>
      <c r="G387" s="40"/>
      <c r="H387" s="40"/>
      <c r="I387" s="40"/>
      <c r="J387" s="40"/>
      <c r="K387" s="40" t="s">
        <v>2119</v>
      </c>
      <c r="L387" s="40"/>
      <c r="M387" s="43" t="s">
        <v>64</v>
      </c>
      <c r="N387" s="45" t="s">
        <v>2120</v>
      </c>
      <c r="O387" s="40">
        <v>231</v>
      </c>
      <c r="P387" s="40">
        <v>598</v>
      </c>
      <c r="Q387" s="40" t="s">
        <v>2121</v>
      </c>
      <c r="R387" s="46" t="s">
        <v>2122</v>
      </c>
      <c r="S387" s="43" t="s">
        <v>2123</v>
      </c>
    </row>
    <row r="388" spans="1:19" ht="96">
      <c r="A388" s="44"/>
      <c r="B388" s="40"/>
      <c r="C388" s="41" t="s">
        <v>2124</v>
      </c>
      <c r="D388" s="41" t="s">
        <v>223</v>
      </c>
      <c r="E388" s="40" t="s">
        <v>2125</v>
      </c>
      <c r="F388" s="42">
        <v>44696.340868055559</v>
      </c>
      <c r="G388" s="40"/>
      <c r="H388" s="40"/>
      <c r="I388" s="40"/>
      <c r="J388" s="40"/>
      <c r="K388" s="40" t="s">
        <v>2126</v>
      </c>
      <c r="L388" s="40"/>
      <c r="M388" s="43" t="s">
        <v>156</v>
      </c>
      <c r="N388" s="45" t="s">
        <v>2127</v>
      </c>
      <c r="O388" s="40">
        <v>415</v>
      </c>
      <c r="P388" s="40">
        <v>308</v>
      </c>
      <c r="Q388" s="40" t="s">
        <v>227</v>
      </c>
      <c r="R388" s="46" t="s">
        <v>2128</v>
      </c>
      <c r="S388" s="43" t="s">
        <v>253</v>
      </c>
    </row>
    <row r="389" spans="1:19" ht="24">
      <c r="A389" s="44"/>
      <c r="B389" s="40"/>
      <c r="C389" s="41" t="s">
        <v>2129</v>
      </c>
      <c r="D389" s="41"/>
      <c r="E389" s="40" t="s">
        <v>2130</v>
      </c>
      <c r="F389" s="42">
        <v>44696.337719907402</v>
      </c>
      <c r="G389" s="40"/>
      <c r="H389" s="40"/>
      <c r="I389" s="40" t="s">
        <v>122</v>
      </c>
      <c r="J389" s="40" t="s">
        <v>123</v>
      </c>
      <c r="K389" s="40" t="s">
        <v>2131</v>
      </c>
      <c r="L389" s="40" t="s">
        <v>132</v>
      </c>
      <c r="M389" s="43" t="s">
        <v>64</v>
      </c>
      <c r="N389" s="45" t="s">
        <v>2132</v>
      </c>
      <c r="O389" s="40">
        <v>52</v>
      </c>
      <c r="P389" s="40">
        <v>287</v>
      </c>
      <c r="Q389" s="40" t="s">
        <v>2133</v>
      </c>
      <c r="R389" s="46" t="s">
        <v>2134</v>
      </c>
      <c r="S389" s="43" t="s">
        <v>134</v>
      </c>
    </row>
    <row r="390" spans="1:19" ht="48">
      <c r="A390" s="44"/>
      <c r="B390" s="40"/>
      <c r="C390" s="41" t="s">
        <v>2135</v>
      </c>
      <c r="D390" s="41" t="s">
        <v>53</v>
      </c>
      <c r="E390" s="40" t="s">
        <v>2136</v>
      </c>
      <c r="F390" s="42">
        <v>44696.337210648147</v>
      </c>
      <c r="G390" s="40"/>
      <c r="H390" s="40"/>
      <c r="I390" s="40"/>
      <c r="J390" s="40"/>
      <c r="K390" s="40" t="s">
        <v>878</v>
      </c>
      <c r="L390" s="40"/>
      <c r="M390" s="43" t="s">
        <v>64</v>
      </c>
      <c r="N390" s="45" t="s">
        <v>879</v>
      </c>
      <c r="O390" s="40">
        <v>992</v>
      </c>
      <c r="P390" s="40">
        <v>1061</v>
      </c>
      <c r="Q390" s="40" t="s">
        <v>880</v>
      </c>
      <c r="R390" s="46" t="s">
        <v>2137</v>
      </c>
      <c r="S390" s="43" t="s">
        <v>566</v>
      </c>
    </row>
    <row r="391" spans="1:19" ht="48">
      <c r="A391" s="44"/>
      <c r="B391" s="40"/>
      <c r="C391" s="41" t="s">
        <v>2138</v>
      </c>
      <c r="D391" s="41" t="s">
        <v>53</v>
      </c>
      <c r="E391" s="40" t="s">
        <v>2139</v>
      </c>
      <c r="F391" s="42">
        <v>44696.337083333332</v>
      </c>
      <c r="G391" s="40"/>
      <c r="H391" s="40"/>
      <c r="I391" s="40"/>
      <c r="J391" s="40"/>
      <c r="K391" s="40" t="s">
        <v>1328</v>
      </c>
      <c r="L391" s="40"/>
      <c r="M391" s="43" t="s">
        <v>64</v>
      </c>
      <c r="N391" s="45" t="s">
        <v>1329</v>
      </c>
      <c r="O391" s="40">
        <v>1080312</v>
      </c>
      <c r="P391" s="40">
        <v>246</v>
      </c>
      <c r="Q391" s="40" t="s">
        <v>1330</v>
      </c>
      <c r="R391" s="46" t="s">
        <v>2140</v>
      </c>
      <c r="S391" s="43" t="s">
        <v>566</v>
      </c>
    </row>
    <row r="392" spans="1:19" ht="24">
      <c r="A392" s="44"/>
      <c r="B392" s="40"/>
      <c r="C392" s="41" t="s">
        <v>2141</v>
      </c>
      <c r="D392" s="41" t="s">
        <v>53</v>
      </c>
      <c r="E392" s="40" t="s">
        <v>2142</v>
      </c>
      <c r="F392" s="42">
        <v>44696.336817129632</v>
      </c>
      <c r="G392" s="40"/>
      <c r="H392" s="40"/>
      <c r="I392" s="40"/>
      <c r="J392" s="40"/>
      <c r="K392" s="40" t="s">
        <v>2143</v>
      </c>
      <c r="L392" s="40"/>
      <c r="M392" s="43" t="s">
        <v>64</v>
      </c>
      <c r="N392" s="45" t="s">
        <v>2144</v>
      </c>
      <c r="O392" s="40">
        <v>26138</v>
      </c>
      <c r="P392" s="40">
        <v>21707</v>
      </c>
      <c r="Q392" s="40" t="s">
        <v>227</v>
      </c>
      <c r="R392" s="46" t="s">
        <v>2145</v>
      </c>
      <c r="S392" s="43" t="s">
        <v>421</v>
      </c>
    </row>
    <row r="393" spans="1:19" ht="13">
      <c r="A393" s="44"/>
      <c r="B393" s="40"/>
      <c r="C393" s="41" t="s">
        <v>2146</v>
      </c>
      <c r="D393" s="41" t="s">
        <v>53</v>
      </c>
      <c r="E393" s="40" t="s">
        <v>2147</v>
      </c>
      <c r="F393" s="42">
        <v>44696.336481481485</v>
      </c>
      <c r="G393" s="40"/>
      <c r="H393" s="40"/>
      <c r="I393" s="40"/>
      <c r="J393" s="40"/>
      <c r="K393" s="40" t="s">
        <v>1335</v>
      </c>
      <c r="L393" s="40"/>
      <c r="M393" s="43" t="s">
        <v>64</v>
      </c>
      <c r="N393" s="45" t="s">
        <v>1336</v>
      </c>
      <c r="O393" s="40">
        <v>27948</v>
      </c>
      <c r="P393" s="40">
        <v>229</v>
      </c>
      <c r="Q393" s="40" t="s">
        <v>66</v>
      </c>
      <c r="R393" s="46" t="s">
        <v>2148</v>
      </c>
      <c r="S393" s="43" t="s">
        <v>2149</v>
      </c>
    </row>
    <row r="394" spans="1:19" ht="24">
      <c r="A394" s="44"/>
      <c r="B394" s="40"/>
      <c r="C394" s="41" t="s">
        <v>2150</v>
      </c>
      <c r="D394" s="41" t="s">
        <v>53</v>
      </c>
      <c r="E394" s="40" t="s">
        <v>2151</v>
      </c>
      <c r="F394" s="42">
        <v>44696.335069444445</v>
      </c>
      <c r="G394" s="40"/>
      <c r="H394" s="40"/>
      <c r="I394" s="40"/>
      <c r="J394" s="40"/>
      <c r="K394" s="40" t="s">
        <v>1405</v>
      </c>
      <c r="L394" s="40"/>
      <c r="M394" s="43" t="s">
        <v>56</v>
      </c>
      <c r="N394" s="45" t="s">
        <v>1406</v>
      </c>
      <c r="O394" s="40">
        <v>4</v>
      </c>
      <c r="P394" s="40">
        <v>1</v>
      </c>
      <c r="Q394" s="40" t="s">
        <v>227</v>
      </c>
      <c r="R394" s="46" t="s">
        <v>2152</v>
      </c>
      <c r="S394" s="43" t="s">
        <v>1408</v>
      </c>
    </row>
    <row r="395" spans="1:19" ht="60">
      <c r="A395" s="44"/>
      <c r="B395" s="40"/>
      <c r="C395" s="41" t="s">
        <v>2153</v>
      </c>
      <c r="D395" s="41" t="s">
        <v>223</v>
      </c>
      <c r="E395" s="40" t="s">
        <v>2154</v>
      </c>
      <c r="F395" s="42">
        <v>44696.32711805556</v>
      </c>
      <c r="G395" s="40"/>
      <c r="H395" s="40"/>
      <c r="I395" s="40"/>
      <c r="J395" s="40"/>
      <c r="K395" s="40" t="s">
        <v>1740</v>
      </c>
      <c r="L395" s="40"/>
      <c r="M395" s="43" t="s">
        <v>64</v>
      </c>
      <c r="N395" s="45" t="s">
        <v>1741</v>
      </c>
      <c r="O395" s="40">
        <v>1067</v>
      </c>
      <c r="P395" s="40">
        <v>601</v>
      </c>
      <c r="Q395" s="40" t="s">
        <v>777</v>
      </c>
      <c r="R395" s="46" t="s">
        <v>2155</v>
      </c>
      <c r="S395" s="43" t="s">
        <v>1162</v>
      </c>
    </row>
    <row r="396" spans="1:19" ht="48">
      <c r="A396" s="44"/>
      <c r="B396" s="40"/>
      <c r="C396" s="41" t="s">
        <v>2156</v>
      </c>
      <c r="D396" s="41" t="s">
        <v>53</v>
      </c>
      <c r="E396" s="40" t="s">
        <v>2157</v>
      </c>
      <c r="F396" s="42">
        <v>44696.323877314819</v>
      </c>
      <c r="G396" s="40"/>
      <c r="H396" s="40"/>
      <c r="I396" s="40"/>
      <c r="J396" s="40"/>
      <c r="K396" s="40" t="s">
        <v>647</v>
      </c>
      <c r="L396" s="40"/>
      <c r="M396" s="43" t="s">
        <v>56</v>
      </c>
      <c r="N396" s="45" t="s">
        <v>648</v>
      </c>
      <c r="O396" s="40">
        <v>8282</v>
      </c>
      <c r="P396" s="40">
        <v>6782</v>
      </c>
      <c r="Q396" s="40" t="s">
        <v>649</v>
      </c>
      <c r="R396" s="46" t="s">
        <v>2158</v>
      </c>
      <c r="S396" s="43" t="s">
        <v>1495</v>
      </c>
    </row>
    <row r="397" spans="1:19" ht="72">
      <c r="A397" s="44"/>
      <c r="B397" s="40"/>
      <c r="C397" s="41" t="s">
        <v>2159</v>
      </c>
      <c r="D397" s="41" t="s">
        <v>223</v>
      </c>
      <c r="E397" s="40" t="s">
        <v>2160</v>
      </c>
      <c r="F397" s="42">
        <v>44696.323749999996</v>
      </c>
      <c r="G397" s="40"/>
      <c r="H397" s="40"/>
      <c r="I397" s="40"/>
      <c r="J397" s="40"/>
      <c r="K397" s="40" t="s">
        <v>2161</v>
      </c>
      <c r="L397" s="40"/>
      <c r="M397" s="43" t="s">
        <v>156</v>
      </c>
      <c r="N397" s="45" t="s">
        <v>2162</v>
      </c>
      <c r="O397" s="40">
        <v>1080</v>
      </c>
      <c r="P397" s="40">
        <v>1746</v>
      </c>
      <c r="Q397" s="40" t="s">
        <v>2163</v>
      </c>
      <c r="R397" s="46" t="s">
        <v>2164</v>
      </c>
      <c r="S397" s="43" t="s">
        <v>84</v>
      </c>
    </row>
    <row r="398" spans="1:19" ht="36">
      <c r="A398" s="44"/>
      <c r="B398" s="40"/>
      <c r="C398" s="41" t="s">
        <v>2165</v>
      </c>
      <c r="D398" s="41" t="s">
        <v>53</v>
      </c>
      <c r="E398" s="40" t="s">
        <v>2166</v>
      </c>
      <c r="F398" s="42">
        <v>44696.321006944447</v>
      </c>
      <c r="G398" s="40"/>
      <c r="H398" s="40"/>
      <c r="I398" s="40"/>
      <c r="J398" s="40"/>
      <c r="K398" s="40" t="s">
        <v>1860</v>
      </c>
      <c r="L398" s="40"/>
      <c r="M398" s="43" t="s">
        <v>1800</v>
      </c>
      <c r="N398" s="45" t="s">
        <v>1861</v>
      </c>
      <c r="O398" s="40">
        <v>1156</v>
      </c>
      <c r="P398" s="40">
        <v>313</v>
      </c>
      <c r="Q398" s="40" t="s">
        <v>227</v>
      </c>
      <c r="R398" s="46" t="s">
        <v>2167</v>
      </c>
      <c r="S398" s="43" t="s">
        <v>2168</v>
      </c>
    </row>
    <row r="399" spans="1:19" ht="36">
      <c r="A399" s="44"/>
      <c r="B399" s="40"/>
      <c r="C399" s="41" t="s">
        <v>2169</v>
      </c>
      <c r="D399" s="41" t="s">
        <v>53</v>
      </c>
      <c r="E399" s="40" t="s">
        <v>2170</v>
      </c>
      <c r="F399" s="42">
        <v>44696.320752314816</v>
      </c>
      <c r="G399" s="40"/>
      <c r="H399" s="40"/>
      <c r="I399" s="40"/>
      <c r="J399" s="40"/>
      <c r="K399" s="40" t="s">
        <v>2171</v>
      </c>
      <c r="L399" s="40"/>
      <c r="M399" s="43" t="s">
        <v>56</v>
      </c>
      <c r="N399" s="45" t="s">
        <v>2172</v>
      </c>
      <c r="O399" s="40"/>
      <c r="P399" s="40">
        <v>3</v>
      </c>
      <c r="Q399" s="40" t="s">
        <v>97</v>
      </c>
      <c r="R399" s="46" t="s">
        <v>2173</v>
      </c>
      <c r="S399" s="43" t="s">
        <v>2174</v>
      </c>
    </row>
    <row r="400" spans="1:19" ht="24">
      <c r="A400" s="44"/>
      <c r="B400" s="40"/>
      <c r="C400" s="41" t="s">
        <v>2175</v>
      </c>
      <c r="D400" s="41" t="s">
        <v>53</v>
      </c>
      <c r="E400" s="40" t="s">
        <v>2176</v>
      </c>
      <c r="F400" s="42">
        <v>44696.320555555554</v>
      </c>
      <c r="G400" s="40"/>
      <c r="H400" s="40"/>
      <c r="I400" s="40"/>
      <c r="J400" s="40"/>
      <c r="K400" s="40" t="s">
        <v>1740</v>
      </c>
      <c r="L400" s="40"/>
      <c r="M400" s="43" t="s">
        <v>64</v>
      </c>
      <c r="N400" s="45" t="s">
        <v>1741</v>
      </c>
      <c r="O400" s="40">
        <v>1067</v>
      </c>
      <c r="P400" s="40">
        <v>601</v>
      </c>
      <c r="Q400" s="40" t="s">
        <v>777</v>
      </c>
      <c r="R400" s="46" t="s">
        <v>2177</v>
      </c>
      <c r="S400" s="43" t="s">
        <v>239</v>
      </c>
    </row>
    <row r="401" spans="1:19" ht="48">
      <c r="A401" s="44"/>
      <c r="B401" s="40"/>
      <c r="C401" s="41" t="s">
        <v>2178</v>
      </c>
      <c r="D401" s="41" t="s">
        <v>53</v>
      </c>
      <c r="E401" s="40" t="s">
        <v>2179</v>
      </c>
      <c r="F401" s="42">
        <v>44696.319872685184</v>
      </c>
      <c r="G401" s="40"/>
      <c r="H401" s="40"/>
      <c r="I401" s="40"/>
      <c r="J401" s="40"/>
      <c r="K401" s="40" t="s">
        <v>2180</v>
      </c>
      <c r="L401" s="40"/>
      <c r="M401" s="43" t="s">
        <v>56</v>
      </c>
      <c r="N401" s="45" t="s">
        <v>2181</v>
      </c>
      <c r="O401" s="40">
        <v>3728</v>
      </c>
      <c r="P401" s="40">
        <v>3200</v>
      </c>
      <c r="Q401" s="40" t="s">
        <v>2182</v>
      </c>
      <c r="R401" s="46" t="s">
        <v>2183</v>
      </c>
      <c r="S401" s="43" t="s">
        <v>421</v>
      </c>
    </row>
    <row r="402" spans="1:19" ht="60">
      <c r="A402" s="44"/>
      <c r="B402" s="40"/>
      <c r="C402" s="41" t="s">
        <v>2184</v>
      </c>
      <c r="D402" s="41" t="s">
        <v>53</v>
      </c>
      <c r="E402" s="40" t="s">
        <v>2185</v>
      </c>
      <c r="F402" s="42">
        <v>44696.319606481484</v>
      </c>
      <c r="G402" s="40"/>
      <c r="H402" s="40"/>
      <c r="I402" s="40"/>
      <c r="J402" s="40"/>
      <c r="K402" s="40" t="s">
        <v>260</v>
      </c>
      <c r="L402" s="40"/>
      <c r="M402" s="43" t="s">
        <v>156</v>
      </c>
      <c r="N402" s="45" t="s">
        <v>261</v>
      </c>
      <c r="O402" s="40">
        <v>22131</v>
      </c>
      <c r="P402" s="40"/>
      <c r="Q402" s="40" t="s">
        <v>82</v>
      </c>
      <c r="R402" s="46" t="s">
        <v>2186</v>
      </c>
      <c r="S402" s="43" t="s">
        <v>498</v>
      </c>
    </row>
    <row r="403" spans="1:19" ht="60">
      <c r="A403" s="44"/>
      <c r="B403" s="40"/>
      <c r="C403" s="41" t="s">
        <v>2187</v>
      </c>
      <c r="D403" s="41" t="s">
        <v>53</v>
      </c>
      <c r="E403" s="40" t="s">
        <v>2188</v>
      </c>
      <c r="F403" s="42">
        <v>44696.319525462968</v>
      </c>
      <c r="G403" s="40"/>
      <c r="H403" s="40"/>
      <c r="I403" s="40"/>
      <c r="J403" s="40"/>
      <c r="K403" s="40" t="s">
        <v>161</v>
      </c>
      <c r="L403" s="40"/>
      <c r="M403" s="43" t="s">
        <v>162</v>
      </c>
      <c r="N403" s="45" t="s">
        <v>163</v>
      </c>
      <c r="O403" s="40">
        <v>13899</v>
      </c>
      <c r="P403" s="40">
        <v>58</v>
      </c>
      <c r="Q403" s="40" t="s">
        <v>97</v>
      </c>
      <c r="R403" s="46" t="s">
        <v>2189</v>
      </c>
      <c r="S403" s="43" t="s">
        <v>2190</v>
      </c>
    </row>
    <row r="404" spans="1:19" ht="24">
      <c r="A404" s="44"/>
      <c r="B404" s="40"/>
      <c r="C404" s="41" t="s">
        <v>2191</v>
      </c>
      <c r="D404" s="41" t="s">
        <v>223</v>
      </c>
      <c r="E404" s="40" t="s">
        <v>2192</v>
      </c>
      <c r="F404" s="42">
        <v>44696.316817129627</v>
      </c>
      <c r="G404" s="40"/>
      <c r="H404" s="40"/>
      <c r="I404" s="40"/>
      <c r="J404" s="40"/>
      <c r="K404" s="40" t="s">
        <v>2193</v>
      </c>
      <c r="L404" s="40"/>
      <c r="M404" s="43" t="s">
        <v>56</v>
      </c>
      <c r="N404" s="45" t="s">
        <v>2194</v>
      </c>
      <c r="O404" s="40">
        <v>1197</v>
      </c>
      <c r="P404" s="40">
        <v>944</v>
      </c>
      <c r="Q404" s="40" t="s">
        <v>2195</v>
      </c>
      <c r="R404" s="46" t="s">
        <v>2196</v>
      </c>
      <c r="S404" s="43" t="s">
        <v>2123</v>
      </c>
    </row>
    <row r="405" spans="1:19" ht="108">
      <c r="A405" s="44"/>
      <c r="B405" s="40"/>
      <c r="C405" s="41" t="s">
        <v>2197</v>
      </c>
      <c r="D405" s="41" t="s">
        <v>53</v>
      </c>
      <c r="E405" s="40" t="s">
        <v>2198</v>
      </c>
      <c r="F405" s="42">
        <v>44696.315532407403</v>
      </c>
      <c r="G405" s="40"/>
      <c r="H405" s="40"/>
      <c r="I405" s="40"/>
      <c r="J405" s="40"/>
      <c r="K405" s="40" t="s">
        <v>1328</v>
      </c>
      <c r="L405" s="40"/>
      <c r="M405" s="43" t="s">
        <v>64</v>
      </c>
      <c r="N405" s="45" t="s">
        <v>1329</v>
      </c>
      <c r="O405" s="40">
        <v>1080312</v>
      </c>
      <c r="P405" s="40">
        <v>246</v>
      </c>
      <c r="Q405" s="40" t="s">
        <v>1330</v>
      </c>
      <c r="R405" s="46" t="s">
        <v>2199</v>
      </c>
      <c r="S405" s="43" t="s">
        <v>2200</v>
      </c>
    </row>
    <row r="406" spans="1:19" ht="48">
      <c r="A406" s="44"/>
      <c r="B406" s="40"/>
      <c r="C406" s="41" t="s">
        <v>2201</v>
      </c>
      <c r="D406" s="41" t="s">
        <v>53</v>
      </c>
      <c r="E406" s="40" t="s">
        <v>2202</v>
      </c>
      <c r="F406" s="42">
        <v>44696.315358796295</v>
      </c>
      <c r="G406" s="40"/>
      <c r="H406" s="40"/>
      <c r="I406" s="40"/>
      <c r="J406" s="40"/>
      <c r="K406" s="40" t="s">
        <v>1335</v>
      </c>
      <c r="L406" s="40"/>
      <c r="M406" s="43" t="s">
        <v>64</v>
      </c>
      <c r="N406" s="45" t="s">
        <v>1336</v>
      </c>
      <c r="O406" s="40">
        <v>27948</v>
      </c>
      <c r="P406" s="40">
        <v>229</v>
      </c>
      <c r="Q406" s="40" t="s">
        <v>66</v>
      </c>
      <c r="R406" s="46" t="s">
        <v>2203</v>
      </c>
      <c r="S406" s="43" t="s">
        <v>2204</v>
      </c>
    </row>
    <row r="407" spans="1:19" ht="36">
      <c r="A407" s="44"/>
      <c r="B407" s="40"/>
      <c r="C407" s="41" t="s">
        <v>2205</v>
      </c>
      <c r="D407" s="41" t="s">
        <v>223</v>
      </c>
      <c r="E407" s="40" t="s">
        <v>2206</v>
      </c>
      <c r="F407" s="42">
        <v>44696.315127314811</v>
      </c>
      <c r="G407" s="40"/>
      <c r="H407" s="40"/>
      <c r="I407" s="40"/>
      <c r="J407" s="40"/>
      <c r="K407" s="40" t="s">
        <v>2207</v>
      </c>
      <c r="L407" s="40"/>
      <c r="M407" s="43" t="s">
        <v>156</v>
      </c>
      <c r="N407" s="45" t="s">
        <v>2208</v>
      </c>
      <c r="O407" s="40">
        <v>784</v>
      </c>
      <c r="P407" s="40">
        <v>774</v>
      </c>
      <c r="Q407" s="40"/>
      <c r="R407" s="46" t="s">
        <v>2209</v>
      </c>
      <c r="S407" s="43" t="s">
        <v>2210</v>
      </c>
    </row>
    <row r="408" spans="1:19" ht="60">
      <c r="A408" s="44"/>
      <c r="B408" s="40"/>
      <c r="C408" s="41" t="s">
        <v>2211</v>
      </c>
      <c r="D408" s="41" t="s">
        <v>53</v>
      </c>
      <c r="E408" s="40" t="s">
        <v>2212</v>
      </c>
      <c r="F408" s="42">
        <v>44696.314120370371</v>
      </c>
      <c r="G408" s="40"/>
      <c r="H408" s="40"/>
      <c r="I408" s="40"/>
      <c r="J408" s="40"/>
      <c r="K408" s="40" t="s">
        <v>2213</v>
      </c>
      <c r="L408" s="40"/>
      <c r="M408" s="43" t="s">
        <v>64</v>
      </c>
      <c r="N408" s="45" t="s">
        <v>2214</v>
      </c>
      <c r="O408" s="40">
        <v>2</v>
      </c>
      <c r="P408" s="40">
        <v>21</v>
      </c>
      <c r="Q408" s="40"/>
      <c r="R408" s="46" t="s">
        <v>2215</v>
      </c>
      <c r="S408" s="43" t="s">
        <v>2216</v>
      </c>
    </row>
    <row r="409" spans="1:19" ht="24">
      <c r="A409" s="44"/>
      <c r="B409" s="40"/>
      <c r="C409" s="41" t="s">
        <v>2217</v>
      </c>
      <c r="D409" s="41" t="s">
        <v>53</v>
      </c>
      <c r="E409" s="40" t="s">
        <v>2218</v>
      </c>
      <c r="F409" s="42">
        <v>44696.313402777778</v>
      </c>
      <c r="G409" s="40"/>
      <c r="H409" s="40"/>
      <c r="I409" s="40"/>
      <c r="J409" s="40"/>
      <c r="K409" s="40" t="s">
        <v>2219</v>
      </c>
      <c r="L409" s="40"/>
      <c r="M409" s="43" t="s">
        <v>64</v>
      </c>
      <c r="N409" s="45" t="s">
        <v>2220</v>
      </c>
      <c r="O409" s="40">
        <v>37</v>
      </c>
      <c r="P409" s="40">
        <v>509</v>
      </c>
      <c r="Q409" s="40"/>
      <c r="R409" s="46" t="s">
        <v>2221</v>
      </c>
      <c r="S409" s="43" t="s">
        <v>112</v>
      </c>
    </row>
    <row r="410" spans="1:19" ht="24">
      <c r="A410" s="44"/>
      <c r="B410" s="40"/>
      <c r="C410" s="41" t="s">
        <v>2222</v>
      </c>
      <c r="D410" s="41" t="s">
        <v>53</v>
      </c>
      <c r="E410" s="40" t="s">
        <v>2223</v>
      </c>
      <c r="F410" s="42">
        <v>44696.312627314815</v>
      </c>
      <c r="G410" s="40"/>
      <c r="H410" s="40"/>
      <c r="I410" s="40"/>
      <c r="J410" s="40"/>
      <c r="K410" s="40" t="s">
        <v>161</v>
      </c>
      <c r="L410" s="40"/>
      <c r="M410" s="43" t="s">
        <v>162</v>
      </c>
      <c r="N410" s="45" t="s">
        <v>163</v>
      </c>
      <c r="O410" s="40">
        <v>13899</v>
      </c>
      <c r="P410" s="40">
        <v>58</v>
      </c>
      <c r="Q410" s="40" t="s">
        <v>97</v>
      </c>
      <c r="R410" s="46" t="s">
        <v>2224</v>
      </c>
      <c r="S410" s="43" t="s">
        <v>2225</v>
      </c>
    </row>
    <row r="411" spans="1:19" ht="36">
      <c r="A411" s="44"/>
      <c r="B411" s="40"/>
      <c r="C411" s="41" t="s">
        <v>2226</v>
      </c>
      <c r="D411" s="41" t="s">
        <v>53</v>
      </c>
      <c r="E411" s="40" t="s">
        <v>2227</v>
      </c>
      <c r="F411" s="42">
        <v>44696.311990740738</v>
      </c>
      <c r="G411" s="40"/>
      <c r="H411" s="40"/>
      <c r="I411" s="40"/>
      <c r="J411" s="40"/>
      <c r="K411" s="40" t="s">
        <v>469</v>
      </c>
      <c r="L411" s="40"/>
      <c r="M411" s="43" t="s">
        <v>56</v>
      </c>
      <c r="N411" s="45" t="s">
        <v>470</v>
      </c>
      <c r="O411" s="40">
        <v>20365</v>
      </c>
      <c r="P411" s="40">
        <v>521</v>
      </c>
      <c r="Q411" s="40"/>
      <c r="R411" s="46" t="s">
        <v>2228</v>
      </c>
      <c r="S411" s="43" t="s">
        <v>112</v>
      </c>
    </row>
    <row r="412" spans="1:19" ht="24">
      <c r="A412" s="44"/>
      <c r="B412" s="40"/>
      <c r="C412" s="41" t="s">
        <v>2229</v>
      </c>
      <c r="D412" s="41" t="s">
        <v>53</v>
      </c>
      <c r="E412" s="40" t="s">
        <v>2230</v>
      </c>
      <c r="F412" s="42">
        <v>44696.311018518521</v>
      </c>
      <c r="G412" s="40"/>
      <c r="H412" s="40"/>
      <c r="I412" s="40"/>
      <c r="J412" s="40"/>
      <c r="K412" s="40" t="s">
        <v>2231</v>
      </c>
      <c r="L412" s="40"/>
      <c r="M412" s="43" t="s">
        <v>2232</v>
      </c>
      <c r="N412" s="45" t="s">
        <v>2233</v>
      </c>
      <c r="O412" s="40">
        <v>1218</v>
      </c>
      <c r="P412" s="40">
        <v>1</v>
      </c>
      <c r="Q412" s="40" t="s">
        <v>227</v>
      </c>
      <c r="R412" s="46" t="s">
        <v>2234</v>
      </c>
      <c r="S412" s="43" t="s">
        <v>2235</v>
      </c>
    </row>
    <row r="413" spans="1:19" ht="24">
      <c r="A413" s="44"/>
      <c r="B413" s="40"/>
      <c r="C413" s="41" t="s">
        <v>2236</v>
      </c>
      <c r="D413" s="41" t="s">
        <v>223</v>
      </c>
      <c r="E413" s="40" t="s">
        <v>2237</v>
      </c>
      <c r="F413" s="42">
        <v>44696.310023148151</v>
      </c>
      <c r="G413" s="40"/>
      <c r="H413" s="40"/>
      <c r="I413" s="40"/>
      <c r="J413" s="40"/>
      <c r="K413" s="40" t="s">
        <v>2238</v>
      </c>
      <c r="L413" s="40"/>
      <c r="M413" s="43" t="s">
        <v>56</v>
      </c>
      <c r="N413" s="45" t="s">
        <v>637</v>
      </c>
      <c r="O413" s="40"/>
      <c r="P413" s="40">
        <v>30</v>
      </c>
      <c r="Q413" s="40"/>
      <c r="R413" s="46" t="s">
        <v>2239</v>
      </c>
      <c r="S413" s="43" t="s">
        <v>714</v>
      </c>
    </row>
    <row r="414" spans="1:19" ht="72">
      <c r="A414" s="44"/>
      <c r="B414" s="40"/>
      <c r="C414" s="41" t="s">
        <v>2240</v>
      </c>
      <c r="D414" s="41" t="s">
        <v>53</v>
      </c>
      <c r="E414" s="40" t="s">
        <v>2241</v>
      </c>
      <c r="F414" s="42">
        <v>44696.309328703705</v>
      </c>
      <c r="G414" s="40"/>
      <c r="H414" s="40"/>
      <c r="I414" s="40"/>
      <c r="J414" s="40"/>
      <c r="K414" s="40" t="s">
        <v>2242</v>
      </c>
      <c r="L414" s="40"/>
      <c r="M414" s="43" t="s">
        <v>64</v>
      </c>
      <c r="N414" s="45" t="s">
        <v>2243</v>
      </c>
      <c r="O414" s="40">
        <v>484</v>
      </c>
      <c r="P414" s="40">
        <v>1199</v>
      </c>
      <c r="Q414" s="40" t="s">
        <v>227</v>
      </c>
      <c r="R414" s="46" t="s">
        <v>2244</v>
      </c>
      <c r="S414" s="43" t="s">
        <v>2245</v>
      </c>
    </row>
    <row r="415" spans="1:19" ht="24">
      <c r="A415" s="44"/>
      <c r="B415" s="40"/>
      <c r="C415" s="41" t="s">
        <v>2246</v>
      </c>
      <c r="D415" s="41" t="s">
        <v>53</v>
      </c>
      <c r="E415" s="40" t="s">
        <v>2247</v>
      </c>
      <c r="F415" s="42">
        <v>44696.308344907404</v>
      </c>
      <c r="G415" s="40"/>
      <c r="H415" s="40"/>
      <c r="I415" s="40"/>
      <c r="J415" s="40"/>
      <c r="K415" s="40" t="s">
        <v>95</v>
      </c>
      <c r="L415" s="40"/>
      <c r="M415" s="43" t="s">
        <v>64</v>
      </c>
      <c r="N415" s="45" t="s">
        <v>96</v>
      </c>
      <c r="O415" s="40">
        <v>6624</v>
      </c>
      <c r="P415" s="40"/>
      <c r="Q415" s="40" t="s">
        <v>97</v>
      </c>
      <c r="R415" s="46" t="s">
        <v>2248</v>
      </c>
      <c r="S415" s="43" t="s">
        <v>2249</v>
      </c>
    </row>
    <row r="416" spans="1:19" ht="48">
      <c r="A416" s="44"/>
      <c r="B416" s="40"/>
      <c r="C416" s="41" t="s">
        <v>2250</v>
      </c>
      <c r="D416" s="41" t="s">
        <v>382</v>
      </c>
      <c r="E416" s="40" t="s">
        <v>2251</v>
      </c>
      <c r="F416" s="42">
        <v>44696.307476851856</v>
      </c>
      <c r="G416" s="40"/>
      <c r="H416" s="40"/>
      <c r="I416" s="40" t="s">
        <v>122</v>
      </c>
      <c r="J416" s="40" t="s">
        <v>123</v>
      </c>
      <c r="K416" s="40" t="s">
        <v>2252</v>
      </c>
      <c r="L416" s="40" t="s">
        <v>132</v>
      </c>
      <c r="M416" s="43" t="s">
        <v>56</v>
      </c>
      <c r="N416" s="45" t="s">
        <v>2253</v>
      </c>
      <c r="O416" s="40">
        <v>35</v>
      </c>
      <c r="P416" s="40">
        <v>460</v>
      </c>
      <c r="Q416" s="40" t="s">
        <v>2254</v>
      </c>
      <c r="R416" s="46" t="s">
        <v>2255</v>
      </c>
      <c r="S416" s="43" t="s">
        <v>134</v>
      </c>
    </row>
    <row r="417" spans="1:19" ht="60">
      <c r="A417" s="44"/>
      <c r="B417" s="40"/>
      <c r="C417" s="41" t="s">
        <v>2256</v>
      </c>
      <c r="D417" s="41" t="s">
        <v>53</v>
      </c>
      <c r="E417" s="40" t="s">
        <v>2257</v>
      </c>
      <c r="F417" s="42">
        <v>44696.307314814811</v>
      </c>
      <c r="G417" s="40"/>
      <c r="H417" s="40"/>
      <c r="I417" s="40"/>
      <c r="J417" s="40"/>
      <c r="K417" s="40" t="s">
        <v>2258</v>
      </c>
      <c r="L417" s="40"/>
      <c r="M417" s="43" t="s">
        <v>56</v>
      </c>
      <c r="N417" s="45" t="s">
        <v>2259</v>
      </c>
      <c r="O417" s="40">
        <v>2454</v>
      </c>
      <c r="P417" s="40"/>
      <c r="Q417" s="40" t="s">
        <v>227</v>
      </c>
      <c r="R417" s="46" t="s">
        <v>2260</v>
      </c>
      <c r="S417" s="43" t="s">
        <v>2261</v>
      </c>
    </row>
    <row r="418" spans="1:19" ht="48">
      <c r="A418" s="44"/>
      <c r="B418" s="40"/>
      <c r="C418" s="41" t="s">
        <v>2262</v>
      </c>
      <c r="D418" s="41" t="s">
        <v>53</v>
      </c>
      <c r="E418" s="40" t="s">
        <v>2263</v>
      </c>
      <c r="F418" s="42">
        <v>44696.305636574078</v>
      </c>
      <c r="G418" s="40"/>
      <c r="H418" s="40"/>
      <c r="I418" s="40"/>
      <c r="J418" s="40"/>
      <c r="K418" s="40" t="s">
        <v>161</v>
      </c>
      <c r="L418" s="40"/>
      <c r="M418" s="43" t="s">
        <v>162</v>
      </c>
      <c r="N418" s="45" t="s">
        <v>163</v>
      </c>
      <c r="O418" s="40">
        <v>13899</v>
      </c>
      <c r="P418" s="40">
        <v>58</v>
      </c>
      <c r="Q418" s="40" t="s">
        <v>97</v>
      </c>
      <c r="R418" s="46" t="s">
        <v>2264</v>
      </c>
      <c r="S418" s="43" t="s">
        <v>2265</v>
      </c>
    </row>
    <row r="419" spans="1:19" ht="24">
      <c r="A419" s="44"/>
      <c r="B419" s="40"/>
      <c r="C419" s="41" t="s">
        <v>2266</v>
      </c>
      <c r="D419" s="41" t="s">
        <v>53</v>
      </c>
      <c r="E419" s="40" t="s">
        <v>2267</v>
      </c>
      <c r="F419" s="42">
        <v>44696.3049537037</v>
      </c>
      <c r="G419" s="40"/>
      <c r="H419" s="40"/>
      <c r="I419" s="40"/>
      <c r="J419" s="40"/>
      <c r="K419" s="40" t="s">
        <v>1228</v>
      </c>
      <c r="L419" s="40"/>
      <c r="M419" s="43" t="s">
        <v>348</v>
      </c>
      <c r="N419" s="45" t="s">
        <v>1229</v>
      </c>
      <c r="O419" s="40">
        <v>310056</v>
      </c>
      <c r="P419" s="40">
        <v>9</v>
      </c>
      <c r="Q419" s="40" t="s">
        <v>97</v>
      </c>
      <c r="R419" s="46" t="s">
        <v>2268</v>
      </c>
      <c r="S419" s="43" t="s">
        <v>2269</v>
      </c>
    </row>
    <row r="420" spans="1:19" ht="72">
      <c r="A420" s="44"/>
      <c r="B420" s="40"/>
      <c r="C420" s="41" t="s">
        <v>2270</v>
      </c>
      <c r="D420" s="41" t="s">
        <v>223</v>
      </c>
      <c r="E420" s="40" t="s">
        <v>2271</v>
      </c>
      <c r="F420" s="42">
        <v>44696.303715277776</v>
      </c>
      <c r="G420" s="40"/>
      <c r="H420" s="40"/>
      <c r="I420" s="40"/>
      <c r="J420" s="40"/>
      <c r="K420" s="40" t="s">
        <v>2272</v>
      </c>
      <c r="L420" s="40"/>
      <c r="M420" s="43" t="s">
        <v>56</v>
      </c>
      <c r="N420" s="45" t="s">
        <v>2273</v>
      </c>
      <c r="O420" s="40">
        <v>77</v>
      </c>
      <c r="P420" s="40">
        <v>27</v>
      </c>
      <c r="Q420" s="40" t="s">
        <v>2089</v>
      </c>
      <c r="R420" s="46" t="s">
        <v>2274</v>
      </c>
      <c r="S420" s="43" t="s">
        <v>112</v>
      </c>
    </row>
    <row r="421" spans="1:19" ht="60">
      <c r="A421" s="44"/>
      <c r="B421" s="40"/>
      <c r="C421" s="41" t="s">
        <v>2275</v>
      </c>
      <c r="D421" s="41" t="s">
        <v>53</v>
      </c>
      <c r="E421" s="40" t="s">
        <v>2276</v>
      </c>
      <c r="F421" s="42">
        <v>44696.303159722222</v>
      </c>
      <c r="G421" s="40"/>
      <c r="H421" s="40"/>
      <c r="I421" s="40"/>
      <c r="J421" s="40"/>
      <c r="K421" s="40" t="s">
        <v>2277</v>
      </c>
      <c r="L421" s="40"/>
      <c r="M421" s="43" t="s">
        <v>64</v>
      </c>
      <c r="N421" s="45" t="s">
        <v>2278</v>
      </c>
      <c r="O421" s="40">
        <v>301</v>
      </c>
      <c r="P421" s="40">
        <v>123</v>
      </c>
      <c r="Q421" s="40" t="s">
        <v>2279</v>
      </c>
      <c r="R421" s="46" t="s">
        <v>2280</v>
      </c>
      <c r="S421" s="43" t="s">
        <v>2281</v>
      </c>
    </row>
    <row r="422" spans="1:19" ht="24">
      <c r="A422" s="44"/>
      <c r="B422" s="40"/>
      <c r="C422" s="41" t="s">
        <v>2282</v>
      </c>
      <c r="D422" s="41" t="s">
        <v>223</v>
      </c>
      <c r="E422" s="40" t="s">
        <v>2283</v>
      </c>
      <c r="F422" s="42">
        <v>44696.300532407404</v>
      </c>
      <c r="G422" s="40"/>
      <c r="H422" s="40"/>
      <c r="I422" s="40"/>
      <c r="J422" s="40"/>
      <c r="K422" s="40" t="s">
        <v>2284</v>
      </c>
      <c r="L422" s="40"/>
      <c r="M422" s="43" t="s">
        <v>56</v>
      </c>
      <c r="N422" s="45" t="s">
        <v>2285</v>
      </c>
      <c r="O422" s="40">
        <v>11</v>
      </c>
      <c r="P422" s="40">
        <v>123</v>
      </c>
      <c r="Q422" s="40"/>
      <c r="R422" s="46" t="s">
        <v>2286</v>
      </c>
      <c r="S422" s="43" t="s">
        <v>2287</v>
      </c>
    </row>
    <row r="423" spans="1:19" ht="84">
      <c r="A423" s="44"/>
      <c r="B423" s="40"/>
      <c r="C423" s="41" t="s">
        <v>2288</v>
      </c>
      <c r="D423" s="41" t="s">
        <v>53</v>
      </c>
      <c r="E423" s="40" t="s">
        <v>2289</v>
      </c>
      <c r="F423" s="42">
        <v>44696.299097222218</v>
      </c>
      <c r="G423" s="40"/>
      <c r="H423" s="40"/>
      <c r="I423" s="40"/>
      <c r="J423" s="40"/>
      <c r="K423" s="40" t="s">
        <v>1251</v>
      </c>
      <c r="L423" s="40"/>
      <c r="M423" s="43" t="s">
        <v>1252</v>
      </c>
      <c r="N423" s="45" t="s">
        <v>1253</v>
      </c>
      <c r="O423" s="40">
        <v>198</v>
      </c>
      <c r="P423" s="40">
        <v>222</v>
      </c>
      <c r="Q423" s="40" t="s">
        <v>227</v>
      </c>
      <c r="R423" s="46" t="s">
        <v>2290</v>
      </c>
      <c r="S423" s="43" t="s">
        <v>2291</v>
      </c>
    </row>
    <row r="424" spans="1:19" ht="36">
      <c r="A424" s="44"/>
      <c r="B424" s="40"/>
      <c r="C424" s="41" t="s">
        <v>2292</v>
      </c>
      <c r="D424" s="41" t="s">
        <v>53</v>
      </c>
      <c r="E424" s="40" t="s">
        <v>2293</v>
      </c>
      <c r="F424" s="42">
        <v>44696.298680555556</v>
      </c>
      <c r="G424" s="40"/>
      <c r="H424" s="40"/>
      <c r="I424" s="40"/>
      <c r="J424" s="40"/>
      <c r="K424" s="40" t="s">
        <v>161</v>
      </c>
      <c r="L424" s="40"/>
      <c r="M424" s="43" t="s">
        <v>162</v>
      </c>
      <c r="N424" s="45" t="s">
        <v>163</v>
      </c>
      <c r="O424" s="40">
        <v>13899</v>
      </c>
      <c r="P424" s="40">
        <v>58</v>
      </c>
      <c r="Q424" s="40" t="s">
        <v>97</v>
      </c>
      <c r="R424" s="46" t="s">
        <v>2294</v>
      </c>
      <c r="S424" s="43" t="s">
        <v>2295</v>
      </c>
    </row>
    <row r="425" spans="1:19" ht="48">
      <c r="A425" s="44"/>
      <c r="B425" s="40"/>
      <c r="C425" s="41" t="s">
        <v>2296</v>
      </c>
      <c r="D425" s="41" t="s">
        <v>53</v>
      </c>
      <c r="E425" s="40" t="s">
        <v>2293</v>
      </c>
      <c r="F425" s="42">
        <v>44696.298680555556</v>
      </c>
      <c r="G425" s="40"/>
      <c r="H425" s="40"/>
      <c r="I425" s="40"/>
      <c r="J425" s="40"/>
      <c r="K425" s="40" t="s">
        <v>161</v>
      </c>
      <c r="L425" s="40"/>
      <c r="M425" s="43" t="s">
        <v>162</v>
      </c>
      <c r="N425" s="45" t="s">
        <v>163</v>
      </c>
      <c r="O425" s="40">
        <v>13899</v>
      </c>
      <c r="P425" s="40">
        <v>58</v>
      </c>
      <c r="Q425" s="40" t="s">
        <v>97</v>
      </c>
      <c r="R425" s="46" t="s">
        <v>2297</v>
      </c>
      <c r="S425" s="43" t="s">
        <v>2298</v>
      </c>
    </row>
    <row r="426" spans="1:19" ht="48">
      <c r="A426" s="44"/>
      <c r="B426" s="40"/>
      <c r="C426" s="41" t="s">
        <v>2299</v>
      </c>
      <c r="D426" s="41" t="s">
        <v>53</v>
      </c>
      <c r="E426" s="40" t="s">
        <v>2293</v>
      </c>
      <c r="F426" s="42">
        <v>44696.298680555556</v>
      </c>
      <c r="G426" s="40"/>
      <c r="H426" s="40"/>
      <c r="I426" s="40"/>
      <c r="J426" s="40"/>
      <c r="K426" s="40" t="s">
        <v>161</v>
      </c>
      <c r="L426" s="40"/>
      <c r="M426" s="43" t="s">
        <v>162</v>
      </c>
      <c r="N426" s="45" t="s">
        <v>163</v>
      </c>
      <c r="O426" s="40">
        <v>13899</v>
      </c>
      <c r="P426" s="40">
        <v>58</v>
      </c>
      <c r="Q426" s="40" t="s">
        <v>97</v>
      </c>
      <c r="R426" s="46" t="s">
        <v>2300</v>
      </c>
      <c r="S426" s="43" t="s">
        <v>2301</v>
      </c>
    </row>
    <row r="427" spans="1:19" ht="13">
      <c r="A427" s="44"/>
      <c r="B427" s="40"/>
      <c r="C427" s="41" t="s">
        <v>2302</v>
      </c>
      <c r="D427" s="41" t="s">
        <v>53</v>
      </c>
      <c r="E427" s="40" t="s">
        <v>2303</v>
      </c>
      <c r="F427" s="42">
        <v>44696.290844907402</v>
      </c>
      <c r="G427" s="40"/>
      <c r="H427" s="40"/>
      <c r="I427" s="40"/>
      <c r="J427" s="40"/>
      <c r="K427" s="40" t="s">
        <v>2304</v>
      </c>
      <c r="L427" s="40"/>
      <c r="M427" s="43" t="s">
        <v>56</v>
      </c>
      <c r="N427" s="45" t="s">
        <v>2305</v>
      </c>
      <c r="O427" s="40">
        <v>8995</v>
      </c>
      <c r="P427" s="40">
        <v>1907</v>
      </c>
      <c r="Q427" s="40" t="s">
        <v>2306</v>
      </c>
      <c r="R427" s="46" t="s">
        <v>2307</v>
      </c>
      <c r="S427" s="43" t="s">
        <v>239</v>
      </c>
    </row>
    <row r="428" spans="1:19" ht="24">
      <c r="A428" s="44"/>
      <c r="B428" s="40"/>
      <c r="C428" s="41" t="s">
        <v>2308</v>
      </c>
      <c r="D428" s="41" t="s">
        <v>53</v>
      </c>
      <c r="E428" s="40" t="s">
        <v>2309</v>
      </c>
      <c r="F428" s="42">
        <v>44696.290752314817</v>
      </c>
      <c r="G428" s="40"/>
      <c r="H428" s="40"/>
      <c r="I428" s="40"/>
      <c r="J428" s="40"/>
      <c r="K428" s="40" t="s">
        <v>2310</v>
      </c>
      <c r="L428" s="40"/>
      <c r="M428" s="43" t="s">
        <v>56</v>
      </c>
      <c r="N428" s="45" t="s">
        <v>2311</v>
      </c>
      <c r="O428" s="40">
        <v>56</v>
      </c>
      <c r="P428" s="40">
        <v>390</v>
      </c>
      <c r="Q428" s="40" t="s">
        <v>2312</v>
      </c>
      <c r="R428" s="46" t="s">
        <v>2313</v>
      </c>
      <c r="S428" s="43" t="s">
        <v>2314</v>
      </c>
    </row>
    <row r="429" spans="1:19" ht="36">
      <c r="A429" s="44"/>
      <c r="B429" s="40"/>
      <c r="C429" s="41" t="s">
        <v>2315</v>
      </c>
      <c r="D429" s="41" t="s">
        <v>53</v>
      </c>
      <c r="E429" s="40" t="s">
        <v>2316</v>
      </c>
      <c r="F429" s="42">
        <v>44696.290590277778</v>
      </c>
      <c r="G429" s="40"/>
      <c r="H429" s="40"/>
      <c r="I429" s="40"/>
      <c r="J429" s="40"/>
      <c r="K429" s="40" t="s">
        <v>647</v>
      </c>
      <c r="L429" s="40"/>
      <c r="M429" s="43" t="s">
        <v>56</v>
      </c>
      <c r="N429" s="45" t="s">
        <v>648</v>
      </c>
      <c r="O429" s="40">
        <v>8282</v>
      </c>
      <c r="P429" s="40">
        <v>6782</v>
      </c>
      <c r="Q429" s="40" t="s">
        <v>649</v>
      </c>
      <c r="R429" s="46" t="s">
        <v>2317</v>
      </c>
      <c r="S429" s="43" t="s">
        <v>2318</v>
      </c>
    </row>
    <row r="430" spans="1:19" ht="24">
      <c r="A430" s="44"/>
      <c r="B430" s="40"/>
      <c r="C430" s="41" t="s">
        <v>2319</v>
      </c>
      <c r="D430" s="41" t="s">
        <v>53</v>
      </c>
      <c r="E430" s="40" t="s">
        <v>2320</v>
      </c>
      <c r="F430" s="42">
        <v>44696.290439814809</v>
      </c>
      <c r="G430" s="40"/>
      <c r="H430" s="40"/>
      <c r="I430" s="40"/>
      <c r="J430" s="40"/>
      <c r="K430" s="40" t="s">
        <v>2321</v>
      </c>
      <c r="L430" s="40"/>
      <c r="M430" s="43" t="s">
        <v>64</v>
      </c>
      <c r="N430" s="45" t="s">
        <v>2322</v>
      </c>
      <c r="O430" s="40">
        <v>695</v>
      </c>
      <c r="P430" s="40">
        <v>936</v>
      </c>
      <c r="Q430" s="40" t="s">
        <v>2323</v>
      </c>
      <c r="R430" s="46" t="s">
        <v>2324</v>
      </c>
      <c r="S430" s="43" t="s">
        <v>421</v>
      </c>
    </row>
    <row r="431" spans="1:19" ht="60">
      <c r="A431" s="44"/>
      <c r="B431" s="40"/>
      <c r="C431" s="41" t="s">
        <v>2325</v>
      </c>
      <c r="D431" s="41" t="s">
        <v>53</v>
      </c>
      <c r="E431" s="40" t="s">
        <v>2326</v>
      </c>
      <c r="F431" s="42">
        <v>44696.285254629634</v>
      </c>
      <c r="G431" s="40"/>
      <c r="H431" s="40"/>
      <c r="I431" s="40"/>
      <c r="J431" s="40"/>
      <c r="K431" s="40" t="s">
        <v>527</v>
      </c>
      <c r="L431" s="40"/>
      <c r="M431" s="43" t="s">
        <v>56</v>
      </c>
      <c r="N431" s="45" t="s">
        <v>528</v>
      </c>
      <c r="O431" s="40">
        <v>5897</v>
      </c>
      <c r="P431" s="40">
        <v>4696</v>
      </c>
      <c r="Q431" s="40" t="s">
        <v>227</v>
      </c>
      <c r="R431" s="46" t="s">
        <v>2327</v>
      </c>
      <c r="S431" s="43" t="s">
        <v>92</v>
      </c>
    </row>
    <row r="432" spans="1:19" ht="96">
      <c r="A432" s="44"/>
      <c r="B432" s="40"/>
      <c r="C432" s="41" t="s">
        <v>2328</v>
      </c>
      <c r="D432" s="41" t="s">
        <v>53</v>
      </c>
      <c r="E432" s="40" t="s">
        <v>2329</v>
      </c>
      <c r="F432" s="42">
        <v>44696.285185185188</v>
      </c>
      <c r="G432" s="40"/>
      <c r="H432" s="40"/>
      <c r="I432" s="40"/>
      <c r="J432" s="40"/>
      <c r="K432" s="40" t="s">
        <v>1246</v>
      </c>
      <c r="L432" s="40"/>
      <c r="M432" s="43" t="s">
        <v>56</v>
      </c>
      <c r="N432" s="45" t="s">
        <v>1247</v>
      </c>
      <c r="O432" s="40">
        <v>985</v>
      </c>
      <c r="P432" s="40">
        <v>96</v>
      </c>
      <c r="Q432" s="40"/>
      <c r="R432" s="46" t="s">
        <v>2330</v>
      </c>
      <c r="S432" s="43" t="s">
        <v>112</v>
      </c>
    </row>
    <row r="433" spans="1:19" ht="36">
      <c r="A433" s="44"/>
      <c r="B433" s="40"/>
      <c r="C433" s="41" t="s">
        <v>2331</v>
      </c>
      <c r="D433" s="41" t="s">
        <v>223</v>
      </c>
      <c r="E433" s="40" t="s">
        <v>2332</v>
      </c>
      <c r="F433" s="42">
        <v>44696.284710648149</v>
      </c>
      <c r="G433" s="40"/>
      <c r="H433" s="40"/>
      <c r="I433" s="40" t="s">
        <v>122</v>
      </c>
      <c r="J433" s="40" t="s">
        <v>123</v>
      </c>
      <c r="K433" s="40" t="s">
        <v>2333</v>
      </c>
      <c r="L433" s="40" t="s">
        <v>132</v>
      </c>
      <c r="M433" s="43" t="s">
        <v>64</v>
      </c>
      <c r="N433" s="45" t="s">
        <v>2334</v>
      </c>
      <c r="O433" s="40">
        <v>87</v>
      </c>
      <c r="P433" s="40">
        <v>841</v>
      </c>
      <c r="Q433" s="40"/>
      <c r="R433" s="46" t="s">
        <v>2335</v>
      </c>
      <c r="S433" s="43" t="s">
        <v>134</v>
      </c>
    </row>
    <row r="434" spans="1:19" ht="36">
      <c r="A434" s="44"/>
      <c r="B434" s="40"/>
      <c r="C434" s="41" t="s">
        <v>2336</v>
      </c>
      <c r="D434" s="41" t="s">
        <v>53</v>
      </c>
      <c r="E434" s="40" t="s">
        <v>2337</v>
      </c>
      <c r="F434" s="42">
        <v>44696.283692129626</v>
      </c>
      <c r="G434" s="40"/>
      <c r="H434" s="40"/>
      <c r="I434" s="40"/>
      <c r="J434" s="40"/>
      <c r="K434" s="40" t="s">
        <v>102</v>
      </c>
      <c r="L434" s="40"/>
      <c r="M434" s="43" t="s">
        <v>64</v>
      </c>
      <c r="N434" s="45" t="s">
        <v>103</v>
      </c>
      <c r="O434" s="40">
        <v>11453</v>
      </c>
      <c r="P434" s="40">
        <v>3519</v>
      </c>
      <c r="Q434" s="40" t="s">
        <v>104</v>
      </c>
      <c r="R434" s="46" t="s">
        <v>2338</v>
      </c>
      <c r="S434" s="43" t="s">
        <v>2339</v>
      </c>
    </row>
    <row r="435" spans="1:19" ht="84">
      <c r="A435" s="44"/>
      <c r="B435" s="40"/>
      <c r="C435" s="41" t="s">
        <v>2340</v>
      </c>
      <c r="D435" s="41" t="s">
        <v>53</v>
      </c>
      <c r="E435" s="40" t="s">
        <v>2341</v>
      </c>
      <c r="F435" s="42">
        <v>44696.283275462964</v>
      </c>
      <c r="G435" s="40"/>
      <c r="H435" s="40"/>
      <c r="I435" s="40"/>
      <c r="J435" s="40"/>
      <c r="K435" s="40" t="s">
        <v>541</v>
      </c>
      <c r="L435" s="40"/>
      <c r="M435" s="43" t="s">
        <v>56</v>
      </c>
      <c r="N435" s="45" t="s">
        <v>542</v>
      </c>
      <c r="O435" s="40">
        <v>8</v>
      </c>
      <c r="P435" s="40">
        <v>337</v>
      </c>
      <c r="Q435" s="40" t="s">
        <v>227</v>
      </c>
      <c r="R435" s="46" t="s">
        <v>2342</v>
      </c>
      <c r="S435" s="43" t="s">
        <v>2343</v>
      </c>
    </row>
    <row r="436" spans="1:19" ht="48">
      <c r="A436" s="44"/>
      <c r="B436" s="40"/>
      <c r="C436" s="41" t="s">
        <v>2344</v>
      </c>
      <c r="D436" s="41" t="s">
        <v>53</v>
      </c>
      <c r="E436" s="40" t="s">
        <v>2345</v>
      </c>
      <c r="F436" s="42">
        <v>44696.280497685184</v>
      </c>
      <c r="G436" s="40"/>
      <c r="H436" s="40"/>
      <c r="I436" s="40"/>
      <c r="J436" s="40"/>
      <c r="K436" s="40" t="s">
        <v>2346</v>
      </c>
      <c r="L436" s="40"/>
      <c r="M436" s="43" t="s">
        <v>156</v>
      </c>
      <c r="N436" s="45" t="s">
        <v>2347</v>
      </c>
      <c r="O436" s="40">
        <v>2416</v>
      </c>
      <c r="P436" s="40">
        <v>1249</v>
      </c>
      <c r="Q436" s="40" t="s">
        <v>2348</v>
      </c>
      <c r="R436" s="46" t="s">
        <v>2349</v>
      </c>
      <c r="S436" s="43" t="s">
        <v>2350</v>
      </c>
    </row>
    <row r="437" spans="1:19" ht="72">
      <c r="A437" s="44"/>
      <c r="B437" s="40"/>
      <c r="C437" s="41" t="s">
        <v>2351</v>
      </c>
      <c r="D437" s="41" t="s">
        <v>223</v>
      </c>
      <c r="E437" s="40" t="s">
        <v>2352</v>
      </c>
      <c r="F437" s="42">
        <v>44696.276944444442</v>
      </c>
      <c r="G437" s="40"/>
      <c r="H437" s="40"/>
      <c r="I437" s="40"/>
      <c r="J437" s="40"/>
      <c r="K437" s="40" t="s">
        <v>2353</v>
      </c>
      <c r="L437" s="40"/>
      <c r="M437" s="43" t="s">
        <v>156</v>
      </c>
      <c r="N437" s="45" t="s">
        <v>2354</v>
      </c>
      <c r="O437" s="40">
        <v>8255</v>
      </c>
      <c r="P437" s="40">
        <v>451</v>
      </c>
      <c r="Q437" s="40" t="s">
        <v>227</v>
      </c>
      <c r="R437" s="46" t="s">
        <v>2355</v>
      </c>
      <c r="S437" s="43" t="s">
        <v>714</v>
      </c>
    </row>
    <row r="438" spans="1:19" ht="48">
      <c r="A438" s="44"/>
      <c r="B438" s="40"/>
      <c r="C438" s="41" t="s">
        <v>2356</v>
      </c>
      <c r="D438" s="41" t="s">
        <v>223</v>
      </c>
      <c r="E438" s="40" t="s">
        <v>2357</v>
      </c>
      <c r="F438" s="42">
        <v>44696.276018518518</v>
      </c>
      <c r="G438" s="40"/>
      <c r="H438" s="40"/>
      <c r="I438" s="40"/>
      <c r="J438" s="40"/>
      <c r="K438" s="40" t="s">
        <v>2358</v>
      </c>
      <c r="L438" s="40"/>
      <c r="M438" s="43" t="s">
        <v>64</v>
      </c>
      <c r="N438" s="45" t="s">
        <v>2359</v>
      </c>
      <c r="O438" s="40">
        <v>5</v>
      </c>
      <c r="P438" s="40">
        <v>161</v>
      </c>
      <c r="Q438" s="40"/>
      <c r="R438" s="46" t="s">
        <v>2360</v>
      </c>
      <c r="S438" s="43" t="s">
        <v>2361</v>
      </c>
    </row>
    <row r="439" spans="1:19" ht="60">
      <c r="A439" s="44"/>
      <c r="B439" s="40"/>
      <c r="C439" s="41" t="s">
        <v>2362</v>
      </c>
      <c r="D439" s="41" t="s">
        <v>53</v>
      </c>
      <c r="E439" s="40" t="s">
        <v>2363</v>
      </c>
      <c r="F439" s="42">
        <v>44696.275960648149</v>
      </c>
      <c r="G439" s="40"/>
      <c r="H439" s="40"/>
      <c r="I439" s="40"/>
      <c r="J439" s="40"/>
      <c r="K439" s="40" t="s">
        <v>1405</v>
      </c>
      <c r="L439" s="40"/>
      <c r="M439" s="43" t="s">
        <v>56</v>
      </c>
      <c r="N439" s="45" t="s">
        <v>1406</v>
      </c>
      <c r="O439" s="40">
        <v>4</v>
      </c>
      <c r="P439" s="40">
        <v>1</v>
      </c>
      <c r="Q439" s="40" t="s">
        <v>227</v>
      </c>
      <c r="R439" s="46" t="s">
        <v>2364</v>
      </c>
      <c r="S439" s="43" t="s">
        <v>1408</v>
      </c>
    </row>
    <row r="440" spans="1:19" ht="48">
      <c r="A440" s="44"/>
      <c r="B440" s="40"/>
      <c r="C440" s="41" t="s">
        <v>2365</v>
      </c>
      <c r="D440" s="41" t="s">
        <v>53</v>
      </c>
      <c r="E440" s="40" t="s">
        <v>2366</v>
      </c>
      <c r="F440" s="42">
        <v>44696.275601851856</v>
      </c>
      <c r="G440" s="40"/>
      <c r="H440" s="40"/>
      <c r="I440" s="40"/>
      <c r="J440" s="40"/>
      <c r="K440" s="40" t="s">
        <v>2367</v>
      </c>
      <c r="L440" s="40"/>
      <c r="M440" s="43" t="s">
        <v>56</v>
      </c>
      <c r="N440" s="45" t="s">
        <v>2368</v>
      </c>
      <c r="O440" s="40">
        <v>1553</v>
      </c>
      <c r="P440" s="40">
        <v>1269</v>
      </c>
      <c r="Q440" s="40"/>
      <c r="R440" s="46" t="s">
        <v>2369</v>
      </c>
      <c r="S440" s="43" t="s">
        <v>112</v>
      </c>
    </row>
    <row r="441" spans="1:19" ht="48">
      <c r="A441" s="44"/>
      <c r="B441" s="40"/>
      <c r="C441" s="41" t="s">
        <v>2370</v>
      </c>
      <c r="D441" s="41" t="s">
        <v>53</v>
      </c>
      <c r="E441" s="40" t="s">
        <v>2371</v>
      </c>
      <c r="F441" s="42">
        <v>44696.275277777779</v>
      </c>
      <c r="G441" s="40"/>
      <c r="H441" s="40"/>
      <c r="I441" s="40"/>
      <c r="J441" s="40"/>
      <c r="K441" s="40" t="s">
        <v>1057</v>
      </c>
      <c r="L441" s="40"/>
      <c r="M441" s="43" t="s">
        <v>56</v>
      </c>
      <c r="N441" s="45" t="s">
        <v>1058</v>
      </c>
      <c r="O441" s="40">
        <v>3</v>
      </c>
      <c r="P441" s="40">
        <v>73</v>
      </c>
      <c r="Q441" s="40"/>
      <c r="R441" s="46" t="s">
        <v>2372</v>
      </c>
      <c r="S441" s="43" t="s">
        <v>239</v>
      </c>
    </row>
    <row r="442" spans="1:19" ht="48">
      <c r="A442" s="44"/>
      <c r="B442" s="40"/>
      <c r="C442" s="41" t="s">
        <v>2373</v>
      </c>
      <c r="D442" s="41" t="s">
        <v>53</v>
      </c>
      <c r="E442" s="40" t="s">
        <v>2374</v>
      </c>
      <c r="F442" s="42">
        <v>44696.273981481485</v>
      </c>
      <c r="G442" s="40"/>
      <c r="H442" s="40"/>
      <c r="I442" s="40"/>
      <c r="J442" s="40"/>
      <c r="K442" s="40" t="s">
        <v>260</v>
      </c>
      <c r="L442" s="40"/>
      <c r="M442" s="43" t="s">
        <v>156</v>
      </c>
      <c r="N442" s="45" t="s">
        <v>261</v>
      </c>
      <c r="O442" s="40">
        <v>22131</v>
      </c>
      <c r="P442" s="40"/>
      <c r="Q442" s="40" t="s">
        <v>82</v>
      </c>
      <c r="R442" s="46" t="s">
        <v>2375</v>
      </c>
      <c r="S442" s="43" t="s">
        <v>498</v>
      </c>
    </row>
    <row r="443" spans="1:19" ht="24">
      <c r="A443" s="44"/>
      <c r="B443" s="40"/>
      <c r="C443" s="41" t="s">
        <v>2376</v>
      </c>
      <c r="D443" s="41" t="s">
        <v>53</v>
      </c>
      <c r="E443" s="40" t="s">
        <v>2377</v>
      </c>
      <c r="F443" s="42">
        <v>44696.272905092592</v>
      </c>
      <c r="G443" s="40"/>
      <c r="H443" s="40"/>
      <c r="I443" s="40"/>
      <c r="J443" s="40"/>
      <c r="K443" s="40" t="s">
        <v>1866</v>
      </c>
      <c r="L443" s="40"/>
      <c r="M443" s="43" t="s">
        <v>64</v>
      </c>
      <c r="N443" s="45" t="s">
        <v>2378</v>
      </c>
      <c r="O443" s="40">
        <v>664288</v>
      </c>
      <c r="P443" s="40">
        <v>175</v>
      </c>
      <c r="Q443" s="40" t="s">
        <v>66</v>
      </c>
      <c r="R443" s="46" t="s">
        <v>2379</v>
      </c>
      <c r="S443" s="43" t="s">
        <v>2380</v>
      </c>
    </row>
    <row r="444" spans="1:19" ht="36">
      <c r="A444" s="44"/>
      <c r="B444" s="40"/>
      <c r="C444" s="41" t="s">
        <v>2381</v>
      </c>
      <c r="D444" s="41" t="s">
        <v>53</v>
      </c>
      <c r="E444" s="40" t="s">
        <v>2382</v>
      </c>
      <c r="F444" s="42">
        <v>44696.272256944445</v>
      </c>
      <c r="G444" s="40"/>
      <c r="H444" s="40"/>
      <c r="I444" s="40"/>
      <c r="J444" s="40"/>
      <c r="K444" s="40" t="s">
        <v>1958</v>
      </c>
      <c r="L444" s="40"/>
      <c r="M444" s="43" t="s">
        <v>64</v>
      </c>
      <c r="N444" s="45" t="s">
        <v>1959</v>
      </c>
      <c r="O444" s="40">
        <v>3711</v>
      </c>
      <c r="P444" s="40">
        <v>1</v>
      </c>
      <c r="Q444" s="40" t="s">
        <v>82</v>
      </c>
      <c r="R444" s="46" t="s">
        <v>2383</v>
      </c>
      <c r="S444" s="43" t="s">
        <v>2384</v>
      </c>
    </row>
    <row r="445" spans="1:19" ht="84">
      <c r="A445" s="44"/>
      <c r="B445" s="40"/>
      <c r="C445" s="41" t="s">
        <v>2385</v>
      </c>
      <c r="D445" s="41" t="s">
        <v>53</v>
      </c>
      <c r="E445" s="40" t="s">
        <v>2386</v>
      </c>
      <c r="F445" s="42">
        <v>44696.268240740741</v>
      </c>
      <c r="G445" s="40"/>
      <c r="H445" s="40"/>
      <c r="I445" s="40"/>
      <c r="J445" s="40"/>
      <c r="K445" s="40" t="s">
        <v>2387</v>
      </c>
      <c r="L445" s="40"/>
      <c r="M445" s="43" t="s">
        <v>56</v>
      </c>
      <c r="N445" s="45" t="s">
        <v>2388</v>
      </c>
      <c r="O445" s="40">
        <v>1063</v>
      </c>
      <c r="P445" s="40">
        <v>2659</v>
      </c>
      <c r="Q445" s="40" t="s">
        <v>2389</v>
      </c>
      <c r="R445" s="46" t="s">
        <v>2390</v>
      </c>
      <c r="S445" s="43" t="s">
        <v>2391</v>
      </c>
    </row>
    <row r="446" spans="1:19" ht="48">
      <c r="A446" s="44"/>
      <c r="B446" s="40"/>
      <c r="C446" s="41" t="s">
        <v>2392</v>
      </c>
      <c r="D446" s="41" t="s">
        <v>53</v>
      </c>
      <c r="E446" s="40" t="s">
        <v>2393</v>
      </c>
      <c r="F446" s="42">
        <v>44696.266770833332</v>
      </c>
      <c r="G446" s="40"/>
      <c r="H446" s="40"/>
      <c r="I446" s="40"/>
      <c r="J446" s="40"/>
      <c r="K446" s="40" t="s">
        <v>2394</v>
      </c>
      <c r="L446" s="40"/>
      <c r="M446" s="43" t="s">
        <v>56</v>
      </c>
      <c r="N446" s="45" t="s">
        <v>2395</v>
      </c>
      <c r="O446" s="40">
        <v>12</v>
      </c>
      <c r="P446" s="40">
        <v>92</v>
      </c>
      <c r="Q446" s="40" t="s">
        <v>104</v>
      </c>
      <c r="R446" s="46" t="s">
        <v>2396</v>
      </c>
      <c r="S446" s="43" t="s">
        <v>714</v>
      </c>
    </row>
    <row r="447" spans="1:19" ht="24">
      <c r="A447" s="44"/>
      <c r="B447" s="40"/>
      <c r="C447" s="41" t="s">
        <v>2397</v>
      </c>
      <c r="D447" s="41" t="s">
        <v>53</v>
      </c>
      <c r="E447" s="40" t="s">
        <v>2398</v>
      </c>
      <c r="F447" s="42">
        <v>44696.265740740739</v>
      </c>
      <c r="G447" s="40"/>
      <c r="H447" s="40"/>
      <c r="I447" s="40"/>
      <c r="J447" s="40"/>
      <c r="K447" s="40" t="s">
        <v>2399</v>
      </c>
      <c r="L447" s="40"/>
      <c r="M447" s="43" t="s">
        <v>56</v>
      </c>
      <c r="N447" s="45" t="s">
        <v>2400</v>
      </c>
      <c r="O447" s="40">
        <v>13</v>
      </c>
      <c r="P447" s="40">
        <v>189</v>
      </c>
      <c r="Q447" s="40" t="s">
        <v>2401</v>
      </c>
      <c r="R447" s="46" t="s">
        <v>2402</v>
      </c>
      <c r="S447" s="43" t="s">
        <v>152</v>
      </c>
    </row>
    <row r="448" spans="1:19" ht="84">
      <c r="A448" s="44"/>
      <c r="B448" s="40"/>
      <c r="C448" s="41" t="s">
        <v>2403</v>
      </c>
      <c r="D448" s="41" t="s">
        <v>53</v>
      </c>
      <c r="E448" s="40" t="s">
        <v>2404</v>
      </c>
      <c r="F448" s="42">
        <v>44696.265706018516</v>
      </c>
      <c r="G448" s="40"/>
      <c r="H448" s="40"/>
      <c r="I448" s="40"/>
      <c r="J448" s="40"/>
      <c r="K448" s="40" t="s">
        <v>2405</v>
      </c>
      <c r="L448" s="40"/>
      <c r="M448" s="43" t="s">
        <v>64</v>
      </c>
      <c r="N448" s="45" t="s">
        <v>2406</v>
      </c>
      <c r="O448" s="40">
        <v>55</v>
      </c>
      <c r="P448" s="40">
        <v>90</v>
      </c>
      <c r="Q448" s="40" t="s">
        <v>66</v>
      </c>
      <c r="R448" s="46" t="s">
        <v>2407</v>
      </c>
      <c r="S448" s="43" t="s">
        <v>239</v>
      </c>
    </row>
    <row r="449" spans="1:19" ht="48">
      <c r="A449" s="44"/>
      <c r="B449" s="40"/>
      <c r="C449" s="41" t="s">
        <v>2408</v>
      </c>
      <c r="D449" s="41" t="s">
        <v>78</v>
      </c>
      <c r="E449" s="40" t="s">
        <v>2409</v>
      </c>
      <c r="F449" s="42">
        <v>44696.262326388889</v>
      </c>
      <c r="G449" s="40"/>
      <c r="H449" s="40"/>
      <c r="I449" s="40"/>
      <c r="J449" s="40"/>
      <c r="K449" s="40" t="s">
        <v>88</v>
      </c>
      <c r="L449" s="40"/>
      <c r="M449" s="43" t="s">
        <v>64</v>
      </c>
      <c r="N449" s="45" t="s">
        <v>89</v>
      </c>
      <c r="O449" s="40">
        <v>68911</v>
      </c>
      <c r="P449" s="40">
        <v>3179</v>
      </c>
      <c r="Q449" s="40" t="s">
        <v>90</v>
      </c>
      <c r="R449" s="46" t="s">
        <v>2410</v>
      </c>
      <c r="S449" s="43" t="s">
        <v>2411</v>
      </c>
    </row>
    <row r="450" spans="1:19" ht="96">
      <c r="A450" s="44"/>
      <c r="B450" s="40"/>
      <c r="C450" s="41" t="s">
        <v>2412</v>
      </c>
      <c r="D450" s="41" t="s">
        <v>223</v>
      </c>
      <c r="E450" s="40" t="s">
        <v>2413</v>
      </c>
      <c r="F450" s="42">
        <v>44696.261157407411</v>
      </c>
      <c r="G450" s="40"/>
      <c r="H450" s="40"/>
      <c r="I450" s="40"/>
      <c r="J450" s="40"/>
      <c r="K450" s="40" t="s">
        <v>2414</v>
      </c>
      <c r="L450" s="40"/>
      <c r="M450" s="43" t="s">
        <v>56</v>
      </c>
      <c r="N450" s="45" t="s">
        <v>2415</v>
      </c>
      <c r="O450" s="40">
        <v>2450</v>
      </c>
      <c r="P450" s="40">
        <v>1703</v>
      </c>
      <c r="Q450" s="40" t="s">
        <v>2416</v>
      </c>
      <c r="R450" s="46" t="s">
        <v>2417</v>
      </c>
      <c r="S450" s="43" t="s">
        <v>1940</v>
      </c>
    </row>
    <row r="451" spans="1:19" ht="24">
      <c r="A451" s="44"/>
      <c r="B451" s="40"/>
      <c r="C451" s="41" t="s">
        <v>2418</v>
      </c>
      <c r="D451" s="41" t="s">
        <v>223</v>
      </c>
      <c r="E451" s="40" t="s">
        <v>2419</v>
      </c>
      <c r="F451" s="42">
        <v>44696.259826388894</v>
      </c>
      <c r="G451" s="40"/>
      <c r="H451" s="40"/>
      <c r="I451" s="40"/>
      <c r="J451" s="40"/>
      <c r="K451" s="40" t="s">
        <v>2420</v>
      </c>
      <c r="L451" s="40"/>
      <c r="M451" s="43" t="s">
        <v>64</v>
      </c>
      <c r="N451" s="45" t="s">
        <v>2421</v>
      </c>
      <c r="O451" s="40">
        <v>695</v>
      </c>
      <c r="P451" s="40">
        <v>1365</v>
      </c>
      <c r="Q451" s="40" t="s">
        <v>66</v>
      </c>
      <c r="R451" s="46" t="s">
        <v>2422</v>
      </c>
      <c r="S451" s="43" t="s">
        <v>714</v>
      </c>
    </row>
    <row r="452" spans="1:19" ht="24">
      <c r="A452" s="44"/>
      <c r="B452" s="40"/>
      <c r="C452" s="41" t="s">
        <v>2423</v>
      </c>
      <c r="D452" s="41" t="s">
        <v>223</v>
      </c>
      <c r="E452" s="40" t="s">
        <v>2424</v>
      </c>
      <c r="F452" s="42">
        <v>44696.258738425924</v>
      </c>
      <c r="G452" s="40"/>
      <c r="H452" s="40"/>
      <c r="I452" s="40"/>
      <c r="J452" s="40"/>
      <c r="K452" s="40" t="s">
        <v>2425</v>
      </c>
      <c r="L452" s="40"/>
      <c r="M452" s="43" t="s">
        <v>56</v>
      </c>
      <c r="N452" s="45" t="s">
        <v>2426</v>
      </c>
      <c r="O452" s="40">
        <v>538</v>
      </c>
      <c r="P452" s="40">
        <v>381</v>
      </c>
      <c r="Q452" s="40" t="s">
        <v>2427</v>
      </c>
      <c r="R452" s="46" t="s">
        <v>2428</v>
      </c>
      <c r="S452" s="43" t="s">
        <v>112</v>
      </c>
    </row>
    <row r="453" spans="1:19" ht="13">
      <c r="A453" s="44"/>
      <c r="B453" s="40"/>
      <c r="C453" s="41" t="s">
        <v>2429</v>
      </c>
      <c r="D453" s="41" t="s">
        <v>53</v>
      </c>
      <c r="E453" s="40" t="s">
        <v>2430</v>
      </c>
      <c r="F453" s="42">
        <v>44696.257534722223</v>
      </c>
      <c r="G453" s="40"/>
      <c r="H453" s="40"/>
      <c r="I453" s="40"/>
      <c r="J453" s="40"/>
      <c r="K453" s="40" t="s">
        <v>1405</v>
      </c>
      <c r="L453" s="40"/>
      <c r="M453" s="43" t="s">
        <v>56</v>
      </c>
      <c r="N453" s="45" t="s">
        <v>1406</v>
      </c>
      <c r="O453" s="40">
        <v>4</v>
      </c>
      <c r="P453" s="40">
        <v>1</v>
      </c>
      <c r="Q453" s="40" t="s">
        <v>227</v>
      </c>
      <c r="R453" s="46" t="s">
        <v>2431</v>
      </c>
      <c r="S453" s="43" t="s">
        <v>1408</v>
      </c>
    </row>
    <row r="454" spans="1:19" ht="72">
      <c r="A454" s="44"/>
      <c r="B454" s="40"/>
      <c r="C454" s="41" t="s">
        <v>2432</v>
      </c>
      <c r="D454" s="41" t="s">
        <v>53</v>
      </c>
      <c r="E454" s="40" t="s">
        <v>2433</v>
      </c>
      <c r="F454" s="42">
        <v>44696.257037037038</v>
      </c>
      <c r="G454" s="40"/>
      <c r="H454" s="40"/>
      <c r="I454" s="40"/>
      <c r="J454" s="40"/>
      <c r="K454" s="40" t="s">
        <v>161</v>
      </c>
      <c r="L454" s="40"/>
      <c r="M454" s="43" t="s">
        <v>162</v>
      </c>
      <c r="N454" s="45" t="s">
        <v>163</v>
      </c>
      <c r="O454" s="40">
        <v>13899</v>
      </c>
      <c r="P454" s="40">
        <v>58</v>
      </c>
      <c r="Q454" s="40" t="s">
        <v>97</v>
      </c>
      <c r="R454" s="46" t="s">
        <v>2434</v>
      </c>
      <c r="S454" s="43" t="s">
        <v>2435</v>
      </c>
    </row>
    <row r="455" spans="1:19" ht="24">
      <c r="A455" s="44"/>
      <c r="B455" s="40"/>
      <c r="C455" s="41" t="s">
        <v>2436</v>
      </c>
      <c r="D455" s="41" t="s">
        <v>53</v>
      </c>
      <c r="E455" s="40" t="s">
        <v>2437</v>
      </c>
      <c r="F455" s="42">
        <v>44696.253460648149</v>
      </c>
      <c r="G455" s="40"/>
      <c r="H455" s="40"/>
      <c r="I455" s="40"/>
      <c r="J455" s="40"/>
      <c r="K455" s="40" t="s">
        <v>647</v>
      </c>
      <c r="L455" s="40"/>
      <c r="M455" s="43" t="s">
        <v>56</v>
      </c>
      <c r="N455" s="45" t="s">
        <v>648</v>
      </c>
      <c r="O455" s="40">
        <v>8282</v>
      </c>
      <c r="P455" s="40">
        <v>6782</v>
      </c>
      <c r="Q455" s="40" t="s">
        <v>649</v>
      </c>
      <c r="R455" s="46" t="s">
        <v>2438</v>
      </c>
      <c r="S455" s="43" t="s">
        <v>1495</v>
      </c>
    </row>
    <row r="456" spans="1:19" ht="36">
      <c r="A456" s="44"/>
      <c r="B456" s="40"/>
      <c r="C456" s="41" t="s">
        <v>2439</v>
      </c>
      <c r="D456" s="41" t="s">
        <v>53</v>
      </c>
      <c r="E456" s="40" t="s">
        <v>2440</v>
      </c>
      <c r="F456" s="42">
        <v>44696.253182870365</v>
      </c>
      <c r="G456" s="40"/>
      <c r="H456" s="40"/>
      <c r="I456" s="40"/>
      <c r="J456" s="40"/>
      <c r="K456" s="40" t="s">
        <v>2441</v>
      </c>
      <c r="L456" s="40"/>
      <c r="M456" s="43" t="s">
        <v>156</v>
      </c>
      <c r="N456" s="45" t="s">
        <v>2442</v>
      </c>
      <c r="O456" s="40">
        <v>390</v>
      </c>
      <c r="P456" s="40">
        <v>208</v>
      </c>
      <c r="Q456" s="40"/>
      <c r="R456" s="46" t="s">
        <v>2443</v>
      </c>
      <c r="S456" s="43" t="s">
        <v>2444</v>
      </c>
    </row>
    <row r="457" spans="1:19" ht="24">
      <c r="A457" s="44"/>
      <c r="B457" s="40"/>
      <c r="C457" s="41" t="s">
        <v>2445</v>
      </c>
      <c r="D457" s="41" t="s">
        <v>53</v>
      </c>
      <c r="E457" s="40" t="s">
        <v>2446</v>
      </c>
      <c r="F457" s="42">
        <v>44696.25277777778</v>
      </c>
      <c r="G457" s="40"/>
      <c r="H457" s="40"/>
      <c r="I457" s="40"/>
      <c r="J457" s="40"/>
      <c r="K457" s="40" t="s">
        <v>2447</v>
      </c>
      <c r="L457" s="40"/>
      <c r="M457" s="43" t="s">
        <v>64</v>
      </c>
      <c r="N457" s="45" t="s">
        <v>2448</v>
      </c>
      <c r="O457" s="40">
        <v>581</v>
      </c>
      <c r="P457" s="40">
        <v>489</v>
      </c>
      <c r="Q457" s="40" t="s">
        <v>227</v>
      </c>
      <c r="R457" s="46" t="s">
        <v>2449</v>
      </c>
      <c r="S457" s="43" t="s">
        <v>2450</v>
      </c>
    </row>
    <row r="458" spans="1:19" ht="24">
      <c r="A458" s="44"/>
      <c r="B458" s="40"/>
      <c r="C458" s="41" t="s">
        <v>2451</v>
      </c>
      <c r="D458" s="41" t="s">
        <v>53</v>
      </c>
      <c r="E458" s="40" t="s">
        <v>2452</v>
      </c>
      <c r="F458" s="42">
        <v>44696.252650462964</v>
      </c>
      <c r="G458" s="40"/>
      <c r="H458" s="40"/>
      <c r="I458" s="40"/>
      <c r="J458" s="40"/>
      <c r="K458" s="40" t="s">
        <v>95</v>
      </c>
      <c r="L458" s="40"/>
      <c r="M458" s="43" t="s">
        <v>64</v>
      </c>
      <c r="N458" s="45" t="s">
        <v>96</v>
      </c>
      <c r="O458" s="40">
        <v>6624</v>
      </c>
      <c r="P458" s="40"/>
      <c r="Q458" s="40" t="s">
        <v>97</v>
      </c>
      <c r="R458" s="46" t="s">
        <v>2453</v>
      </c>
      <c r="S458" s="43" t="s">
        <v>2454</v>
      </c>
    </row>
    <row r="459" spans="1:19" ht="60">
      <c r="A459" s="44"/>
      <c r="B459" s="40"/>
      <c r="C459" s="41" t="s">
        <v>2455</v>
      </c>
      <c r="D459" s="41" t="s">
        <v>53</v>
      </c>
      <c r="E459" s="40" t="s">
        <v>2456</v>
      </c>
      <c r="F459" s="42">
        <v>44696.252152777779</v>
      </c>
      <c r="G459" s="40"/>
      <c r="H459" s="40"/>
      <c r="I459" s="40"/>
      <c r="J459" s="40"/>
      <c r="K459" s="40" t="s">
        <v>2441</v>
      </c>
      <c r="L459" s="40"/>
      <c r="M459" s="43" t="s">
        <v>156</v>
      </c>
      <c r="N459" s="45" t="s">
        <v>2442</v>
      </c>
      <c r="O459" s="40">
        <v>390</v>
      </c>
      <c r="P459" s="40">
        <v>208</v>
      </c>
      <c r="Q459" s="40"/>
      <c r="R459" s="46" t="s">
        <v>2457</v>
      </c>
      <c r="S459" s="43" t="s">
        <v>1522</v>
      </c>
    </row>
    <row r="460" spans="1:19" ht="13">
      <c r="A460" s="44"/>
      <c r="B460" s="40"/>
      <c r="C460" s="41" t="s">
        <v>2458</v>
      </c>
      <c r="D460" s="41" t="s">
        <v>223</v>
      </c>
      <c r="E460" s="40" t="s">
        <v>2459</v>
      </c>
      <c r="F460" s="42">
        <v>44696.249131944445</v>
      </c>
      <c r="G460" s="40"/>
      <c r="H460" s="40"/>
      <c r="I460" s="40"/>
      <c r="J460" s="40"/>
      <c r="K460" s="40" t="s">
        <v>2460</v>
      </c>
      <c r="L460" s="40"/>
      <c r="M460" s="43" t="s">
        <v>156</v>
      </c>
      <c r="N460" s="45" t="s">
        <v>2461</v>
      </c>
      <c r="O460" s="40">
        <v>8675</v>
      </c>
      <c r="P460" s="40">
        <v>1748</v>
      </c>
      <c r="Q460" s="40"/>
      <c r="R460" s="46" t="s">
        <v>2462</v>
      </c>
      <c r="S460" s="43" t="s">
        <v>209</v>
      </c>
    </row>
    <row r="461" spans="1:19" ht="36">
      <c r="A461" s="44"/>
      <c r="B461" s="40"/>
      <c r="C461" s="41" t="s">
        <v>2463</v>
      </c>
      <c r="D461" s="41" t="s">
        <v>53</v>
      </c>
      <c r="E461" s="40" t="s">
        <v>2464</v>
      </c>
      <c r="F461" s="42">
        <v>44696.248888888891</v>
      </c>
      <c r="G461" s="40"/>
      <c r="H461" s="40"/>
      <c r="I461" s="40"/>
      <c r="J461" s="40"/>
      <c r="K461" s="40" t="s">
        <v>578</v>
      </c>
      <c r="L461" s="40"/>
      <c r="M461" s="43" t="s">
        <v>348</v>
      </c>
      <c r="N461" s="45" t="s">
        <v>579</v>
      </c>
      <c r="O461" s="40">
        <v>489828</v>
      </c>
      <c r="P461" s="40">
        <v>8</v>
      </c>
      <c r="Q461" s="40" t="s">
        <v>227</v>
      </c>
      <c r="R461" s="46" t="s">
        <v>2465</v>
      </c>
      <c r="S461" s="43" t="s">
        <v>2466</v>
      </c>
    </row>
    <row r="462" spans="1:19" ht="24">
      <c r="A462" s="44"/>
      <c r="B462" s="40"/>
      <c r="C462" s="41" t="s">
        <v>2467</v>
      </c>
      <c r="D462" s="41" t="s">
        <v>53</v>
      </c>
      <c r="E462" s="40" t="s">
        <v>2468</v>
      </c>
      <c r="F462" s="42">
        <v>44696.248877314814</v>
      </c>
      <c r="G462" s="40"/>
      <c r="H462" s="40"/>
      <c r="I462" s="40"/>
      <c r="J462" s="40"/>
      <c r="K462" s="40" t="s">
        <v>1774</v>
      </c>
      <c r="L462" s="40"/>
      <c r="M462" s="43" t="s">
        <v>64</v>
      </c>
      <c r="N462" s="45" t="s">
        <v>1775</v>
      </c>
      <c r="O462" s="40">
        <v>4562</v>
      </c>
      <c r="P462" s="40">
        <v>28</v>
      </c>
      <c r="Q462" s="40" t="s">
        <v>227</v>
      </c>
      <c r="R462" s="46" t="s">
        <v>2469</v>
      </c>
      <c r="S462" s="43" t="s">
        <v>2470</v>
      </c>
    </row>
    <row r="463" spans="1:19" ht="84">
      <c r="A463" s="44"/>
      <c r="B463" s="40"/>
      <c r="C463" s="41" t="s">
        <v>2471</v>
      </c>
      <c r="D463" s="41" t="s">
        <v>53</v>
      </c>
      <c r="E463" s="40" t="s">
        <v>2472</v>
      </c>
      <c r="F463" s="42">
        <v>44696.248530092591</v>
      </c>
      <c r="G463" s="40"/>
      <c r="H463" s="40"/>
      <c r="I463" s="40" t="s">
        <v>88</v>
      </c>
      <c r="J463" s="40" t="s">
        <v>85</v>
      </c>
      <c r="K463" s="40" t="s">
        <v>88</v>
      </c>
      <c r="L463" s="40" t="s">
        <v>2473</v>
      </c>
      <c r="M463" s="43" t="s">
        <v>64</v>
      </c>
      <c r="N463" s="45" t="s">
        <v>89</v>
      </c>
      <c r="O463" s="40">
        <v>68911</v>
      </c>
      <c r="P463" s="40">
        <v>3179</v>
      </c>
      <c r="Q463" s="40" t="s">
        <v>90</v>
      </c>
      <c r="R463" s="46" t="s">
        <v>2474</v>
      </c>
      <c r="S463" s="43" t="s">
        <v>112</v>
      </c>
    </row>
    <row r="464" spans="1:19" ht="13">
      <c r="A464" s="44"/>
      <c r="B464" s="40"/>
      <c r="C464" s="41" t="s">
        <v>2475</v>
      </c>
      <c r="D464" s="41"/>
      <c r="E464" s="40" t="s">
        <v>2476</v>
      </c>
      <c r="F464" s="42">
        <v>44696.248229166667</v>
      </c>
      <c r="G464" s="40"/>
      <c r="H464" s="40"/>
      <c r="I464" s="40" t="s">
        <v>122</v>
      </c>
      <c r="J464" s="40" t="s">
        <v>123</v>
      </c>
      <c r="K464" s="40" t="s">
        <v>2477</v>
      </c>
      <c r="L464" s="40" t="s">
        <v>132</v>
      </c>
      <c r="M464" s="43" t="s">
        <v>156</v>
      </c>
      <c r="N464" s="45" t="s">
        <v>2478</v>
      </c>
      <c r="O464" s="40">
        <v>7</v>
      </c>
      <c r="P464" s="40">
        <v>50</v>
      </c>
      <c r="Q464" s="40" t="s">
        <v>2479</v>
      </c>
      <c r="R464" s="46" t="s">
        <v>2480</v>
      </c>
      <c r="S464" s="43" t="s">
        <v>134</v>
      </c>
    </row>
    <row r="465" spans="1:19" ht="13">
      <c r="A465" s="44"/>
      <c r="B465" s="40"/>
      <c r="C465" s="41" t="s">
        <v>2481</v>
      </c>
      <c r="D465" s="41" t="s">
        <v>53</v>
      </c>
      <c r="E465" s="40" t="s">
        <v>2482</v>
      </c>
      <c r="F465" s="42">
        <v>44696.248124999998</v>
      </c>
      <c r="G465" s="40"/>
      <c r="H465" s="40"/>
      <c r="I465" s="40"/>
      <c r="J465" s="40"/>
      <c r="K465" s="40" t="s">
        <v>2483</v>
      </c>
      <c r="L465" s="40"/>
      <c r="M465" s="43" t="s">
        <v>56</v>
      </c>
      <c r="N465" s="45" t="s">
        <v>2484</v>
      </c>
      <c r="O465" s="40">
        <v>49</v>
      </c>
      <c r="P465" s="40">
        <v>207</v>
      </c>
      <c r="Q465" s="40" t="s">
        <v>2485</v>
      </c>
      <c r="R465" s="46" t="s">
        <v>2486</v>
      </c>
      <c r="S465" s="43" t="s">
        <v>2487</v>
      </c>
    </row>
    <row r="466" spans="1:19" ht="84">
      <c r="A466" s="44"/>
      <c r="B466" s="40"/>
      <c r="C466" s="41" t="s">
        <v>2488</v>
      </c>
      <c r="D466" s="41" t="s">
        <v>223</v>
      </c>
      <c r="E466" s="40" t="s">
        <v>2489</v>
      </c>
      <c r="F466" s="42">
        <v>44696.246157407411</v>
      </c>
      <c r="G466" s="40"/>
      <c r="H466" s="40"/>
      <c r="I466" s="40" t="s">
        <v>281</v>
      </c>
      <c r="J466" s="40" t="s">
        <v>282</v>
      </c>
      <c r="K466" s="40" t="s">
        <v>2490</v>
      </c>
      <c r="L466" s="40" t="s">
        <v>2491</v>
      </c>
      <c r="M466" s="43" t="s">
        <v>56</v>
      </c>
      <c r="N466" s="45" t="s">
        <v>2492</v>
      </c>
      <c r="O466" s="40">
        <v>36</v>
      </c>
      <c r="P466" s="40">
        <v>341</v>
      </c>
      <c r="Q466" s="40" t="s">
        <v>2493</v>
      </c>
      <c r="R466" s="46" t="s">
        <v>2494</v>
      </c>
      <c r="S466" s="43" t="s">
        <v>287</v>
      </c>
    </row>
    <row r="467" spans="1:19" ht="48">
      <c r="A467" s="44"/>
      <c r="B467" s="40"/>
      <c r="C467" s="41" t="s">
        <v>2495</v>
      </c>
      <c r="D467" s="41" t="s">
        <v>53</v>
      </c>
      <c r="E467" s="40" t="s">
        <v>2496</v>
      </c>
      <c r="F467" s="42">
        <v>44696.24591435185</v>
      </c>
      <c r="G467" s="40"/>
      <c r="H467" s="40"/>
      <c r="I467" s="40"/>
      <c r="J467" s="40"/>
      <c r="K467" s="40" t="s">
        <v>2497</v>
      </c>
      <c r="L467" s="40"/>
      <c r="M467" s="43" t="s">
        <v>56</v>
      </c>
      <c r="N467" s="45" t="s">
        <v>2498</v>
      </c>
      <c r="O467" s="40">
        <v>6200</v>
      </c>
      <c r="P467" s="40">
        <v>6592</v>
      </c>
      <c r="Q467" s="40" t="s">
        <v>2499</v>
      </c>
      <c r="R467" s="46" t="s">
        <v>2500</v>
      </c>
      <c r="S467" s="43" t="s">
        <v>112</v>
      </c>
    </row>
    <row r="468" spans="1:19" ht="72">
      <c r="A468" s="44"/>
      <c r="B468" s="40"/>
      <c r="C468" s="41" t="s">
        <v>2501</v>
      </c>
      <c r="D468" s="41" t="s">
        <v>223</v>
      </c>
      <c r="E468" s="40" t="s">
        <v>2502</v>
      </c>
      <c r="F468" s="42">
        <v>44696.245648148149</v>
      </c>
      <c r="G468" s="40"/>
      <c r="H468" s="40"/>
      <c r="I468" s="40"/>
      <c r="J468" s="40"/>
      <c r="K468" s="40" t="s">
        <v>2503</v>
      </c>
      <c r="L468" s="40"/>
      <c r="M468" s="43" t="s">
        <v>156</v>
      </c>
      <c r="N468" s="45" t="s">
        <v>2504</v>
      </c>
      <c r="O468" s="40">
        <v>421</v>
      </c>
      <c r="P468" s="40">
        <v>989</v>
      </c>
      <c r="Q468" s="40"/>
      <c r="R468" s="46" t="s">
        <v>2505</v>
      </c>
      <c r="S468" s="43" t="s">
        <v>1162</v>
      </c>
    </row>
    <row r="469" spans="1:19" ht="60">
      <c r="A469" s="44"/>
      <c r="B469" s="40"/>
      <c r="C469" s="41" t="s">
        <v>2506</v>
      </c>
      <c r="D469" s="41" t="s">
        <v>223</v>
      </c>
      <c r="E469" s="40" t="s">
        <v>2507</v>
      </c>
      <c r="F469" s="42">
        <v>44696.245405092588</v>
      </c>
      <c r="G469" s="40"/>
      <c r="H469" s="40"/>
      <c r="I469" s="40"/>
      <c r="J469" s="40"/>
      <c r="K469" s="40" t="s">
        <v>2508</v>
      </c>
      <c r="L469" s="40"/>
      <c r="M469" s="43" t="s">
        <v>56</v>
      </c>
      <c r="N469" s="45" t="s">
        <v>2509</v>
      </c>
      <c r="O469" s="40">
        <v>405</v>
      </c>
      <c r="P469" s="40">
        <v>896</v>
      </c>
      <c r="Q469" s="40" t="s">
        <v>2510</v>
      </c>
      <c r="R469" s="46" t="s">
        <v>2511</v>
      </c>
      <c r="S469" s="43" t="s">
        <v>1355</v>
      </c>
    </row>
    <row r="470" spans="1:19" ht="48">
      <c r="A470" s="44"/>
      <c r="B470" s="40"/>
      <c r="C470" s="41" t="s">
        <v>2512</v>
      </c>
      <c r="D470" s="41" t="s">
        <v>53</v>
      </c>
      <c r="E470" s="40" t="s">
        <v>2513</v>
      </c>
      <c r="F470" s="42">
        <v>44696.244930555556</v>
      </c>
      <c r="G470" s="40"/>
      <c r="H470" s="40"/>
      <c r="I470" s="40"/>
      <c r="J470" s="40"/>
      <c r="K470" s="40" t="s">
        <v>2514</v>
      </c>
      <c r="L470" s="40"/>
      <c r="M470" s="43" t="s">
        <v>56</v>
      </c>
      <c r="N470" s="45" t="s">
        <v>2515</v>
      </c>
      <c r="O470" s="40">
        <v>476</v>
      </c>
      <c r="P470" s="40">
        <v>493</v>
      </c>
      <c r="Q470" s="40"/>
      <c r="R470" s="46" t="s">
        <v>2516</v>
      </c>
      <c r="S470" s="43" t="s">
        <v>421</v>
      </c>
    </row>
    <row r="471" spans="1:19" ht="48">
      <c r="A471" s="44"/>
      <c r="B471" s="40"/>
      <c r="C471" s="41" t="s">
        <v>2517</v>
      </c>
      <c r="D471" s="41" t="s">
        <v>223</v>
      </c>
      <c r="E471" s="40" t="s">
        <v>2518</v>
      </c>
      <c r="F471" s="42">
        <v>44696.243761574078</v>
      </c>
      <c r="G471" s="40"/>
      <c r="H471" s="40"/>
      <c r="I471" s="40"/>
      <c r="J471" s="40"/>
      <c r="K471" s="40" t="s">
        <v>2519</v>
      </c>
      <c r="L471" s="40"/>
      <c r="M471" s="43" t="s">
        <v>56</v>
      </c>
      <c r="N471" s="45" t="s">
        <v>2520</v>
      </c>
      <c r="O471" s="40">
        <v>49</v>
      </c>
      <c r="P471" s="40">
        <v>81</v>
      </c>
      <c r="Q471" s="40" t="s">
        <v>97</v>
      </c>
      <c r="R471" s="46" t="s">
        <v>2521</v>
      </c>
      <c r="S471" s="43" t="s">
        <v>112</v>
      </c>
    </row>
    <row r="472" spans="1:19" ht="13">
      <c r="A472" s="44"/>
      <c r="B472" s="40"/>
      <c r="C472" s="41" t="s">
        <v>2522</v>
      </c>
      <c r="D472" s="41" t="s">
        <v>53</v>
      </c>
      <c r="E472" s="40" t="s">
        <v>2523</v>
      </c>
      <c r="F472" s="42">
        <v>44696.243564814809</v>
      </c>
      <c r="G472" s="40"/>
      <c r="H472" s="40"/>
      <c r="I472" s="40"/>
      <c r="J472" s="40"/>
      <c r="K472" s="40" t="s">
        <v>1958</v>
      </c>
      <c r="L472" s="40"/>
      <c r="M472" s="43" t="s">
        <v>64</v>
      </c>
      <c r="N472" s="45" t="s">
        <v>1959</v>
      </c>
      <c r="O472" s="40">
        <v>3711</v>
      </c>
      <c r="P472" s="40">
        <v>1</v>
      </c>
      <c r="Q472" s="40" t="s">
        <v>82</v>
      </c>
      <c r="R472" s="46" t="s">
        <v>2524</v>
      </c>
      <c r="S472" s="43" t="s">
        <v>2525</v>
      </c>
    </row>
    <row r="473" spans="1:19" ht="48">
      <c r="A473" s="44"/>
      <c r="B473" s="40"/>
      <c r="C473" s="41" t="s">
        <v>2526</v>
      </c>
      <c r="D473" s="41" t="s">
        <v>53</v>
      </c>
      <c r="E473" s="40" t="s">
        <v>2527</v>
      </c>
      <c r="F473" s="42">
        <v>44696.242662037039</v>
      </c>
      <c r="G473" s="40"/>
      <c r="H473" s="40"/>
      <c r="I473" s="40"/>
      <c r="J473" s="40"/>
      <c r="K473" s="40" t="s">
        <v>2528</v>
      </c>
      <c r="L473" s="40"/>
      <c r="M473" s="43" t="s">
        <v>56</v>
      </c>
      <c r="N473" s="45" t="s">
        <v>2529</v>
      </c>
      <c r="O473" s="40">
        <v>515</v>
      </c>
      <c r="P473" s="40">
        <v>2098</v>
      </c>
      <c r="Q473" s="40" t="s">
        <v>227</v>
      </c>
      <c r="R473" s="46" t="s">
        <v>2530</v>
      </c>
      <c r="S473" s="43" t="s">
        <v>112</v>
      </c>
    </row>
    <row r="474" spans="1:19" ht="36">
      <c r="A474" s="44"/>
      <c r="B474" s="40"/>
      <c r="C474" s="41" t="s">
        <v>2531</v>
      </c>
      <c r="D474" s="41" t="s">
        <v>53</v>
      </c>
      <c r="E474" s="40" t="s">
        <v>2532</v>
      </c>
      <c r="F474" s="42">
        <v>44696.242488425924</v>
      </c>
      <c r="G474" s="40"/>
      <c r="H474" s="40"/>
      <c r="I474" s="40"/>
      <c r="J474" s="40"/>
      <c r="K474" s="40" t="s">
        <v>2533</v>
      </c>
      <c r="L474" s="40"/>
      <c r="M474" s="43" t="s">
        <v>56</v>
      </c>
      <c r="N474" s="45" t="s">
        <v>2534</v>
      </c>
      <c r="O474" s="40">
        <v>1480</v>
      </c>
      <c r="P474" s="40">
        <v>1422</v>
      </c>
      <c r="Q474" s="40" t="s">
        <v>227</v>
      </c>
      <c r="R474" s="46" t="s">
        <v>2535</v>
      </c>
      <c r="S474" s="43" t="s">
        <v>2536</v>
      </c>
    </row>
    <row r="475" spans="1:19" ht="24">
      <c r="A475" s="44"/>
      <c r="B475" s="40"/>
      <c r="C475" s="41" t="s">
        <v>2537</v>
      </c>
      <c r="D475" s="41" t="s">
        <v>53</v>
      </c>
      <c r="E475" s="40" t="s">
        <v>2538</v>
      </c>
      <c r="F475" s="42">
        <v>44696.240486111114</v>
      </c>
      <c r="G475" s="40"/>
      <c r="H475" s="40"/>
      <c r="I475" s="40"/>
      <c r="J475" s="40"/>
      <c r="K475" s="40" t="s">
        <v>1246</v>
      </c>
      <c r="L475" s="40"/>
      <c r="M475" s="43" t="s">
        <v>56</v>
      </c>
      <c r="N475" s="45" t="s">
        <v>1247</v>
      </c>
      <c r="O475" s="40">
        <v>985</v>
      </c>
      <c r="P475" s="40">
        <v>96</v>
      </c>
      <c r="Q475" s="40"/>
      <c r="R475" s="46" t="s">
        <v>2539</v>
      </c>
      <c r="S475" s="43" t="s">
        <v>112</v>
      </c>
    </row>
    <row r="476" spans="1:19" ht="60">
      <c r="A476" s="44"/>
      <c r="B476" s="40"/>
      <c r="C476" s="41" t="s">
        <v>2540</v>
      </c>
      <c r="D476" s="41" t="s">
        <v>223</v>
      </c>
      <c r="E476" s="40" t="s">
        <v>2541</v>
      </c>
      <c r="F476" s="42">
        <v>44696.239687499998</v>
      </c>
      <c r="G476" s="40"/>
      <c r="H476" s="40"/>
      <c r="I476" s="40"/>
      <c r="J476" s="40"/>
      <c r="K476" s="40" t="s">
        <v>2542</v>
      </c>
      <c r="L476" s="40"/>
      <c r="M476" s="43" t="s">
        <v>56</v>
      </c>
      <c r="N476" s="45" t="s">
        <v>2543</v>
      </c>
      <c r="O476" s="40">
        <v>59543</v>
      </c>
      <c r="P476" s="40">
        <v>53018</v>
      </c>
      <c r="Q476" s="40" t="s">
        <v>2544</v>
      </c>
      <c r="R476" s="46" t="s">
        <v>2545</v>
      </c>
      <c r="S476" s="43" t="s">
        <v>2546</v>
      </c>
    </row>
    <row r="477" spans="1:19" ht="13">
      <c r="A477" s="44"/>
      <c r="B477" s="40"/>
      <c r="C477" s="41" t="s">
        <v>2547</v>
      </c>
      <c r="D477" s="41" t="s">
        <v>53</v>
      </c>
      <c r="E477" s="40" t="s">
        <v>2548</v>
      </c>
      <c r="F477" s="42">
        <v>44696.238750000004</v>
      </c>
      <c r="G477" s="40"/>
      <c r="H477" s="40"/>
      <c r="I477" s="40"/>
      <c r="J477" s="40"/>
      <c r="K477" s="40" t="s">
        <v>2549</v>
      </c>
      <c r="L477" s="40"/>
      <c r="M477" s="43" t="s">
        <v>56</v>
      </c>
      <c r="N477" s="45" t="s">
        <v>2550</v>
      </c>
      <c r="O477" s="40">
        <v>6797</v>
      </c>
      <c r="P477" s="40">
        <v>1612</v>
      </c>
      <c r="Q477" s="40" t="s">
        <v>2551</v>
      </c>
      <c r="R477" s="46" t="s">
        <v>2552</v>
      </c>
      <c r="S477" s="43" t="s">
        <v>498</v>
      </c>
    </row>
    <row r="478" spans="1:19" ht="48">
      <c r="A478" s="44"/>
      <c r="B478" s="40"/>
      <c r="C478" s="41" t="s">
        <v>2553</v>
      </c>
      <c r="D478" s="41" t="s">
        <v>53</v>
      </c>
      <c r="E478" s="40" t="s">
        <v>2554</v>
      </c>
      <c r="F478" s="42">
        <v>44696.23542824074</v>
      </c>
      <c r="G478" s="40"/>
      <c r="H478" s="40"/>
      <c r="I478" s="40"/>
      <c r="J478" s="40"/>
      <c r="K478" s="40" t="s">
        <v>260</v>
      </c>
      <c r="L478" s="40"/>
      <c r="M478" s="43" t="s">
        <v>156</v>
      </c>
      <c r="N478" s="45" t="s">
        <v>261</v>
      </c>
      <c r="O478" s="40">
        <v>22131</v>
      </c>
      <c r="P478" s="40"/>
      <c r="Q478" s="40" t="s">
        <v>82</v>
      </c>
      <c r="R478" s="46" t="s">
        <v>2555</v>
      </c>
      <c r="S478" s="43" t="s">
        <v>498</v>
      </c>
    </row>
    <row r="479" spans="1:19" ht="48">
      <c r="A479" s="44"/>
      <c r="B479" s="40"/>
      <c r="C479" s="41" t="s">
        <v>2556</v>
      </c>
      <c r="D479" s="41" t="s">
        <v>223</v>
      </c>
      <c r="E479" s="40" t="s">
        <v>2557</v>
      </c>
      <c r="F479" s="42">
        <v>44696.234884259262</v>
      </c>
      <c r="G479" s="40"/>
      <c r="H479" s="40"/>
      <c r="I479" s="40"/>
      <c r="J479" s="40"/>
      <c r="K479" s="40" t="s">
        <v>2558</v>
      </c>
      <c r="L479" s="40"/>
      <c r="M479" s="43" t="s">
        <v>156</v>
      </c>
      <c r="N479" s="45" t="s">
        <v>2559</v>
      </c>
      <c r="O479" s="40">
        <v>1219</v>
      </c>
      <c r="P479" s="40">
        <v>685</v>
      </c>
      <c r="Q479" s="40" t="s">
        <v>777</v>
      </c>
      <c r="R479" s="46" t="s">
        <v>2560</v>
      </c>
      <c r="S479" s="43" t="s">
        <v>112</v>
      </c>
    </row>
    <row r="480" spans="1:19" ht="24">
      <c r="A480" s="44"/>
      <c r="B480" s="40"/>
      <c r="C480" s="41" t="s">
        <v>2561</v>
      </c>
      <c r="D480" s="41" t="s">
        <v>53</v>
      </c>
      <c r="E480" s="40" t="s">
        <v>2562</v>
      </c>
      <c r="F480" s="42">
        <v>44696.234583333338</v>
      </c>
      <c r="G480" s="40"/>
      <c r="H480" s="40"/>
      <c r="I480" s="40"/>
      <c r="J480" s="40"/>
      <c r="K480" s="40" t="s">
        <v>1258</v>
      </c>
      <c r="L480" s="40"/>
      <c r="M480" s="43" t="s">
        <v>56</v>
      </c>
      <c r="N480" s="45" t="s">
        <v>1259</v>
      </c>
      <c r="O480" s="40">
        <v>1416</v>
      </c>
      <c r="P480" s="40"/>
      <c r="Q480" s="40"/>
      <c r="R480" s="46" t="s">
        <v>2563</v>
      </c>
      <c r="S480" s="43" t="s">
        <v>2564</v>
      </c>
    </row>
    <row r="481" spans="1:19" ht="60">
      <c r="A481" s="44"/>
      <c r="B481" s="40"/>
      <c r="C481" s="41" t="s">
        <v>2565</v>
      </c>
      <c r="D481" s="41" t="s">
        <v>382</v>
      </c>
      <c r="E481" s="40" t="s">
        <v>2566</v>
      </c>
      <c r="F481" s="42">
        <v>44696.233113425929</v>
      </c>
      <c r="G481" s="40"/>
      <c r="H481" s="40"/>
      <c r="I481" s="40" t="s">
        <v>1335</v>
      </c>
      <c r="J481" s="40" t="s">
        <v>1332</v>
      </c>
      <c r="K481" s="40" t="s">
        <v>2032</v>
      </c>
      <c r="L481" s="40" t="s">
        <v>2567</v>
      </c>
      <c r="M481" s="43" t="s">
        <v>64</v>
      </c>
      <c r="N481" s="45" t="s">
        <v>2034</v>
      </c>
      <c r="O481" s="40">
        <v>4</v>
      </c>
      <c r="P481" s="40">
        <v>37</v>
      </c>
      <c r="Q481" s="40"/>
      <c r="R481" s="46" t="s">
        <v>2568</v>
      </c>
      <c r="S481" s="43" t="s">
        <v>2036</v>
      </c>
    </row>
    <row r="482" spans="1:19" ht="36">
      <c r="A482" s="44"/>
      <c r="B482" s="40"/>
      <c r="C482" s="41" t="s">
        <v>2569</v>
      </c>
      <c r="D482" s="41" t="s">
        <v>53</v>
      </c>
      <c r="E482" s="40" t="s">
        <v>2570</v>
      </c>
      <c r="F482" s="42">
        <v>44696.232997685191</v>
      </c>
      <c r="G482" s="40"/>
      <c r="H482" s="40"/>
      <c r="I482" s="40"/>
      <c r="J482" s="40"/>
      <c r="K482" s="40" t="s">
        <v>669</v>
      </c>
      <c r="L482" s="40"/>
      <c r="M482" s="43" t="s">
        <v>156</v>
      </c>
      <c r="N482" s="45" t="s">
        <v>670</v>
      </c>
      <c r="O482" s="40">
        <v>344</v>
      </c>
      <c r="P482" s="40">
        <v>224</v>
      </c>
      <c r="Q482" s="40" t="s">
        <v>671</v>
      </c>
      <c r="R482" s="46" t="s">
        <v>2571</v>
      </c>
      <c r="S482" s="43" t="s">
        <v>2572</v>
      </c>
    </row>
    <row r="483" spans="1:19" ht="24">
      <c r="A483" s="44"/>
      <c r="B483" s="40"/>
      <c r="C483" s="41" t="s">
        <v>2573</v>
      </c>
      <c r="D483" s="41" t="s">
        <v>53</v>
      </c>
      <c r="E483" s="40" t="s">
        <v>2574</v>
      </c>
      <c r="F483" s="42">
        <v>44696.232858796298</v>
      </c>
      <c r="G483" s="40"/>
      <c r="H483" s="40"/>
      <c r="I483" s="40"/>
      <c r="J483" s="40"/>
      <c r="K483" s="40" t="s">
        <v>2575</v>
      </c>
      <c r="L483" s="40"/>
      <c r="M483" s="43" t="s">
        <v>156</v>
      </c>
      <c r="N483" s="45" t="s">
        <v>2576</v>
      </c>
      <c r="O483" s="40">
        <v>869</v>
      </c>
      <c r="P483" s="40">
        <v>1289</v>
      </c>
      <c r="Q483" s="40" t="s">
        <v>2577</v>
      </c>
      <c r="R483" s="46" t="s">
        <v>2578</v>
      </c>
      <c r="S483" s="43" t="s">
        <v>2444</v>
      </c>
    </row>
    <row r="484" spans="1:19" ht="96">
      <c r="A484" s="44"/>
      <c r="B484" s="40"/>
      <c r="C484" s="41" t="s">
        <v>2579</v>
      </c>
      <c r="D484" s="41" t="s">
        <v>382</v>
      </c>
      <c r="E484" s="40" t="s">
        <v>2580</v>
      </c>
      <c r="F484" s="42">
        <v>44696.232291666667</v>
      </c>
      <c r="G484" s="40"/>
      <c r="H484" s="40"/>
      <c r="I484" s="40" t="s">
        <v>2581</v>
      </c>
      <c r="J484" s="40" t="s">
        <v>2582</v>
      </c>
      <c r="K484" s="40" t="s">
        <v>2032</v>
      </c>
      <c r="L484" s="40" t="s">
        <v>2583</v>
      </c>
      <c r="M484" s="43" t="s">
        <v>64</v>
      </c>
      <c r="N484" s="45" t="s">
        <v>2034</v>
      </c>
      <c r="O484" s="40">
        <v>4</v>
      </c>
      <c r="P484" s="40">
        <v>37</v>
      </c>
      <c r="Q484" s="40"/>
      <c r="R484" s="46" t="s">
        <v>2584</v>
      </c>
      <c r="S484" s="43" t="s">
        <v>2585</v>
      </c>
    </row>
    <row r="485" spans="1:19" ht="84">
      <c r="A485" s="44"/>
      <c r="B485" s="40"/>
      <c r="C485" s="41" t="s">
        <v>2586</v>
      </c>
      <c r="D485" s="41" t="s">
        <v>53</v>
      </c>
      <c r="E485" s="40" t="s">
        <v>2587</v>
      </c>
      <c r="F485" s="42">
        <v>44696.232256944444</v>
      </c>
      <c r="G485" s="40"/>
      <c r="H485" s="40"/>
      <c r="I485" s="40"/>
      <c r="J485" s="40"/>
      <c r="K485" s="40" t="s">
        <v>469</v>
      </c>
      <c r="L485" s="40"/>
      <c r="M485" s="43" t="s">
        <v>56</v>
      </c>
      <c r="N485" s="45" t="s">
        <v>470</v>
      </c>
      <c r="O485" s="40">
        <v>20365</v>
      </c>
      <c r="P485" s="40">
        <v>521</v>
      </c>
      <c r="Q485" s="40"/>
      <c r="R485" s="46" t="s">
        <v>2588</v>
      </c>
      <c r="S485" s="43" t="s">
        <v>112</v>
      </c>
    </row>
    <row r="486" spans="1:19" ht="48">
      <c r="A486" s="44"/>
      <c r="B486" s="40"/>
      <c r="C486" s="41" t="s">
        <v>2589</v>
      </c>
      <c r="D486" s="41" t="s">
        <v>53</v>
      </c>
      <c r="E486" s="40" t="s">
        <v>2590</v>
      </c>
      <c r="F486" s="42">
        <v>44696.232048611113</v>
      </c>
      <c r="G486" s="40"/>
      <c r="H486" s="40"/>
      <c r="I486" s="40"/>
      <c r="J486" s="40"/>
      <c r="K486" s="40" t="s">
        <v>1547</v>
      </c>
      <c r="L486" s="40"/>
      <c r="M486" s="43" t="s">
        <v>56</v>
      </c>
      <c r="N486" s="45" t="s">
        <v>1548</v>
      </c>
      <c r="O486" s="40">
        <v>7058</v>
      </c>
      <c r="P486" s="40">
        <v>1166</v>
      </c>
      <c r="Q486" s="40" t="s">
        <v>1549</v>
      </c>
      <c r="R486" s="46" t="s">
        <v>2591</v>
      </c>
      <c r="S486" s="43" t="s">
        <v>2444</v>
      </c>
    </row>
    <row r="487" spans="1:19" ht="84">
      <c r="A487" s="44"/>
      <c r="B487" s="40"/>
      <c r="C487" s="41" t="s">
        <v>2592</v>
      </c>
      <c r="D487" s="41" t="s">
        <v>53</v>
      </c>
      <c r="E487" s="40" t="s">
        <v>2593</v>
      </c>
      <c r="F487" s="42">
        <v>44696.231724537036</v>
      </c>
      <c r="G487" s="40"/>
      <c r="H487" s="40"/>
      <c r="I487" s="40"/>
      <c r="J487" s="40"/>
      <c r="K487" s="40" t="s">
        <v>2594</v>
      </c>
      <c r="L487" s="40"/>
      <c r="M487" s="43" t="s">
        <v>156</v>
      </c>
      <c r="N487" s="45" t="s">
        <v>2595</v>
      </c>
      <c r="O487" s="40">
        <v>44</v>
      </c>
      <c r="P487" s="40">
        <v>33</v>
      </c>
      <c r="Q487" s="40" t="s">
        <v>2596</v>
      </c>
      <c r="R487" s="46" t="s">
        <v>2597</v>
      </c>
      <c r="S487" s="43" t="s">
        <v>112</v>
      </c>
    </row>
    <row r="488" spans="1:19" ht="24">
      <c r="A488" s="44"/>
      <c r="B488" s="40"/>
      <c r="C488" s="41" t="s">
        <v>2598</v>
      </c>
      <c r="D488" s="41" t="s">
        <v>53</v>
      </c>
      <c r="E488" s="40" t="s">
        <v>2599</v>
      </c>
      <c r="F488" s="42">
        <v>44696.23170138889</v>
      </c>
      <c r="G488" s="40"/>
      <c r="H488" s="40"/>
      <c r="I488" s="40"/>
      <c r="J488" s="40"/>
      <c r="K488" s="40" t="s">
        <v>2600</v>
      </c>
      <c r="L488" s="40"/>
      <c r="M488" s="43" t="s">
        <v>56</v>
      </c>
      <c r="N488" s="45" t="s">
        <v>2601</v>
      </c>
      <c r="O488" s="40">
        <v>413</v>
      </c>
      <c r="P488" s="40">
        <v>1376</v>
      </c>
      <c r="Q488" s="40"/>
      <c r="R488" s="46" t="s">
        <v>2602</v>
      </c>
      <c r="S488" s="43" t="s">
        <v>421</v>
      </c>
    </row>
    <row r="489" spans="1:19" ht="13">
      <c r="A489" s="44"/>
      <c r="B489" s="40"/>
      <c r="C489" s="41" t="s">
        <v>2603</v>
      </c>
      <c r="D489" s="41" t="s">
        <v>382</v>
      </c>
      <c r="E489" s="40" t="s">
        <v>2604</v>
      </c>
      <c r="F489" s="42">
        <v>44696.231307870374</v>
      </c>
      <c r="G489" s="40"/>
      <c r="H489" s="40"/>
      <c r="I489" s="40" t="s">
        <v>2605</v>
      </c>
      <c r="J489" s="40" t="s">
        <v>2606</v>
      </c>
      <c r="K489" s="40" t="s">
        <v>2032</v>
      </c>
      <c r="L489" s="40" t="s">
        <v>2607</v>
      </c>
      <c r="M489" s="43" t="s">
        <v>64</v>
      </c>
      <c r="N489" s="45" t="s">
        <v>2034</v>
      </c>
      <c r="O489" s="40">
        <v>4</v>
      </c>
      <c r="P489" s="40">
        <v>37</v>
      </c>
      <c r="Q489" s="40"/>
      <c r="R489" s="46" t="s">
        <v>2608</v>
      </c>
      <c r="S489" s="43" t="s">
        <v>2609</v>
      </c>
    </row>
    <row r="490" spans="1:19" ht="60">
      <c r="A490" s="44"/>
      <c r="B490" s="40"/>
      <c r="C490" s="41" t="s">
        <v>2610</v>
      </c>
      <c r="D490" s="41" t="s">
        <v>53</v>
      </c>
      <c r="E490" s="40" t="s">
        <v>2611</v>
      </c>
      <c r="F490" s="42">
        <v>44696.230810185181</v>
      </c>
      <c r="G490" s="40"/>
      <c r="H490" s="40"/>
      <c r="I490" s="40"/>
      <c r="J490" s="40"/>
      <c r="K490" s="40" t="s">
        <v>2612</v>
      </c>
      <c r="L490" s="40"/>
      <c r="M490" s="43" t="s">
        <v>56</v>
      </c>
      <c r="N490" s="45" t="s">
        <v>2613</v>
      </c>
      <c r="O490" s="40">
        <v>265</v>
      </c>
      <c r="P490" s="40">
        <v>141</v>
      </c>
      <c r="Q490" s="40" t="s">
        <v>2614</v>
      </c>
      <c r="R490" s="46" t="s">
        <v>2615</v>
      </c>
      <c r="S490" s="43" t="s">
        <v>2444</v>
      </c>
    </row>
    <row r="491" spans="1:19" ht="72">
      <c r="A491" s="44"/>
      <c r="B491" s="40"/>
      <c r="C491" s="41" t="s">
        <v>2616</v>
      </c>
      <c r="D491" s="41" t="s">
        <v>382</v>
      </c>
      <c r="E491" s="40" t="s">
        <v>2617</v>
      </c>
      <c r="F491" s="42">
        <v>44696.230729166666</v>
      </c>
      <c r="G491" s="40"/>
      <c r="H491" s="40"/>
      <c r="I491" s="40" t="s">
        <v>633</v>
      </c>
      <c r="J491" s="40" t="s">
        <v>634</v>
      </c>
      <c r="K491" s="40" t="s">
        <v>2032</v>
      </c>
      <c r="L491" s="40" t="s">
        <v>2618</v>
      </c>
      <c r="M491" s="43" t="s">
        <v>64</v>
      </c>
      <c r="N491" s="45" t="s">
        <v>2034</v>
      </c>
      <c r="O491" s="40">
        <v>4</v>
      </c>
      <c r="P491" s="40">
        <v>37</v>
      </c>
      <c r="Q491" s="40"/>
      <c r="R491" s="46" t="s">
        <v>2619</v>
      </c>
      <c r="S491" s="43" t="s">
        <v>639</v>
      </c>
    </row>
    <row r="492" spans="1:19" ht="60">
      <c r="A492" s="44"/>
      <c r="B492" s="40"/>
      <c r="C492" s="41" t="s">
        <v>2620</v>
      </c>
      <c r="D492" s="41" t="s">
        <v>53</v>
      </c>
      <c r="E492" s="40" t="s">
        <v>2621</v>
      </c>
      <c r="F492" s="42">
        <v>44696.230486111112</v>
      </c>
      <c r="G492" s="40"/>
      <c r="H492" s="40"/>
      <c r="I492" s="40"/>
      <c r="J492" s="40"/>
      <c r="K492" s="40" t="s">
        <v>2622</v>
      </c>
      <c r="L492" s="40"/>
      <c r="M492" s="43" t="s">
        <v>56</v>
      </c>
      <c r="N492" s="45" t="s">
        <v>2623</v>
      </c>
      <c r="O492" s="40">
        <v>1947</v>
      </c>
      <c r="P492" s="40">
        <v>228</v>
      </c>
      <c r="Q492" s="40" t="s">
        <v>2624</v>
      </c>
      <c r="R492" s="46" t="s">
        <v>2625</v>
      </c>
      <c r="S492" s="43" t="s">
        <v>2444</v>
      </c>
    </row>
    <row r="493" spans="1:19" ht="108">
      <c r="A493" s="44"/>
      <c r="B493" s="40"/>
      <c r="C493" s="41" t="s">
        <v>2626</v>
      </c>
      <c r="D493" s="41" t="s">
        <v>53</v>
      </c>
      <c r="E493" s="40" t="s">
        <v>2627</v>
      </c>
      <c r="F493" s="42">
        <v>44696.229664351849</v>
      </c>
      <c r="G493" s="40"/>
      <c r="H493" s="40"/>
      <c r="I493" s="40"/>
      <c r="J493" s="40"/>
      <c r="K493" s="40" t="s">
        <v>2628</v>
      </c>
      <c r="L493" s="40"/>
      <c r="M493" s="43" t="s">
        <v>156</v>
      </c>
      <c r="N493" s="45" t="s">
        <v>2629</v>
      </c>
      <c r="O493" s="40">
        <v>3444</v>
      </c>
      <c r="P493" s="40">
        <v>423</v>
      </c>
      <c r="Q493" s="40"/>
      <c r="R493" s="46" t="s">
        <v>2630</v>
      </c>
      <c r="S493" s="43" t="s">
        <v>2444</v>
      </c>
    </row>
    <row r="494" spans="1:19" ht="24">
      <c r="A494" s="44"/>
      <c r="B494" s="40"/>
      <c r="C494" s="41" t="s">
        <v>2631</v>
      </c>
      <c r="D494" s="41" t="s">
        <v>53</v>
      </c>
      <c r="E494" s="40" t="s">
        <v>2632</v>
      </c>
      <c r="F494" s="42">
        <v>44696.229108796295</v>
      </c>
      <c r="G494" s="40"/>
      <c r="H494" s="40"/>
      <c r="I494" s="40"/>
      <c r="J494" s="40"/>
      <c r="K494" s="40" t="s">
        <v>2277</v>
      </c>
      <c r="L494" s="40"/>
      <c r="M494" s="43" t="s">
        <v>64</v>
      </c>
      <c r="N494" s="45" t="s">
        <v>2278</v>
      </c>
      <c r="O494" s="40">
        <v>301</v>
      </c>
      <c r="P494" s="40">
        <v>123</v>
      </c>
      <c r="Q494" s="40" t="s">
        <v>2279</v>
      </c>
      <c r="R494" s="46" t="s">
        <v>2633</v>
      </c>
      <c r="S494" s="43" t="s">
        <v>2634</v>
      </c>
    </row>
    <row r="495" spans="1:19" ht="60">
      <c r="A495" s="44"/>
      <c r="B495" s="40"/>
      <c r="C495" s="41" t="s">
        <v>2635</v>
      </c>
      <c r="D495" s="41" t="s">
        <v>53</v>
      </c>
      <c r="E495" s="40" t="s">
        <v>2636</v>
      </c>
      <c r="F495" s="42">
        <v>44696.22655092593</v>
      </c>
      <c r="G495" s="40"/>
      <c r="H495" s="40"/>
      <c r="I495" s="40"/>
      <c r="J495" s="40"/>
      <c r="K495" s="40" t="s">
        <v>1996</v>
      </c>
      <c r="L495" s="40"/>
      <c r="M495" s="43" t="s">
        <v>64</v>
      </c>
      <c r="N495" s="45" t="s">
        <v>1997</v>
      </c>
      <c r="O495" s="40">
        <v>2692</v>
      </c>
      <c r="P495" s="40">
        <v>1259</v>
      </c>
      <c r="Q495" s="40" t="s">
        <v>97</v>
      </c>
      <c r="R495" s="46" t="s">
        <v>2637</v>
      </c>
      <c r="S495" s="43" t="s">
        <v>112</v>
      </c>
    </row>
    <row r="496" spans="1:19" ht="13">
      <c r="A496" s="44"/>
      <c r="B496" s="40"/>
      <c r="C496" s="41" t="s">
        <v>2638</v>
      </c>
      <c r="D496" s="41" t="s">
        <v>223</v>
      </c>
      <c r="E496" s="40" t="s">
        <v>2639</v>
      </c>
      <c r="F496" s="42">
        <v>44696.226215277777</v>
      </c>
      <c r="G496" s="40"/>
      <c r="H496" s="40"/>
      <c r="I496" s="40"/>
      <c r="J496" s="40"/>
      <c r="K496" s="40" t="s">
        <v>2640</v>
      </c>
      <c r="L496" s="40"/>
      <c r="M496" s="43" t="s">
        <v>64</v>
      </c>
      <c r="N496" s="45" t="s">
        <v>2641</v>
      </c>
      <c r="O496" s="40">
        <v>8581</v>
      </c>
      <c r="P496" s="40">
        <v>300</v>
      </c>
      <c r="Q496" s="40"/>
      <c r="R496" s="46" t="s">
        <v>2642</v>
      </c>
      <c r="S496" s="43" t="s">
        <v>112</v>
      </c>
    </row>
    <row r="497" spans="1:19" ht="108">
      <c r="A497" s="44"/>
      <c r="B497" s="40"/>
      <c r="C497" s="41" t="s">
        <v>2643</v>
      </c>
      <c r="D497" s="41" t="s">
        <v>211</v>
      </c>
      <c r="E497" s="40" t="s">
        <v>2644</v>
      </c>
      <c r="F497" s="42">
        <v>44696.225057870368</v>
      </c>
      <c r="G497" s="40"/>
      <c r="H497" s="40"/>
      <c r="I497" s="40" t="s">
        <v>122</v>
      </c>
      <c r="J497" s="40" t="s">
        <v>123</v>
      </c>
      <c r="K497" s="40" t="s">
        <v>2645</v>
      </c>
      <c r="L497" s="40" t="s">
        <v>132</v>
      </c>
      <c r="M497" s="43" t="s">
        <v>56</v>
      </c>
      <c r="N497" s="45" t="s">
        <v>2646</v>
      </c>
      <c r="O497" s="40">
        <v>2640</v>
      </c>
      <c r="P497" s="40">
        <v>2686</v>
      </c>
      <c r="Q497" s="40" t="s">
        <v>2647</v>
      </c>
      <c r="R497" s="46" t="s">
        <v>2648</v>
      </c>
      <c r="S497" s="43" t="s">
        <v>134</v>
      </c>
    </row>
    <row r="498" spans="1:19" ht="13">
      <c r="A498" s="44"/>
      <c r="B498" s="40"/>
      <c r="C498" s="41" t="s">
        <v>2649</v>
      </c>
      <c r="D498" s="41" t="s">
        <v>53</v>
      </c>
      <c r="E498" s="40" t="s">
        <v>2650</v>
      </c>
      <c r="F498" s="42">
        <v>44696.222997685181</v>
      </c>
      <c r="G498" s="40"/>
      <c r="H498" s="40"/>
      <c r="I498" s="40"/>
      <c r="J498" s="40"/>
      <c r="K498" s="40" t="s">
        <v>1405</v>
      </c>
      <c r="L498" s="40"/>
      <c r="M498" s="43" t="s">
        <v>64</v>
      </c>
      <c r="N498" s="45" t="s">
        <v>1406</v>
      </c>
      <c r="O498" s="40">
        <v>4</v>
      </c>
      <c r="P498" s="40">
        <v>1</v>
      </c>
      <c r="Q498" s="40" t="s">
        <v>227</v>
      </c>
      <c r="R498" s="46" t="s">
        <v>2651</v>
      </c>
      <c r="S498" s="43" t="s">
        <v>1408</v>
      </c>
    </row>
    <row r="499" spans="1:19" ht="36">
      <c r="A499" s="44"/>
      <c r="B499" s="40"/>
      <c r="C499" s="41" t="s">
        <v>2652</v>
      </c>
      <c r="D499" s="41" t="s">
        <v>53</v>
      </c>
      <c r="E499" s="40" t="s">
        <v>2653</v>
      </c>
      <c r="F499" s="42">
        <v>44696.220937499995</v>
      </c>
      <c r="G499" s="40"/>
      <c r="H499" s="40"/>
      <c r="I499" s="40"/>
      <c r="J499" s="40"/>
      <c r="K499" s="40" t="s">
        <v>2654</v>
      </c>
      <c r="L499" s="40"/>
      <c r="M499" s="43" t="s">
        <v>64</v>
      </c>
      <c r="N499" s="45" t="s">
        <v>2655</v>
      </c>
      <c r="O499" s="40">
        <v>6</v>
      </c>
      <c r="P499" s="40">
        <v>61</v>
      </c>
      <c r="Q499" s="40"/>
      <c r="R499" s="46" t="s">
        <v>2656</v>
      </c>
      <c r="S499" s="43" t="s">
        <v>112</v>
      </c>
    </row>
    <row r="500" spans="1:19" ht="60">
      <c r="A500" s="44"/>
      <c r="B500" s="40"/>
      <c r="C500" s="41" t="s">
        <v>2657</v>
      </c>
      <c r="D500" s="41" t="s">
        <v>223</v>
      </c>
      <c r="E500" s="40" t="s">
        <v>2658</v>
      </c>
      <c r="F500" s="42">
        <v>44696.218206018515</v>
      </c>
      <c r="G500" s="40"/>
      <c r="H500" s="40"/>
      <c r="I500" s="40"/>
      <c r="J500" s="40"/>
      <c r="K500" s="40" t="s">
        <v>2659</v>
      </c>
      <c r="L500" s="40"/>
      <c r="M500" s="43" t="s">
        <v>56</v>
      </c>
      <c r="N500" s="45" t="s">
        <v>2660</v>
      </c>
      <c r="O500" s="40">
        <v>2354</v>
      </c>
      <c r="P500" s="40">
        <v>593</v>
      </c>
      <c r="Q500" s="40" t="s">
        <v>66</v>
      </c>
      <c r="R500" s="46" t="s">
        <v>2661</v>
      </c>
      <c r="S500" s="43" t="s">
        <v>253</v>
      </c>
    </row>
    <row r="501" spans="1:19" ht="108">
      <c r="A501" s="44"/>
      <c r="B501" s="40"/>
      <c r="C501" s="41" t="s">
        <v>2662</v>
      </c>
      <c r="D501" s="41" t="s">
        <v>223</v>
      </c>
      <c r="E501" s="40" t="s">
        <v>2663</v>
      </c>
      <c r="F501" s="42">
        <v>44696.216412037036</v>
      </c>
      <c r="G501" s="40"/>
      <c r="H501" s="40"/>
      <c r="I501" s="40"/>
      <c r="J501" s="40"/>
      <c r="K501" s="40" t="s">
        <v>2664</v>
      </c>
      <c r="L501" s="40"/>
      <c r="M501" s="43" t="s">
        <v>64</v>
      </c>
      <c r="N501" s="45" t="s">
        <v>2665</v>
      </c>
      <c r="O501" s="40">
        <v>734</v>
      </c>
      <c r="P501" s="40">
        <v>1093</v>
      </c>
      <c r="Q501" s="40"/>
      <c r="R501" s="46" t="s">
        <v>2666</v>
      </c>
      <c r="S501" s="43" t="s">
        <v>714</v>
      </c>
    </row>
    <row r="502" spans="1:19" ht="84">
      <c r="A502" s="44"/>
      <c r="B502" s="40"/>
      <c r="C502" s="41" t="s">
        <v>2667</v>
      </c>
      <c r="D502" s="41"/>
      <c r="E502" s="40" t="s">
        <v>2668</v>
      </c>
      <c r="F502" s="42">
        <v>44696.215532407412</v>
      </c>
      <c r="G502" s="40"/>
      <c r="H502" s="40"/>
      <c r="I502" s="40" t="s">
        <v>122</v>
      </c>
      <c r="J502" s="40" t="s">
        <v>123</v>
      </c>
      <c r="K502" s="40" t="s">
        <v>2669</v>
      </c>
      <c r="L502" s="40" t="s">
        <v>132</v>
      </c>
      <c r="M502" s="43" t="s">
        <v>56</v>
      </c>
      <c r="N502" s="45" t="s">
        <v>2670</v>
      </c>
      <c r="O502" s="40">
        <v>97</v>
      </c>
      <c r="P502" s="40">
        <v>90</v>
      </c>
      <c r="Q502" s="40"/>
      <c r="R502" s="46" t="s">
        <v>2671</v>
      </c>
      <c r="S502" s="43" t="s">
        <v>134</v>
      </c>
    </row>
    <row r="503" spans="1:19" ht="48">
      <c r="A503" s="44"/>
      <c r="B503" s="40"/>
      <c r="C503" s="41" t="s">
        <v>2672</v>
      </c>
      <c r="D503" s="41" t="s">
        <v>53</v>
      </c>
      <c r="E503" s="40" t="s">
        <v>2673</v>
      </c>
      <c r="F503" s="42">
        <v>44696.215370370366</v>
      </c>
      <c r="G503" s="40"/>
      <c r="H503" s="40"/>
      <c r="I503" s="40"/>
      <c r="J503" s="40"/>
      <c r="K503" s="40" t="s">
        <v>161</v>
      </c>
      <c r="L503" s="40"/>
      <c r="M503" s="43" t="s">
        <v>162</v>
      </c>
      <c r="N503" s="45" t="s">
        <v>163</v>
      </c>
      <c r="O503" s="40">
        <v>13899</v>
      </c>
      <c r="P503" s="40">
        <v>58</v>
      </c>
      <c r="Q503" s="40" t="s">
        <v>97</v>
      </c>
      <c r="R503" s="46" t="s">
        <v>2674</v>
      </c>
      <c r="S503" s="43" t="s">
        <v>2675</v>
      </c>
    </row>
    <row r="504" spans="1:19" ht="84">
      <c r="A504" s="44"/>
      <c r="B504" s="40"/>
      <c r="C504" s="41" t="s">
        <v>2676</v>
      </c>
      <c r="D504" s="41" t="s">
        <v>53</v>
      </c>
      <c r="E504" s="40" t="s">
        <v>2677</v>
      </c>
      <c r="F504" s="42">
        <v>44696.214305555557</v>
      </c>
      <c r="G504" s="40"/>
      <c r="H504" s="40"/>
      <c r="I504" s="40"/>
      <c r="J504" s="40"/>
      <c r="K504" s="40" t="s">
        <v>2678</v>
      </c>
      <c r="L504" s="40"/>
      <c r="M504" s="43" t="s">
        <v>64</v>
      </c>
      <c r="N504" s="45" t="s">
        <v>2679</v>
      </c>
      <c r="O504" s="40">
        <v>17</v>
      </c>
      <c r="P504" s="40">
        <v>187</v>
      </c>
      <c r="Q504" s="40" t="s">
        <v>227</v>
      </c>
      <c r="R504" s="46" t="s">
        <v>2680</v>
      </c>
      <c r="S504" s="43" t="s">
        <v>2681</v>
      </c>
    </row>
    <row r="505" spans="1:19" ht="48">
      <c r="A505" s="44"/>
      <c r="B505" s="40"/>
      <c r="C505" s="41" t="s">
        <v>2682</v>
      </c>
      <c r="D505" s="41" t="s">
        <v>223</v>
      </c>
      <c r="E505" s="40" t="s">
        <v>2683</v>
      </c>
      <c r="F505" s="42">
        <v>44696.205601851849</v>
      </c>
      <c r="G505" s="40"/>
      <c r="H505" s="40"/>
      <c r="I505" s="40"/>
      <c r="J505" s="40"/>
      <c r="K505" s="40" t="s">
        <v>2684</v>
      </c>
      <c r="L505" s="40"/>
      <c r="M505" s="43" t="s">
        <v>56</v>
      </c>
      <c r="N505" s="45" t="s">
        <v>2685</v>
      </c>
      <c r="O505" s="40">
        <v>3075</v>
      </c>
      <c r="P505" s="40">
        <v>3374</v>
      </c>
      <c r="Q505" s="40" t="s">
        <v>2686</v>
      </c>
      <c r="R505" s="46" t="s">
        <v>2687</v>
      </c>
      <c r="S505" s="43" t="s">
        <v>2688</v>
      </c>
    </row>
    <row r="506" spans="1:19" ht="72">
      <c r="A506" s="44"/>
      <c r="B506" s="40"/>
      <c r="C506" s="41" t="s">
        <v>2689</v>
      </c>
      <c r="D506" s="41" t="s">
        <v>53</v>
      </c>
      <c r="E506" s="40" t="s">
        <v>2690</v>
      </c>
      <c r="F506" s="42">
        <v>44696.200879629629</v>
      </c>
      <c r="G506" s="40"/>
      <c r="H506" s="40"/>
      <c r="I506" s="40"/>
      <c r="J506" s="40"/>
      <c r="K506" s="40" t="s">
        <v>2691</v>
      </c>
      <c r="L506" s="40"/>
      <c r="M506" s="43" t="s">
        <v>156</v>
      </c>
      <c r="N506" s="45" t="s">
        <v>2692</v>
      </c>
      <c r="O506" s="40">
        <v>2630</v>
      </c>
      <c r="P506" s="40">
        <v>3022</v>
      </c>
      <c r="Q506" s="40" t="s">
        <v>2693</v>
      </c>
      <c r="R506" s="46" t="s">
        <v>2694</v>
      </c>
      <c r="S506" s="43" t="s">
        <v>112</v>
      </c>
    </row>
    <row r="507" spans="1:19" ht="84">
      <c r="A507" s="44"/>
      <c r="B507" s="40"/>
      <c r="C507" s="41" t="s">
        <v>2695</v>
      </c>
      <c r="D507" s="41" t="s">
        <v>223</v>
      </c>
      <c r="E507" s="40" t="s">
        <v>2696</v>
      </c>
      <c r="F507" s="42">
        <v>44696.200162037036</v>
      </c>
      <c r="G507" s="40"/>
      <c r="H507" s="40"/>
      <c r="I507" s="40"/>
      <c r="J507" s="40"/>
      <c r="K507" s="40" t="s">
        <v>2697</v>
      </c>
      <c r="L507" s="40"/>
      <c r="M507" s="43" t="s">
        <v>156</v>
      </c>
      <c r="N507" s="45" t="s">
        <v>2698</v>
      </c>
      <c r="O507" s="40">
        <v>462</v>
      </c>
      <c r="P507" s="40">
        <v>408</v>
      </c>
      <c r="Q507" s="40" t="s">
        <v>2699</v>
      </c>
      <c r="R507" s="46" t="s">
        <v>2700</v>
      </c>
      <c r="S507" s="43" t="s">
        <v>1355</v>
      </c>
    </row>
    <row r="508" spans="1:19" ht="48">
      <c r="A508" s="44"/>
      <c r="B508" s="40"/>
      <c r="C508" s="41" t="s">
        <v>2701</v>
      </c>
      <c r="D508" s="41" t="s">
        <v>53</v>
      </c>
      <c r="E508" s="40" t="s">
        <v>2702</v>
      </c>
      <c r="F508" s="42">
        <v>44696.199178240742</v>
      </c>
      <c r="G508" s="40"/>
      <c r="H508" s="40"/>
      <c r="I508" s="40"/>
      <c r="J508" s="40"/>
      <c r="K508" s="40" t="s">
        <v>2703</v>
      </c>
      <c r="L508" s="40"/>
      <c r="M508" s="43" t="s">
        <v>1800</v>
      </c>
      <c r="N508" s="45" t="s">
        <v>2704</v>
      </c>
      <c r="O508" s="40">
        <v>182</v>
      </c>
      <c r="P508" s="40">
        <v>28</v>
      </c>
      <c r="Q508" s="40"/>
      <c r="R508" s="46" t="s">
        <v>2705</v>
      </c>
      <c r="S508" s="43" t="s">
        <v>2706</v>
      </c>
    </row>
    <row r="509" spans="1:19" ht="48">
      <c r="A509" s="44"/>
      <c r="B509" s="40"/>
      <c r="C509" s="41" t="s">
        <v>2707</v>
      </c>
      <c r="D509" s="41" t="s">
        <v>53</v>
      </c>
      <c r="E509" s="40" t="s">
        <v>2708</v>
      </c>
      <c r="F509" s="42">
        <v>44696.197974537034</v>
      </c>
      <c r="G509" s="40"/>
      <c r="H509" s="40"/>
      <c r="I509" s="40"/>
      <c r="J509" s="40"/>
      <c r="K509" s="40" t="s">
        <v>1057</v>
      </c>
      <c r="L509" s="40"/>
      <c r="M509" s="43" t="s">
        <v>64</v>
      </c>
      <c r="N509" s="45" t="s">
        <v>1058</v>
      </c>
      <c r="O509" s="40">
        <v>3</v>
      </c>
      <c r="P509" s="40">
        <v>73</v>
      </c>
      <c r="Q509" s="40"/>
      <c r="R509" s="46" t="s">
        <v>2709</v>
      </c>
      <c r="S509" s="43" t="s">
        <v>2710</v>
      </c>
    </row>
    <row r="510" spans="1:19" ht="13">
      <c r="A510" s="44"/>
      <c r="B510" s="40"/>
      <c r="C510" s="41" t="s">
        <v>2711</v>
      </c>
      <c r="D510" s="41" t="s">
        <v>53</v>
      </c>
      <c r="E510" s="40" t="s">
        <v>2712</v>
      </c>
      <c r="F510" s="42">
        <v>44696.197893518518</v>
      </c>
      <c r="G510" s="40"/>
      <c r="H510" s="40"/>
      <c r="I510" s="40"/>
      <c r="J510" s="40"/>
      <c r="K510" s="40" t="s">
        <v>2713</v>
      </c>
      <c r="L510" s="40"/>
      <c r="M510" s="43" t="s">
        <v>56</v>
      </c>
      <c r="N510" s="45" t="s">
        <v>2714</v>
      </c>
      <c r="O510" s="40">
        <v>1767</v>
      </c>
      <c r="P510" s="40">
        <v>536</v>
      </c>
      <c r="Q510" s="40" t="s">
        <v>2715</v>
      </c>
      <c r="R510" s="46" t="s">
        <v>2716</v>
      </c>
      <c r="S510" s="43" t="s">
        <v>2717</v>
      </c>
    </row>
    <row r="511" spans="1:19" ht="48">
      <c r="A511" s="44"/>
      <c r="B511" s="40"/>
      <c r="C511" s="41" t="s">
        <v>2718</v>
      </c>
      <c r="D511" s="41" t="s">
        <v>53</v>
      </c>
      <c r="E511" s="40" t="s">
        <v>2719</v>
      </c>
      <c r="F511" s="42">
        <v>44696.197835648149</v>
      </c>
      <c r="G511" s="40"/>
      <c r="H511" s="40"/>
      <c r="I511" s="40"/>
      <c r="J511" s="40"/>
      <c r="K511" s="40" t="s">
        <v>424</v>
      </c>
      <c r="L511" s="40"/>
      <c r="M511" s="43" t="s">
        <v>56</v>
      </c>
      <c r="N511" s="45" t="s">
        <v>425</v>
      </c>
      <c r="O511" s="40">
        <v>1584</v>
      </c>
      <c r="P511" s="40">
        <v>1602</v>
      </c>
      <c r="Q511" s="40" t="s">
        <v>66</v>
      </c>
      <c r="R511" s="46" t="s">
        <v>2720</v>
      </c>
      <c r="S511" s="43" t="s">
        <v>112</v>
      </c>
    </row>
    <row r="512" spans="1:19" ht="48">
      <c r="A512" s="44"/>
      <c r="B512" s="40"/>
      <c r="C512" s="41" t="s">
        <v>2721</v>
      </c>
      <c r="D512" s="41" t="s">
        <v>53</v>
      </c>
      <c r="E512" s="40" t="s">
        <v>2722</v>
      </c>
      <c r="F512" s="42">
        <v>44696.195173611108</v>
      </c>
      <c r="G512" s="40"/>
      <c r="H512" s="40"/>
      <c r="I512" s="40"/>
      <c r="J512" s="40"/>
      <c r="K512" s="40" t="s">
        <v>2723</v>
      </c>
      <c r="L512" s="40"/>
      <c r="M512" s="43" t="s">
        <v>64</v>
      </c>
      <c r="N512" s="45" t="s">
        <v>2724</v>
      </c>
      <c r="O512" s="40">
        <v>335</v>
      </c>
      <c r="P512" s="40">
        <v>329</v>
      </c>
      <c r="Q512" s="40" t="s">
        <v>2725</v>
      </c>
      <c r="R512" s="46" t="s">
        <v>2726</v>
      </c>
      <c r="S512" s="43" t="s">
        <v>2411</v>
      </c>
    </row>
    <row r="513" spans="1:19" ht="24">
      <c r="A513" s="44"/>
      <c r="B513" s="40"/>
      <c r="C513" s="41" t="s">
        <v>2727</v>
      </c>
      <c r="D513" s="41" t="s">
        <v>53</v>
      </c>
      <c r="E513" s="40" t="s">
        <v>2728</v>
      </c>
      <c r="F513" s="42">
        <v>44696.195162037038</v>
      </c>
      <c r="G513" s="40"/>
      <c r="H513" s="40"/>
      <c r="I513" s="40"/>
      <c r="J513" s="40"/>
      <c r="K513" s="40" t="s">
        <v>1740</v>
      </c>
      <c r="L513" s="40"/>
      <c r="M513" s="43" t="s">
        <v>64</v>
      </c>
      <c r="N513" s="45" t="s">
        <v>1741</v>
      </c>
      <c r="O513" s="40">
        <v>1067</v>
      </c>
      <c r="P513" s="40">
        <v>601</v>
      </c>
      <c r="Q513" s="40" t="s">
        <v>777</v>
      </c>
      <c r="R513" s="46" t="s">
        <v>2729</v>
      </c>
      <c r="S513" s="43" t="s">
        <v>2411</v>
      </c>
    </row>
    <row r="514" spans="1:19" ht="48">
      <c r="A514" s="44"/>
      <c r="B514" s="40"/>
      <c r="C514" s="41" t="s">
        <v>2730</v>
      </c>
      <c r="D514" s="41" t="s">
        <v>53</v>
      </c>
      <c r="E514" s="40" t="s">
        <v>2731</v>
      </c>
      <c r="F514" s="42">
        <v>44696.194895833338</v>
      </c>
      <c r="G514" s="40"/>
      <c r="H514" s="40"/>
      <c r="I514" s="40"/>
      <c r="J514" s="40"/>
      <c r="K514" s="40" t="s">
        <v>647</v>
      </c>
      <c r="L514" s="40"/>
      <c r="M514" s="43" t="s">
        <v>56</v>
      </c>
      <c r="N514" s="45" t="s">
        <v>648</v>
      </c>
      <c r="O514" s="40">
        <v>8282</v>
      </c>
      <c r="P514" s="40">
        <v>6782</v>
      </c>
      <c r="Q514" s="40" t="s">
        <v>649</v>
      </c>
      <c r="R514" s="46" t="s">
        <v>2732</v>
      </c>
      <c r="S514" s="43" t="s">
        <v>1495</v>
      </c>
    </row>
    <row r="515" spans="1:19" ht="13">
      <c r="A515" s="44"/>
      <c r="B515" s="40"/>
      <c r="C515" s="41" t="s">
        <v>2733</v>
      </c>
      <c r="D515" s="41" t="s">
        <v>53</v>
      </c>
      <c r="E515" s="40" t="s">
        <v>2734</v>
      </c>
      <c r="F515" s="42">
        <v>44696.194525462968</v>
      </c>
      <c r="G515" s="40"/>
      <c r="H515" s="40"/>
      <c r="I515" s="40"/>
      <c r="J515" s="40"/>
      <c r="K515" s="40" t="s">
        <v>161</v>
      </c>
      <c r="L515" s="40"/>
      <c r="M515" s="43" t="s">
        <v>162</v>
      </c>
      <c r="N515" s="45" t="s">
        <v>163</v>
      </c>
      <c r="O515" s="40">
        <v>13899</v>
      </c>
      <c r="P515" s="40">
        <v>58</v>
      </c>
      <c r="Q515" s="40" t="s">
        <v>97</v>
      </c>
      <c r="R515" s="46" t="s">
        <v>2735</v>
      </c>
      <c r="S515" s="43" t="s">
        <v>2736</v>
      </c>
    </row>
    <row r="516" spans="1:19" ht="36">
      <c r="A516" s="44"/>
      <c r="B516" s="40"/>
      <c r="C516" s="41" t="s">
        <v>2737</v>
      </c>
      <c r="D516" s="41" t="s">
        <v>53</v>
      </c>
      <c r="E516" s="40" t="s">
        <v>2738</v>
      </c>
      <c r="F516" s="42">
        <v>44696.194513888884</v>
      </c>
      <c r="G516" s="40"/>
      <c r="H516" s="40"/>
      <c r="I516" s="40"/>
      <c r="J516" s="40"/>
      <c r="K516" s="40" t="s">
        <v>161</v>
      </c>
      <c r="L516" s="40"/>
      <c r="M516" s="43" t="s">
        <v>162</v>
      </c>
      <c r="N516" s="45" t="s">
        <v>163</v>
      </c>
      <c r="O516" s="40">
        <v>13899</v>
      </c>
      <c r="P516" s="40">
        <v>58</v>
      </c>
      <c r="Q516" s="40" t="s">
        <v>97</v>
      </c>
      <c r="R516" s="46" t="s">
        <v>2739</v>
      </c>
      <c r="S516" s="43" t="s">
        <v>2740</v>
      </c>
    </row>
    <row r="517" spans="1:19" ht="60">
      <c r="A517" s="44"/>
      <c r="B517" s="40"/>
      <c r="C517" s="41" t="s">
        <v>2741</v>
      </c>
      <c r="D517" s="41" t="s">
        <v>53</v>
      </c>
      <c r="E517" s="40" t="s">
        <v>2738</v>
      </c>
      <c r="F517" s="42">
        <v>44696.194513888884</v>
      </c>
      <c r="G517" s="40"/>
      <c r="H517" s="40"/>
      <c r="I517" s="40"/>
      <c r="J517" s="40"/>
      <c r="K517" s="40" t="s">
        <v>161</v>
      </c>
      <c r="L517" s="40"/>
      <c r="M517" s="43" t="s">
        <v>162</v>
      </c>
      <c r="N517" s="45" t="s">
        <v>163</v>
      </c>
      <c r="O517" s="40">
        <v>13899</v>
      </c>
      <c r="P517" s="40">
        <v>58</v>
      </c>
      <c r="Q517" s="40" t="s">
        <v>97</v>
      </c>
      <c r="R517" s="46" t="s">
        <v>2742</v>
      </c>
      <c r="S517" s="43" t="s">
        <v>2743</v>
      </c>
    </row>
    <row r="518" spans="1:19" ht="96">
      <c r="A518" s="44"/>
      <c r="B518" s="40"/>
      <c r="C518" s="41" t="s">
        <v>2744</v>
      </c>
      <c r="D518" s="41" t="s">
        <v>53</v>
      </c>
      <c r="E518" s="40" t="s">
        <v>2745</v>
      </c>
      <c r="F518" s="42">
        <v>44696.194143518514</v>
      </c>
      <c r="G518" s="40"/>
      <c r="H518" s="40"/>
      <c r="I518" s="40"/>
      <c r="J518" s="40"/>
      <c r="K518" s="40" t="s">
        <v>2746</v>
      </c>
      <c r="L518" s="40"/>
      <c r="M518" s="43" t="s">
        <v>156</v>
      </c>
      <c r="N518" s="45" t="s">
        <v>2747</v>
      </c>
      <c r="O518" s="40">
        <v>52</v>
      </c>
      <c r="P518" s="40">
        <v>63</v>
      </c>
      <c r="Q518" s="40" t="s">
        <v>227</v>
      </c>
      <c r="R518" s="46" t="s">
        <v>2748</v>
      </c>
      <c r="S518" s="43" t="s">
        <v>112</v>
      </c>
    </row>
    <row r="519" spans="1:19" ht="120">
      <c r="A519" s="44"/>
      <c r="B519" s="40"/>
      <c r="C519" s="41" t="s">
        <v>2749</v>
      </c>
      <c r="D519" s="41" t="s">
        <v>53</v>
      </c>
      <c r="E519" s="40" t="s">
        <v>2750</v>
      </c>
      <c r="F519" s="42">
        <v>44696.191886574074</v>
      </c>
      <c r="G519" s="40"/>
      <c r="H519" s="40"/>
      <c r="I519" s="40"/>
      <c r="J519" s="40"/>
      <c r="K519" s="40" t="s">
        <v>2447</v>
      </c>
      <c r="L519" s="40"/>
      <c r="M519" s="43" t="s">
        <v>64</v>
      </c>
      <c r="N519" s="45" t="s">
        <v>2448</v>
      </c>
      <c r="O519" s="40">
        <v>581</v>
      </c>
      <c r="P519" s="40">
        <v>489</v>
      </c>
      <c r="Q519" s="40" t="s">
        <v>227</v>
      </c>
      <c r="R519" s="46" t="s">
        <v>2751</v>
      </c>
      <c r="S519" s="43" t="s">
        <v>2717</v>
      </c>
    </row>
    <row r="520" spans="1:19" ht="48">
      <c r="A520" s="44"/>
      <c r="B520" s="40"/>
      <c r="C520" s="41" t="s">
        <v>2752</v>
      </c>
      <c r="D520" s="41" t="s">
        <v>53</v>
      </c>
      <c r="E520" s="40" t="s">
        <v>2753</v>
      </c>
      <c r="F520" s="42">
        <v>44696.19122685185</v>
      </c>
      <c r="G520" s="40"/>
      <c r="H520" s="40"/>
      <c r="I520" s="40"/>
      <c r="J520" s="40"/>
      <c r="K520" s="40" t="s">
        <v>2447</v>
      </c>
      <c r="L520" s="40"/>
      <c r="M520" s="43" t="s">
        <v>64</v>
      </c>
      <c r="N520" s="45" t="s">
        <v>2448</v>
      </c>
      <c r="O520" s="40">
        <v>581</v>
      </c>
      <c r="P520" s="40">
        <v>489</v>
      </c>
      <c r="Q520" s="40" t="s">
        <v>227</v>
      </c>
      <c r="R520" s="46" t="s">
        <v>2754</v>
      </c>
      <c r="S520" s="43" t="s">
        <v>2755</v>
      </c>
    </row>
    <row r="521" spans="1:19" ht="60">
      <c r="A521" s="44"/>
      <c r="B521" s="40"/>
      <c r="C521" s="41" t="s">
        <v>2756</v>
      </c>
      <c r="D521" s="41" t="s">
        <v>53</v>
      </c>
      <c r="E521" s="40" t="s">
        <v>2757</v>
      </c>
      <c r="F521" s="42">
        <v>44696.191180555557</v>
      </c>
      <c r="G521" s="40"/>
      <c r="H521" s="40"/>
      <c r="I521" s="40"/>
      <c r="J521" s="40"/>
      <c r="K521" s="40" t="s">
        <v>2697</v>
      </c>
      <c r="L521" s="40"/>
      <c r="M521" s="43" t="s">
        <v>156</v>
      </c>
      <c r="N521" s="45" t="s">
        <v>2698</v>
      </c>
      <c r="O521" s="40">
        <v>462</v>
      </c>
      <c r="P521" s="40">
        <v>408</v>
      </c>
      <c r="Q521" s="40" t="s">
        <v>2699</v>
      </c>
      <c r="R521" s="46" t="s">
        <v>2758</v>
      </c>
      <c r="S521" s="43" t="s">
        <v>2411</v>
      </c>
    </row>
    <row r="522" spans="1:19" ht="96">
      <c r="A522" s="44"/>
      <c r="B522" s="40"/>
      <c r="C522" s="41" t="s">
        <v>2759</v>
      </c>
      <c r="D522" s="41" t="s">
        <v>53</v>
      </c>
      <c r="E522" s="40" t="s">
        <v>2760</v>
      </c>
      <c r="F522" s="42">
        <v>44696.190879629634</v>
      </c>
      <c r="G522" s="40"/>
      <c r="H522" s="40"/>
      <c r="I522" s="40"/>
      <c r="J522" s="40"/>
      <c r="K522" s="40" t="s">
        <v>578</v>
      </c>
      <c r="L522" s="40"/>
      <c r="M522" s="43" t="s">
        <v>348</v>
      </c>
      <c r="N522" s="45" t="s">
        <v>579</v>
      </c>
      <c r="O522" s="40">
        <v>489828</v>
      </c>
      <c r="P522" s="40">
        <v>8</v>
      </c>
      <c r="Q522" s="40" t="s">
        <v>227</v>
      </c>
      <c r="R522" s="46" t="s">
        <v>2761</v>
      </c>
      <c r="S522" s="43" t="s">
        <v>2762</v>
      </c>
    </row>
    <row r="523" spans="1:19" ht="36">
      <c r="A523" s="44"/>
      <c r="B523" s="40"/>
      <c r="C523" s="41" t="s">
        <v>2763</v>
      </c>
      <c r="D523" s="41" t="s">
        <v>53</v>
      </c>
      <c r="E523" s="40" t="s">
        <v>2764</v>
      </c>
      <c r="F523" s="42">
        <v>44696.190567129626</v>
      </c>
      <c r="G523" s="40"/>
      <c r="H523" s="40"/>
      <c r="I523" s="40"/>
      <c r="J523" s="40"/>
      <c r="K523" s="40" t="s">
        <v>2765</v>
      </c>
      <c r="L523" s="40"/>
      <c r="M523" s="43" t="s">
        <v>56</v>
      </c>
      <c r="N523" s="45" t="s">
        <v>2766</v>
      </c>
      <c r="O523" s="40">
        <v>159</v>
      </c>
      <c r="P523" s="40">
        <v>393</v>
      </c>
      <c r="Q523" s="40" t="s">
        <v>777</v>
      </c>
      <c r="R523" s="46" t="s">
        <v>2767</v>
      </c>
      <c r="S523" s="43" t="s">
        <v>239</v>
      </c>
    </row>
    <row r="524" spans="1:19" ht="36">
      <c r="A524" s="44"/>
      <c r="B524" s="40"/>
      <c r="C524" s="41" t="s">
        <v>2768</v>
      </c>
      <c r="D524" s="41" t="s">
        <v>223</v>
      </c>
      <c r="E524" s="40" t="s">
        <v>2769</v>
      </c>
      <c r="F524" s="42">
        <v>44696.189710648148</v>
      </c>
      <c r="G524" s="40"/>
      <c r="H524" s="40"/>
      <c r="I524" s="40"/>
      <c r="J524" s="40"/>
      <c r="K524" s="40" t="s">
        <v>2770</v>
      </c>
      <c r="L524" s="40"/>
      <c r="M524" s="43" t="s">
        <v>64</v>
      </c>
      <c r="N524" s="45" t="s">
        <v>2771</v>
      </c>
      <c r="O524" s="40">
        <v>180</v>
      </c>
      <c r="P524" s="40">
        <v>83</v>
      </c>
      <c r="Q524" s="40" t="s">
        <v>2772</v>
      </c>
      <c r="R524" s="46" t="s">
        <v>2773</v>
      </c>
      <c r="S524" s="43" t="s">
        <v>2774</v>
      </c>
    </row>
    <row r="525" spans="1:19" ht="48">
      <c r="A525" s="44"/>
      <c r="B525" s="40"/>
      <c r="C525" s="41" t="s">
        <v>2775</v>
      </c>
      <c r="D525" s="41" t="s">
        <v>53</v>
      </c>
      <c r="E525" s="40" t="s">
        <v>2776</v>
      </c>
      <c r="F525" s="42">
        <v>44696.189664351856</v>
      </c>
      <c r="G525" s="40"/>
      <c r="H525" s="40"/>
      <c r="I525" s="40"/>
      <c r="J525" s="40"/>
      <c r="K525" s="40" t="s">
        <v>2777</v>
      </c>
      <c r="L525" s="40"/>
      <c r="M525" s="43" t="s">
        <v>56</v>
      </c>
      <c r="N525" s="45" t="s">
        <v>2778</v>
      </c>
      <c r="O525" s="40">
        <v>10553</v>
      </c>
      <c r="P525" s="40">
        <v>8627</v>
      </c>
      <c r="Q525" s="40" t="s">
        <v>2779</v>
      </c>
      <c r="R525" s="46" t="s">
        <v>2780</v>
      </c>
      <c r="S525" s="43" t="s">
        <v>2717</v>
      </c>
    </row>
    <row r="526" spans="1:19" ht="48">
      <c r="A526" s="44"/>
      <c r="B526" s="40"/>
      <c r="C526" s="41" t="s">
        <v>2781</v>
      </c>
      <c r="D526" s="41" t="s">
        <v>223</v>
      </c>
      <c r="E526" s="40" t="s">
        <v>2782</v>
      </c>
      <c r="F526" s="42">
        <v>44696.189432870371</v>
      </c>
      <c r="G526" s="40"/>
      <c r="H526" s="40"/>
      <c r="I526" s="40"/>
      <c r="J526" s="40"/>
      <c r="K526" s="40" t="s">
        <v>2783</v>
      </c>
      <c r="L526" s="40"/>
      <c r="M526" s="43" t="s">
        <v>56</v>
      </c>
      <c r="N526" s="45" t="s">
        <v>2784</v>
      </c>
      <c r="O526" s="40">
        <v>23</v>
      </c>
      <c r="P526" s="40">
        <v>366</v>
      </c>
      <c r="Q526" s="40" t="s">
        <v>227</v>
      </c>
      <c r="R526" s="46" t="s">
        <v>2785</v>
      </c>
      <c r="S526" s="43" t="s">
        <v>253</v>
      </c>
    </row>
    <row r="527" spans="1:19" ht="48">
      <c r="A527" s="44"/>
      <c r="B527" s="40"/>
      <c r="C527" s="41" t="s">
        <v>2786</v>
      </c>
      <c r="D527" s="41" t="s">
        <v>53</v>
      </c>
      <c r="E527" s="40" t="s">
        <v>2787</v>
      </c>
      <c r="F527" s="42">
        <v>44696.188645833332</v>
      </c>
      <c r="G527" s="40"/>
      <c r="H527" s="40"/>
      <c r="I527" s="40"/>
      <c r="J527" s="40"/>
      <c r="K527" s="40" t="s">
        <v>2788</v>
      </c>
      <c r="L527" s="40"/>
      <c r="M527" s="43" t="s">
        <v>56</v>
      </c>
      <c r="N527" s="45" t="s">
        <v>2789</v>
      </c>
      <c r="O527" s="40">
        <v>523</v>
      </c>
      <c r="P527" s="40">
        <v>387</v>
      </c>
      <c r="Q527" s="40" t="s">
        <v>97</v>
      </c>
      <c r="R527" s="46" t="s">
        <v>2790</v>
      </c>
      <c r="S527" s="43" t="s">
        <v>112</v>
      </c>
    </row>
    <row r="528" spans="1:19" ht="48">
      <c r="A528" s="44"/>
      <c r="B528" s="40"/>
      <c r="C528" s="41" t="s">
        <v>2791</v>
      </c>
      <c r="D528" s="41" t="s">
        <v>53</v>
      </c>
      <c r="E528" s="40" t="s">
        <v>2792</v>
      </c>
      <c r="F528" s="42">
        <v>44696.186666666668</v>
      </c>
      <c r="G528" s="40"/>
      <c r="H528" s="40"/>
      <c r="I528" s="40"/>
      <c r="J528" s="40"/>
      <c r="K528" s="40" t="s">
        <v>2793</v>
      </c>
      <c r="L528" s="40"/>
      <c r="M528" s="43" t="s">
        <v>56</v>
      </c>
      <c r="N528" s="45" t="s">
        <v>2794</v>
      </c>
      <c r="O528" s="40">
        <v>545</v>
      </c>
      <c r="P528" s="40">
        <v>260</v>
      </c>
      <c r="Q528" s="40" t="s">
        <v>227</v>
      </c>
      <c r="R528" s="46" t="s">
        <v>2795</v>
      </c>
      <c r="S528" s="43" t="s">
        <v>112</v>
      </c>
    </row>
    <row r="529" spans="1:19" ht="48">
      <c r="A529" s="44"/>
      <c r="B529" s="40"/>
      <c r="C529" s="41" t="s">
        <v>2796</v>
      </c>
      <c r="D529" s="41" t="s">
        <v>78</v>
      </c>
      <c r="E529" s="40" t="s">
        <v>2797</v>
      </c>
      <c r="F529" s="42">
        <v>44696.18650462963</v>
      </c>
      <c r="G529" s="40"/>
      <c r="H529" s="40"/>
      <c r="I529" s="40"/>
      <c r="J529" s="40"/>
      <c r="K529" s="40" t="s">
        <v>109</v>
      </c>
      <c r="L529" s="40"/>
      <c r="M529" s="43" t="s">
        <v>64</v>
      </c>
      <c r="N529" s="45" t="s">
        <v>110</v>
      </c>
      <c r="O529" s="40">
        <v>68</v>
      </c>
      <c r="P529" s="40">
        <v>130</v>
      </c>
      <c r="Q529" s="40"/>
      <c r="R529" s="46" t="s">
        <v>2798</v>
      </c>
      <c r="S529" s="43" t="s">
        <v>112</v>
      </c>
    </row>
    <row r="530" spans="1:19" ht="13">
      <c r="A530" s="44"/>
      <c r="B530" s="40"/>
      <c r="C530" s="41" t="s">
        <v>2799</v>
      </c>
      <c r="D530" s="41" t="s">
        <v>53</v>
      </c>
      <c r="E530" s="40" t="s">
        <v>2800</v>
      </c>
      <c r="F530" s="42">
        <v>44696.186307870375</v>
      </c>
      <c r="G530" s="40"/>
      <c r="H530" s="40"/>
      <c r="I530" s="40"/>
      <c r="J530" s="40"/>
      <c r="K530" s="40" t="s">
        <v>1029</v>
      </c>
      <c r="L530" s="40"/>
      <c r="M530" s="43" t="s">
        <v>56</v>
      </c>
      <c r="N530" s="45" t="s">
        <v>1030</v>
      </c>
      <c r="O530" s="40">
        <v>23798</v>
      </c>
      <c r="P530" s="40">
        <v>4455</v>
      </c>
      <c r="Q530" s="40" t="s">
        <v>1031</v>
      </c>
      <c r="R530" s="46" t="s">
        <v>2801</v>
      </c>
      <c r="S530" s="43" t="s">
        <v>1033</v>
      </c>
    </row>
    <row r="531" spans="1:19" ht="48">
      <c r="A531" s="44"/>
      <c r="B531" s="40"/>
      <c r="C531" s="41" t="s">
        <v>2802</v>
      </c>
      <c r="D531" s="41" t="s">
        <v>223</v>
      </c>
      <c r="E531" s="40" t="s">
        <v>2803</v>
      </c>
      <c r="F531" s="42">
        <v>44696.186157407406</v>
      </c>
      <c r="G531" s="40"/>
      <c r="H531" s="40"/>
      <c r="I531" s="40"/>
      <c r="J531" s="40"/>
      <c r="K531" s="40" t="s">
        <v>2804</v>
      </c>
      <c r="L531" s="40"/>
      <c r="M531" s="43" t="s">
        <v>56</v>
      </c>
      <c r="N531" s="45" t="s">
        <v>2805</v>
      </c>
      <c r="O531" s="40">
        <v>150</v>
      </c>
      <c r="P531" s="40">
        <v>140</v>
      </c>
      <c r="Q531" s="40" t="s">
        <v>2806</v>
      </c>
      <c r="R531" s="46" t="s">
        <v>2807</v>
      </c>
      <c r="S531" s="43" t="s">
        <v>84</v>
      </c>
    </row>
    <row r="532" spans="1:19" ht="60">
      <c r="A532" s="44"/>
      <c r="B532" s="40"/>
      <c r="C532" s="41" t="s">
        <v>2808</v>
      </c>
      <c r="D532" s="41" t="s">
        <v>53</v>
      </c>
      <c r="E532" s="40" t="s">
        <v>2809</v>
      </c>
      <c r="F532" s="42">
        <v>44696.184872685189</v>
      </c>
      <c r="G532" s="40"/>
      <c r="H532" s="40"/>
      <c r="I532" s="40"/>
      <c r="J532" s="40"/>
      <c r="K532" s="40" t="s">
        <v>2810</v>
      </c>
      <c r="L532" s="40"/>
      <c r="M532" s="43" t="s">
        <v>1800</v>
      </c>
      <c r="N532" s="45" t="s">
        <v>2811</v>
      </c>
      <c r="O532" s="40">
        <v>266</v>
      </c>
      <c r="P532" s="40">
        <v>11</v>
      </c>
      <c r="Q532" s="40" t="s">
        <v>2812</v>
      </c>
      <c r="R532" s="46" t="s">
        <v>2813</v>
      </c>
      <c r="S532" s="43" t="s">
        <v>2814</v>
      </c>
    </row>
    <row r="533" spans="1:19" ht="48">
      <c r="A533" s="44"/>
      <c r="B533" s="40"/>
      <c r="C533" s="41" t="s">
        <v>2815</v>
      </c>
      <c r="D533" s="41" t="s">
        <v>53</v>
      </c>
      <c r="E533" s="40" t="s">
        <v>2816</v>
      </c>
      <c r="F533" s="42">
        <v>44696.183645833335</v>
      </c>
      <c r="G533" s="40"/>
      <c r="H533" s="40"/>
      <c r="I533" s="40"/>
      <c r="J533" s="40"/>
      <c r="K533" s="40" t="s">
        <v>260</v>
      </c>
      <c r="L533" s="40"/>
      <c r="M533" s="43" t="s">
        <v>156</v>
      </c>
      <c r="N533" s="45" t="s">
        <v>261</v>
      </c>
      <c r="O533" s="40">
        <v>22131</v>
      </c>
      <c r="P533" s="40"/>
      <c r="Q533" s="40" t="s">
        <v>82</v>
      </c>
      <c r="R533" s="46" t="s">
        <v>2817</v>
      </c>
      <c r="S533" s="43" t="s">
        <v>498</v>
      </c>
    </row>
    <row r="534" spans="1:19" ht="120">
      <c r="A534" s="44"/>
      <c r="B534" s="40"/>
      <c r="C534" s="41" t="s">
        <v>2818</v>
      </c>
      <c r="D534" s="41" t="s">
        <v>53</v>
      </c>
      <c r="E534" s="40" t="s">
        <v>2819</v>
      </c>
      <c r="F534" s="42">
        <v>44696.183472222227</v>
      </c>
      <c r="G534" s="40"/>
      <c r="H534" s="40"/>
      <c r="I534" s="40"/>
      <c r="J534" s="40"/>
      <c r="K534" s="40" t="s">
        <v>1228</v>
      </c>
      <c r="L534" s="40"/>
      <c r="M534" s="43" t="s">
        <v>348</v>
      </c>
      <c r="N534" s="45" t="s">
        <v>1229</v>
      </c>
      <c r="O534" s="40">
        <v>310056</v>
      </c>
      <c r="P534" s="40">
        <v>9</v>
      </c>
      <c r="Q534" s="40" t="s">
        <v>97</v>
      </c>
      <c r="R534" s="46" t="s">
        <v>2820</v>
      </c>
      <c r="S534" s="43" t="s">
        <v>2269</v>
      </c>
    </row>
    <row r="535" spans="1:19" ht="24">
      <c r="A535" s="44"/>
      <c r="B535" s="40"/>
      <c r="C535" s="41" t="s">
        <v>2821</v>
      </c>
      <c r="D535" s="41" t="s">
        <v>53</v>
      </c>
      <c r="E535" s="40" t="s">
        <v>2822</v>
      </c>
      <c r="F535" s="42">
        <v>44696.183067129634</v>
      </c>
      <c r="G535" s="40"/>
      <c r="H535" s="40"/>
      <c r="I535" s="40"/>
      <c r="J535" s="40"/>
      <c r="K535" s="40" t="s">
        <v>2823</v>
      </c>
      <c r="L535" s="40"/>
      <c r="M535" s="43" t="s">
        <v>64</v>
      </c>
      <c r="N535" s="45" t="s">
        <v>2824</v>
      </c>
      <c r="O535" s="40">
        <v>1369</v>
      </c>
      <c r="P535" s="40">
        <v>1142</v>
      </c>
      <c r="Q535" s="40" t="s">
        <v>227</v>
      </c>
      <c r="R535" s="46" t="s">
        <v>2825</v>
      </c>
      <c r="S535" s="43" t="s">
        <v>2826</v>
      </c>
    </row>
    <row r="536" spans="1:19" ht="84">
      <c r="A536" s="44"/>
      <c r="B536" s="40"/>
      <c r="C536" s="41" t="s">
        <v>2827</v>
      </c>
      <c r="D536" s="41" t="s">
        <v>53</v>
      </c>
      <c r="E536" s="40" t="s">
        <v>2828</v>
      </c>
      <c r="F536" s="42">
        <v>44696.182754629626</v>
      </c>
      <c r="G536" s="40"/>
      <c r="H536" s="40"/>
      <c r="I536" s="40"/>
      <c r="J536" s="40"/>
      <c r="K536" s="40" t="s">
        <v>2829</v>
      </c>
      <c r="L536" s="40"/>
      <c r="M536" s="43" t="s">
        <v>56</v>
      </c>
      <c r="N536" s="45" t="s">
        <v>2830</v>
      </c>
      <c r="O536" s="40">
        <v>465</v>
      </c>
      <c r="P536" s="40">
        <v>264</v>
      </c>
      <c r="Q536" s="40" t="s">
        <v>2831</v>
      </c>
      <c r="R536" s="46" t="s">
        <v>2832</v>
      </c>
      <c r="S536" s="43" t="s">
        <v>152</v>
      </c>
    </row>
    <row r="537" spans="1:19" ht="24">
      <c r="A537" s="44"/>
      <c r="B537" s="40"/>
      <c r="C537" s="41" t="s">
        <v>2833</v>
      </c>
      <c r="D537" s="41" t="s">
        <v>53</v>
      </c>
      <c r="E537" s="40" t="s">
        <v>2834</v>
      </c>
      <c r="F537" s="42">
        <v>44696.182557870372</v>
      </c>
      <c r="G537" s="40"/>
      <c r="H537" s="40"/>
      <c r="I537" s="40"/>
      <c r="J537" s="40"/>
      <c r="K537" s="40" t="s">
        <v>2835</v>
      </c>
      <c r="L537" s="40"/>
      <c r="M537" s="43" t="s">
        <v>2836</v>
      </c>
      <c r="N537" s="45" t="s">
        <v>2837</v>
      </c>
      <c r="O537" s="40">
        <v>9737</v>
      </c>
      <c r="P537" s="40">
        <v>300</v>
      </c>
      <c r="Q537" s="40" t="s">
        <v>227</v>
      </c>
      <c r="R537" s="46" t="s">
        <v>2838</v>
      </c>
      <c r="S537" s="43" t="s">
        <v>2839</v>
      </c>
    </row>
    <row r="538" spans="1:19" ht="36">
      <c r="A538" s="44"/>
      <c r="B538" s="40"/>
      <c r="C538" s="41" t="s">
        <v>2840</v>
      </c>
      <c r="D538" s="41" t="s">
        <v>53</v>
      </c>
      <c r="E538" s="40" t="s">
        <v>2841</v>
      </c>
      <c r="F538" s="42">
        <v>44696.181724537033</v>
      </c>
      <c r="G538" s="40"/>
      <c r="H538" s="40"/>
      <c r="I538" s="40"/>
      <c r="J538" s="40"/>
      <c r="K538" s="40" t="s">
        <v>95</v>
      </c>
      <c r="L538" s="40"/>
      <c r="M538" s="43" t="s">
        <v>64</v>
      </c>
      <c r="N538" s="45" t="s">
        <v>96</v>
      </c>
      <c r="O538" s="40">
        <v>6624</v>
      </c>
      <c r="P538" s="40"/>
      <c r="Q538" s="40" t="s">
        <v>97</v>
      </c>
      <c r="R538" s="46" t="s">
        <v>2842</v>
      </c>
      <c r="S538" s="43" t="s">
        <v>2843</v>
      </c>
    </row>
    <row r="539" spans="1:19" ht="24">
      <c r="A539" s="44"/>
      <c r="B539" s="40"/>
      <c r="C539" s="41" t="s">
        <v>2844</v>
      </c>
      <c r="D539" s="41" t="s">
        <v>53</v>
      </c>
      <c r="E539" s="40" t="s">
        <v>2845</v>
      </c>
      <c r="F539" s="42">
        <v>44696.181238425925</v>
      </c>
      <c r="G539" s="40"/>
      <c r="H539" s="40"/>
      <c r="I539" s="40"/>
      <c r="J539" s="40"/>
      <c r="K539" s="40" t="s">
        <v>469</v>
      </c>
      <c r="L539" s="40"/>
      <c r="M539" s="43" t="s">
        <v>56</v>
      </c>
      <c r="N539" s="45" t="s">
        <v>470</v>
      </c>
      <c r="O539" s="40">
        <v>20365</v>
      </c>
      <c r="P539" s="40">
        <v>521</v>
      </c>
      <c r="Q539" s="40"/>
      <c r="R539" s="46" t="s">
        <v>2846</v>
      </c>
      <c r="S539" s="43" t="s">
        <v>112</v>
      </c>
    </row>
    <row r="540" spans="1:19" ht="84">
      <c r="A540" s="44"/>
      <c r="B540" s="40"/>
      <c r="C540" s="41" t="s">
        <v>2847</v>
      </c>
      <c r="D540" s="41" t="s">
        <v>382</v>
      </c>
      <c r="E540" s="40" t="s">
        <v>2848</v>
      </c>
      <c r="F540" s="42">
        <v>44696.180625000001</v>
      </c>
      <c r="G540" s="40"/>
      <c r="H540" s="40"/>
      <c r="I540" s="40"/>
      <c r="J540" s="40"/>
      <c r="K540" s="40" t="s">
        <v>2849</v>
      </c>
      <c r="L540" s="40"/>
      <c r="M540" s="43" t="s">
        <v>56</v>
      </c>
      <c r="N540" s="45" t="s">
        <v>2850</v>
      </c>
      <c r="O540" s="40">
        <v>367</v>
      </c>
      <c r="P540" s="40">
        <v>279</v>
      </c>
      <c r="Q540" s="40" t="s">
        <v>227</v>
      </c>
      <c r="R540" s="46" t="s">
        <v>2851</v>
      </c>
      <c r="S540" s="43" t="s">
        <v>112</v>
      </c>
    </row>
    <row r="541" spans="1:19" ht="24">
      <c r="A541" s="44"/>
      <c r="B541" s="40"/>
      <c r="C541" s="41" t="s">
        <v>2852</v>
      </c>
      <c r="D541" s="41" t="s">
        <v>53</v>
      </c>
      <c r="E541" s="40" t="s">
        <v>2853</v>
      </c>
      <c r="F541" s="42">
        <v>44696.178171296298</v>
      </c>
      <c r="G541" s="40"/>
      <c r="H541" s="40"/>
      <c r="I541" s="40"/>
      <c r="J541" s="40"/>
      <c r="K541" s="40" t="s">
        <v>1958</v>
      </c>
      <c r="L541" s="40"/>
      <c r="M541" s="43" t="s">
        <v>64</v>
      </c>
      <c r="N541" s="45" t="s">
        <v>1959</v>
      </c>
      <c r="O541" s="40">
        <v>3711</v>
      </c>
      <c r="P541" s="40">
        <v>1</v>
      </c>
      <c r="Q541" s="40" t="s">
        <v>82</v>
      </c>
      <c r="R541" s="46" t="s">
        <v>2854</v>
      </c>
      <c r="S541" s="43" t="s">
        <v>2855</v>
      </c>
    </row>
    <row r="542" spans="1:19" ht="13">
      <c r="A542" s="44"/>
      <c r="B542" s="40"/>
      <c r="C542" s="41" t="s">
        <v>2856</v>
      </c>
      <c r="D542" s="41" t="s">
        <v>53</v>
      </c>
      <c r="E542" s="40" t="s">
        <v>2857</v>
      </c>
      <c r="F542" s="42">
        <v>44696.178020833337</v>
      </c>
      <c r="G542" s="40"/>
      <c r="H542" s="40"/>
      <c r="I542" s="40"/>
      <c r="J542" s="40"/>
      <c r="K542" s="40" t="s">
        <v>2858</v>
      </c>
      <c r="L542" s="40"/>
      <c r="M542" s="43" t="s">
        <v>56</v>
      </c>
      <c r="N542" s="45" t="s">
        <v>2859</v>
      </c>
      <c r="O542" s="40">
        <v>12638</v>
      </c>
      <c r="P542" s="40">
        <v>1820</v>
      </c>
      <c r="Q542" s="40" t="s">
        <v>66</v>
      </c>
      <c r="R542" s="46" t="s">
        <v>2860</v>
      </c>
      <c r="S542" s="43" t="s">
        <v>2411</v>
      </c>
    </row>
    <row r="543" spans="1:19" ht="13">
      <c r="A543" s="44"/>
      <c r="B543" s="40"/>
      <c r="C543" s="41" t="s">
        <v>2861</v>
      </c>
      <c r="D543" s="41" t="s">
        <v>53</v>
      </c>
      <c r="E543" s="40" t="s">
        <v>2862</v>
      </c>
      <c r="F543" s="42">
        <v>44696.177060185189</v>
      </c>
      <c r="G543" s="40"/>
      <c r="H543" s="40"/>
      <c r="I543" s="40"/>
      <c r="J543" s="40"/>
      <c r="K543" s="40" t="s">
        <v>2863</v>
      </c>
      <c r="L543" s="40"/>
      <c r="M543" s="43" t="s">
        <v>64</v>
      </c>
      <c r="N543" s="45" t="s">
        <v>2864</v>
      </c>
      <c r="O543" s="40">
        <v>2052</v>
      </c>
      <c r="P543" s="40">
        <v>381</v>
      </c>
      <c r="Q543" s="40" t="s">
        <v>227</v>
      </c>
      <c r="R543" s="46" t="s">
        <v>2865</v>
      </c>
      <c r="S543" s="43" t="s">
        <v>2866</v>
      </c>
    </row>
    <row r="544" spans="1:19" ht="60">
      <c r="A544" s="44"/>
      <c r="B544" s="40"/>
      <c r="C544" s="41" t="s">
        <v>2867</v>
      </c>
      <c r="D544" s="41" t="s">
        <v>53</v>
      </c>
      <c r="E544" s="40" t="s">
        <v>2868</v>
      </c>
      <c r="F544" s="42">
        <v>44696.176180555558</v>
      </c>
      <c r="G544" s="40"/>
      <c r="H544" s="40"/>
      <c r="I544" s="40"/>
      <c r="J544" s="40"/>
      <c r="K544" s="40" t="s">
        <v>2869</v>
      </c>
      <c r="L544" s="40"/>
      <c r="M544" s="43" t="s">
        <v>56</v>
      </c>
      <c r="N544" s="45" t="s">
        <v>2870</v>
      </c>
      <c r="O544" s="40">
        <v>24</v>
      </c>
      <c r="P544" s="40">
        <v>42</v>
      </c>
      <c r="Q544" s="40"/>
      <c r="R544" s="46" t="s">
        <v>2871</v>
      </c>
      <c r="S544" s="43" t="s">
        <v>1372</v>
      </c>
    </row>
    <row r="545" spans="1:19" ht="96">
      <c r="A545" s="44"/>
      <c r="B545" s="40"/>
      <c r="C545" s="41" t="s">
        <v>2872</v>
      </c>
      <c r="D545" s="41" t="s">
        <v>53</v>
      </c>
      <c r="E545" s="40" t="s">
        <v>2873</v>
      </c>
      <c r="F545" s="42">
        <v>44696.174328703702</v>
      </c>
      <c r="G545" s="40"/>
      <c r="H545" s="40"/>
      <c r="I545" s="40"/>
      <c r="J545" s="40"/>
      <c r="K545" s="40" t="s">
        <v>2874</v>
      </c>
      <c r="L545" s="40"/>
      <c r="M545" s="43" t="s">
        <v>56</v>
      </c>
      <c r="N545" s="45" t="s">
        <v>2875</v>
      </c>
      <c r="O545" s="40">
        <v>3686</v>
      </c>
      <c r="P545" s="40">
        <v>3362</v>
      </c>
      <c r="Q545" s="40" t="s">
        <v>227</v>
      </c>
      <c r="R545" s="46" t="s">
        <v>2876</v>
      </c>
      <c r="S545" s="43" t="s">
        <v>152</v>
      </c>
    </row>
    <row r="546" spans="1:19" ht="48">
      <c r="A546" s="44"/>
      <c r="B546" s="40"/>
      <c r="C546" s="41" t="s">
        <v>2877</v>
      </c>
      <c r="D546" s="41" t="s">
        <v>53</v>
      </c>
      <c r="E546" s="40" t="s">
        <v>2878</v>
      </c>
      <c r="F546" s="42">
        <v>44696.172997685186</v>
      </c>
      <c r="G546" s="40"/>
      <c r="H546" s="40"/>
      <c r="I546" s="40"/>
      <c r="J546" s="40"/>
      <c r="K546" s="40" t="s">
        <v>2879</v>
      </c>
      <c r="L546" s="40"/>
      <c r="M546" s="43" t="s">
        <v>56</v>
      </c>
      <c r="N546" s="45" t="s">
        <v>2880</v>
      </c>
      <c r="O546" s="40">
        <v>9234</v>
      </c>
      <c r="P546" s="40">
        <v>8799</v>
      </c>
      <c r="Q546" s="40" t="s">
        <v>227</v>
      </c>
      <c r="R546" s="46" t="s">
        <v>2881</v>
      </c>
      <c r="S546" s="43" t="s">
        <v>421</v>
      </c>
    </row>
    <row r="547" spans="1:19" ht="24">
      <c r="A547" s="44"/>
      <c r="B547" s="40"/>
      <c r="C547" s="41" t="s">
        <v>2882</v>
      </c>
      <c r="D547" s="41" t="s">
        <v>53</v>
      </c>
      <c r="E547" s="40" t="s">
        <v>2883</v>
      </c>
      <c r="F547" s="42">
        <v>44696.172962962963</v>
      </c>
      <c r="G547" s="40"/>
      <c r="H547" s="40"/>
      <c r="I547" s="40"/>
      <c r="J547" s="40"/>
      <c r="K547" s="40" t="s">
        <v>1196</v>
      </c>
      <c r="L547" s="40"/>
      <c r="M547" s="43" t="s">
        <v>56</v>
      </c>
      <c r="N547" s="45" t="s">
        <v>1197</v>
      </c>
      <c r="O547" s="40">
        <v>540</v>
      </c>
      <c r="P547" s="40">
        <v>1018</v>
      </c>
      <c r="Q547" s="40"/>
      <c r="R547" s="46" t="s">
        <v>2884</v>
      </c>
      <c r="S547" s="43" t="s">
        <v>152</v>
      </c>
    </row>
    <row r="548" spans="1:19" ht="48">
      <c r="A548" s="44"/>
      <c r="B548" s="40"/>
      <c r="C548" s="41" t="s">
        <v>2885</v>
      </c>
      <c r="D548" s="41" t="s">
        <v>223</v>
      </c>
      <c r="E548" s="40" t="s">
        <v>2886</v>
      </c>
      <c r="F548" s="42">
        <v>44696.172905092593</v>
      </c>
      <c r="G548" s="40"/>
      <c r="H548" s="40"/>
      <c r="I548" s="40"/>
      <c r="J548" s="40"/>
      <c r="K548" s="40" t="s">
        <v>2887</v>
      </c>
      <c r="L548" s="40"/>
      <c r="M548" s="43" t="s">
        <v>56</v>
      </c>
      <c r="N548" s="45" t="s">
        <v>2888</v>
      </c>
      <c r="O548" s="40">
        <v>421</v>
      </c>
      <c r="P548" s="40">
        <v>484</v>
      </c>
      <c r="Q548" s="40" t="s">
        <v>2889</v>
      </c>
      <c r="R548" s="46" t="s">
        <v>2890</v>
      </c>
      <c r="S548" s="43" t="s">
        <v>714</v>
      </c>
    </row>
    <row r="549" spans="1:19" ht="24">
      <c r="A549" s="44"/>
      <c r="B549" s="40"/>
      <c r="C549" s="41" t="s">
        <v>2891</v>
      </c>
      <c r="D549" s="41" t="s">
        <v>223</v>
      </c>
      <c r="E549" s="40" t="s">
        <v>2892</v>
      </c>
      <c r="F549" s="42">
        <v>44696.172812500001</v>
      </c>
      <c r="G549" s="40"/>
      <c r="H549" s="40"/>
      <c r="I549" s="40"/>
      <c r="J549" s="40"/>
      <c r="K549" s="40" t="s">
        <v>2893</v>
      </c>
      <c r="L549" s="40"/>
      <c r="M549" s="43" t="s">
        <v>156</v>
      </c>
      <c r="N549" s="45" t="s">
        <v>2894</v>
      </c>
      <c r="O549" s="40">
        <v>98</v>
      </c>
      <c r="P549" s="40">
        <v>224</v>
      </c>
      <c r="Q549" s="40" t="s">
        <v>227</v>
      </c>
      <c r="R549" s="46" t="s">
        <v>2895</v>
      </c>
      <c r="S549" s="43" t="s">
        <v>112</v>
      </c>
    </row>
    <row r="550" spans="1:19" ht="192">
      <c r="A550" s="44"/>
      <c r="B550" s="40"/>
      <c r="C550" s="41" t="s">
        <v>2896</v>
      </c>
      <c r="D550" s="41" t="s">
        <v>223</v>
      </c>
      <c r="E550" s="40" t="s">
        <v>2897</v>
      </c>
      <c r="F550" s="42">
        <v>44696.172800925924</v>
      </c>
      <c r="G550" s="40"/>
      <c r="H550" s="40"/>
      <c r="I550" s="40"/>
      <c r="J550" s="40"/>
      <c r="K550" s="40" t="s">
        <v>243</v>
      </c>
      <c r="L550" s="40"/>
      <c r="M550" s="43" t="s">
        <v>156</v>
      </c>
      <c r="N550" s="45" t="s">
        <v>245</v>
      </c>
      <c r="O550" s="40">
        <v>2928</v>
      </c>
      <c r="P550" s="40">
        <v>723</v>
      </c>
      <c r="Q550" s="40" t="s">
        <v>227</v>
      </c>
      <c r="R550" s="46" t="s">
        <v>2898</v>
      </c>
      <c r="S550" s="43" t="s">
        <v>714</v>
      </c>
    </row>
    <row r="551" spans="1:19" ht="48">
      <c r="A551" s="44"/>
      <c r="B551" s="40"/>
      <c r="C551" s="41" t="s">
        <v>2899</v>
      </c>
      <c r="D551" s="41" t="s">
        <v>223</v>
      </c>
      <c r="E551" s="40" t="s">
        <v>2900</v>
      </c>
      <c r="F551" s="42">
        <v>44696.172592592593</v>
      </c>
      <c r="G551" s="40"/>
      <c r="H551" s="40"/>
      <c r="I551" s="40"/>
      <c r="J551" s="40"/>
      <c r="K551" s="40" t="s">
        <v>2901</v>
      </c>
      <c r="L551" s="40"/>
      <c r="M551" s="43" t="s">
        <v>156</v>
      </c>
      <c r="N551" s="45" t="s">
        <v>2902</v>
      </c>
      <c r="O551" s="40">
        <v>56</v>
      </c>
      <c r="P551" s="40">
        <v>116</v>
      </c>
      <c r="Q551" s="40" t="s">
        <v>227</v>
      </c>
      <c r="R551" s="46" t="s">
        <v>2903</v>
      </c>
      <c r="S551" s="43" t="s">
        <v>112</v>
      </c>
    </row>
    <row r="552" spans="1:19" ht="36">
      <c r="A552" s="44"/>
      <c r="B552" s="40"/>
      <c r="C552" s="41" t="s">
        <v>2904</v>
      </c>
      <c r="D552" s="41" t="s">
        <v>223</v>
      </c>
      <c r="E552" s="40" t="s">
        <v>2905</v>
      </c>
      <c r="F552" s="42">
        <v>44696.171967592592</v>
      </c>
      <c r="G552" s="40"/>
      <c r="H552" s="40"/>
      <c r="I552" s="40"/>
      <c r="J552" s="40"/>
      <c r="K552" s="40" t="s">
        <v>2906</v>
      </c>
      <c r="L552" s="40"/>
      <c r="M552" s="43" t="s">
        <v>156</v>
      </c>
      <c r="N552" s="45" t="s">
        <v>2907</v>
      </c>
      <c r="O552" s="40">
        <v>23579</v>
      </c>
      <c r="P552" s="40">
        <v>1346</v>
      </c>
      <c r="Q552" s="40" t="s">
        <v>2908</v>
      </c>
      <c r="R552" s="46" t="s">
        <v>2909</v>
      </c>
      <c r="S552" s="43" t="s">
        <v>2910</v>
      </c>
    </row>
    <row r="553" spans="1:19" ht="13">
      <c r="A553" s="44"/>
      <c r="B553" s="40"/>
      <c r="C553" s="41" t="s">
        <v>2911</v>
      </c>
      <c r="D553" s="41" t="s">
        <v>53</v>
      </c>
      <c r="E553" s="40" t="s">
        <v>2912</v>
      </c>
      <c r="F553" s="42">
        <v>44696.171666666662</v>
      </c>
      <c r="G553" s="40"/>
      <c r="H553" s="40"/>
      <c r="I553" s="40"/>
      <c r="J553" s="40"/>
      <c r="K553" s="40" t="s">
        <v>1133</v>
      </c>
      <c r="L553" s="40"/>
      <c r="M553" s="43" t="s">
        <v>64</v>
      </c>
      <c r="N553" s="45" t="s">
        <v>1134</v>
      </c>
      <c r="O553" s="40">
        <v>3763</v>
      </c>
      <c r="P553" s="40">
        <v>253</v>
      </c>
      <c r="Q553" s="46" t="s">
        <v>1135</v>
      </c>
      <c r="R553" s="46" t="s">
        <v>2913</v>
      </c>
      <c r="S553" s="43" t="s">
        <v>2914</v>
      </c>
    </row>
    <row r="554" spans="1:19" ht="72">
      <c r="A554" s="44"/>
      <c r="B554" s="40"/>
      <c r="C554" s="41" t="s">
        <v>2915</v>
      </c>
      <c r="D554" s="41"/>
      <c r="E554" s="40" t="s">
        <v>2916</v>
      </c>
      <c r="F554" s="42">
        <v>44696.17119212963</v>
      </c>
      <c r="G554" s="40"/>
      <c r="H554" s="40"/>
      <c r="I554" s="40" t="s">
        <v>122</v>
      </c>
      <c r="J554" s="40" t="s">
        <v>123</v>
      </c>
      <c r="K554" s="40" t="s">
        <v>2917</v>
      </c>
      <c r="L554" s="40" t="s">
        <v>132</v>
      </c>
      <c r="M554" s="43" t="s">
        <v>56</v>
      </c>
      <c r="N554" s="45" t="s">
        <v>2918</v>
      </c>
      <c r="O554" s="40">
        <v>1654</v>
      </c>
      <c r="P554" s="40">
        <v>746</v>
      </c>
      <c r="Q554" s="40" t="s">
        <v>66</v>
      </c>
      <c r="R554" s="46" t="s">
        <v>2919</v>
      </c>
      <c r="S554" s="43" t="s">
        <v>134</v>
      </c>
    </row>
    <row r="555" spans="1:19" ht="72">
      <c r="A555" s="44"/>
      <c r="B555" s="40"/>
      <c r="C555" s="41" t="s">
        <v>2920</v>
      </c>
      <c r="D555" s="41" t="s">
        <v>53</v>
      </c>
      <c r="E555" s="40" t="s">
        <v>2921</v>
      </c>
      <c r="F555" s="42">
        <v>44696.169305555552</v>
      </c>
      <c r="G555" s="40"/>
      <c r="H555" s="40"/>
      <c r="I555" s="40"/>
      <c r="J555" s="40"/>
      <c r="K555" s="40" t="s">
        <v>2922</v>
      </c>
      <c r="L555" s="40"/>
      <c r="M555" s="43" t="s">
        <v>56</v>
      </c>
      <c r="N555" s="45" t="s">
        <v>2923</v>
      </c>
      <c r="O555" s="40">
        <v>2586</v>
      </c>
      <c r="P555" s="40">
        <v>1907</v>
      </c>
      <c r="Q555" s="40" t="s">
        <v>2924</v>
      </c>
      <c r="R555" s="46" t="s">
        <v>2925</v>
      </c>
      <c r="S555" s="43" t="s">
        <v>112</v>
      </c>
    </row>
    <row r="556" spans="1:19" ht="36">
      <c r="A556" s="44"/>
      <c r="B556" s="40"/>
      <c r="C556" s="41" t="s">
        <v>2926</v>
      </c>
      <c r="D556" s="41" t="s">
        <v>53</v>
      </c>
      <c r="E556" s="40" t="s">
        <v>2927</v>
      </c>
      <c r="F556" s="42">
        <v>44696.168668981481</v>
      </c>
      <c r="G556" s="40"/>
      <c r="H556" s="40"/>
      <c r="I556" s="40"/>
      <c r="J556" s="40"/>
      <c r="K556" s="40" t="s">
        <v>2928</v>
      </c>
      <c r="L556" s="40"/>
      <c r="M556" s="43" t="s">
        <v>56</v>
      </c>
      <c r="N556" s="45" t="s">
        <v>2929</v>
      </c>
      <c r="O556" s="40">
        <v>4064</v>
      </c>
      <c r="P556" s="40">
        <v>376</v>
      </c>
      <c r="Q556" s="40" t="s">
        <v>2930</v>
      </c>
      <c r="R556" s="46" t="s">
        <v>2931</v>
      </c>
      <c r="S556" s="43" t="s">
        <v>2932</v>
      </c>
    </row>
    <row r="557" spans="1:19" ht="24">
      <c r="A557" s="44"/>
      <c r="B557" s="40"/>
      <c r="C557" s="41" t="s">
        <v>2933</v>
      </c>
      <c r="D557" s="41" t="s">
        <v>78</v>
      </c>
      <c r="E557" s="40" t="s">
        <v>2934</v>
      </c>
      <c r="F557" s="42">
        <v>44696.168194444443</v>
      </c>
      <c r="G557" s="40"/>
      <c r="H557" s="40"/>
      <c r="I557" s="40"/>
      <c r="J557" s="40"/>
      <c r="K557" s="40" t="s">
        <v>2935</v>
      </c>
      <c r="L557" s="40"/>
      <c r="M557" s="43" t="s">
        <v>56</v>
      </c>
      <c r="N557" s="45" t="s">
        <v>2936</v>
      </c>
      <c r="O557" s="40">
        <v>3</v>
      </c>
      <c r="P557" s="40">
        <v>31</v>
      </c>
      <c r="Q557" s="40"/>
      <c r="R557" s="46" t="s">
        <v>2937</v>
      </c>
      <c r="S557" s="43" t="s">
        <v>2938</v>
      </c>
    </row>
    <row r="558" spans="1:19" ht="13">
      <c r="A558" s="44"/>
      <c r="B558" s="40"/>
      <c r="C558" s="41" t="s">
        <v>2939</v>
      </c>
      <c r="D558" s="41" t="s">
        <v>53</v>
      </c>
      <c r="E558" s="40" t="s">
        <v>2940</v>
      </c>
      <c r="F558" s="42">
        <v>44696.167673611111</v>
      </c>
      <c r="G558" s="40"/>
      <c r="H558" s="40"/>
      <c r="I558" s="40"/>
      <c r="J558" s="40"/>
      <c r="K558" s="40" t="s">
        <v>2941</v>
      </c>
      <c r="L558" s="40"/>
      <c r="M558" s="43" t="s">
        <v>56</v>
      </c>
      <c r="N558" s="45" t="s">
        <v>2942</v>
      </c>
      <c r="O558" s="40">
        <v>6468</v>
      </c>
      <c r="P558" s="40">
        <v>489</v>
      </c>
      <c r="Q558" s="40" t="s">
        <v>2943</v>
      </c>
      <c r="R558" s="46" t="s">
        <v>2944</v>
      </c>
      <c r="S558" s="43" t="s">
        <v>2945</v>
      </c>
    </row>
    <row r="559" spans="1:19" ht="60">
      <c r="A559" s="44"/>
      <c r="B559" s="40"/>
      <c r="C559" s="41" t="s">
        <v>2946</v>
      </c>
      <c r="D559" s="41" t="s">
        <v>223</v>
      </c>
      <c r="E559" s="40" t="s">
        <v>2947</v>
      </c>
      <c r="F559" s="42">
        <v>44696.16642361111</v>
      </c>
      <c r="G559" s="40"/>
      <c r="H559" s="40"/>
      <c r="I559" s="40"/>
      <c r="J559" s="40"/>
      <c r="K559" s="40" t="s">
        <v>2948</v>
      </c>
      <c r="L559" s="40"/>
      <c r="M559" s="43" t="s">
        <v>348</v>
      </c>
      <c r="N559" s="45" t="s">
        <v>2949</v>
      </c>
      <c r="O559" s="40">
        <v>4593</v>
      </c>
      <c r="P559" s="40">
        <v>1383</v>
      </c>
      <c r="Q559" s="40" t="s">
        <v>2510</v>
      </c>
      <c r="R559" s="46" t="s">
        <v>2950</v>
      </c>
      <c r="S559" s="43" t="s">
        <v>112</v>
      </c>
    </row>
    <row r="560" spans="1:19" ht="48">
      <c r="A560" s="44"/>
      <c r="B560" s="40"/>
      <c r="C560" s="41" t="s">
        <v>2951</v>
      </c>
      <c r="D560" s="41" t="s">
        <v>53</v>
      </c>
      <c r="E560" s="40" t="s">
        <v>2952</v>
      </c>
      <c r="F560" s="42">
        <v>44696.166180555556</v>
      </c>
      <c r="G560" s="40"/>
      <c r="H560" s="40"/>
      <c r="I560" s="40"/>
      <c r="J560" s="40"/>
      <c r="K560" s="40" t="s">
        <v>95</v>
      </c>
      <c r="L560" s="40"/>
      <c r="M560" s="43" t="s">
        <v>64</v>
      </c>
      <c r="N560" s="45" t="s">
        <v>96</v>
      </c>
      <c r="O560" s="40">
        <v>6624</v>
      </c>
      <c r="P560" s="40"/>
      <c r="Q560" s="40" t="s">
        <v>97</v>
      </c>
      <c r="R560" s="46" t="s">
        <v>2953</v>
      </c>
      <c r="S560" s="43" t="s">
        <v>2954</v>
      </c>
    </row>
    <row r="561" spans="1:19" ht="60">
      <c r="A561" s="44"/>
      <c r="B561" s="40"/>
      <c r="C561" s="41" t="s">
        <v>2955</v>
      </c>
      <c r="D561" s="41" t="s">
        <v>53</v>
      </c>
      <c r="E561" s="40" t="s">
        <v>2956</v>
      </c>
      <c r="F561" s="42">
        <v>44696.166134259256</v>
      </c>
      <c r="G561" s="40"/>
      <c r="H561" s="40"/>
      <c r="I561" s="40"/>
      <c r="J561" s="40"/>
      <c r="K561" s="40" t="s">
        <v>429</v>
      </c>
      <c r="L561" s="40"/>
      <c r="M561" s="43" t="s">
        <v>56</v>
      </c>
      <c r="N561" s="45" t="s">
        <v>430</v>
      </c>
      <c r="O561" s="40">
        <v>13879</v>
      </c>
      <c r="P561" s="40">
        <v>5652</v>
      </c>
      <c r="Q561" s="40" t="s">
        <v>431</v>
      </c>
      <c r="R561" s="46" t="s">
        <v>2957</v>
      </c>
      <c r="S561" s="43" t="s">
        <v>152</v>
      </c>
    </row>
    <row r="562" spans="1:19" ht="60">
      <c r="A562" s="44"/>
      <c r="B562" s="40"/>
      <c r="C562" s="41" t="s">
        <v>2958</v>
      </c>
      <c r="D562" s="41" t="s">
        <v>53</v>
      </c>
      <c r="E562" s="40" t="s">
        <v>2959</v>
      </c>
      <c r="F562" s="42">
        <v>44696.165567129632</v>
      </c>
      <c r="G562" s="40"/>
      <c r="H562" s="40"/>
      <c r="I562" s="40"/>
      <c r="J562" s="40"/>
      <c r="K562" s="40" t="s">
        <v>429</v>
      </c>
      <c r="L562" s="40"/>
      <c r="M562" s="43" t="s">
        <v>56</v>
      </c>
      <c r="N562" s="45" t="s">
        <v>430</v>
      </c>
      <c r="O562" s="40">
        <v>13879</v>
      </c>
      <c r="P562" s="40">
        <v>5652</v>
      </c>
      <c r="Q562" s="40" t="s">
        <v>431</v>
      </c>
      <c r="R562" s="46" t="s">
        <v>2960</v>
      </c>
      <c r="S562" s="43" t="s">
        <v>112</v>
      </c>
    </row>
    <row r="563" spans="1:19" ht="60">
      <c r="A563" s="44"/>
      <c r="B563" s="40"/>
      <c r="C563" s="41" t="s">
        <v>2961</v>
      </c>
      <c r="D563" s="41" t="s">
        <v>53</v>
      </c>
      <c r="E563" s="40" t="s">
        <v>2962</v>
      </c>
      <c r="F563" s="42">
        <v>44696.165231481486</v>
      </c>
      <c r="G563" s="40"/>
      <c r="H563" s="40"/>
      <c r="I563" s="40"/>
      <c r="J563" s="40"/>
      <c r="K563" s="40" t="s">
        <v>2963</v>
      </c>
      <c r="L563" s="40"/>
      <c r="M563" s="43" t="s">
        <v>56</v>
      </c>
      <c r="N563" s="45" t="s">
        <v>2964</v>
      </c>
      <c r="O563" s="40">
        <v>284</v>
      </c>
      <c r="P563" s="40">
        <v>994</v>
      </c>
      <c r="Q563" s="40" t="s">
        <v>2965</v>
      </c>
      <c r="R563" s="46" t="s">
        <v>2966</v>
      </c>
      <c r="S563" s="43" t="s">
        <v>421</v>
      </c>
    </row>
    <row r="564" spans="1:19" ht="36">
      <c r="A564" s="44"/>
      <c r="B564" s="40"/>
      <c r="C564" s="41" t="s">
        <v>2967</v>
      </c>
      <c r="D564" s="41" t="s">
        <v>53</v>
      </c>
      <c r="E564" s="40" t="s">
        <v>2968</v>
      </c>
      <c r="F564" s="42">
        <v>44696.165208333332</v>
      </c>
      <c r="G564" s="40"/>
      <c r="H564" s="40"/>
      <c r="I564" s="40"/>
      <c r="J564" s="40"/>
      <c r="K564" s="40" t="s">
        <v>2969</v>
      </c>
      <c r="L564" s="40"/>
      <c r="M564" s="43" t="s">
        <v>64</v>
      </c>
      <c r="N564" s="45" t="s">
        <v>2970</v>
      </c>
      <c r="O564" s="40">
        <v>15</v>
      </c>
      <c r="P564" s="40">
        <v>111</v>
      </c>
      <c r="Q564" s="40" t="s">
        <v>2971</v>
      </c>
      <c r="R564" s="46" t="s">
        <v>2972</v>
      </c>
      <c r="S564" s="43" t="s">
        <v>2681</v>
      </c>
    </row>
    <row r="565" spans="1:19" ht="48">
      <c r="A565" s="44"/>
      <c r="B565" s="40"/>
      <c r="C565" s="41" t="s">
        <v>2973</v>
      </c>
      <c r="D565" s="41" t="s">
        <v>53</v>
      </c>
      <c r="E565" s="40" t="s">
        <v>2974</v>
      </c>
      <c r="F565" s="42">
        <v>44696.162754629629</v>
      </c>
      <c r="G565" s="40"/>
      <c r="H565" s="40"/>
      <c r="I565" s="40"/>
      <c r="J565" s="40"/>
      <c r="K565" s="40" t="s">
        <v>2975</v>
      </c>
      <c r="L565" s="40"/>
      <c r="M565" s="43" t="s">
        <v>56</v>
      </c>
      <c r="N565" s="45" t="s">
        <v>2976</v>
      </c>
      <c r="O565" s="40">
        <v>1549</v>
      </c>
      <c r="P565" s="40">
        <v>448</v>
      </c>
      <c r="Q565" s="40" t="s">
        <v>2693</v>
      </c>
      <c r="R565" s="46" t="s">
        <v>2977</v>
      </c>
      <c r="S565" s="43" t="s">
        <v>2978</v>
      </c>
    </row>
    <row r="566" spans="1:19" ht="72">
      <c r="A566" s="44"/>
      <c r="B566" s="40"/>
      <c r="C566" s="41" t="s">
        <v>2979</v>
      </c>
      <c r="D566" s="41" t="s">
        <v>53</v>
      </c>
      <c r="E566" s="40" t="s">
        <v>2980</v>
      </c>
      <c r="F566" s="42">
        <v>44696.162662037037</v>
      </c>
      <c r="G566" s="40"/>
      <c r="H566" s="40"/>
      <c r="I566" s="40"/>
      <c r="J566" s="40"/>
      <c r="K566" s="40" t="s">
        <v>2981</v>
      </c>
      <c r="L566" s="40"/>
      <c r="M566" s="43" t="s">
        <v>56</v>
      </c>
      <c r="N566" s="45" t="s">
        <v>637</v>
      </c>
      <c r="O566" s="40"/>
      <c r="P566" s="40">
        <v>7</v>
      </c>
      <c r="Q566" s="40"/>
      <c r="R566" s="46" t="s">
        <v>2982</v>
      </c>
      <c r="S566" s="43" t="s">
        <v>2983</v>
      </c>
    </row>
    <row r="567" spans="1:19" ht="13">
      <c r="A567" s="44"/>
      <c r="B567" s="40"/>
      <c r="C567" s="41" t="s">
        <v>2984</v>
      </c>
      <c r="D567" s="41" t="s">
        <v>53</v>
      </c>
      <c r="E567" s="40" t="s">
        <v>2985</v>
      </c>
      <c r="F567" s="42">
        <v>44696.15792824074</v>
      </c>
      <c r="G567" s="40"/>
      <c r="H567" s="40"/>
      <c r="I567" s="40"/>
      <c r="J567" s="40"/>
      <c r="K567" s="40" t="s">
        <v>2103</v>
      </c>
      <c r="L567" s="40"/>
      <c r="M567" s="43" t="s">
        <v>2104</v>
      </c>
      <c r="N567" s="45" t="s">
        <v>2105</v>
      </c>
      <c r="O567" s="40">
        <v>1245</v>
      </c>
      <c r="P567" s="40">
        <v>250</v>
      </c>
      <c r="Q567" s="40"/>
      <c r="R567" s="46" t="s">
        <v>2986</v>
      </c>
      <c r="S567" s="43" t="s">
        <v>2987</v>
      </c>
    </row>
    <row r="568" spans="1:19" ht="60">
      <c r="A568" s="44"/>
      <c r="B568" s="40"/>
      <c r="C568" s="41" t="s">
        <v>2988</v>
      </c>
      <c r="D568" s="41" t="s">
        <v>53</v>
      </c>
      <c r="E568" s="40" t="s">
        <v>2989</v>
      </c>
      <c r="F568" s="42">
        <v>44696.157719907409</v>
      </c>
      <c r="G568" s="40"/>
      <c r="H568" s="40"/>
      <c r="I568" s="40" t="s">
        <v>2990</v>
      </c>
      <c r="J568" s="40" t="s">
        <v>2991</v>
      </c>
      <c r="K568" s="40" t="s">
        <v>2992</v>
      </c>
      <c r="L568" s="40" t="s">
        <v>2993</v>
      </c>
      <c r="M568" s="43" t="s">
        <v>64</v>
      </c>
      <c r="N568" s="45" t="s">
        <v>2994</v>
      </c>
      <c r="O568" s="40">
        <v>796</v>
      </c>
      <c r="P568" s="40">
        <v>1822</v>
      </c>
      <c r="Q568" s="40" t="s">
        <v>2995</v>
      </c>
      <c r="R568" s="46" t="s">
        <v>2996</v>
      </c>
      <c r="S568" s="43" t="s">
        <v>2997</v>
      </c>
    </row>
    <row r="569" spans="1:19" ht="36">
      <c r="A569" s="44"/>
      <c r="B569" s="40"/>
      <c r="C569" s="41" t="s">
        <v>2998</v>
      </c>
      <c r="D569" s="41" t="s">
        <v>53</v>
      </c>
      <c r="E569" s="40" t="s">
        <v>2999</v>
      </c>
      <c r="F569" s="42">
        <v>44696.157696759255</v>
      </c>
      <c r="G569" s="40"/>
      <c r="H569" s="40"/>
      <c r="I569" s="40"/>
      <c r="J569" s="40"/>
      <c r="K569" s="40" t="s">
        <v>727</v>
      </c>
      <c r="L569" s="40"/>
      <c r="M569" s="43" t="s">
        <v>56</v>
      </c>
      <c r="N569" s="45" t="s">
        <v>728</v>
      </c>
      <c r="O569" s="40">
        <v>10094</v>
      </c>
      <c r="P569" s="40">
        <v>1245</v>
      </c>
      <c r="Q569" s="40" t="s">
        <v>729</v>
      </c>
      <c r="R569" s="46" t="s">
        <v>3000</v>
      </c>
      <c r="S569" s="43" t="s">
        <v>3001</v>
      </c>
    </row>
    <row r="570" spans="1:19" ht="48">
      <c r="A570" s="44"/>
      <c r="B570" s="40"/>
      <c r="C570" s="41" t="s">
        <v>3002</v>
      </c>
      <c r="D570" s="41" t="s">
        <v>53</v>
      </c>
      <c r="E570" s="40" t="s">
        <v>3003</v>
      </c>
      <c r="F570" s="42">
        <v>44696.15725694444</v>
      </c>
      <c r="G570" s="40"/>
      <c r="H570" s="40"/>
      <c r="I570" s="40"/>
      <c r="J570" s="40"/>
      <c r="K570" s="40" t="s">
        <v>469</v>
      </c>
      <c r="L570" s="40"/>
      <c r="M570" s="43" t="s">
        <v>56</v>
      </c>
      <c r="N570" s="45" t="s">
        <v>470</v>
      </c>
      <c r="O570" s="40">
        <v>20365</v>
      </c>
      <c r="P570" s="40">
        <v>521</v>
      </c>
      <c r="Q570" s="40"/>
      <c r="R570" s="46" t="s">
        <v>3004</v>
      </c>
      <c r="S570" s="43" t="s">
        <v>112</v>
      </c>
    </row>
    <row r="571" spans="1:19" ht="60">
      <c r="A571" s="44"/>
      <c r="B571" s="40"/>
      <c r="C571" s="41" t="s">
        <v>3005</v>
      </c>
      <c r="D571" s="41" t="s">
        <v>223</v>
      </c>
      <c r="E571" s="40" t="s">
        <v>3006</v>
      </c>
      <c r="F571" s="42">
        <v>44696.155127314814</v>
      </c>
      <c r="G571" s="40"/>
      <c r="H571" s="40"/>
      <c r="I571" s="40"/>
      <c r="J571" s="40"/>
      <c r="K571" s="40" t="s">
        <v>3007</v>
      </c>
      <c r="L571" s="40"/>
      <c r="M571" s="43" t="s">
        <v>156</v>
      </c>
      <c r="N571" s="45" t="s">
        <v>3008</v>
      </c>
      <c r="O571" s="40">
        <v>73</v>
      </c>
      <c r="P571" s="40">
        <v>125</v>
      </c>
      <c r="Q571" s="40" t="s">
        <v>227</v>
      </c>
      <c r="R571" s="46" t="s">
        <v>3009</v>
      </c>
      <c r="S571" s="43" t="s">
        <v>112</v>
      </c>
    </row>
    <row r="572" spans="1:19" ht="48">
      <c r="A572" s="44"/>
      <c r="B572" s="40"/>
      <c r="C572" s="41" t="s">
        <v>3010</v>
      </c>
      <c r="D572" s="41" t="s">
        <v>53</v>
      </c>
      <c r="E572" s="40" t="s">
        <v>3011</v>
      </c>
      <c r="F572" s="42">
        <v>44696.153009259258</v>
      </c>
      <c r="G572" s="40"/>
      <c r="H572" s="40"/>
      <c r="I572" s="40"/>
      <c r="J572" s="40"/>
      <c r="K572" s="40" t="s">
        <v>3012</v>
      </c>
      <c r="L572" s="40"/>
      <c r="M572" s="43" t="s">
        <v>56</v>
      </c>
      <c r="N572" s="45" t="s">
        <v>3013</v>
      </c>
      <c r="O572" s="40">
        <v>39</v>
      </c>
      <c r="P572" s="40">
        <v>181</v>
      </c>
      <c r="Q572" s="40" t="s">
        <v>3014</v>
      </c>
      <c r="R572" s="46" t="s">
        <v>3015</v>
      </c>
      <c r="S572" s="43" t="s">
        <v>197</v>
      </c>
    </row>
    <row r="573" spans="1:19" ht="24">
      <c r="A573" s="44"/>
      <c r="B573" s="40"/>
      <c r="C573" s="41" t="s">
        <v>3016</v>
      </c>
      <c r="D573" s="41" t="s">
        <v>53</v>
      </c>
      <c r="E573" s="40" t="s">
        <v>3017</v>
      </c>
      <c r="F573" s="42">
        <v>44696.152847222227</v>
      </c>
      <c r="G573" s="40"/>
      <c r="H573" s="40"/>
      <c r="I573" s="40"/>
      <c r="J573" s="40"/>
      <c r="K573" s="40" t="s">
        <v>161</v>
      </c>
      <c r="L573" s="40"/>
      <c r="M573" s="43" t="s">
        <v>162</v>
      </c>
      <c r="N573" s="45" t="s">
        <v>163</v>
      </c>
      <c r="O573" s="40">
        <v>13899</v>
      </c>
      <c r="P573" s="40">
        <v>58</v>
      </c>
      <c r="Q573" s="40" t="s">
        <v>97</v>
      </c>
      <c r="R573" s="46" t="s">
        <v>3018</v>
      </c>
      <c r="S573" s="43" t="s">
        <v>3019</v>
      </c>
    </row>
    <row r="574" spans="1:19" ht="60">
      <c r="A574" s="44"/>
      <c r="B574" s="40"/>
      <c r="C574" s="41" t="s">
        <v>3020</v>
      </c>
      <c r="D574" s="41" t="s">
        <v>53</v>
      </c>
      <c r="E574" s="40" t="s">
        <v>3021</v>
      </c>
      <c r="F574" s="42">
        <v>44696.150034722217</v>
      </c>
      <c r="G574" s="40"/>
      <c r="H574" s="40"/>
      <c r="I574" s="40"/>
      <c r="J574" s="40"/>
      <c r="K574" s="40" t="s">
        <v>1057</v>
      </c>
      <c r="L574" s="40"/>
      <c r="M574" s="43" t="s">
        <v>64</v>
      </c>
      <c r="N574" s="45" t="s">
        <v>1058</v>
      </c>
      <c r="O574" s="40">
        <v>3</v>
      </c>
      <c r="P574" s="40">
        <v>73</v>
      </c>
      <c r="Q574" s="40"/>
      <c r="R574" s="46" t="s">
        <v>3022</v>
      </c>
      <c r="S574" s="43" t="s">
        <v>3023</v>
      </c>
    </row>
    <row r="575" spans="1:19" ht="24">
      <c r="A575" s="44"/>
      <c r="B575" s="40"/>
      <c r="C575" s="41" t="s">
        <v>3024</v>
      </c>
      <c r="D575" s="41" t="s">
        <v>53</v>
      </c>
      <c r="E575" s="40" t="s">
        <v>3025</v>
      </c>
      <c r="F575" s="42">
        <v>44696.148263888885</v>
      </c>
      <c r="G575" s="40"/>
      <c r="H575" s="40"/>
      <c r="I575" s="40"/>
      <c r="J575" s="40"/>
      <c r="K575" s="40" t="s">
        <v>647</v>
      </c>
      <c r="L575" s="40"/>
      <c r="M575" s="43" t="s">
        <v>56</v>
      </c>
      <c r="N575" s="45" t="s">
        <v>648</v>
      </c>
      <c r="O575" s="40">
        <v>8282</v>
      </c>
      <c r="P575" s="40">
        <v>6782</v>
      </c>
      <c r="Q575" s="40" t="s">
        <v>649</v>
      </c>
      <c r="R575" s="46" t="s">
        <v>3026</v>
      </c>
      <c r="S575" s="43" t="s">
        <v>3027</v>
      </c>
    </row>
    <row r="576" spans="1:19" ht="24">
      <c r="A576" s="44"/>
      <c r="B576" s="40"/>
      <c r="C576" s="41" t="s">
        <v>3028</v>
      </c>
      <c r="D576" s="41" t="s">
        <v>53</v>
      </c>
      <c r="E576" s="40" t="s">
        <v>3029</v>
      </c>
      <c r="F576" s="42">
        <v>44696.148148148146</v>
      </c>
      <c r="G576" s="40"/>
      <c r="H576" s="40"/>
      <c r="I576" s="40"/>
      <c r="J576" s="40"/>
      <c r="K576" s="40" t="s">
        <v>218</v>
      </c>
      <c r="L576" s="40"/>
      <c r="M576" s="43" t="s">
        <v>56</v>
      </c>
      <c r="N576" s="45" t="s">
        <v>219</v>
      </c>
      <c r="O576" s="40">
        <v>32</v>
      </c>
      <c r="P576" s="40">
        <v>177</v>
      </c>
      <c r="Q576" s="40"/>
      <c r="R576" s="46" t="s">
        <v>3030</v>
      </c>
      <c r="S576" s="43" t="s">
        <v>3031</v>
      </c>
    </row>
    <row r="577" spans="1:19" ht="60">
      <c r="A577" s="44"/>
      <c r="B577" s="40"/>
      <c r="C577" s="41" t="s">
        <v>3032</v>
      </c>
      <c r="D577" s="41" t="s">
        <v>53</v>
      </c>
      <c r="E577" s="40" t="s">
        <v>3033</v>
      </c>
      <c r="F577" s="42">
        <v>44696.146168981482</v>
      </c>
      <c r="G577" s="40"/>
      <c r="H577" s="40"/>
      <c r="I577" s="40" t="s">
        <v>1426</v>
      </c>
      <c r="J577" s="40" t="s">
        <v>1423</v>
      </c>
      <c r="K577" s="40" t="s">
        <v>1426</v>
      </c>
      <c r="L577" s="40" t="s">
        <v>3034</v>
      </c>
      <c r="M577" s="43" t="s">
        <v>64</v>
      </c>
      <c r="N577" s="45" t="s">
        <v>1427</v>
      </c>
      <c r="O577" s="40">
        <v>142705</v>
      </c>
      <c r="P577" s="40">
        <v>75</v>
      </c>
      <c r="Q577" s="40" t="s">
        <v>97</v>
      </c>
      <c r="R577" s="46" t="s">
        <v>3035</v>
      </c>
      <c r="S577" s="43" t="s">
        <v>3036</v>
      </c>
    </row>
    <row r="578" spans="1:19" ht="13">
      <c r="A578" s="44"/>
      <c r="B578" s="40"/>
      <c r="C578" s="41" t="s">
        <v>3037</v>
      </c>
      <c r="D578" s="41" t="s">
        <v>223</v>
      </c>
      <c r="E578" s="40" t="s">
        <v>3038</v>
      </c>
      <c r="F578" s="42">
        <v>44696.146111111113</v>
      </c>
      <c r="G578" s="40"/>
      <c r="H578" s="40"/>
      <c r="I578" s="40"/>
      <c r="J578" s="40"/>
      <c r="K578" s="40" t="s">
        <v>3039</v>
      </c>
      <c r="L578" s="40"/>
      <c r="M578" s="43" t="s">
        <v>56</v>
      </c>
      <c r="N578" s="45" t="s">
        <v>3040</v>
      </c>
      <c r="O578" s="40">
        <v>686</v>
      </c>
      <c r="P578" s="40">
        <v>687</v>
      </c>
      <c r="Q578" s="40" t="s">
        <v>3041</v>
      </c>
      <c r="R578" s="46" t="s">
        <v>3042</v>
      </c>
      <c r="S578" s="43" t="s">
        <v>3043</v>
      </c>
    </row>
    <row r="579" spans="1:19" ht="48">
      <c r="A579" s="44"/>
      <c r="B579" s="40"/>
      <c r="C579" s="41" t="s">
        <v>3044</v>
      </c>
      <c r="D579" s="41" t="s">
        <v>53</v>
      </c>
      <c r="E579" s="40" t="s">
        <v>3045</v>
      </c>
      <c r="F579" s="42">
        <v>44696.145972222221</v>
      </c>
      <c r="G579" s="40"/>
      <c r="H579" s="40"/>
      <c r="I579" s="40"/>
      <c r="J579" s="40"/>
      <c r="K579" s="40" t="s">
        <v>161</v>
      </c>
      <c r="L579" s="40"/>
      <c r="M579" s="43" t="s">
        <v>162</v>
      </c>
      <c r="N579" s="45" t="s">
        <v>163</v>
      </c>
      <c r="O579" s="40">
        <v>13899</v>
      </c>
      <c r="P579" s="40">
        <v>58</v>
      </c>
      <c r="Q579" s="40" t="s">
        <v>97</v>
      </c>
      <c r="R579" s="46" t="s">
        <v>3046</v>
      </c>
      <c r="S579" s="43" t="s">
        <v>3047</v>
      </c>
    </row>
    <row r="580" spans="1:19" ht="24">
      <c r="A580" s="44"/>
      <c r="B580" s="40"/>
      <c r="C580" s="41" t="s">
        <v>3048</v>
      </c>
      <c r="D580" s="41" t="s">
        <v>53</v>
      </c>
      <c r="E580" s="40" t="s">
        <v>3049</v>
      </c>
      <c r="F580" s="42">
        <v>44696.144641203704</v>
      </c>
      <c r="G580" s="40"/>
      <c r="H580" s="40"/>
      <c r="I580" s="40"/>
      <c r="J580" s="40"/>
      <c r="K580" s="40" t="s">
        <v>1405</v>
      </c>
      <c r="L580" s="40"/>
      <c r="M580" s="43" t="s">
        <v>56</v>
      </c>
      <c r="N580" s="45" t="s">
        <v>1406</v>
      </c>
      <c r="O580" s="40">
        <v>4</v>
      </c>
      <c r="P580" s="40">
        <v>1</v>
      </c>
      <c r="Q580" s="40" t="s">
        <v>227</v>
      </c>
      <c r="R580" s="46" t="s">
        <v>3050</v>
      </c>
      <c r="S580" s="43" t="s">
        <v>3051</v>
      </c>
    </row>
    <row r="581" spans="1:19" ht="72">
      <c r="A581" s="44"/>
      <c r="B581" s="40"/>
      <c r="C581" s="41" t="s">
        <v>3052</v>
      </c>
      <c r="D581" s="41" t="s">
        <v>53</v>
      </c>
      <c r="E581" s="40" t="s">
        <v>3053</v>
      </c>
      <c r="F581" s="42">
        <v>44696.143657407403</v>
      </c>
      <c r="G581" s="40"/>
      <c r="H581" s="40"/>
      <c r="I581" s="40"/>
      <c r="J581" s="40"/>
      <c r="K581" s="40" t="s">
        <v>3054</v>
      </c>
      <c r="L581" s="40"/>
      <c r="M581" s="43" t="s">
        <v>56</v>
      </c>
      <c r="N581" s="45" t="s">
        <v>3055</v>
      </c>
      <c r="O581" s="40">
        <v>478</v>
      </c>
      <c r="P581" s="40">
        <v>1263</v>
      </c>
      <c r="Q581" s="40" t="s">
        <v>227</v>
      </c>
      <c r="R581" s="46" t="s">
        <v>3056</v>
      </c>
      <c r="S581" s="43" t="s">
        <v>3057</v>
      </c>
    </row>
    <row r="582" spans="1:19" ht="60">
      <c r="A582" s="44"/>
      <c r="B582" s="40"/>
      <c r="C582" s="41" t="s">
        <v>3058</v>
      </c>
      <c r="D582" s="41" t="s">
        <v>53</v>
      </c>
      <c r="E582" s="40" t="s">
        <v>3059</v>
      </c>
      <c r="F582" s="42">
        <v>44696.14267361111</v>
      </c>
      <c r="G582" s="40"/>
      <c r="H582" s="40"/>
      <c r="I582" s="40"/>
      <c r="J582" s="40"/>
      <c r="K582" s="40" t="s">
        <v>2874</v>
      </c>
      <c r="L582" s="40"/>
      <c r="M582" s="43" t="s">
        <v>56</v>
      </c>
      <c r="N582" s="45" t="s">
        <v>2875</v>
      </c>
      <c r="O582" s="40">
        <v>3686</v>
      </c>
      <c r="P582" s="40">
        <v>3362</v>
      </c>
      <c r="Q582" s="40" t="s">
        <v>227</v>
      </c>
      <c r="R582" s="46" t="s">
        <v>3060</v>
      </c>
      <c r="S582" s="43" t="s">
        <v>152</v>
      </c>
    </row>
    <row r="583" spans="1:19" ht="60">
      <c r="A583" s="44"/>
      <c r="B583" s="40"/>
      <c r="C583" s="41" t="s">
        <v>3061</v>
      </c>
      <c r="D583" s="41" t="s">
        <v>53</v>
      </c>
      <c r="E583" s="40" t="s">
        <v>3062</v>
      </c>
      <c r="F583" s="42">
        <v>44696.142094907409</v>
      </c>
      <c r="G583" s="40"/>
      <c r="H583" s="40"/>
      <c r="I583" s="40"/>
      <c r="J583" s="40"/>
      <c r="K583" s="40" t="s">
        <v>3063</v>
      </c>
      <c r="L583" s="40"/>
      <c r="M583" s="43" t="s">
        <v>156</v>
      </c>
      <c r="N583" s="45" t="s">
        <v>3064</v>
      </c>
      <c r="O583" s="40">
        <v>7527</v>
      </c>
      <c r="P583" s="40">
        <v>3582</v>
      </c>
      <c r="Q583" s="40" t="s">
        <v>3065</v>
      </c>
      <c r="R583" s="46" t="s">
        <v>3066</v>
      </c>
      <c r="S583" s="43" t="s">
        <v>3067</v>
      </c>
    </row>
    <row r="584" spans="1:19" ht="48">
      <c r="A584" s="44"/>
      <c r="B584" s="40"/>
      <c r="C584" s="41" t="s">
        <v>3068</v>
      </c>
      <c r="D584" s="41" t="s">
        <v>53</v>
      </c>
      <c r="E584" s="40" t="s">
        <v>3069</v>
      </c>
      <c r="F584" s="42">
        <v>44696.142013888893</v>
      </c>
      <c r="G584" s="40"/>
      <c r="H584" s="40"/>
      <c r="I584" s="40"/>
      <c r="J584" s="40"/>
      <c r="K584" s="40" t="s">
        <v>1866</v>
      </c>
      <c r="L584" s="40"/>
      <c r="M584" s="43" t="s">
        <v>64</v>
      </c>
      <c r="N584" s="45" t="s">
        <v>2378</v>
      </c>
      <c r="O584" s="40">
        <v>664288</v>
      </c>
      <c r="P584" s="40">
        <v>175</v>
      </c>
      <c r="Q584" s="40" t="s">
        <v>66</v>
      </c>
      <c r="R584" s="46" t="s">
        <v>3070</v>
      </c>
      <c r="S584" s="43" t="s">
        <v>3071</v>
      </c>
    </row>
    <row r="585" spans="1:19" ht="24">
      <c r="A585" s="44"/>
      <c r="B585" s="40"/>
      <c r="C585" s="41" t="s">
        <v>3072</v>
      </c>
      <c r="D585" s="41" t="s">
        <v>223</v>
      </c>
      <c r="E585" s="40" t="s">
        <v>3073</v>
      </c>
      <c r="F585" s="42">
        <v>44696.141562500001</v>
      </c>
      <c r="G585" s="40"/>
      <c r="H585" s="40"/>
      <c r="I585" s="40"/>
      <c r="J585" s="40"/>
      <c r="K585" s="40" t="s">
        <v>541</v>
      </c>
      <c r="L585" s="40"/>
      <c r="M585" s="43" t="s">
        <v>56</v>
      </c>
      <c r="N585" s="45" t="s">
        <v>542</v>
      </c>
      <c r="O585" s="40">
        <v>8</v>
      </c>
      <c r="P585" s="40">
        <v>337</v>
      </c>
      <c r="Q585" s="40" t="s">
        <v>227</v>
      </c>
      <c r="R585" s="46" t="s">
        <v>3074</v>
      </c>
      <c r="S585" s="43" t="s">
        <v>3075</v>
      </c>
    </row>
    <row r="586" spans="1:19" ht="36">
      <c r="A586" s="44"/>
      <c r="B586" s="40"/>
      <c r="C586" s="41" t="s">
        <v>3076</v>
      </c>
      <c r="D586" s="41" t="s">
        <v>53</v>
      </c>
      <c r="E586" s="40" t="s">
        <v>3077</v>
      </c>
      <c r="F586" s="42">
        <v>44696.138321759259</v>
      </c>
      <c r="G586" s="40"/>
      <c r="H586" s="40"/>
      <c r="I586" s="40"/>
      <c r="J586" s="40"/>
      <c r="K586" s="40" t="s">
        <v>429</v>
      </c>
      <c r="L586" s="40"/>
      <c r="M586" s="43" t="s">
        <v>56</v>
      </c>
      <c r="N586" s="45" t="s">
        <v>430</v>
      </c>
      <c r="O586" s="40">
        <v>13879</v>
      </c>
      <c r="P586" s="40">
        <v>5652</v>
      </c>
      <c r="Q586" s="40" t="s">
        <v>431</v>
      </c>
      <c r="R586" s="46" t="s">
        <v>3078</v>
      </c>
      <c r="S586" s="43" t="s">
        <v>112</v>
      </c>
    </row>
    <row r="587" spans="1:19" ht="24">
      <c r="A587" s="44"/>
      <c r="B587" s="40"/>
      <c r="C587" s="41" t="s">
        <v>3079</v>
      </c>
      <c r="D587" s="41" t="s">
        <v>78</v>
      </c>
      <c r="E587" s="40" t="s">
        <v>3080</v>
      </c>
      <c r="F587" s="42">
        <v>44696.138055555552</v>
      </c>
      <c r="G587" s="40"/>
      <c r="H587" s="40"/>
      <c r="I587" s="40"/>
      <c r="J587" s="40"/>
      <c r="K587" s="40" t="s">
        <v>3081</v>
      </c>
      <c r="L587" s="40"/>
      <c r="M587" s="43" t="s">
        <v>56</v>
      </c>
      <c r="N587" s="45" t="s">
        <v>3082</v>
      </c>
      <c r="O587" s="40">
        <v>61014</v>
      </c>
      <c r="P587" s="40">
        <v>5393</v>
      </c>
      <c r="Q587" s="40" t="s">
        <v>3083</v>
      </c>
      <c r="R587" s="46" t="s">
        <v>3084</v>
      </c>
      <c r="S587" s="43" t="s">
        <v>2546</v>
      </c>
    </row>
    <row r="588" spans="1:19" ht="36">
      <c r="A588" s="44"/>
      <c r="B588" s="40"/>
      <c r="C588" s="41" t="s">
        <v>3085</v>
      </c>
      <c r="D588" s="41" t="s">
        <v>53</v>
      </c>
      <c r="E588" s="40" t="s">
        <v>3086</v>
      </c>
      <c r="F588" s="42">
        <v>44696.136759259258</v>
      </c>
      <c r="G588" s="40"/>
      <c r="H588" s="40"/>
      <c r="I588" s="40"/>
      <c r="J588" s="40"/>
      <c r="K588" s="40" t="s">
        <v>469</v>
      </c>
      <c r="L588" s="40"/>
      <c r="M588" s="43" t="s">
        <v>56</v>
      </c>
      <c r="N588" s="45" t="s">
        <v>470</v>
      </c>
      <c r="O588" s="40">
        <v>20365</v>
      </c>
      <c r="P588" s="40">
        <v>521</v>
      </c>
      <c r="Q588" s="40"/>
      <c r="R588" s="46" t="s">
        <v>3087</v>
      </c>
      <c r="S588" s="43" t="s">
        <v>3088</v>
      </c>
    </row>
    <row r="589" spans="1:19" ht="84">
      <c r="A589" s="44"/>
      <c r="B589" s="40"/>
      <c r="C589" s="41" t="s">
        <v>3089</v>
      </c>
      <c r="D589" s="41" t="s">
        <v>53</v>
      </c>
      <c r="E589" s="40" t="s">
        <v>3090</v>
      </c>
      <c r="F589" s="42">
        <v>44696.136041666672</v>
      </c>
      <c r="G589" s="40"/>
      <c r="H589" s="40"/>
      <c r="I589" s="40"/>
      <c r="J589" s="40"/>
      <c r="K589" s="40" t="s">
        <v>3091</v>
      </c>
      <c r="L589" s="40"/>
      <c r="M589" s="43" t="s">
        <v>56</v>
      </c>
      <c r="N589" s="45" t="s">
        <v>3092</v>
      </c>
      <c r="O589" s="40">
        <v>11048</v>
      </c>
      <c r="P589" s="40">
        <v>6203</v>
      </c>
      <c r="Q589" s="40" t="s">
        <v>227</v>
      </c>
      <c r="R589" s="46" t="s">
        <v>3093</v>
      </c>
      <c r="S589" s="43" t="s">
        <v>112</v>
      </c>
    </row>
    <row r="590" spans="1:19" ht="36">
      <c r="A590" s="44"/>
      <c r="B590" s="40"/>
      <c r="C590" s="41" t="s">
        <v>3094</v>
      </c>
      <c r="D590" s="41" t="s">
        <v>53</v>
      </c>
      <c r="E590" s="40" t="s">
        <v>3095</v>
      </c>
      <c r="F590" s="42">
        <v>44696.135775462964</v>
      </c>
      <c r="G590" s="40"/>
      <c r="H590" s="40"/>
      <c r="I590" s="40"/>
      <c r="J590" s="40"/>
      <c r="K590" s="40" t="s">
        <v>3096</v>
      </c>
      <c r="L590" s="40"/>
      <c r="M590" s="43" t="s">
        <v>156</v>
      </c>
      <c r="N590" s="45" t="s">
        <v>3097</v>
      </c>
      <c r="O590" s="40">
        <v>1107</v>
      </c>
      <c r="P590" s="40">
        <v>1212</v>
      </c>
      <c r="Q590" s="40" t="s">
        <v>66</v>
      </c>
      <c r="R590" s="46" t="s">
        <v>3098</v>
      </c>
      <c r="S590" s="43" t="s">
        <v>3099</v>
      </c>
    </row>
    <row r="591" spans="1:19" ht="24">
      <c r="A591" s="44"/>
      <c r="B591" s="40"/>
      <c r="C591" s="41" t="s">
        <v>3100</v>
      </c>
      <c r="D591" s="41" t="s">
        <v>53</v>
      </c>
      <c r="E591" s="40" t="s">
        <v>3101</v>
      </c>
      <c r="F591" s="42">
        <v>44696.13554398148</v>
      </c>
      <c r="G591" s="40"/>
      <c r="H591" s="40"/>
      <c r="I591" s="40"/>
      <c r="J591" s="40"/>
      <c r="K591" s="40" t="s">
        <v>1057</v>
      </c>
      <c r="L591" s="40"/>
      <c r="M591" s="43" t="s">
        <v>64</v>
      </c>
      <c r="N591" s="45" t="s">
        <v>1058</v>
      </c>
      <c r="O591" s="40">
        <v>3</v>
      </c>
      <c r="P591" s="40">
        <v>73</v>
      </c>
      <c r="Q591" s="40"/>
      <c r="R591" s="46" t="s">
        <v>3102</v>
      </c>
      <c r="S591" s="43" t="s">
        <v>3023</v>
      </c>
    </row>
    <row r="592" spans="1:19" ht="48">
      <c r="A592" s="44"/>
      <c r="B592" s="40"/>
      <c r="C592" s="41" t="s">
        <v>3103</v>
      </c>
      <c r="D592" s="41" t="s">
        <v>223</v>
      </c>
      <c r="E592" s="40" t="s">
        <v>3104</v>
      </c>
      <c r="F592" s="42">
        <v>44696.13416666667</v>
      </c>
      <c r="G592" s="40"/>
      <c r="H592" s="40"/>
      <c r="I592" s="40"/>
      <c r="J592" s="40"/>
      <c r="K592" s="40" t="s">
        <v>469</v>
      </c>
      <c r="L592" s="40"/>
      <c r="M592" s="43" t="s">
        <v>56</v>
      </c>
      <c r="N592" s="45" t="s">
        <v>470</v>
      </c>
      <c r="O592" s="40">
        <v>20365</v>
      </c>
      <c r="P592" s="40">
        <v>521</v>
      </c>
      <c r="Q592" s="40"/>
      <c r="R592" s="46" t="s">
        <v>3105</v>
      </c>
      <c r="S592" s="43" t="s">
        <v>3106</v>
      </c>
    </row>
    <row r="593" spans="1:19" ht="60">
      <c r="A593" s="44"/>
      <c r="B593" s="40"/>
      <c r="C593" s="41" t="s">
        <v>3107</v>
      </c>
      <c r="D593" s="41" t="s">
        <v>53</v>
      </c>
      <c r="E593" s="40" t="s">
        <v>3108</v>
      </c>
      <c r="F593" s="42">
        <v>44696.133229166662</v>
      </c>
      <c r="G593" s="40"/>
      <c r="H593" s="40"/>
      <c r="I593" s="40"/>
      <c r="J593" s="40"/>
      <c r="K593" s="40" t="s">
        <v>3109</v>
      </c>
      <c r="L593" s="40"/>
      <c r="M593" s="43" t="s">
        <v>156</v>
      </c>
      <c r="N593" s="45" t="s">
        <v>3110</v>
      </c>
      <c r="O593" s="40">
        <v>253</v>
      </c>
      <c r="P593" s="40">
        <v>165</v>
      </c>
      <c r="Q593" s="40" t="s">
        <v>3111</v>
      </c>
      <c r="R593" s="46" t="s">
        <v>3112</v>
      </c>
      <c r="S593" s="43" t="s">
        <v>3099</v>
      </c>
    </row>
    <row r="594" spans="1:19" ht="60">
      <c r="A594" s="44"/>
      <c r="B594" s="40"/>
      <c r="C594" s="41" t="s">
        <v>3113</v>
      </c>
      <c r="D594" s="41"/>
      <c r="E594" s="40" t="s">
        <v>3114</v>
      </c>
      <c r="F594" s="42">
        <v>44696.132847222223</v>
      </c>
      <c r="G594" s="40"/>
      <c r="H594" s="40"/>
      <c r="I594" s="40" t="s">
        <v>3115</v>
      </c>
      <c r="J594" s="40" t="s">
        <v>3116</v>
      </c>
      <c r="K594" s="40" t="s">
        <v>2969</v>
      </c>
      <c r="L594" s="40" t="s">
        <v>3117</v>
      </c>
      <c r="M594" s="43" t="s">
        <v>64</v>
      </c>
      <c r="N594" s="45" t="s">
        <v>2970</v>
      </c>
      <c r="O594" s="40">
        <v>15</v>
      </c>
      <c r="P594" s="40">
        <v>111</v>
      </c>
      <c r="Q594" s="40" t="s">
        <v>2971</v>
      </c>
      <c r="R594" s="46" t="s">
        <v>3118</v>
      </c>
      <c r="S594" s="43" t="s">
        <v>3119</v>
      </c>
    </row>
    <row r="595" spans="1:19" ht="48">
      <c r="A595" s="44"/>
      <c r="B595" s="40"/>
      <c r="C595" s="41" t="s">
        <v>3120</v>
      </c>
      <c r="D595" s="41" t="s">
        <v>53</v>
      </c>
      <c r="E595" s="40" t="s">
        <v>3121</v>
      </c>
      <c r="F595" s="42">
        <v>44696.132511574076</v>
      </c>
      <c r="G595" s="40"/>
      <c r="H595" s="40"/>
      <c r="I595" s="40"/>
      <c r="J595" s="40"/>
      <c r="K595" s="40" t="s">
        <v>218</v>
      </c>
      <c r="L595" s="40"/>
      <c r="M595" s="43" t="s">
        <v>56</v>
      </c>
      <c r="N595" s="45" t="s">
        <v>219</v>
      </c>
      <c r="O595" s="40">
        <v>32</v>
      </c>
      <c r="P595" s="40">
        <v>177</v>
      </c>
      <c r="Q595" s="40"/>
      <c r="R595" s="46" t="s">
        <v>3122</v>
      </c>
      <c r="S595" s="43" t="s">
        <v>3123</v>
      </c>
    </row>
    <row r="596" spans="1:19" ht="13">
      <c r="A596" s="44"/>
      <c r="B596" s="40"/>
      <c r="C596" s="41" t="s">
        <v>3124</v>
      </c>
      <c r="D596" s="41" t="s">
        <v>223</v>
      </c>
      <c r="E596" s="40" t="s">
        <v>3125</v>
      </c>
      <c r="F596" s="42">
        <v>44696.131782407407</v>
      </c>
      <c r="G596" s="40"/>
      <c r="H596" s="40"/>
      <c r="I596" s="40" t="s">
        <v>122</v>
      </c>
      <c r="J596" s="40" t="s">
        <v>123</v>
      </c>
      <c r="K596" s="40" t="s">
        <v>3126</v>
      </c>
      <c r="L596" s="40" t="s">
        <v>132</v>
      </c>
      <c r="M596" s="43" t="s">
        <v>56</v>
      </c>
      <c r="N596" s="45" t="s">
        <v>3127</v>
      </c>
      <c r="O596" s="40">
        <v>52</v>
      </c>
      <c r="P596" s="40">
        <v>359</v>
      </c>
      <c r="Q596" s="40"/>
      <c r="R596" s="46" t="s">
        <v>3128</v>
      </c>
      <c r="S596" s="43" t="s">
        <v>134</v>
      </c>
    </row>
    <row r="597" spans="1:19" ht="13">
      <c r="A597" s="44"/>
      <c r="B597" s="40"/>
      <c r="C597" s="41" t="s">
        <v>3129</v>
      </c>
      <c r="D597" s="41" t="s">
        <v>53</v>
      </c>
      <c r="E597" s="40" t="s">
        <v>3130</v>
      </c>
      <c r="F597" s="42">
        <v>44696.129641203705</v>
      </c>
      <c r="G597" s="40"/>
      <c r="H597" s="40"/>
      <c r="I597" s="40"/>
      <c r="J597" s="40"/>
      <c r="K597" s="40" t="s">
        <v>1405</v>
      </c>
      <c r="L597" s="40"/>
      <c r="M597" s="43" t="s">
        <v>56</v>
      </c>
      <c r="N597" s="45" t="s">
        <v>1406</v>
      </c>
      <c r="O597" s="40">
        <v>4</v>
      </c>
      <c r="P597" s="40">
        <v>1</v>
      </c>
      <c r="Q597" s="40" t="s">
        <v>227</v>
      </c>
      <c r="R597" s="46" t="s">
        <v>3131</v>
      </c>
      <c r="S597" s="43" t="s">
        <v>3051</v>
      </c>
    </row>
    <row r="598" spans="1:19" ht="72">
      <c r="A598" s="44"/>
      <c r="B598" s="40"/>
      <c r="C598" s="41" t="s">
        <v>3132</v>
      </c>
      <c r="D598" s="41" t="s">
        <v>53</v>
      </c>
      <c r="E598" s="40" t="s">
        <v>3133</v>
      </c>
      <c r="F598" s="42">
        <v>44696.127175925925</v>
      </c>
      <c r="G598" s="40"/>
      <c r="H598" s="40"/>
      <c r="I598" s="40"/>
      <c r="J598" s="40"/>
      <c r="K598" s="40" t="s">
        <v>3134</v>
      </c>
      <c r="L598" s="40"/>
      <c r="M598" s="43" t="s">
        <v>56</v>
      </c>
      <c r="N598" s="45" t="s">
        <v>3135</v>
      </c>
      <c r="O598" s="40">
        <v>3</v>
      </c>
      <c r="P598" s="40">
        <v>11</v>
      </c>
      <c r="Q598" s="40"/>
      <c r="R598" s="46" t="s">
        <v>3136</v>
      </c>
      <c r="S598" s="43" t="s">
        <v>112</v>
      </c>
    </row>
    <row r="599" spans="1:19" ht="13">
      <c r="A599" s="44"/>
      <c r="B599" s="40"/>
      <c r="C599" s="41" t="s">
        <v>3137</v>
      </c>
      <c r="D599" s="41"/>
      <c r="E599" s="40" t="s">
        <v>3138</v>
      </c>
      <c r="F599" s="42">
        <v>44696.126944444448</v>
      </c>
      <c r="G599" s="40"/>
      <c r="H599" s="40"/>
      <c r="I599" s="40" t="s">
        <v>122</v>
      </c>
      <c r="J599" s="40" t="s">
        <v>123</v>
      </c>
      <c r="K599" s="40" t="s">
        <v>3139</v>
      </c>
      <c r="L599" s="40" t="s">
        <v>132</v>
      </c>
      <c r="M599" s="43" t="s">
        <v>56</v>
      </c>
      <c r="N599" s="45" t="s">
        <v>3140</v>
      </c>
      <c r="O599" s="40">
        <v>19</v>
      </c>
      <c r="P599" s="40">
        <v>108</v>
      </c>
      <c r="Q599" s="40" t="s">
        <v>3141</v>
      </c>
      <c r="R599" s="46" t="s">
        <v>3142</v>
      </c>
      <c r="S599" s="43" t="s">
        <v>134</v>
      </c>
    </row>
    <row r="600" spans="1:19" ht="13">
      <c r="A600" s="44"/>
      <c r="B600" s="40"/>
      <c r="C600" s="41" t="s">
        <v>3143</v>
      </c>
      <c r="D600" s="41" t="s">
        <v>223</v>
      </c>
      <c r="E600" s="40" t="s">
        <v>3144</v>
      </c>
      <c r="F600" s="42">
        <v>44696.126805555556</v>
      </c>
      <c r="G600" s="40"/>
      <c r="H600" s="40"/>
      <c r="I600" s="40"/>
      <c r="J600" s="40"/>
      <c r="K600" s="40" t="s">
        <v>3145</v>
      </c>
      <c r="L600" s="40"/>
      <c r="M600" s="43" t="s">
        <v>56</v>
      </c>
      <c r="N600" s="45" t="s">
        <v>3146</v>
      </c>
      <c r="O600" s="40">
        <v>3</v>
      </c>
      <c r="P600" s="40">
        <v>54</v>
      </c>
      <c r="Q600" s="40"/>
      <c r="R600" s="46" t="s">
        <v>3147</v>
      </c>
      <c r="S600" s="43" t="s">
        <v>84</v>
      </c>
    </row>
    <row r="601" spans="1:19" ht="72">
      <c r="A601" s="44"/>
      <c r="B601" s="40"/>
      <c r="C601" s="41" t="s">
        <v>3148</v>
      </c>
      <c r="D601" s="41" t="s">
        <v>53</v>
      </c>
      <c r="E601" s="40" t="s">
        <v>3149</v>
      </c>
      <c r="F601" s="42">
        <v>44696.124594907407</v>
      </c>
      <c r="G601" s="40"/>
      <c r="H601" s="40"/>
      <c r="I601" s="40"/>
      <c r="J601" s="40"/>
      <c r="K601" s="40" t="s">
        <v>3150</v>
      </c>
      <c r="L601" s="40"/>
      <c r="M601" s="43" t="s">
        <v>156</v>
      </c>
      <c r="N601" s="45" t="s">
        <v>3151</v>
      </c>
      <c r="O601" s="40">
        <v>149</v>
      </c>
      <c r="P601" s="40">
        <v>464</v>
      </c>
      <c r="Q601" s="40"/>
      <c r="R601" s="46" t="s">
        <v>3152</v>
      </c>
      <c r="S601" s="43" t="s">
        <v>253</v>
      </c>
    </row>
    <row r="602" spans="1:19" ht="84">
      <c r="A602" s="44"/>
      <c r="B602" s="40"/>
      <c r="C602" s="41" t="s">
        <v>3153</v>
      </c>
      <c r="D602" s="41" t="s">
        <v>211</v>
      </c>
      <c r="E602" s="40" t="s">
        <v>3154</v>
      </c>
      <c r="F602" s="42">
        <v>44696.121747685189</v>
      </c>
      <c r="G602" s="40"/>
      <c r="H602" s="40"/>
      <c r="I602" s="40" t="s">
        <v>122</v>
      </c>
      <c r="J602" s="40" t="s">
        <v>123</v>
      </c>
      <c r="K602" s="40" t="s">
        <v>3155</v>
      </c>
      <c r="L602" s="40" t="s">
        <v>132</v>
      </c>
      <c r="M602" s="43" t="s">
        <v>56</v>
      </c>
      <c r="N602" s="45" t="s">
        <v>3156</v>
      </c>
      <c r="O602" s="40">
        <v>154</v>
      </c>
      <c r="P602" s="40">
        <v>605</v>
      </c>
      <c r="Q602" s="40"/>
      <c r="R602" s="46" t="s">
        <v>3157</v>
      </c>
      <c r="S602" s="43" t="s">
        <v>134</v>
      </c>
    </row>
    <row r="603" spans="1:19" ht="48">
      <c r="A603" s="44"/>
      <c r="B603" s="40"/>
      <c r="C603" s="41" t="s">
        <v>3158</v>
      </c>
      <c r="D603" s="41" t="s">
        <v>223</v>
      </c>
      <c r="E603" s="40" t="s">
        <v>3159</v>
      </c>
      <c r="F603" s="42">
        <v>44696.121053240742</v>
      </c>
      <c r="G603" s="40"/>
      <c r="H603" s="40"/>
      <c r="I603" s="40"/>
      <c r="J603" s="40"/>
      <c r="K603" s="40" t="s">
        <v>3160</v>
      </c>
      <c r="L603" s="40"/>
      <c r="M603" s="43" t="s">
        <v>56</v>
      </c>
      <c r="N603" s="45" t="s">
        <v>3161</v>
      </c>
      <c r="O603" s="40">
        <v>2971</v>
      </c>
      <c r="P603" s="40">
        <v>1344</v>
      </c>
      <c r="Q603" s="40" t="s">
        <v>97</v>
      </c>
      <c r="R603" s="46" t="s">
        <v>3162</v>
      </c>
      <c r="S603" s="43" t="s">
        <v>112</v>
      </c>
    </row>
    <row r="604" spans="1:19" ht="132">
      <c r="A604" s="44"/>
      <c r="B604" s="40"/>
      <c r="C604" s="41" t="s">
        <v>3163</v>
      </c>
      <c r="D604" s="41" t="s">
        <v>53</v>
      </c>
      <c r="E604" s="40" t="s">
        <v>3164</v>
      </c>
      <c r="F604" s="42">
        <v>44696.120046296295</v>
      </c>
      <c r="G604" s="40"/>
      <c r="H604" s="40"/>
      <c r="I604" s="40"/>
      <c r="J604" s="40"/>
      <c r="K604" s="40" t="s">
        <v>1891</v>
      </c>
      <c r="L604" s="40"/>
      <c r="M604" s="43" t="s">
        <v>156</v>
      </c>
      <c r="N604" s="45" t="s">
        <v>1892</v>
      </c>
      <c r="O604" s="40">
        <v>1004</v>
      </c>
      <c r="P604" s="40">
        <v>927</v>
      </c>
      <c r="Q604" s="40" t="s">
        <v>1893</v>
      </c>
      <c r="R604" s="46" t="s">
        <v>3165</v>
      </c>
      <c r="S604" s="43" t="s">
        <v>3166</v>
      </c>
    </row>
    <row r="605" spans="1:19" ht="13">
      <c r="A605" s="44"/>
      <c r="B605" s="40"/>
      <c r="C605" s="41" t="s">
        <v>3167</v>
      </c>
      <c r="D605" s="41" t="s">
        <v>53</v>
      </c>
      <c r="E605" s="40" t="s">
        <v>3168</v>
      </c>
      <c r="F605" s="42">
        <v>44696.117407407408</v>
      </c>
      <c r="G605" s="40"/>
      <c r="H605" s="40"/>
      <c r="I605" s="40"/>
      <c r="J605" s="40"/>
      <c r="K605" s="40" t="s">
        <v>3169</v>
      </c>
      <c r="L605" s="40"/>
      <c r="M605" s="43" t="s">
        <v>64</v>
      </c>
      <c r="N605" s="45" t="s">
        <v>3170</v>
      </c>
      <c r="O605" s="40">
        <v>471</v>
      </c>
      <c r="P605" s="40">
        <v>459</v>
      </c>
      <c r="Q605" s="40" t="s">
        <v>3171</v>
      </c>
      <c r="R605" s="46" t="s">
        <v>3172</v>
      </c>
      <c r="S605" s="43" t="s">
        <v>3173</v>
      </c>
    </row>
    <row r="606" spans="1:19" ht="13">
      <c r="A606" s="44"/>
      <c r="B606" s="40"/>
      <c r="C606" s="41" t="s">
        <v>3174</v>
      </c>
      <c r="D606" s="41" t="s">
        <v>223</v>
      </c>
      <c r="E606" s="40" t="s">
        <v>3175</v>
      </c>
      <c r="F606" s="42">
        <v>44696.11346064815</v>
      </c>
      <c r="G606" s="40"/>
      <c r="H606" s="40"/>
      <c r="I606" s="40"/>
      <c r="J606" s="40"/>
      <c r="K606" s="40" t="s">
        <v>3176</v>
      </c>
      <c r="L606" s="40"/>
      <c r="M606" s="43" t="s">
        <v>156</v>
      </c>
      <c r="N606" s="45" t="s">
        <v>3177</v>
      </c>
      <c r="O606" s="40">
        <v>578</v>
      </c>
      <c r="P606" s="40">
        <v>1091</v>
      </c>
      <c r="Q606" s="40" t="s">
        <v>3178</v>
      </c>
      <c r="R606" s="46" t="s">
        <v>3179</v>
      </c>
      <c r="S606" s="43" t="s">
        <v>3180</v>
      </c>
    </row>
    <row r="607" spans="1:19" ht="72">
      <c r="A607" s="44"/>
      <c r="B607" s="40"/>
      <c r="C607" s="41" t="s">
        <v>3181</v>
      </c>
      <c r="D607" s="41" t="s">
        <v>53</v>
      </c>
      <c r="E607" s="40" t="s">
        <v>3182</v>
      </c>
      <c r="F607" s="42">
        <v>44696.111921296295</v>
      </c>
      <c r="G607" s="40"/>
      <c r="H607" s="40"/>
      <c r="I607" s="40"/>
      <c r="J607" s="40"/>
      <c r="K607" s="40" t="s">
        <v>3183</v>
      </c>
      <c r="L607" s="40"/>
      <c r="M607" s="43" t="s">
        <v>3184</v>
      </c>
      <c r="N607" s="45" t="s">
        <v>637</v>
      </c>
      <c r="O607" s="40">
        <v>184</v>
      </c>
      <c r="P607" s="40">
        <v>1</v>
      </c>
      <c r="Q607" s="40" t="s">
        <v>3185</v>
      </c>
      <c r="R607" s="46" t="s">
        <v>3186</v>
      </c>
      <c r="S607" s="43" t="s">
        <v>2235</v>
      </c>
    </row>
    <row r="608" spans="1:19" ht="72">
      <c r="A608" s="44"/>
      <c r="B608" s="40"/>
      <c r="C608" s="41" t="s">
        <v>3187</v>
      </c>
      <c r="D608" s="41" t="s">
        <v>223</v>
      </c>
      <c r="E608" s="40" t="s">
        <v>3188</v>
      </c>
      <c r="F608" s="42">
        <v>44696.11105324074</v>
      </c>
      <c r="G608" s="40"/>
      <c r="H608" s="40"/>
      <c r="I608" s="40" t="s">
        <v>3189</v>
      </c>
      <c r="J608" s="40" t="s">
        <v>3190</v>
      </c>
      <c r="K608" s="40" t="s">
        <v>3155</v>
      </c>
      <c r="L608" s="40" t="s">
        <v>3191</v>
      </c>
      <c r="M608" s="43" t="s">
        <v>56</v>
      </c>
      <c r="N608" s="45" t="s">
        <v>3156</v>
      </c>
      <c r="O608" s="40">
        <v>154</v>
      </c>
      <c r="P608" s="40">
        <v>605</v>
      </c>
      <c r="Q608" s="40"/>
      <c r="R608" s="46" t="s">
        <v>3192</v>
      </c>
      <c r="S608" s="43" t="s">
        <v>3193</v>
      </c>
    </row>
    <row r="609" spans="1:19" ht="48">
      <c r="A609" s="44"/>
      <c r="B609" s="40"/>
      <c r="C609" s="41" t="s">
        <v>3194</v>
      </c>
      <c r="D609" s="41" t="s">
        <v>53</v>
      </c>
      <c r="E609" s="40" t="s">
        <v>3195</v>
      </c>
      <c r="F609" s="42">
        <v>44696.110891203702</v>
      </c>
      <c r="G609" s="40"/>
      <c r="H609" s="40"/>
      <c r="I609" s="40"/>
      <c r="J609" s="40"/>
      <c r="K609" s="40" t="s">
        <v>95</v>
      </c>
      <c r="L609" s="40"/>
      <c r="M609" s="43" t="s">
        <v>64</v>
      </c>
      <c r="N609" s="45" t="s">
        <v>96</v>
      </c>
      <c r="O609" s="40">
        <v>6624</v>
      </c>
      <c r="P609" s="40"/>
      <c r="Q609" s="40" t="s">
        <v>97</v>
      </c>
      <c r="R609" s="46" t="s">
        <v>3196</v>
      </c>
      <c r="S609" s="43" t="s">
        <v>3197</v>
      </c>
    </row>
    <row r="610" spans="1:19" ht="60">
      <c r="A610" s="44"/>
      <c r="B610" s="40"/>
      <c r="C610" s="41" t="s">
        <v>3198</v>
      </c>
      <c r="D610" s="41" t="s">
        <v>53</v>
      </c>
      <c r="E610" s="40" t="s">
        <v>3199</v>
      </c>
      <c r="F610" s="42">
        <v>44696.110046296293</v>
      </c>
      <c r="G610" s="40"/>
      <c r="H610" s="40"/>
      <c r="I610" s="40"/>
      <c r="J610" s="40"/>
      <c r="K610" s="40" t="s">
        <v>3200</v>
      </c>
      <c r="L610" s="40"/>
      <c r="M610" s="43" t="s">
        <v>64</v>
      </c>
      <c r="N610" s="45" t="s">
        <v>3201</v>
      </c>
      <c r="O610" s="40">
        <v>338</v>
      </c>
      <c r="P610" s="40">
        <v>912</v>
      </c>
      <c r="Q610" s="40" t="s">
        <v>3202</v>
      </c>
      <c r="R610" s="46" t="s">
        <v>3203</v>
      </c>
      <c r="S610" s="43" t="s">
        <v>112</v>
      </c>
    </row>
    <row r="611" spans="1:19" ht="96">
      <c r="A611" s="44"/>
      <c r="B611" s="40"/>
      <c r="C611" s="41" t="s">
        <v>3204</v>
      </c>
      <c r="D611" s="41" t="s">
        <v>53</v>
      </c>
      <c r="E611" s="40" t="s">
        <v>3205</v>
      </c>
      <c r="F611" s="42">
        <v>44696.109675925924</v>
      </c>
      <c r="G611" s="40"/>
      <c r="H611" s="40"/>
      <c r="I611" s="40"/>
      <c r="J611" s="40"/>
      <c r="K611" s="40" t="s">
        <v>2103</v>
      </c>
      <c r="L611" s="40"/>
      <c r="M611" s="43" t="s">
        <v>2104</v>
      </c>
      <c r="N611" s="45" t="s">
        <v>2105</v>
      </c>
      <c r="O611" s="40">
        <v>1245</v>
      </c>
      <c r="P611" s="40">
        <v>250</v>
      </c>
      <c r="Q611" s="40"/>
      <c r="R611" s="46" t="s">
        <v>3206</v>
      </c>
      <c r="S611" s="43" t="s">
        <v>3207</v>
      </c>
    </row>
    <row r="612" spans="1:19" ht="84">
      <c r="A612" s="44"/>
      <c r="B612" s="40"/>
      <c r="C612" s="41" t="s">
        <v>3208</v>
      </c>
      <c r="D612" s="41" t="s">
        <v>53</v>
      </c>
      <c r="E612" s="40" t="s">
        <v>3209</v>
      </c>
      <c r="F612" s="42">
        <v>44696.107939814814</v>
      </c>
      <c r="G612" s="40"/>
      <c r="H612" s="40"/>
      <c r="I612" s="40"/>
      <c r="J612" s="40"/>
      <c r="K612" s="40" t="s">
        <v>647</v>
      </c>
      <c r="L612" s="40"/>
      <c r="M612" s="43" t="s">
        <v>56</v>
      </c>
      <c r="N612" s="45" t="s">
        <v>648</v>
      </c>
      <c r="O612" s="40">
        <v>8282</v>
      </c>
      <c r="P612" s="40">
        <v>6782</v>
      </c>
      <c r="Q612" s="40" t="s">
        <v>649</v>
      </c>
      <c r="R612" s="46" t="s">
        <v>3210</v>
      </c>
      <c r="S612" s="43" t="s">
        <v>885</v>
      </c>
    </row>
    <row r="613" spans="1:19" ht="24">
      <c r="A613" s="44"/>
      <c r="B613" s="40"/>
      <c r="C613" s="41" t="s">
        <v>3211</v>
      </c>
      <c r="D613" s="41" t="s">
        <v>223</v>
      </c>
      <c r="E613" s="40" t="s">
        <v>3212</v>
      </c>
      <c r="F613" s="42">
        <v>44696.107858796298</v>
      </c>
      <c r="G613" s="40"/>
      <c r="H613" s="40"/>
      <c r="I613" s="40"/>
      <c r="J613" s="40"/>
      <c r="K613" s="40" t="s">
        <v>3213</v>
      </c>
      <c r="L613" s="40"/>
      <c r="M613" s="43" t="s">
        <v>56</v>
      </c>
      <c r="N613" s="45" t="s">
        <v>3214</v>
      </c>
      <c r="O613" s="40">
        <v>65</v>
      </c>
      <c r="P613" s="40">
        <v>196</v>
      </c>
      <c r="Q613" s="40" t="s">
        <v>3215</v>
      </c>
      <c r="R613" s="46" t="s">
        <v>3216</v>
      </c>
      <c r="S613" s="43" t="s">
        <v>3217</v>
      </c>
    </row>
    <row r="614" spans="1:19" ht="13">
      <c r="A614" s="44"/>
      <c r="B614" s="40"/>
      <c r="C614" s="41" t="s">
        <v>3218</v>
      </c>
      <c r="D614" s="41" t="s">
        <v>223</v>
      </c>
      <c r="E614" s="40" t="s">
        <v>3219</v>
      </c>
      <c r="F614" s="42">
        <v>44696.10659722222</v>
      </c>
      <c r="G614" s="40"/>
      <c r="H614" s="40"/>
      <c r="I614" s="40"/>
      <c r="J614" s="40"/>
      <c r="K614" s="40" t="s">
        <v>3220</v>
      </c>
      <c r="L614" s="40"/>
      <c r="M614" s="43" t="s">
        <v>1800</v>
      </c>
      <c r="N614" s="45" t="s">
        <v>3221</v>
      </c>
      <c r="O614" s="40"/>
      <c r="P614" s="40">
        <v>2</v>
      </c>
      <c r="Q614" s="40"/>
      <c r="R614" s="46" t="s">
        <v>3222</v>
      </c>
      <c r="S614" s="43" t="s">
        <v>3223</v>
      </c>
    </row>
    <row r="615" spans="1:19" ht="60">
      <c r="A615" s="44"/>
      <c r="B615" s="40"/>
      <c r="C615" s="41" t="s">
        <v>3224</v>
      </c>
      <c r="D615" s="41" t="s">
        <v>53</v>
      </c>
      <c r="E615" s="40" t="s">
        <v>3225</v>
      </c>
      <c r="F615" s="42">
        <v>44696.104317129633</v>
      </c>
      <c r="G615" s="40"/>
      <c r="H615" s="40"/>
      <c r="I615" s="40"/>
      <c r="J615" s="40"/>
      <c r="K615" s="40" t="s">
        <v>161</v>
      </c>
      <c r="L615" s="40"/>
      <c r="M615" s="43" t="s">
        <v>162</v>
      </c>
      <c r="N615" s="45" t="s">
        <v>163</v>
      </c>
      <c r="O615" s="40">
        <v>13899</v>
      </c>
      <c r="P615" s="40">
        <v>58</v>
      </c>
      <c r="Q615" s="40" t="s">
        <v>97</v>
      </c>
      <c r="R615" s="46" t="s">
        <v>3226</v>
      </c>
      <c r="S615" s="43" t="s">
        <v>3227</v>
      </c>
    </row>
    <row r="616" spans="1:19" ht="84">
      <c r="A616" s="44"/>
      <c r="B616" s="40"/>
      <c r="C616" s="41" t="s">
        <v>3228</v>
      </c>
      <c r="D616" s="41" t="s">
        <v>223</v>
      </c>
      <c r="E616" s="40" t="s">
        <v>3229</v>
      </c>
      <c r="F616" s="42">
        <v>44696.103587962964</v>
      </c>
      <c r="G616" s="40"/>
      <c r="H616" s="40"/>
      <c r="I616" s="40"/>
      <c r="J616" s="40"/>
      <c r="K616" s="40" t="s">
        <v>3230</v>
      </c>
      <c r="L616" s="40"/>
      <c r="M616" s="43" t="s">
        <v>56</v>
      </c>
      <c r="N616" s="45" t="s">
        <v>3231</v>
      </c>
      <c r="O616" s="40">
        <v>5371</v>
      </c>
      <c r="P616" s="40">
        <v>4805</v>
      </c>
      <c r="Q616" s="40" t="s">
        <v>3232</v>
      </c>
      <c r="R616" s="46" t="s">
        <v>3233</v>
      </c>
      <c r="S616" s="43" t="s">
        <v>112</v>
      </c>
    </row>
    <row r="617" spans="1:19" ht="24">
      <c r="A617" s="44"/>
      <c r="B617" s="40"/>
      <c r="C617" s="41" t="s">
        <v>3234</v>
      </c>
      <c r="D617" s="41" t="s">
        <v>53</v>
      </c>
      <c r="E617" s="40" t="s">
        <v>3235</v>
      </c>
      <c r="F617" s="42">
        <v>44696.102870370371</v>
      </c>
      <c r="G617" s="40"/>
      <c r="H617" s="40"/>
      <c r="I617" s="40"/>
      <c r="J617" s="40"/>
      <c r="K617" s="40" t="s">
        <v>1668</v>
      </c>
      <c r="L617" s="40"/>
      <c r="M617" s="43" t="s">
        <v>64</v>
      </c>
      <c r="N617" s="45" t="s">
        <v>1669</v>
      </c>
      <c r="O617" s="40">
        <v>8</v>
      </c>
      <c r="P617" s="40">
        <v>1</v>
      </c>
      <c r="Q617" s="40" t="s">
        <v>66</v>
      </c>
      <c r="R617" s="46" t="s">
        <v>3236</v>
      </c>
      <c r="S617" s="43" t="s">
        <v>3237</v>
      </c>
    </row>
    <row r="618" spans="1:19" ht="24">
      <c r="A618" s="44"/>
      <c r="B618" s="40"/>
      <c r="C618" s="41" t="s">
        <v>3238</v>
      </c>
      <c r="D618" s="41" t="s">
        <v>53</v>
      </c>
      <c r="E618" s="40" t="s">
        <v>3239</v>
      </c>
      <c r="F618" s="42">
        <v>44696.100729166668</v>
      </c>
      <c r="G618" s="40"/>
      <c r="H618" s="40"/>
      <c r="I618" s="40"/>
      <c r="J618" s="40"/>
      <c r="K618" s="40" t="s">
        <v>1057</v>
      </c>
      <c r="L618" s="40"/>
      <c r="M618" s="43" t="s">
        <v>64</v>
      </c>
      <c r="N618" s="45" t="s">
        <v>1058</v>
      </c>
      <c r="O618" s="40">
        <v>3</v>
      </c>
      <c r="P618" s="40">
        <v>73</v>
      </c>
      <c r="Q618" s="40"/>
      <c r="R618" s="46" t="s">
        <v>3240</v>
      </c>
      <c r="S618" s="43" t="s">
        <v>3241</v>
      </c>
    </row>
    <row r="619" spans="1:19" ht="120">
      <c r="A619" s="44"/>
      <c r="B619" s="40"/>
      <c r="C619" s="41" t="s">
        <v>3242</v>
      </c>
      <c r="D619" s="41" t="s">
        <v>53</v>
      </c>
      <c r="E619" s="40" t="s">
        <v>3243</v>
      </c>
      <c r="F619" s="42">
        <v>44696.097291666665</v>
      </c>
      <c r="G619" s="40"/>
      <c r="H619" s="40"/>
      <c r="I619" s="40"/>
      <c r="J619" s="40"/>
      <c r="K619" s="40" t="s">
        <v>161</v>
      </c>
      <c r="L619" s="40"/>
      <c r="M619" s="43" t="s">
        <v>162</v>
      </c>
      <c r="N619" s="45" t="s">
        <v>163</v>
      </c>
      <c r="O619" s="40">
        <v>13899</v>
      </c>
      <c r="P619" s="40">
        <v>58</v>
      </c>
      <c r="Q619" s="40" t="s">
        <v>97</v>
      </c>
      <c r="R619" s="46" t="s">
        <v>3244</v>
      </c>
      <c r="S619" s="43" t="s">
        <v>3245</v>
      </c>
    </row>
    <row r="620" spans="1:19" ht="24">
      <c r="A620" s="44"/>
      <c r="B620" s="40"/>
      <c r="C620" s="41" t="s">
        <v>3246</v>
      </c>
      <c r="D620" s="41"/>
      <c r="E620" s="40" t="s">
        <v>3247</v>
      </c>
      <c r="F620" s="42">
        <v>44696.097060185188</v>
      </c>
      <c r="G620" s="40"/>
      <c r="H620" s="40"/>
      <c r="I620" s="40"/>
      <c r="J620" s="40"/>
      <c r="K620" s="40" t="s">
        <v>1341</v>
      </c>
      <c r="L620" s="40"/>
      <c r="M620" s="43" t="s">
        <v>64</v>
      </c>
      <c r="N620" s="45" t="s">
        <v>1342</v>
      </c>
      <c r="O620" s="40">
        <v>7</v>
      </c>
      <c r="P620" s="40">
        <v>1</v>
      </c>
      <c r="Q620" s="40"/>
      <c r="R620" s="46" t="s">
        <v>3248</v>
      </c>
      <c r="S620" s="43" t="s">
        <v>3249</v>
      </c>
    </row>
    <row r="621" spans="1:19" ht="84">
      <c r="A621" s="44"/>
      <c r="B621" s="40"/>
      <c r="C621" s="41" t="s">
        <v>3250</v>
      </c>
      <c r="D621" s="41" t="s">
        <v>53</v>
      </c>
      <c r="E621" s="40" t="s">
        <v>3251</v>
      </c>
      <c r="F621" s="42">
        <v>44696.094687500001</v>
      </c>
      <c r="G621" s="40"/>
      <c r="H621" s="40"/>
      <c r="I621" s="40"/>
      <c r="J621" s="40"/>
      <c r="K621" s="40" t="s">
        <v>469</v>
      </c>
      <c r="L621" s="40"/>
      <c r="M621" s="43" t="s">
        <v>56</v>
      </c>
      <c r="N621" s="45" t="s">
        <v>470</v>
      </c>
      <c r="O621" s="40">
        <v>20365</v>
      </c>
      <c r="P621" s="40">
        <v>521</v>
      </c>
      <c r="Q621" s="40"/>
      <c r="R621" s="46" t="s">
        <v>3252</v>
      </c>
      <c r="S621" s="43" t="s">
        <v>112</v>
      </c>
    </row>
    <row r="622" spans="1:19" ht="72">
      <c r="A622" s="44"/>
      <c r="B622" s="40"/>
      <c r="C622" s="41" t="s">
        <v>3253</v>
      </c>
      <c r="D622" s="41" t="s">
        <v>53</v>
      </c>
      <c r="E622" s="40" t="s">
        <v>3254</v>
      </c>
      <c r="F622" s="42">
        <v>44696.09211805556</v>
      </c>
      <c r="G622" s="40"/>
      <c r="H622" s="40"/>
      <c r="I622" s="40"/>
      <c r="J622" s="40"/>
      <c r="K622" s="40" t="s">
        <v>1405</v>
      </c>
      <c r="L622" s="40"/>
      <c r="M622" s="43" t="s">
        <v>56</v>
      </c>
      <c r="N622" s="45" t="s">
        <v>1406</v>
      </c>
      <c r="O622" s="40">
        <v>4</v>
      </c>
      <c r="P622" s="40">
        <v>1</v>
      </c>
      <c r="Q622" s="40" t="s">
        <v>227</v>
      </c>
      <c r="R622" s="46" t="s">
        <v>3255</v>
      </c>
      <c r="S622" s="43" t="s">
        <v>3256</v>
      </c>
    </row>
    <row r="623" spans="1:19" ht="24">
      <c r="A623" s="44"/>
      <c r="B623" s="40"/>
      <c r="C623" s="41" t="s">
        <v>3257</v>
      </c>
      <c r="D623" s="41" t="s">
        <v>223</v>
      </c>
      <c r="E623" s="40" t="s">
        <v>3258</v>
      </c>
      <c r="F623" s="42">
        <v>44696.091331018513</v>
      </c>
      <c r="G623" s="40"/>
      <c r="H623" s="40"/>
      <c r="I623" s="40"/>
      <c r="J623" s="40"/>
      <c r="K623" s="40" t="s">
        <v>3259</v>
      </c>
      <c r="L623" s="40"/>
      <c r="M623" s="43" t="s">
        <v>64</v>
      </c>
      <c r="N623" s="45" t="s">
        <v>3260</v>
      </c>
      <c r="O623" s="40">
        <v>31</v>
      </c>
      <c r="P623" s="40">
        <v>594</v>
      </c>
      <c r="Q623" s="40" t="s">
        <v>3261</v>
      </c>
      <c r="R623" s="46" t="s">
        <v>3262</v>
      </c>
      <c r="S623" s="43" t="s">
        <v>84</v>
      </c>
    </row>
    <row r="624" spans="1:19" ht="24">
      <c r="A624" s="44"/>
      <c r="B624" s="40"/>
      <c r="C624" s="41" t="s">
        <v>3263</v>
      </c>
      <c r="D624" s="41" t="s">
        <v>53</v>
      </c>
      <c r="E624" s="40" t="s">
        <v>3264</v>
      </c>
      <c r="F624" s="42">
        <v>44696.090879629628</v>
      </c>
      <c r="G624" s="40"/>
      <c r="H624" s="40"/>
      <c r="I624" s="40"/>
      <c r="J624" s="40"/>
      <c r="K624" s="40" t="s">
        <v>2612</v>
      </c>
      <c r="L624" s="40"/>
      <c r="M624" s="43" t="s">
        <v>56</v>
      </c>
      <c r="N624" s="45" t="s">
        <v>2613</v>
      </c>
      <c r="O624" s="40">
        <v>265</v>
      </c>
      <c r="P624" s="40">
        <v>141</v>
      </c>
      <c r="Q624" s="40" t="s">
        <v>2614</v>
      </c>
      <c r="R624" s="46" t="s">
        <v>3265</v>
      </c>
      <c r="S624" s="43" t="s">
        <v>3266</v>
      </c>
    </row>
    <row r="625" spans="1:19" ht="48">
      <c r="A625" s="44"/>
      <c r="B625" s="40"/>
      <c r="C625" s="41" t="s">
        <v>3267</v>
      </c>
      <c r="D625" s="41" t="s">
        <v>53</v>
      </c>
      <c r="E625" s="40" t="s">
        <v>3268</v>
      </c>
      <c r="F625" s="42">
        <v>44696.086585648147</v>
      </c>
      <c r="G625" s="40"/>
      <c r="H625" s="40"/>
      <c r="I625" s="40"/>
      <c r="J625" s="40"/>
      <c r="K625" s="40" t="s">
        <v>3269</v>
      </c>
      <c r="L625" s="40"/>
      <c r="M625" s="43" t="s">
        <v>156</v>
      </c>
      <c r="N625" s="45" t="s">
        <v>3270</v>
      </c>
      <c r="O625" s="40"/>
      <c r="P625" s="40">
        <v>72</v>
      </c>
      <c r="Q625" s="40"/>
      <c r="R625" s="46" t="s">
        <v>3271</v>
      </c>
      <c r="S625" s="43" t="s">
        <v>535</v>
      </c>
    </row>
    <row r="626" spans="1:19" ht="48">
      <c r="A626" s="44"/>
      <c r="B626" s="40"/>
      <c r="C626" s="41" t="s">
        <v>3272</v>
      </c>
      <c r="D626" s="41" t="s">
        <v>53</v>
      </c>
      <c r="E626" s="40" t="s">
        <v>3273</v>
      </c>
      <c r="F626" s="42">
        <v>44696.085150462968</v>
      </c>
      <c r="G626" s="40"/>
      <c r="H626" s="40"/>
      <c r="I626" s="40"/>
      <c r="J626" s="40"/>
      <c r="K626" s="40" t="s">
        <v>3274</v>
      </c>
      <c r="L626" s="40"/>
      <c r="M626" s="43" t="s">
        <v>156</v>
      </c>
      <c r="N626" s="45" t="s">
        <v>3275</v>
      </c>
      <c r="O626" s="40">
        <v>3120</v>
      </c>
      <c r="P626" s="40">
        <v>796</v>
      </c>
      <c r="Q626" s="40" t="s">
        <v>227</v>
      </c>
      <c r="R626" s="46" t="s">
        <v>3276</v>
      </c>
      <c r="S626" s="43" t="s">
        <v>3266</v>
      </c>
    </row>
    <row r="627" spans="1:19" ht="36">
      <c r="A627" s="44"/>
      <c r="B627" s="40"/>
      <c r="C627" s="41" t="s">
        <v>3277</v>
      </c>
      <c r="D627" s="41" t="s">
        <v>53</v>
      </c>
      <c r="E627" s="40" t="s">
        <v>3278</v>
      </c>
      <c r="F627" s="42">
        <v>44696.083784722221</v>
      </c>
      <c r="G627" s="40"/>
      <c r="H627" s="40"/>
      <c r="I627" s="40"/>
      <c r="J627" s="40"/>
      <c r="K627" s="40" t="s">
        <v>1866</v>
      </c>
      <c r="L627" s="40"/>
      <c r="M627" s="43" t="s">
        <v>64</v>
      </c>
      <c r="N627" s="45" t="s">
        <v>2378</v>
      </c>
      <c r="O627" s="40">
        <v>664288</v>
      </c>
      <c r="P627" s="40">
        <v>175</v>
      </c>
      <c r="Q627" s="40" t="s">
        <v>66</v>
      </c>
      <c r="R627" s="46" t="s">
        <v>3279</v>
      </c>
      <c r="S627" s="43" t="s">
        <v>3280</v>
      </c>
    </row>
    <row r="628" spans="1:19" ht="13">
      <c r="A628" s="44"/>
      <c r="B628" s="40"/>
      <c r="C628" s="41" t="s">
        <v>3281</v>
      </c>
      <c r="D628" s="41" t="s">
        <v>53</v>
      </c>
      <c r="E628" s="40" t="s">
        <v>3282</v>
      </c>
      <c r="F628" s="42">
        <v>44696.083321759259</v>
      </c>
      <c r="G628" s="40"/>
      <c r="H628" s="40"/>
      <c r="I628" s="40"/>
      <c r="J628" s="40"/>
      <c r="K628" s="40" t="s">
        <v>3283</v>
      </c>
      <c r="L628" s="40"/>
      <c r="M628" s="43" t="s">
        <v>56</v>
      </c>
      <c r="N628" s="45" t="s">
        <v>3284</v>
      </c>
      <c r="O628" s="40">
        <v>771</v>
      </c>
      <c r="P628" s="40">
        <v>1668</v>
      </c>
      <c r="Q628" s="40" t="s">
        <v>227</v>
      </c>
      <c r="R628" s="46" t="s">
        <v>3285</v>
      </c>
      <c r="S628" s="43" t="s">
        <v>535</v>
      </c>
    </row>
    <row r="629" spans="1:19" ht="13">
      <c r="A629" s="44"/>
      <c r="B629" s="40"/>
      <c r="C629" s="41" t="s">
        <v>3286</v>
      </c>
      <c r="D629" s="41" t="s">
        <v>53</v>
      </c>
      <c r="E629" s="40" t="s">
        <v>3287</v>
      </c>
      <c r="F629" s="42">
        <v>44696.082754629635</v>
      </c>
      <c r="G629" s="40"/>
      <c r="H629" s="40"/>
      <c r="I629" s="40"/>
      <c r="J629" s="40"/>
      <c r="K629" s="40" t="s">
        <v>3288</v>
      </c>
      <c r="L629" s="40"/>
      <c r="M629" s="43" t="s">
        <v>56</v>
      </c>
      <c r="N629" s="45" t="s">
        <v>3289</v>
      </c>
      <c r="O629" s="40">
        <v>1174</v>
      </c>
      <c r="P629" s="40">
        <v>1021</v>
      </c>
      <c r="Q629" s="40" t="s">
        <v>227</v>
      </c>
      <c r="R629" s="46" t="s">
        <v>3290</v>
      </c>
      <c r="S629" s="43" t="s">
        <v>535</v>
      </c>
    </row>
    <row r="630" spans="1:19" ht="60">
      <c r="A630" s="44"/>
      <c r="B630" s="40"/>
      <c r="C630" s="41" t="s">
        <v>3291</v>
      </c>
      <c r="D630" s="41" t="s">
        <v>53</v>
      </c>
      <c r="E630" s="40" t="s">
        <v>3292</v>
      </c>
      <c r="F630" s="42">
        <v>44696.08184027778</v>
      </c>
      <c r="G630" s="40"/>
      <c r="H630" s="40"/>
      <c r="I630" s="40"/>
      <c r="J630" s="40"/>
      <c r="K630" s="40" t="s">
        <v>295</v>
      </c>
      <c r="L630" s="40"/>
      <c r="M630" s="43" t="s">
        <v>64</v>
      </c>
      <c r="N630" s="45" t="s">
        <v>296</v>
      </c>
      <c r="O630" s="40">
        <v>1114</v>
      </c>
      <c r="P630" s="40">
        <v>8</v>
      </c>
      <c r="Q630" s="40"/>
      <c r="R630" s="46" t="s">
        <v>3293</v>
      </c>
      <c r="S630" s="43" t="s">
        <v>3294</v>
      </c>
    </row>
    <row r="631" spans="1:19" ht="24">
      <c r="A631" s="44"/>
      <c r="B631" s="40"/>
      <c r="C631" s="41" t="s">
        <v>3295</v>
      </c>
      <c r="D631" s="41" t="s">
        <v>223</v>
      </c>
      <c r="E631" s="40" t="s">
        <v>3296</v>
      </c>
      <c r="F631" s="42">
        <v>44696.080578703702</v>
      </c>
      <c r="G631" s="40"/>
      <c r="H631" s="40"/>
      <c r="I631" s="40"/>
      <c r="J631" s="40"/>
      <c r="K631" s="40" t="s">
        <v>462</v>
      </c>
      <c r="L631" s="40"/>
      <c r="M631" s="43" t="s">
        <v>156</v>
      </c>
      <c r="N631" s="45" t="s">
        <v>464</v>
      </c>
      <c r="O631" s="40">
        <v>128</v>
      </c>
      <c r="P631" s="40">
        <v>329</v>
      </c>
      <c r="Q631" s="40"/>
      <c r="R631" s="46" t="s">
        <v>3297</v>
      </c>
      <c r="S631" s="43" t="s">
        <v>3298</v>
      </c>
    </row>
    <row r="632" spans="1:19" ht="60">
      <c r="A632" s="44"/>
      <c r="B632" s="40"/>
      <c r="C632" s="41" t="s">
        <v>3299</v>
      </c>
      <c r="D632" s="41" t="s">
        <v>53</v>
      </c>
      <c r="E632" s="40" t="s">
        <v>3300</v>
      </c>
      <c r="F632" s="42">
        <v>44696.080532407403</v>
      </c>
      <c r="G632" s="40"/>
      <c r="H632" s="40"/>
      <c r="I632" s="40"/>
      <c r="J632" s="40"/>
      <c r="K632" s="40" t="s">
        <v>3301</v>
      </c>
      <c r="L632" s="40"/>
      <c r="M632" s="43" t="s">
        <v>56</v>
      </c>
      <c r="N632" s="45" t="s">
        <v>3302</v>
      </c>
      <c r="O632" s="40">
        <v>1285</v>
      </c>
      <c r="P632" s="40">
        <v>839</v>
      </c>
      <c r="Q632" s="40" t="s">
        <v>3303</v>
      </c>
      <c r="R632" s="46" t="s">
        <v>3304</v>
      </c>
      <c r="S632" s="43" t="s">
        <v>3305</v>
      </c>
    </row>
    <row r="633" spans="1:19" ht="24">
      <c r="A633" s="44"/>
      <c r="B633" s="40"/>
      <c r="C633" s="41" t="s">
        <v>3306</v>
      </c>
      <c r="D633" s="41" t="s">
        <v>223</v>
      </c>
      <c r="E633" s="40" t="s">
        <v>3307</v>
      </c>
      <c r="F633" s="42">
        <v>44696.080439814818</v>
      </c>
      <c r="G633" s="40"/>
      <c r="H633" s="40"/>
      <c r="I633" s="40" t="s">
        <v>460</v>
      </c>
      <c r="J633" s="40" t="s">
        <v>461</v>
      </c>
      <c r="K633" s="40" t="s">
        <v>462</v>
      </c>
      <c r="L633" s="40" t="s">
        <v>3308</v>
      </c>
      <c r="M633" s="43" t="s">
        <v>156</v>
      </c>
      <c r="N633" s="45" t="s">
        <v>464</v>
      </c>
      <c r="O633" s="40">
        <v>128</v>
      </c>
      <c r="P633" s="40">
        <v>329</v>
      </c>
      <c r="Q633" s="40"/>
      <c r="R633" s="46" t="s">
        <v>3309</v>
      </c>
      <c r="S633" s="43" t="s">
        <v>466</v>
      </c>
    </row>
    <row r="634" spans="1:19" ht="24">
      <c r="A634" s="44"/>
      <c r="B634" s="40"/>
      <c r="C634" s="41" t="s">
        <v>3310</v>
      </c>
      <c r="D634" s="41" t="s">
        <v>223</v>
      </c>
      <c r="E634" s="40" t="s">
        <v>3311</v>
      </c>
      <c r="F634" s="42">
        <v>44696.08012731481</v>
      </c>
      <c r="G634" s="40"/>
      <c r="H634" s="40"/>
      <c r="I634" s="40"/>
      <c r="J634" s="40"/>
      <c r="K634" s="40" t="s">
        <v>3312</v>
      </c>
      <c r="L634" s="40"/>
      <c r="M634" s="43" t="s">
        <v>56</v>
      </c>
      <c r="N634" s="45" t="s">
        <v>3313</v>
      </c>
      <c r="O634" s="40">
        <v>26</v>
      </c>
      <c r="P634" s="40">
        <v>78</v>
      </c>
      <c r="Q634" s="40"/>
      <c r="R634" s="46" t="s">
        <v>3314</v>
      </c>
      <c r="S634" s="43" t="s">
        <v>3315</v>
      </c>
    </row>
    <row r="635" spans="1:19" ht="24">
      <c r="A635" s="44"/>
      <c r="B635" s="40"/>
      <c r="C635" s="41" t="s">
        <v>3316</v>
      </c>
      <c r="D635" s="41" t="s">
        <v>382</v>
      </c>
      <c r="E635" s="40" t="s">
        <v>3317</v>
      </c>
      <c r="F635" s="42">
        <v>44696.07984953704</v>
      </c>
      <c r="G635" s="40"/>
      <c r="H635" s="40"/>
      <c r="I635" s="40"/>
      <c r="J635" s="40"/>
      <c r="K635" s="40" t="s">
        <v>2143</v>
      </c>
      <c r="L635" s="40"/>
      <c r="M635" s="43" t="s">
        <v>156</v>
      </c>
      <c r="N635" s="45" t="s">
        <v>2144</v>
      </c>
      <c r="O635" s="40">
        <v>26138</v>
      </c>
      <c r="P635" s="40">
        <v>21707</v>
      </c>
      <c r="Q635" s="40" t="s">
        <v>227</v>
      </c>
      <c r="R635" s="46" t="s">
        <v>3318</v>
      </c>
      <c r="S635" s="43" t="s">
        <v>3319</v>
      </c>
    </row>
    <row r="636" spans="1:19" ht="24">
      <c r="A636" s="44"/>
      <c r="B636" s="40"/>
      <c r="C636" s="41" t="s">
        <v>3320</v>
      </c>
      <c r="D636" s="41" t="s">
        <v>53</v>
      </c>
      <c r="E636" s="40" t="s">
        <v>3321</v>
      </c>
      <c r="F636" s="42">
        <v>44696.079548611116</v>
      </c>
      <c r="G636" s="40"/>
      <c r="H636" s="40"/>
      <c r="I636" s="40"/>
      <c r="J636" s="40"/>
      <c r="K636" s="40" t="s">
        <v>3322</v>
      </c>
      <c r="L636" s="40"/>
      <c r="M636" s="43" t="s">
        <v>64</v>
      </c>
      <c r="N636" s="45" t="s">
        <v>3323</v>
      </c>
      <c r="O636" s="40">
        <v>4693</v>
      </c>
      <c r="P636" s="40">
        <v>884</v>
      </c>
      <c r="Q636" s="40" t="s">
        <v>3324</v>
      </c>
      <c r="R636" s="46" t="s">
        <v>3325</v>
      </c>
      <c r="S636" s="43" t="s">
        <v>535</v>
      </c>
    </row>
    <row r="637" spans="1:19" ht="60">
      <c r="A637" s="44"/>
      <c r="B637" s="40"/>
      <c r="C637" s="41" t="s">
        <v>3326</v>
      </c>
      <c r="D637" s="41" t="s">
        <v>53</v>
      </c>
      <c r="E637" s="40" t="s">
        <v>3327</v>
      </c>
      <c r="F637" s="42">
        <v>44696.078738425931</v>
      </c>
      <c r="G637" s="40"/>
      <c r="H637" s="40"/>
      <c r="I637" s="40"/>
      <c r="J637" s="40"/>
      <c r="K637" s="40" t="s">
        <v>3301</v>
      </c>
      <c r="L637" s="40"/>
      <c r="M637" s="43" t="s">
        <v>56</v>
      </c>
      <c r="N637" s="45" t="s">
        <v>3302</v>
      </c>
      <c r="O637" s="40">
        <v>1285</v>
      </c>
      <c r="P637" s="40">
        <v>839</v>
      </c>
      <c r="Q637" s="40" t="s">
        <v>3303</v>
      </c>
      <c r="R637" s="46" t="s">
        <v>3328</v>
      </c>
      <c r="S637" s="43" t="s">
        <v>535</v>
      </c>
    </row>
    <row r="638" spans="1:19" ht="60">
      <c r="A638" s="44"/>
      <c r="B638" s="40"/>
      <c r="C638" s="41" t="s">
        <v>3329</v>
      </c>
      <c r="D638" s="41" t="s">
        <v>53</v>
      </c>
      <c r="E638" s="40" t="s">
        <v>3330</v>
      </c>
      <c r="F638" s="42">
        <v>44696.078171296293</v>
      </c>
      <c r="G638" s="40"/>
      <c r="H638" s="40"/>
      <c r="I638" s="40"/>
      <c r="J638" s="40"/>
      <c r="K638" s="40" t="s">
        <v>1328</v>
      </c>
      <c r="L638" s="40"/>
      <c r="M638" s="43" t="s">
        <v>64</v>
      </c>
      <c r="N638" s="45" t="s">
        <v>1329</v>
      </c>
      <c r="O638" s="40">
        <v>1080312</v>
      </c>
      <c r="P638" s="40">
        <v>246</v>
      </c>
      <c r="Q638" s="40" t="s">
        <v>1330</v>
      </c>
      <c r="R638" s="46" t="s">
        <v>3331</v>
      </c>
      <c r="S638" s="43" t="s">
        <v>535</v>
      </c>
    </row>
    <row r="639" spans="1:19" ht="60">
      <c r="A639" s="44"/>
      <c r="B639" s="40"/>
      <c r="C639" s="41" t="s">
        <v>3332</v>
      </c>
      <c r="D639" s="41" t="s">
        <v>53</v>
      </c>
      <c r="E639" s="40" t="s">
        <v>3333</v>
      </c>
      <c r="F639" s="42">
        <v>44696.078055555554</v>
      </c>
      <c r="G639" s="40"/>
      <c r="H639" s="40"/>
      <c r="I639" s="40"/>
      <c r="J639" s="40"/>
      <c r="K639" s="40" t="s">
        <v>3334</v>
      </c>
      <c r="L639" s="40"/>
      <c r="M639" s="43" t="s">
        <v>56</v>
      </c>
      <c r="N639" s="45" t="s">
        <v>3335</v>
      </c>
      <c r="O639" s="40">
        <v>3852</v>
      </c>
      <c r="P639" s="40">
        <v>1174</v>
      </c>
      <c r="Q639" s="40" t="s">
        <v>3336</v>
      </c>
      <c r="R639" s="46" t="s">
        <v>3337</v>
      </c>
      <c r="S639" s="43" t="s">
        <v>421</v>
      </c>
    </row>
    <row r="640" spans="1:19" ht="60">
      <c r="A640" s="44"/>
      <c r="B640" s="40"/>
      <c r="C640" s="41" t="s">
        <v>3338</v>
      </c>
      <c r="D640" s="41" t="s">
        <v>53</v>
      </c>
      <c r="E640" s="40" t="s">
        <v>3339</v>
      </c>
      <c r="F640" s="42">
        <v>44696.076111111106</v>
      </c>
      <c r="G640" s="40"/>
      <c r="H640" s="40"/>
      <c r="I640" s="40"/>
      <c r="J640" s="40"/>
      <c r="K640" s="40" t="s">
        <v>1335</v>
      </c>
      <c r="L640" s="40"/>
      <c r="M640" s="43" t="s">
        <v>64</v>
      </c>
      <c r="N640" s="45" t="s">
        <v>1336</v>
      </c>
      <c r="O640" s="40">
        <v>27948</v>
      </c>
      <c r="P640" s="40">
        <v>229</v>
      </c>
      <c r="Q640" s="40" t="s">
        <v>66</v>
      </c>
      <c r="R640" s="46" t="s">
        <v>3340</v>
      </c>
      <c r="S640" s="43" t="s">
        <v>3341</v>
      </c>
    </row>
    <row r="641" spans="1:19" ht="13">
      <c r="A641" s="44"/>
      <c r="B641" s="40"/>
      <c r="C641" s="41" t="s">
        <v>3342</v>
      </c>
      <c r="D641" s="41" t="s">
        <v>53</v>
      </c>
      <c r="E641" s="40" t="s">
        <v>3343</v>
      </c>
      <c r="F641" s="42">
        <v>44696.075578703705</v>
      </c>
      <c r="G641" s="40"/>
      <c r="H641" s="40"/>
      <c r="I641" s="40"/>
      <c r="J641" s="40"/>
      <c r="K641" s="40" t="s">
        <v>1740</v>
      </c>
      <c r="L641" s="40"/>
      <c r="M641" s="43" t="s">
        <v>64</v>
      </c>
      <c r="N641" s="45" t="s">
        <v>1741</v>
      </c>
      <c r="O641" s="40">
        <v>1067</v>
      </c>
      <c r="P641" s="40">
        <v>601</v>
      </c>
      <c r="Q641" s="40" t="s">
        <v>777</v>
      </c>
      <c r="R641" s="46" t="s">
        <v>3344</v>
      </c>
      <c r="S641" s="43" t="s">
        <v>3345</v>
      </c>
    </row>
    <row r="642" spans="1:19" ht="84">
      <c r="A642" s="44"/>
      <c r="B642" s="40"/>
      <c r="C642" s="41" t="s">
        <v>3346</v>
      </c>
      <c r="D642" s="41" t="s">
        <v>53</v>
      </c>
      <c r="E642" s="40" t="s">
        <v>3347</v>
      </c>
      <c r="F642" s="42">
        <v>44696.075243055559</v>
      </c>
      <c r="G642" s="40"/>
      <c r="H642" s="40"/>
      <c r="I642" s="40"/>
      <c r="J642" s="40"/>
      <c r="K642" s="40" t="s">
        <v>295</v>
      </c>
      <c r="L642" s="40"/>
      <c r="M642" s="43" t="s">
        <v>64</v>
      </c>
      <c r="N642" s="45" t="s">
        <v>296</v>
      </c>
      <c r="O642" s="40">
        <v>1114</v>
      </c>
      <c r="P642" s="40">
        <v>8</v>
      </c>
      <c r="Q642" s="40"/>
      <c r="R642" s="46" t="s">
        <v>3348</v>
      </c>
      <c r="S642" s="43" t="s">
        <v>3349</v>
      </c>
    </row>
    <row r="643" spans="1:19" ht="13">
      <c r="A643" s="44"/>
      <c r="B643" s="40"/>
      <c r="C643" s="41" t="s">
        <v>3350</v>
      </c>
      <c r="D643" s="41" t="s">
        <v>53</v>
      </c>
      <c r="E643" s="40" t="s">
        <v>3351</v>
      </c>
      <c r="F643" s="42">
        <v>44696.072847222225</v>
      </c>
      <c r="G643" s="40"/>
      <c r="H643" s="40"/>
      <c r="I643" s="40"/>
      <c r="J643" s="40"/>
      <c r="K643" s="40" t="s">
        <v>1891</v>
      </c>
      <c r="L643" s="40"/>
      <c r="M643" s="43" t="s">
        <v>156</v>
      </c>
      <c r="N643" s="45" t="s">
        <v>1892</v>
      </c>
      <c r="O643" s="40">
        <v>1004</v>
      </c>
      <c r="P643" s="40">
        <v>927</v>
      </c>
      <c r="Q643" s="40" t="s">
        <v>1893</v>
      </c>
      <c r="R643" s="46" t="s">
        <v>3352</v>
      </c>
      <c r="S643" s="43" t="s">
        <v>112</v>
      </c>
    </row>
    <row r="644" spans="1:19" ht="24">
      <c r="A644" s="44"/>
      <c r="B644" s="40"/>
      <c r="C644" s="41" t="s">
        <v>3353</v>
      </c>
      <c r="D644" s="41" t="s">
        <v>53</v>
      </c>
      <c r="E644" s="40" t="s">
        <v>3354</v>
      </c>
      <c r="F644" s="42">
        <v>44696.070081018523</v>
      </c>
      <c r="G644" s="40"/>
      <c r="H644" s="40"/>
      <c r="I644" s="40" t="s">
        <v>122</v>
      </c>
      <c r="J644" s="40" t="s">
        <v>123</v>
      </c>
      <c r="K644" s="40" t="s">
        <v>3355</v>
      </c>
      <c r="L644" s="40" t="s">
        <v>132</v>
      </c>
      <c r="M644" s="43" t="s">
        <v>56</v>
      </c>
      <c r="N644" s="45" t="s">
        <v>3356</v>
      </c>
      <c r="O644" s="40">
        <v>14</v>
      </c>
      <c r="P644" s="40">
        <v>55</v>
      </c>
      <c r="Q644" s="40" t="s">
        <v>3357</v>
      </c>
      <c r="R644" s="46" t="s">
        <v>3358</v>
      </c>
      <c r="S644" s="43" t="s">
        <v>134</v>
      </c>
    </row>
    <row r="645" spans="1:19" ht="13">
      <c r="A645" s="44"/>
      <c r="B645" s="40"/>
      <c r="C645" s="41" t="s">
        <v>3359</v>
      </c>
      <c r="D645" s="41" t="s">
        <v>53</v>
      </c>
      <c r="E645" s="40" t="s">
        <v>3360</v>
      </c>
      <c r="F645" s="42">
        <v>44696.069062499999</v>
      </c>
      <c r="G645" s="40"/>
      <c r="H645" s="40"/>
      <c r="I645" s="40"/>
      <c r="J645" s="40"/>
      <c r="K645" s="40" t="s">
        <v>1405</v>
      </c>
      <c r="L645" s="40"/>
      <c r="M645" s="43" t="s">
        <v>56</v>
      </c>
      <c r="N645" s="45" t="s">
        <v>1406</v>
      </c>
      <c r="O645" s="40">
        <v>4</v>
      </c>
      <c r="P645" s="40">
        <v>1</v>
      </c>
      <c r="Q645" s="40" t="s">
        <v>227</v>
      </c>
      <c r="R645" s="46" t="s">
        <v>3361</v>
      </c>
      <c r="S645" s="43" t="s">
        <v>3362</v>
      </c>
    </row>
    <row r="646" spans="1:19" ht="72">
      <c r="A646" s="44"/>
      <c r="B646" s="40"/>
      <c r="C646" s="41" t="s">
        <v>3363</v>
      </c>
      <c r="D646" s="41" t="s">
        <v>53</v>
      </c>
      <c r="E646" s="40" t="s">
        <v>3364</v>
      </c>
      <c r="F646" s="42">
        <v>44696.067118055551</v>
      </c>
      <c r="G646" s="40"/>
      <c r="H646" s="40"/>
      <c r="I646" s="40"/>
      <c r="J646" s="40"/>
      <c r="K646" s="40" t="s">
        <v>3365</v>
      </c>
      <c r="L646" s="40"/>
      <c r="M646" s="43" t="s">
        <v>64</v>
      </c>
      <c r="N646" s="45" t="s">
        <v>3366</v>
      </c>
      <c r="O646" s="40">
        <v>4225</v>
      </c>
      <c r="P646" s="40">
        <v>575</v>
      </c>
      <c r="Q646" s="40" t="s">
        <v>97</v>
      </c>
      <c r="R646" s="46" t="s">
        <v>3367</v>
      </c>
      <c r="S646" s="43" t="s">
        <v>3368</v>
      </c>
    </row>
    <row r="647" spans="1:19" ht="36">
      <c r="A647" s="44"/>
      <c r="B647" s="40"/>
      <c r="C647" s="41" t="s">
        <v>3369</v>
      </c>
      <c r="D647" s="41" t="s">
        <v>223</v>
      </c>
      <c r="E647" s="40" t="s">
        <v>3370</v>
      </c>
      <c r="F647" s="42">
        <v>44696.065150462964</v>
      </c>
      <c r="G647" s="40"/>
      <c r="H647" s="40"/>
      <c r="I647" s="40"/>
      <c r="J647" s="40"/>
      <c r="K647" s="40" t="s">
        <v>317</v>
      </c>
      <c r="L647" s="40"/>
      <c r="M647" s="43" t="s">
        <v>156</v>
      </c>
      <c r="N647" s="45" t="s">
        <v>318</v>
      </c>
      <c r="O647" s="40">
        <v>13</v>
      </c>
      <c r="P647" s="40">
        <v>37</v>
      </c>
      <c r="Q647" s="40" t="s">
        <v>227</v>
      </c>
      <c r="R647" s="46" t="s">
        <v>3371</v>
      </c>
      <c r="S647" s="43" t="s">
        <v>197</v>
      </c>
    </row>
    <row r="648" spans="1:19" ht="72">
      <c r="A648" s="44"/>
      <c r="B648" s="40"/>
      <c r="C648" s="41" t="s">
        <v>3372</v>
      </c>
      <c r="D648" s="41" t="s">
        <v>223</v>
      </c>
      <c r="E648" s="40" t="s">
        <v>3373</v>
      </c>
      <c r="F648" s="42">
        <v>44696.064884259264</v>
      </c>
      <c r="G648" s="40"/>
      <c r="H648" s="40"/>
      <c r="I648" s="40"/>
      <c r="J648" s="40"/>
      <c r="K648" s="40" t="s">
        <v>317</v>
      </c>
      <c r="L648" s="40"/>
      <c r="M648" s="43" t="s">
        <v>156</v>
      </c>
      <c r="N648" s="45" t="s">
        <v>318</v>
      </c>
      <c r="O648" s="40">
        <v>13</v>
      </c>
      <c r="P648" s="40">
        <v>37</v>
      </c>
      <c r="Q648" s="40" t="s">
        <v>227</v>
      </c>
      <c r="R648" s="46" t="s">
        <v>3374</v>
      </c>
      <c r="S648" s="43" t="s">
        <v>714</v>
      </c>
    </row>
    <row r="649" spans="1:19" ht="24">
      <c r="A649" s="44"/>
      <c r="B649" s="40"/>
      <c r="C649" s="41" t="s">
        <v>3375</v>
      </c>
      <c r="D649" s="41" t="s">
        <v>223</v>
      </c>
      <c r="E649" s="40" t="s">
        <v>3376</v>
      </c>
      <c r="F649" s="42">
        <v>44696.06322916667</v>
      </c>
      <c r="G649" s="40"/>
      <c r="H649" s="40"/>
      <c r="I649" s="40" t="s">
        <v>2990</v>
      </c>
      <c r="J649" s="40" t="s">
        <v>2991</v>
      </c>
      <c r="K649" s="40" t="s">
        <v>3377</v>
      </c>
      <c r="L649" s="40" t="s">
        <v>3378</v>
      </c>
      <c r="M649" s="43" t="s">
        <v>64</v>
      </c>
      <c r="N649" s="45" t="s">
        <v>3379</v>
      </c>
      <c r="O649" s="40">
        <v>161</v>
      </c>
      <c r="P649" s="40">
        <v>340</v>
      </c>
      <c r="Q649" s="40" t="s">
        <v>66</v>
      </c>
      <c r="R649" s="46" t="s">
        <v>3380</v>
      </c>
      <c r="S649" s="43" t="s">
        <v>3381</v>
      </c>
    </row>
    <row r="650" spans="1:19" ht="48">
      <c r="A650" s="44"/>
      <c r="B650" s="40"/>
      <c r="C650" s="41" t="s">
        <v>3382</v>
      </c>
      <c r="D650" s="41" t="s">
        <v>53</v>
      </c>
      <c r="E650" s="40" t="s">
        <v>3383</v>
      </c>
      <c r="F650" s="42">
        <v>44696.062997685185</v>
      </c>
      <c r="G650" s="40"/>
      <c r="H650" s="40"/>
      <c r="I650" s="40"/>
      <c r="J650" s="40"/>
      <c r="K650" s="40" t="s">
        <v>3384</v>
      </c>
      <c r="L650" s="40"/>
      <c r="M650" s="43" t="s">
        <v>56</v>
      </c>
      <c r="N650" s="45" t="s">
        <v>3385</v>
      </c>
      <c r="O650" s="40">
        <v>2</v>
      </c>
      <c r="P650" s="40">
        <v>21</v>
      </c>
      <c r="Q650" s="40" t="s">
        <v>3386</v>
      </c>
      <c r="R650" s="46" t="s">
        <v>3387</v>
      </c>
      <c r="S650" s="43" t="s">
        <v>112</v>
      </c>
    </row>
    <row r="651" spans="1:19" ht="24">
      <c r="A651" s="44"/>
      <c r="B651" s="40"/>
      <c r="C651" s="41" t="s">
        <v>3388</v>
      </c>
      <c r="D651" s="41" t="s">
        <v>53</v>
      </c>
      <c r="E651" s="40" t="s">
        <v>3389</v>
      </c>
      <c r="F651" s="42">
        <v>44696.058749999997</v>
      </c>
      <c r="G651" s="40"/>
      <c r="H651" s="40"/>
      <c r="I651" s="40"/>
      <c r="J651" s="40"/>
      <c r="K651" s="40" t="s">
        <v>3390</v>
      </c>
      <c r="L651" s="40"/>
      <c r="M651" s="43" t="s">
        <v>156</v>
      </c>
      <c r="N651" s="45" t="s">
        <v>3391</v>
      </c>
      <c r="O651" s="40">
        <v>354</v>
      </c>
      <c r="P651" s="40">
        <v>266</v>
      </c>
      <c r="Q651" s="40" t="s">
        <v>3392</v>
      </c>
      <c r="R651" s="46" t="s">
        <v>3393</v>
      </c>
      <c r="S651" s="43" t="s">
        <v>3394</v>
      </c>
    </row>
    <row r="652" spans="1:19" ht="24">
      <c r="A652" s="44"/>
      <c r="B652" s="40"/>
      <c r="C652" s="41" t="s">
        <v>3395</v>
      </c>
      <c r="D652" s="41" t="s">
        <v>223</v>
      </c>
      <c r="E652" s="40" t="s">
        <v>3396</v>
      </c>
      <c r="F652" s="42">
        <v>44696.055648148147</v>
      </c>
      <c r="G652" s="40"/>
      <c r="H652" s="40"/>
      <c r="I652" s="40" t="s">
        <v>281</v>
      </c>
      <c r="J652" s="40" t="s">
        <v>282</v>
      </c>
      <c r="K652" s="40" t="s">
        <v>3397</v>
      </c>
      <c r="L652" s="40" t="s">
        <v>3398</v>
      </c>
      <c r="M652" s="43" t="s">
        <v>56</v>
      </c>
      <c r="N652" s="45" t="s">
        <v>3399</v>
      </c>
      <c r="O652" s="40">
        <v>20</v>
      </c>
      <c r="P652" s="40">
        <v>269</v>
      </c>
      <c r="Q652" s="40"/>
      <c r="R652" s="46" t="s">
        <v>3400</v>
      </c>
      <c r="S652" s="43" t="s">
        <v>287</v>
      </c>
    </row>
    <row r="653" spans="1:19" ht="48">
      <c r="A653" s="44"/>
      <c r="B653" s="40"/>
      <c r="C653" s="41" t="s">
        <v>3401</v>
      </c>
      <c r="D653" s="41" t="s">
        <v>53</v>
      </c>
      <c r="E653" s="40" t="s">
        <v>3402</v>
      </c>
      <c r="F653" s="42">
        <v>44696.054131944446</v>
      </c>
      <c r="G653" s="40"/>
      <c r="H653" s="40"/>
      <c r="I653" s="40"/>
      <c r="J653" s="40"/>
      <c r="K653" s="40" t="s">
        <v>1740</v>
      </c>
      <c r="L653" s="40"/>
      <c r="M653" s="43" t="s">
        <v>64</v>
      </c>
      <c r="N653" s="45" t="s">
        <v>1741</v>
      </c>
      <c r="O653" s="40">
        <v>1067</v>
      </c>
      <c r="P653" s="40">
        <v>601</v>
      </c>
      <c r="Q653" s="40" t="s">
        <v>777</v>
      </c>
      <c r="R653" s="46" t="s">
        <v>3403</v>
      </c>
      <c r="S653" s="43" t="s">
        <v>3404</v>
      </c>
    </row>
    <row r="654" spans="1:19" ht="84">
      <c r="A654" s="44"/>
      <c r="B654" s="40"/>
      <c r="C654" s="41" t="s">
        <v>3405</v>
      </c>
      <c r="D654" s="41"/>
      <c r="E654" s="40" t="s">
        <v>3406</v>
      </c>
      <c r="F654" s="42">
        <v>44696.053182870368</v>
      </c>
      <c r="G654" s="40"/>
      <c r="H654" s="40"/>
      <c r="I654" s="40" t="s">
        <v>122</v>
      </c>
      <c r="J654" s="40" t="s">
        <v>123</v>
      </c>
      <c r="K654" s="40" t="s">
        <v>3407</v>
      </c>
      <c r="L654" s="40" t="s">
        <v>132</v>
      </c>
      <c r="M654" s="43" t="s">
        <v>156</v>
      </c>
      <c r="N654" s="45" t="s">
        <v>3408</v>
      </c>
      <c r="O654" s="40">
        <v>433</v>
      </c>
      <c r="P654" s="40">
        <v>369</v>
      </c>
      <c r="Q654" s="40" t="s">
        <v>227</v>
      </c>
      <c r="R654" s="46" t="s">
        <v>3409</v>
      </c>
      <c r="S654" s="43" t="s">
        <v>134</v>
      </c>
    </row>
    <row r="655" spans="1:19" ht="13">
      <c r="A655" s="44"/>
      <c r="B655" s="40"/>
      <c r="C655" s="41" t="s">
        <v>3410</v>
      </c>
      <c r="D655" s="41" t="s">
        <v>53</v>
      </c>
      <c r="E655" s="40" t="s">
        <v>3411</v>
      </c>
      <c r="F655" s="42">
        <v>44696.051284722227</v>
      </c>
      <c r="G655" s="40"/>
      <c r="H655" s="40"/>
      <c r="I655" s="40"/>
      <c r="J655" s="40"/>
      <c r="K655" s="40" t="s">
        <v>3412</v>
      </c>
      <c r="L655" s="40"/>
      <c r="M655" s="43" t="s">
        <v>64</v>
      </c>
      <c r="N655" s="45" t="s">
        <v>3413</v>
      </c>
      <c r="O655" s="40">
        <v>2168</v>
      </c>
      <c r="P655" s="40">
        <v>4</v>
      </c>
      <c r="Q655" s="40"/>
      <c r="R655" s="46" t="s">
        <v>3414</v>
      </c>
      <c r="S655" s="43" t="s">
        <v>3415</v>
      </c>
    </row>
    <row r="656" spans="1:19" ht="48">
      <c r="A656" s="44"/>
      <c r="B656" s="40"/>
      <c r="C656" s="41" t="s">
        <v>3416</v>
      </c>
      <c r="D656" s="41" t="s">
        <v>53</v>
      </c>
      <c r="E656" s="40" t="s">
        <v>3417</v>
      </c>
      <c r="F656" s="42">
        <v>44696.045717592591</v>
      </c>
      <c r="G656" s="40"/>
      <c r="H656" s="40"/>
      <c r="I656" s="40"/>
      <c r="J656" s="40"/>
      <c r="K656" s="40" t="s">
        <v>88</v>
      </c>
      <c r="L656" s="40"/>
      <c r="M656" s="43" t="s">
        <v>64</v>
      </c>
      <c r="N656" s="45" t="s">
        <v>89</v>
      </c>
      <c r="O656" s="40">
        <v>68911</v>
      </c>
      <c r="P656" s="40">
        <v>3179</v>
      </c>
      <c r="Q656" s="40" t="s">
        <v>90</v>
      </c>
      <c r="R656" s="46" t="s">
        <v>3418</v>
      </c>
      <c r="S656" s="43" t="s">
        <v>3419</v>
      </c>
    </row>
    <row r="657" spans="1:19" ht="13">
      <c r="A657" s="44"/>
      <c r="B657" s="40"/>
      <c r="C657" s="41" t="s">
        <v>3420</v>
      </c>
      <c r="D657" s="41" t="s">
        <v>223</v>
      </c>
      <c r="E657" s="40" t="s">
        <v>3421</v>
      </c>
      <c r="F657" s="42">
        <v>44696.045324074075</v>
      </c>
      <c r="G657" s="40"/>
      <c r="H657" s="40"/>
      <c r="I657" s="40" t="s">
        <v>578</v>
      </c>
      <c r="J657" s="40" t="s">
        <v>575</v>
      </c>
      <c r="K657" s="40" t="s">
        <v>3422</v>
      </c>
      <c r="L657" s="40" t="s">
        <v>3423</v>
      </c>
      <c r="M657" s="43" t="s">
        <v>56</v>
      </c>
      <c r="N657" s="45" t="s">
        <v>3424</v>
      </c>
      <c r="O657" s="40">
        <v>2</v>
      </c>
      <c r="P657" s="40">
        <v>9</v>
      </c>
      <c r="Q657" s="40"/>
      <c r="R657" s="46" t="s">
        <v>3425</v>
      </c>
      <c r="S657" s="43" t="s">
        <v>3426</v>
      </c>
    </row>
    <row r="658" spans="1:19" ht="48">
      <c r="A658" s="44"/>
      <c r="B658" s="40"/>
      <c r="C658" s="41" t="s">
        <v>3427</v>
      </c>
      <c r="D658" s="41" t="s">
        <v>53</v>
      </c>
      <c r="E658" s="40" t="s">
        <v>3428</v>
      </c>
      <c r="F658" s="42">
        <v>44696.043726851851</v>
      </c>
      <c r="G658" s="40"/>
      <c r="H658" s="40"/>
      <c r="I658" s="40"/>
      <c r="J658" s="40"/>
      <c r="K658" s="40" t="s">
        <v>3429</v>
      </c>
      <c r="L658" s="40"/>
      <c r="M658" s="43" t="s">
        <v>156</v>
      </c>
      <c r="N658" s="45" t="s">
        <v>3430</v>
      </c>
      <c r="O658" s="40">
        <v>1392</v>
      </c>
      <c r="P658" s="40">
        <v>205</v>
      </c>
      <c r="Q658" s="40" t="s">
        <v>777</v>
      </c>
      <c r="R658" s="46" t="s">
        <v>3431</v>
      </c>
      <c r="S658" s="43" t="s">
        <v>3432</v>
      </c>
    </row>
    <row r="659" spans="1:19" ht="24">
      <c r="A659" s="44"/>
      <c r="B659" s="40"/>
      <c r="C659" s="41" t="s">
        <v>3433</v>
      </c>
      <c r="D659" s="41" t="s">
        <v>223</v>
      </c>
      <c r="E659" s="40" t="s">
        <v>3434</v>
      </c>
      <c r="F659" s="42">
        <v>44696.042094907403</v>
      </c>
      <c r="G659" s="40"/>
      <c r="H659" s="40"/>
      <c r="I659" s="40" t="s">
        <v>578</v>
      </c>
      <c r="J659" s="40" t="s">
        <v>575</v>
      </c>
      <c r="K659" s="40" t="s">
        <v>3435</v>
      </c>
      <c r="L659" s="40" t="s">
        <v>3423</v>
      </c>
      <c r="M659" s="43" t="s">
        <v>56</v>
      </c>
      <c r="N659" s="45" t="s">
        <v>3436</v>
      </c>
      <c r="O659" s="40">
        <v>8</v>
      </c>
      <c r="P659" s="40">
        <v>83</v>
      </c>
      <c r="Q659" s="40" t="s">
        <v>227</v>
      </c>
      <c r="R659" s="46" t="s">
        <v>3437</v>
      </c>
      <c r="S659" s="43" t="s">
        <v>3426</v>
      </c>
    </row>
    <row r="660" spans="1:19" ht="48">
      <c r="A660" s="44"/>
      <c r="B660" s="40"/>
      <c r="C660" s="41" t="s">
        <v>3438</v>
      </c>
      <c r="D660" s="41" t="s">
        <v>382</v>
      </c>
      <c r="E660" s="40" t="s">
        <v>3439</v>
      </c>
      <c r="F660" s="42">
        <v>44696.035821759258</v>
      </c>
      <c r="G660" s="40"/>
      <c r="H660" s="40"/>
      <c r="I660" s="40" t="s">
        <v>122</v>
      </c>
      <c r="J660" s="40" t="s">
        <v>123</v>
      </c>
      <c r="K660" s="40" t="s">
        <v>3440</v>
      </c>
      <c r="L660" s="40" t="s">
        <v>132</v>
      </c>
      <c r="M660" s="43" t="s">
        <v>56</v>
      </c>
      <c r="N660" s="45" t="s">
        <v>3441</v>
      </c>
      <c r="O660" s="40">
        <v>62</v>
      </c>
      <c r="P660" s="40">
        <v>307</v>
      </c>
      <c r="Q660" s="40"/>
      <c r="R660" s="46" t="s">
        <v>3442</v>
      </c>
      <c r="S660" s="43" t="s">
        <v>134</v>
      </c>
    </row>
    <row r="661" spans="1:19" ht="24">
      <c r="A661" s="44"/>
      <c r="B661" s="40"/>
      <c r="C661" s="41" t="s">
        <v>3443</v>
      </c>
      <c r="D661" s="41" t="s">
        <v>53</v>
      </c>
      <c r="E661" s="40" t="s">
        <v>3444</v>
      </c>
      <c r="F661" s="42">
        <v>44696.030127314814</v>
      </c>
      <c r="G661" s="40"/>
      <c r="H661" s="40"/>
      <c r="I661" s="40"/>
      <c r="J661" s="40"/>
      <c r="K661" s="40" t="s">
        <v>1196</v>
      </c>
      <c r="L661" s="40"/>
      <c r="M661" s="43" t="s">
        <v>56</v>
      </c>
      <c r="N661" s="45" t="s">
        <v>1197</v>
      </c>
      <c r="O661" s="40">
        <v>540</v>
      </c>
      <c r="P661" s="40">
        <v>1018</v>
      </c>
      <c r="Q661" s="40"/>
      <c r="R661" s="46" t="s">
        <v>3445</v>
      </c>
      <c r="S661" s="43" t="s">
        <v>112</v>
      </c>
    </row>
    <row r="662" spans="1:19" ht="72">
      <c r="A662" s="44"/>
      <c r="B662" s="40"/>
      <c r="C662" s="41" t="s">
        <v>3446</v>
      </c>
      <c r="D662" s="41" t="s">
        <v>53</v>
      </c>
      <c r="E662" s="40" t="s">
        <v>3447</v>
      </c>
      <c r="F662" s="42">
        <v>44696.024606481486</v>
      </c>
      <c r="G662" s="40"/>
      <c r="H662" s="40"/>
      <c r="I662" s="40"/>
      <c r="J662" s="40"/>
      <c r="K662" s="40" t="s">
        <v>429</v>
      </c>
      <c r="L662" s="40"/>
      <c r="M662" s="43" t="s">
        <v>56</v>
      </c>
      <c r="N662" s="45" t="s">
        <v>430</v>
      </c>
      <c r="O662" s="40">
        <v>13879</v>
      </c>
      <c r="P662" s="40">
        <v>5652</v>
      </c>
      <c r="Q662" s="40" t="s">
        <v>431</v>
      </c>
      <c r="R662" s="46" t="s">
        <v>3448</v>
      </c>
      <c r="S662" s="43" t="s">
        <v>112</v>
      </c>
    </row>
    <row r="663" spans="1:19" ht="36">
      <c r="A663" s="44"/>
      <c r="B663" s="40"/>
      <c r="C663" s="41" t="s">
        <v>3449</v>
      </c>
      <c r="D663" s="41" t="s">
        <v>223</v>
      </c>
      <c r="E663" s="40" t="s">
        <v>3450</v>
      </c>
      <c r="F663" s="42">
        <v>44696.020150462966</v>
      </c>
      <c r="G663" s="40"/>
      <c r="H663" s="40"/>
      <c r="I663" s="40"/>
      <c r="J663" s="40"/>
      <c r="K663" s="40" t="s">
        <v>109</v>
      </c>
      <c r="L663" s="40"/>
      <c r="M663" s="43" t="s">
        <v>64</v>
      </c>
      <c r="N663" s="45" t="s">
        <v>110</v>
      </c>
      <c r="O663" s="40">
        <v>68</v>
      </c>
      <c r="P663" s="40">
        <v>130</v>
      </c>
      <c r="Q663" s="40"/>
      <c r="R663" s="46" t="s">
        <v>3451</v>
      </c>
      <c r="S663" s="43" t="s">
        <v>3452</v>
      </c>
    </row>
    <row r="664" spans="1:19" ht="72">
      <c r="A664" s="44"/>
      <c r="B664" s="40"/>
      <c r="C664" s="41" t="s">
        <v>3453</v>
      </c>
      <c r="D664" s="41" t="s">
        <v>53</v>
      </c>
      <c r="E664" s="40" t="s">
        <v>3454</v>
      </c>
      <c r="F664" s="42">
        <v>44696.01934027778</v>
      </c>
      <c r="G664" s="40"/>
      <c r="H664" s="40"/>
      <c r="I664" s="40"/>
      <c r="J664" s="40"/>
      <c r="K664" s="40" t="s">
        <v>95</v>
      </c>
      <c r="L664" s="40"/>
      <c r="M664" s="43" t="s">
        <v>64</v>
      </c>
      <c r="N664" s="45" t="s">
        <v>96</v>
      </c>
      <c r="O664" s="40">
        <v>6624</v>
      </c>
      <c r="P664" s="40"/>
      <c r="Q664" s="40" t="s">
        <v>97</v>
      </c>
      <c r="R664" s="46" t="s">
        <v>3455</v>
      </c>
      <c r="S664" s="43" t="s">
        <v>3456</v>
      </c>
    </row>
    <row r="665" spans="1:19" ht="48">
      <c r="A665" s="44"/>
      <c r="B665" s="40"/>
      <c r="C665" s="41" t="s">
        <v>3457</v>
      </c>
      <c r="D665" s="41" t="s">
        <v>53</v>
      </c>
      <c r="E665" s="40" t="s">
        <v>3458</v>
      </c>
      <c r="F665" s="42">
        <v>44696.012881944444</v>
      </c>
      <c r="G665" s="40"/>
      <c r="H665" s="40"/>
      <c r="I665" s="40"/>
      <c r="J665" s="40"/>
      <c r="K665" s="40" t="s">
        <v>1740</v>
      </c>
      <c r="L665" s="40"/>
      <c r="M665" s="43" t="s">
        <v>56</v>
      </c>
      <c r="N665" s="45" t="s">
        <v>1741</v>
      </c>
      <c r="O665" s="40">
        <v>1067</v>
      </c>
      <c r="P665" s="40">
        <v>601</v>
      </c>
      <c r="Q665" s="40" t="s">
        <v>777</v>
      </c>
      <c r="R665" s="46" t="s">
        <v>3459</v>
      </c>
      <c r="S665" s="43" t="s">
        <v>3460</v>
      </c>
    </row>
    <row r="666" spans="1:19" ht="72">
      <c r="A666" s="44"/>
      <c r="B666" s="40"/>
      <c r="C666" s="41" t="s">
        <v>3461</v>
      </c>
      <c r="D666" s="41" t="s">
        <v>223</v>
      </c>
      <c r="E666" s="40" t="s">
        <v>3462</v>
      </c>
      <c r="F666" s="42">
        <v>44696.003136574072</v>
      </c>
      <c r="G666" s="40"/>
      <c r="H666" s="40"/>
      <c r="I666" s="40"/>
      <c r="J666" s="40"/>
      <c r="K666" s="40" t="s">
        <v>1740</v>
      </c>
      <c r="L666" s="40"/>
      <c r="M666" s="43" t="s">
        <v>56</v>
      </c>
      <c r="N666" s="45" t="s">
        <v>1741</v>
      </c>
      <c r="O666" s="40">
        <v>1067</v>
      </c>
      <c r="P666" s="40">
        <v>601</v>
      </c>
      <c r="Q666" s="40" t="s">
        <v>777</v>
      </c>
      <c r="R666" s="46" t="s">
        <v>3463</v>
      </c>
      <c r="S666" s="43" t="s">
        <v>3464</v>
      </c>
    </row>
    <row r="667" spans="1:19" ht="24">
      <c r="A667" s="44"/>
      <c r="B667" s="40"/>
      <c r="C667" s="41" t="s">
        <v>3465</v>
      </c>
      <c r="D667" s="41" t="s">
        <v>223</v>
      </c>
      <c r="E667" s="40" t="s">
        <v>3466</v>
      </c>
      <c r="F667" s="42">
        <v>44696.001770833333</v>
      </c>
      <c r="G667" s="40"/>
      <c r="H667" s="40"/>
      <c r="I667" s="40"/>
      <c r="J667" s="40"/>
      <c r="K667" s="40" t="s">
        <v>1740</v>
      </c>
      <c r="L667" s="40"/>
      <c r="M667" s="43" t="s">
        <v>56</v>
      </c>
      <c r="N667" s="45" t="s">
        <v>1741</v>
      </c>
      <c r="O667" s="40">
        <v>1067</v>
      </c>
      <c r="P667" s="40">
        <v>601</v>
      </c>
      <c r="Q667" s="40" t="s">
        <v>777</v>
      </c>
      <c r="R667" s="46" t="s">
        <v>3467</v>
      </c>
      <c r="S667" s="43" t="s">
        <v>84</v>
      </c>
    </row>
    <row r="668" spans="1:19" ht="48">
      <c r="A668" s="44"/>
      <c r="B668" s="40"/>
      <c r="C668" s="41" t="s">
        <v>3468</v>
      </c>
      <c r="D668" s="41" t="s">
        <v>53</v>
      </c>
      <c r="E668" s="40" t="s">
        <v>3469</v>
      </c>
      <c r="F668" s="42">
        <v>44696.000069444446</v>
      </c>
      <c r="G668" s="40"/>
      <c r="H668" s="40"/>
      <c r="I668" s="40"/>
      <c r="J668" s="40"/>
      <c r="K668" s="40" t="s">
        <v>484</v>
      </c>
      <c r="L668" s="40"/>
      <c r="M668" s="43" t="s">
        <v>56</v>
      </c>
      <c r="N668" s="45" t="s">
        <v>485</v>
      </c>
      <c r="O668" s="40">
        <v>63006</v>
      </c>
      <c r="P668" s="40">
        <v>17</v>
      </c>
      <c r="Q668" s="40" t="s">
        <v>486</v>
      </c>
      <c r="R668" s="46" t="s">
        <v>3470</v>
      </c>
      <c r="S668" s="43" t="s">
        <v>3471</v>
      </c>
    </row>
    <row r="669" spans="1:19" ht="24">
      <c r="A669" s="44"/>
      <c r="B669" s="40"/>
      <c r="C669" s="41" t="s">
        <v>3472</v>
      </c>
      <c r="D669" s="41" t="s">
        <v>53</v>
      </c>
      <c r="E669" s="40" t="s">
        <v>3473</v>
      </c>
      <c r="F669" s="42">
        <v>44695.999560185184</v>
      </c>
      <c r="G669" s="40"/>
      <c r="H669" s="40"/>
      <c r="I669" s="40"/>
      <c r="J669" s="40"/>
      <c r="K669" s="40" t="s">
        <v>484</v>
      </c>
      <c r="L669" s="40"/>
      <c r="M669" s="43" t="s">
        <v>56</v>
      </c>
      <c r="N669" s="45" t="s">
        <v>485</v>
      </c>
      <c r="O669" s="40">
        <v>63006</v>
      </c>
      <c r="P669" s="40">
        <v>17</v>
      </c>
      <c r="Q669" s="40" t="s">
        <v>486</v>
      </c>
      <c r="R669" s="46" t="s">
        <v>3474</v>
      </c>
      <c r="S669" s="43" t="s">
        <v>3475</v>
      </c>
    </row>
    <row r="670" spans="1:19" ht="60">
      <c r="A670" s="44"/>
      <c r="B670" s="40"/>
      <c r="C670" s="41" t="s">
        <v>3476</v>
      </c>
      <c r="D670" s="41" t="s">
        <v>53</v>
      </c>
      <c r="E670" s="40" t="s">
        <v>3477</v>
      </c>
      <c r="F670" s="42">
        <v>44695.998888888891</v>
      </c>
      <c r="G670" s="40"/>
      <c r="H670" s="40"/>
      <c r="I670" s="40"/>
      <c r="J670" s="40"/>
      <c r="K670" s="40" t="s">
        <v>277</v>
      </c>
      <c r="L670" s="40"/>
      <c r="M670" s="43" t="s">
        <v>56</v>
      </c>
      <c r="N670" s="45" t="s">
        <v>278</v>
      </c>
      <c r="O670" s="40">
        <v>97640</v>
      </c>
      <c r="P670" s="40">
        <v>945</v>
      </c>
      <c r="Q670" s="40" t="s">
        <v>227</v>
      </c>
      <c r="R670" s="46" t="s">
        <v>3478</v>
      </c>
      <c r="S670" s="43" t="s">
        <v>3475</v>
      </c>
    </row>
    <row r="671" spans="1:19" ht="72">
      <c r="A671" s="44"/>
      <c r="B671" s="40"/>
      <c r="C671" s="41" t="s">
        <v>3479</v>
      </c>
      <c r="D671" s="41" t="s">
        <v>53</v>
      </c>
      <c r="E671" s="40" t="s">
        <v>3480</v>
      </c>
      <c r="F671" s="42">
        <v>44695.994444444441</v>
      </c>
      <c r="G671" s="40"/>
      <c r="H671" s="40"/>
      <c r="I671" s="40"/>
      <c r="J671" s="40"/>
      <c r="K671" s="40" t="s">
        <v>3481</v>
      </c>
      <c r="L671" s="40"/>
      <c r="M671" s="43" t="s">
        <v>56</v>
      </c>
      <c r="N671" s="45" t="s">
        <v>3482</v>
      </c>
      <c r="O671" s="40">
        <v>68125</v>
      </c>
      <c r="P671" s="40">
        <v>41422</v>
      </c>
      <c r="Q671" s="40" t="s">
        <v>3483</v>
      </c>
      <c r="R671" s="46" t="s">
        <v>3484</v>
      </c>
      <c r="S671" s="43" t="s">
        <v>3485</v>
      </c>
    </row>
    <row r="672" spans="1:19" ht="60">
      <c r="A672" s="44"/>
      <c r="B672" s="40"/>
      <c r="C672" s="41" t="s">
        <v>3486</v>
      </c>
      <c r="D672" s="41" t="s">
        <v>53</v>
      </c>
      <c r="E672" s="40" t="s">
        <v>3487</v>
      </c>
      <c r="F672" s="42">
        <v>44695.986250000002</v>
      </c>
      <c r="G672" s="40"/>
      <c r="H672" s="40"/>
      <c r="I672" s="40"/>
      <c r="J672" s="40"/>
      <c r="K672" s="40" t="s">
        <v>3488</v>
      </c>
      <c r="L672" s="40"/>
      <c r="M672" s="43" t="s">
        <v>156</v>
      </c>
      <c r="N672" s="45" t="s">
        <v>3489</v>
      </c>
      <c r="O672" s="40">
        <v>100</v>
      </c>
      <c r="P672" s="40">
        <v>130</v>
      </c>
      <c r="Q672" s="40" t="s">
        <v>3490</v>
      </c>
      <c r="R672" s="46" t="s">
        <v>3491</v>
      </c>
      <c r="S672" s="43" t="s">
        <v>3492</v>
      </c>
    </row>
    <row r="673" spans="1:19" ht="24">
      <c r="A673" s="44"/>
      <c r="B673" s="40"/>
      <c r="C673" s="41" t="s">
        <v>3493</v>
      </c>
      <c r="D673" s="41" t="s">
        <v>223</v>
      </c>
      <c r="E673" s="40" t="s">
        <v>3494</v>
      </c>
      <c r="F673" s="42">
        <v>44695.981249999997</v>
      </c>
      <c r="G673" s="40"/>
      <c r="H673" s="40"/>
      <c r="I673" s="40"/>
      <c r="J673" s="40"/>
      <c r="K673" s="40" t="s">
        <v>3495</v>
      </c>
      <c r="L673" s="40"/>
      <c r="M673" s="43" t="s">
        <v>156</v>
      </c>
      <c r="N673" s="45" t="s">
        <v>3496</v>
      </c>
      <c r="O673" s="40">
        <v>1935</v>
      </c>
      <c r="P673" s="40">
        <v>1856</v>
      </c>
      <c r="Q673" s="40" t="s">
        <v>3497</v>
      </c>
      <c r="R673" s="46" t="s">
        <v>3498</v>
      </c>
      <c r="S673" s="43" t="s">
        <v>253</v>
      </c>
    </row>
    <row r="674" spans="1:19" ht="13">
      <c r="A674" s="44"/>
      <c r="B674" s="40"/>
      <c r="C674" s="41" t="s">
        <v>3499</v>
      </c>
      <c r="D674" s="41" t="s">
        <v>53</v>
      </c>
      <c r="E674" s="40" t="s">
        <v>3500</v>
      </c>
      <c r="F674" s="42">
        <v>44695.963680555556</v>
      </c>
      <c r="G674" s="40"/>
      <c r="H674" s="40"/>
      <c r="I674" s="40"/>
      <c r="J674" s="40"/>
      <c r="K674" s="40" t="s">
        <v>3501</v>
      </c>
      <c r="L674" s="40"/>
      <c r="M674" s="43" t="s">
        <v>56</v>
      </c>
      <c r="N674" s="45" t="s">
        <v>3502</v>
      </c>
      <c r="O674" s="40">
        <v>163</v>
      </c>
      <c r="P674" s="40">
        <v>262</v>
      </c>
      <c r="Q674" s="40" t="s">
        <v>3503</v>
      </c>
      <c r="R674" s="46" t="s">
        <v>3504</v>
      </c>
      <c r="S674" s="43" t="s">
        <v>3505</v>
      </c>
    </row>
    <row r="675" spans="1:19" ht="96">
      <c r="A675" s="44"/>
      <c r="B675" s="40"/>
      <c r="C675" s="41" t="s">
        <v>3506</v>
      </c>
      <c r="D675" s="41" t="s">
        <v>53</v>
      </c>
      <c r="E675" s="40" t="s">
        <v>3507</v>
      </c>
      <c r="F675" s="42">
        <v>44695.961967592593</v>
      </c>
      <c r="G675" s="40"/>
      <c r="H675" s="40"/>
      <c r="I675" s="40"/>
      <c r="J675" s="40"/>
      <c r="K675" s="40" t="s">
        <v>3508</v>
      </c>
      <c r="L675" s="40"/>
      <c r="M675" s="43" t="s">
        <v>56</v>
      </c>
      <c r="N675" s="45" t="s">
        <v>3509</v>
      </c>
      <c r="O675" s="40">
        <v>760</v>
      </c>
      <c r="P675" s="40">
        <v>688</v>
      </c>
      <c r="Q675" s="40" t="s">
        <v>227</v>
      </c>
      <c r="R675" s="46" t="s">
        <v>3510</v>
      </c>
      <c r="S675" s="43" t="s">
        <v>112</v>
      </c>
    </row>
    <row r="676" spans="1:19" ht="48">
      <c r="A676" s="44"/>
      <c r="B676" s="40"/>
      <c r="C676" s="41" t="s">
        <v>3511</v>
      </c>
      <c r="D676" s="41" t="s">
        <v>53</v>
      </c>
      <c r="E676" s="40" t="s">
        <v>3512</v>
      </c>
      <c r="F676" s="42">
        <v>44695.952476851853</v>
      </c>
      <c r="G676" s="40"/>
      <c r="H676" s="40"/>
      <c r="I676" s="40"/>
      <c r="J676" s="40"/>
      <c r="K676" s="40" t="s">
        <v>3513</v>
      </c>
      <c r="L676" s="40"/>
      <c r="M676" s="43" t="s">
        <v>156</v>
      </c>
      <c r="N676" s="45" t="s">
        <v>3514</v>
      </c>
      <c r="O676" s="40">
        <v>29310</v>
      </c>
      <c r="P676" s="40">
        <v>1330</v>
      </c>
      <c r="Q676" s="40" t="s">
        <v>3515</v>
      </c>
      <c r="R676" s="46" t="s">
        <v>3516</v>
      </c>
      <c r="S676" s="43" t="s">
        <v>3517</v>
      </c>
    </row>
    <row r="677" spans="1:19" ht="24">
      <c r="A677" s="44"/>
      <c r="B677" s="40"/>
      <c r="C677" s="41" t="s">
        <v>3518</v>
      </c>
      <c r="D677" s="41" t="s">
        <v>223</v>
      </c>
      <c r="E677" s="40" t="s">
        <v>3519</v>
      </c>
      <c r="F677" s="42">
        <v>44695.946516203709</v>
      </c>
      <c r="G677" s="40"/>
      <c r="H677" s="40"/>
      <c r="I677" s="40" t="s">
        <v>578</v>
      </c>
      <c r="J677" s="40" t="s">
        <v>575</v>
      </c>
      <c r="K677" s="40" t="s">
        <v>462</v>
      </c>
      <c r="L677" s="40" t="s">
        <v>3423</v>
      </c>
      <c r="M677" s="43" t="s">
        <v>156</v>
      </c>
      <c r="N677" s="45" t="s">
        <v>464</v>
      </c>
      <c r="O677" s="40">
        <v>128</v>
      </c>
      <c r="P677" s="40">
        <v>329</v>
      </c>
      <c r="Q677" s="40"/>
      <c r="R677" s="46" t="s">
        <v>3520</v>
      </c>
      <c r="S677" s="43" t="s">
        <v>3426</v>
      </c>
    </row>
    <row r="678" spans="1:19" ht="48">
      <c r="A678" s="44"/>
      <c r="B678" s="40"/>
      <c r="C678" s="41" t="s">
        <v>3521</v>
      </c>
      <c r="D678" s="41" t="s">
        <v>53</v>
      </c>
      <c r="E678" s="40" t="s">
        <v>3522</v>
      </c>
      <c r="F678" s="42">
        <v>44695.943055555559</v>
      </c>
      <c r="G678" s="40"/>
      <c r="H678" s="40"/>
      <c r="I678" s="40"/>
      <c r="J678" s="40"/>
      <c r="K678" s="40" t="s">
        <v>3523</v>
      </c>
      <c r="L678" s="40"/>
      <c r="M678" s="43" t="s">
        <v>56</v>
      </c>
      <c r="N678" s="45" t="s">
        <v>3524</v>
      </c>
      <c r="O678" s="40">
        <v>614</v>
      </c>
      <c r="P678" s="40">
        <v>511</v>
      </c>
      <c r="Q678" s="40" t="s">
        <v>3525</v>
      </c>
      <c r="R678" s="46" t="s">
        <v>3526</v>
      </c>
      <c r="S678" s="43" t="s">
        <v>112</v>
      </c>
    </row>
    <row r="679" spans="1:19" ht="72">
      <c r="A679" s="44"/>
      <c r="B679" s="40"/>
      <c r="C679" s="41" t="s">
        <v>3527</v>
      </c>
      <c r="D679" s="41" t="s">
        <v>53</v>
      </c>
      <c r="E679" s="40" t="s">
        <v>3528</v>
      </c>
      <c r="F679" s="42">
        <v>44695.941307870366</v>
      </c>
      <c r="G679" s="40"/>
      <c r="H679" s="40"/>
      <c r="I679" s="40"/>
      <c r="J679" s="40"/>
      <c r="K679" s="40" t="s">
        <v>1387</v>
      </c>
      <c r="L679" s="40"/>
      <c r="M679" s="43" t="s">
        <v>156</v>
      </c>
      <c r="N679" s="45" t="s">
        <v>1388</v>
      </c>
      <c r="O679" s="40">
        <v>11807</v>
      </c>
      <c r="P679" s="40">
        <v>1174</v>
      </c>
      <c r="Q679" s="40" t="s">
        <v>1389</v>
      </c>
      <c r="R679" s="46" t="s">
        <v>3529</v>
      </c>
      <c r="S679" s="43" t="s">
        <v>3517</v>
      </c>
    </row>
    <row r="680" spans="1:19" ht="60">
      <c r="A680" s="44"/>
      <c r="B680" s="40"/>
      <c r="C680" s="41" t="s">
        <v>3530</v>
      </c>
      <c r="D680" s="41" t="s">
        <v>53</v>
      </c>
      <c r="E680" s="40" t="s">
        <v>3531</v>
      </c>
      <c r="F680" s="42">
        <v>44695.937337962961</v>
      </c>
      <c r="G680" s="40"/>
      <c r="H680" s="40"/>
      <c r="I680" s="40"/>
      <c r="J680" s="40"/>
      <c r="K680" s="40" t="s">
        <v>3274</v>
      </c>
      <c r="L680" s="40"/>
      <c r="M680" s="43" t="s">
        <v>156</v>
      </c>
      <c r="N680" s="45" t="s">
        <v>3275</v>
      </c>
      <c r="O680" s="40">
        <v>3120</v>
      </c>
      <c r="P680" s="40">
        <v>796</v>
      </c>
      <c r="Q680" s="40" t="s">
        <v>227</v>
      </c>
      <c r="R680" s="46" t="s">
        <v>3532</v>
      </c>
      <c r="S680" s="43" t="s">
        <v>3517</v>
      </c>
    </row>
    <row r="681" spans="1:19" ht="24">
      <c r="A681" s="44"/>
      <c r="B681" s="40"/>
      <c r="C681" s="41" t="s">
        <v>3533</v>
      </c>
      <c r="D681" s="41" t="s">
        <v>53</v>
      </c>
      <c r="E681" s="40" t="s">
        <v>3534</v>
      </c>
      <c r="F681" s="42">
        <v>44695.937280092592</v>
      </c>
      <c r="G681" s="40"/>
      <c r="H681" s="40"/>
      <c r="I681" s="40"/>
      <c r="J681" s="40"/>
      <c r="K681" s="40" t="s">
        <v>3535</v>
      </c>
      <c r="L681" s="40"/>
      <c r="M681" s="43" t="s">
        <v>56</v>
      </c>
      <c r="N681" s="45" t="s">
        <v>3536</v>
      </c>
      <c r="O681" s="40">
        <v>260</v>
      </c>
      <c r="P681" s="40">
        <v>475</v>
      </c>
      <c r="Q681" s="40" t="s">
        <v>3537</v>
      </c>
      <c r="R681" s="46" t="s">
        <v>3538</v>
      </c>
      <c r="S681" s="43" t="s">
        <v>3539</v>
      </c>
    </row>
    <row r="682" spans="1:19" ht="24">
      <c r="A682" s="44"/>
      <c r="B682" s="40"/>
      <c r="C682" s="41" t="s">
        <v>3540</v>
      </c>
      <c r="D682" s="41" t="s">
        <v>53</v>
      </c>
      <c r="E682" s="40" t="s">
        <v>3541</v>
      </c>
      <c r="F682" s="42">
        <v>44695.931539351848</v>
      </c>
      <c r="G682" s="40"/>
      <c r="H682" s="40"/>
      <c r="I682" s="40"/>
      <c r="J682" s="40"/>
      <c r="K682" s="40" t="s">
        <v>1364</v>
      </c>
      <c r="L682" s="40"/>
      <c r="M682" s="43" t="s">
        <v>56</v>
      </c>
      <c r="N682" s="45" t="s">
        <v>1365</v>
      </c>
      <c r="O682" s="40">
        <v>1017</v>
      </c>
      <c r="P682" s="40">
        <v>1716</v>
      </c>
      <c r="Q682" s="40" t="s">
        <v>97</v>
      </c>
      <c r="R682" s="46" t="s">
        <v>3542</v>
      </c>
      <c r="S682" s="43" t="s">
        <v>3517</v>
      </c>
    </row>
    <row r="683" spans="1:19" ht="60">
      <c r="A683" s="44"/>
      <c r="B683" s="40"/>
      <c r="C683" s="41" t="s">
        <v>3543</v>
      </c>
      <c r="D683" s="41" t="s">
        <v>53</v>
      </c>
      <c r="E683" s="40" t="s">
        <v>3544</v>
      </c>
      <c r="F683" s="42">
        <v>44695.929027777776</v>
      </c>
      <c r="G683" s="40"/>
      <c r="H683" s="40"/>
      <c r="I683" s="40"/>
      <c r="J683" s="40"/>
      <c r="K683" s="40" t="s">
        <v>1411</v>
      </c>
      <c r="L683" s="40"/>
      <c r="M683" s="43" t="s">
        <v>56</v>
      </c>
      <c r="N683" s="45" t="s">
        <v>1412</v>
      </c>
      <c r="O683" s="40">
        <v>11787</v>
      </c>
      <c r="P683" s="40">
        <v>2366</v>
      </c>
      <c r="Q683" s="40" t="s">
        <v>1413</v>
      </c>
      <c r="R683" s="46" t="s">
        <v>3545</v>
      </c>
      <c r="S683" s="43" t="s">
        <v>3517</v>
      </c>
    </row>
    <row r="684" spans="1:19" ht="72">
      <c r="A684" s="44"/>
      <c r="B684" s="40"/>
      <c r="C684" s="41" t="s">
        <v>3546</v>
      </c>
      <c r="D684" s="41" t="s">
        <v>53</v>
      </c>
      <c r="E684" s="40" t="s">
        <v>3547</v>
      </c>
      <c r="F684" s="42">
        <v>44695.928877314815</v>
      </c>
      <c r="G684" s="40"/>
      <c r="H684" s="40"/>
      <c r="I684" s="40"/>
      <c r="J684" s="40"/>
      <c r="K684" s="40" t="s">
        <v>295</v>
      </c>
      <c r="L684" s="40"/>
      <c r="M684" s="43" t="s">
        <v>56</v>
      </c>
      <c r="N684" s="45" t="s">
        <v>296</v>
      </c>
      <c r="O684" s="40">
        <v>1114</v>
      </c>
      <c r="P684" s="40">
        <v>8</v>
      </c>
      <c r="Q684" s="40"/>
      <c r="R684" s="46" t="s">
        <v>3548</v>
      </c>
      <c r="S684" s="43" t="s">
        <v>3549</v>
      </c>
    </row>
    <row r="685" spans="1:19" ht="72">
      <c r="A685" s="44"/>
      <c r="B685" s="40"/>
      <c r="C685" s="41" t="s">
        <v>3550</v>
      </c>
      <c r="D685" s="41" t="s">
        <v>223</v>
      </c>
      <c r="E685" s="40" t="s">
        <v>3551</v>
      </c>
      <c r="F685" s="42">
        <v>44695.925636574073</v>
      </c>
      <c r="G685" s="40"/>
      <c r="H685" s="40"/>
      <c r="I685" s="40"/>
      <c r="J685" s="40"/>
      <c r="K685" s="40" t="s">
        <v>3552</v>
      </c>
      <c r="L685" s="40"/>
      <c r="M685" s="43" t="s">
        <v>156</v>
      </c>
      <c r="N685" s="45" t="s">
        <v>3553</v>
      </c>
      <c r="O685" s="40">
        <v>239</v>
      </c>
      <c r="P685" s="40">
        <v>522</v>
      </c>
      <c r="Q685" s="40" t="s">
        <v>3554</v>
      </c>
      <c r="R685" s="46" t="s">
        <v>3555</v>
      </c>
      <c r="S685" s="43" t="s">
        <v>253</v>
      </c>
    </row>
    <row r="686" spans="1:19" ht="13">
      <c r="A686" s="44"/>
      <c r="B686" s="40"/>
      <c r="C686" s="41" t="s">
        <v>3556</v>
      </c>
      <c r="D686" s="41" t="s">
        <v>223</v>
      </c>
      <c r="E686" s="40" t="s">
        <v>3557</v>
      </c>
      <c r="F686" s="42">
        <v>44695.924421296295</v>
      </c>
      <c r="G686" s="40"/>
      <c r="H686" s="40"/>
      <c r="I686" s="40"/>
      <c r="J686" s="40"/>
      <c r="K686" s="40" t="s">
        <v>109</v>
      </c>
      <c r="L686" s="40"/>
      <c r="M686" s="43" t="s">
        <v>64</v>
      </c>
      <c r="N686" s="45" t="s">
        <v>110</v>
      </c>
      <c r="O686" s="40">
        <v>68</v>
      </c>
      <c r="P686" s="40">
        <v>130</v>
      </c>
      <c r="Q686" s="40"/>
      <c r="R686" s="46" t="s">
        <v>3558</v>
      </c>
      <c r="S686" s="43" t="s">
        <v>112</v>
      </c>
    </row>
    <row r="687" spans="1:19" ht="60">
      <c r="A687" s="44"/>
      <c r="B687" s="40"/>
      <c r="C687" s="41" t="s">
        <v>3559</v>
      </c>
      <c r="D687" s="41" t="s">
        <v>53</v>
      </c>
      <c r="E687" s="40" t="s">
        <v>3560</v>
      </c>
      <c r="F687" s="42">
        <v>44695.918865740736</v>
      </c>
      <c r="G687" s="40"/>
      <c r="H687" s="40"/>
      <c r="I687" s="40"/>
      <c r="J687" s="40"/>
      <c r="K687" s="40" t="s">
        <v>2103</v>
      </c>
      <c r="L687" s="40"/>
      <c r="M687" s="43" t="s">
        <v>2104</v>
      </c>
      <c r="N687" s="45" t="s">
        <v>2105</v>
      </c>
      <c r="O687" s="40">
        <v>1245</v>
      </c>
      <c r="P687" s="40">
        <v>250</v>
      </c>
      <c r="Q687" s="40"/>
      <c r="R687" s="46" t="s">
        <v>3561</v>
      </c>
      <c r="S687" s="43" t="s">
        <v>3562</v>
      </c>
    </row>
    <row r="688" spans="1:19" ht="48">
      <c r="A688" s="44"/>
      <c r="B688" s="40"/>
      <c r="C688" s="41" t="s">
        <v>3563</v>
      </c>
      <c r="D688" s="41" t="s">
        <v>223</v>
      </c>
      <c r="E688" s="40" t="s">
        <v>3564</v>
      </c>
      <c r="F688" s="42">
        <v>44695.915208333332</v>
      </c>
      <c r="G688" s="40"/>
      <c r="H688" s="40"/>
      <c r="I688" s="40"/>
      <c r="J688" s="40"/>
      <c r="K688" s="40" t="s">
        <v>109</v>
      </c>
      <c r="L688" s="40"/>
      <c r="M688" s="43" t="s">
        <v>64</v>
      </c>
      <c r="N688" s="45" t="s">
        <v>110</v>
      </c>
      <c r="O688" s="40">
        <v>68</v>
      </c>
      <c r="P688" s="40">
        <v>130</v>
      </c>
      <c r="Q688" s="40"/>
      <c r="R688" s="46" t="s">
        <v>3565</v>
      </c>
      <c r="S688" s="43" t="s">
        <v>112</v>
      </c>
    </row>
    <row r="689" spans="1:19" ht="84">
      <c r="A689" s="44"/>
      <c r="B689" s="40"/>
      <c r="C689" s="41" t="s">
        <v>3566</v>
      </c>
      <c r="D689" s="41" t="s">
        <v>53</v>
      </c>
      <c r="E689" s="40" t="s">
        <v>3567</v>
      </c>
      <c r="F689" s="42">
        <v>44695.910115740742</v>
      </c>
      <c r="G689" s="40"/>
      <c r="H689" s="40"/>
      <c r="I689" s="40"/>
      <c r="J689" s="40"/>
      <c r="K689" s="40" t="s">
        <v>3568</v>
      </c>
      <c r="L689" s="40"/>
      <c r="M689" s="43" t="s">
        <v>56</v>
      </c>
      <c r="N689" s="45" t="s">
        <v>3569</v>
      </c>
      <c r="O689" s="40">
        <v>14146</v>
      </c>
      <c r="P689" s="40">
        <v>11080</v>
      </c>
      <c r="Q689" s="40" t="s">
        <v>3570</v>
      </c>
      <c r="R689" s="46" t="s">
        <v>3571</v>
      </c>
      <c r="S689" s="43" t="s">
        <v>3475</v>
      </c>
    </row>
    <row r="690" spans="1:19" ht="84">
      <c r="A690" s="44"/>
      <c r="B690" s="40"/>
      <c r="C690" s="41" t="s">
        <v>3572</v>
      </c>
      <c r="D690" s="41" t="s">
        <v>223</v>
      </c>
      <c r="E690" s="40" t="s">
        <v>3573</v>
      </c>
      <c r="F690" s="42">
        <v>44695.908796296295</v>
      </c>
      <c r="G690" s="40"/>
      <c r="H690" s="40"/>
      <c r="I690" s="40"/>
      <c r="J690" s="40"/>
      <c r="K690" s="40" t="s">
        <v>3574</v>
      </c>
      <c r="L690" s="40"/>
      <c r="M690" s="43" t="s">
        <v>156</v>
      </c>
      <c r="N690" s="45" t="s">
        <v>637</v>
      </c>
      <c r="O690" s="40">
        <v>2</v>
      </c>
      <c r="P690" s="40">
        <v>13</v>
      </c>
      <c r="Q690" s="40"/>
      <c r="R690" s="46" t="s">
        <v>3575</v>
      </c>
      <c r="S690" s="43" t="s">
        <v>112</v>
      </c>
    </row>
    <row r="691" spans="1:19" ht="96">
      <c r="A691" s="44"/>
      <c r="B691" s="40"/>
      <c r="C691" s="41" t="s">
        <v>3576</v>
      </c>
      <c r="D691" s="41" t="s">
        <v>53</v>
      </c>
      <c r="E691" s="40" t="s">
        <v>3577</v>
      </c>
      <c r="F691" s="42">
        <v>44695.906527777777</v>
      </c>
      <c r="G691" s="40"/>
      <c r="H691" s="40"/>
      <c r="I691" s="40"/>
      <c r="J691" s="40"/>
      <c r="K691" s="40" t="s">
        <v>347</v>
      </c>
      <c r="L691" s="40"/>
      <c r="M691" s="43" t="s">
        <v>348</v>
      </c>
      <c r="N691" s="45" t="s">
        <v>349</v>
      </c>
      <c r="O691" s="40">
        <v>1016704</v>
      </c>
      <c r="P691" s="40">
        <v>11</v>
      </c>
      <c r="Q691" s="40" t="s">
        <v>97</v>
      </c>
      <c r="R691" s="46" t="s">
        <v>3578</v>
      </c>
      <c r="S691" s="43" t="s">
        <v>3579</v>
      </c>
    </row>
    <row r="692" spans="1:19" ht="48">
      <c r="A692" s="44"/>
      <c r="B692" s="40"/>
      <c r="C692" s="41" t="s">
        <v>3580</v>
      </c>
      <c r="D692" s="41" t="s">
        <v>53</v>
      </c>
      <c r="E692" s="40" t="s">
        <v>3581</v>
      </c>
      <c r="F692" s="42">
        <v>44695.884733796294</v>
      </c>
      <c r="G692" s="40"/>
      <c r="H692" s="40"/>
      <c r="I692" s="40"/>
      <c r="J692" s="40"/>
      <c r="K692" s="40" t="s">
        <v>3582</v>
      </c>
      <c r="L692" s="40"/>
      <c r="M692" s="43" t="s">
        <v>156</v>
      </c>
      <c r="N692" s="45" t="s">
        <v>3583</v>
      </c>
      <c r="O692" s="40">
        <v>10663</v>
      </c>
      <c r="P692" s="40">
        <v>4513</v>
      </c>
      <c r="Q692" s="40" t="s">
        <v>3584</v>
      </c>
      <c r="R692" s="46" t="s">
        <v>3585</v>
      </c>
      <c r="S692" s="43" t="s">
        <v>421</v>
      </c>
    </row>
    <row r="693" spans="1:19" ht="36">
      <c r="A693" s="44"/>
      <c r="B693" s="40"/>
      <c r="C693" s="41" t="s">
        <v>3586</v>
      </c>
      <c r="D693" s="41" t="s">
        <v>223</v>
      </c>
      <c r="E693" s="40" t="s">
        <v>3587</v>
      </c>
      <c r="F693" s="42">
        <v>44695.875289351854</v>
      </c>
      <c r="G693" s="40"/>
      <c r="H693" s="40"/>
      <c r="I693" s="40"/>
      <c r="J693" s="40"/>
      <c r="K693" s="40" t="s">
        <v>3588</v>
      </c>
      <c r="L693" s="40"/>
      <c r="M693" s="43" t="s">
        <v>56</v>
      </c>
      <c r="N693" s="45" t="s">
        <v>3589</v>
      </c>
      <c r="O693" s="40">
        <v>10</v>
      </c>
      <c r="P693" s="40">
        <v>39</v>
      </c>
      <c r="Q693" s="40"/>
      <c r="R693" s="46" t="s">
        <v>3590</v>
      </c>
      <c r="S693" s="43" t="s">
        <v>112</v>
      </c>
    </row>
    <row r="694" spans="1:19" ht="84">
      <c r="A694" s="44"/>
      <c r="B694" s="40"/>
      <c r="C694" s="41" t="s">
        <v>3591</v>
      </c>
      <c r="D694" s="41" t="s">
        <v>53</v>
      </c>
      <c r="E694" s="40" t="s">
        <v>3592</v>
      </c>
      <c r="F694" s="42">
        <v>44695.869444444441</v>
      </c>
      <c r="G694" s="40"/>
      <c r="H694" s="40"/>
      <c r="I694" s="40"/>
      <c r="J694" s="40"/>
      <c r="K694" s="40" t="s">
        <v>2110</v>
      </c>
      <c r="L694" s="40"/>
      <c r="M694" s="43" t="s">
        <v>56</v>
      </c>
      <c r="N694" s="45" t="s">
        <v>2111</v>
      </c>
      <c r="O694" s="40">
        <v>344</v>
      </c>
      <c r="P694" s="40">
        <v>327</v>
      </c>
      <c r="Q694" s="40"/>
      <c r="R694" s="46" t="s">
        <v>3593</v>
      </c>
      <c r="S694" s="43" t="s">
        <v>112</v>
      </c>
    </row>
    <row r="695" spans="1:19" ht="60">
      <c r="A695" s="44"/>
      <c r="B695" s="40"/>
      <c r="C695" s="41" t="s">
        <v>3594</v>
      </c>
      <c r="D695" s="41" t="s">
        <v>53</v>
      </c>
      <c r="E695" s="40" t="s">
        <v>3595</v>
      </c>
      <c r="F695" s="42">
        <v>44695.86445601852</v>
      </c>
      <c r="G695" s="40"/>
      <c r="H695" s="40"/>
      <c r="I695" s="40"/>
      <c r="J695" s="40"/>
      <c r="K695" s="40" t="s">
        <v>3568</v>
      </c>
      <c r="L695" s="40"/>
      <c r="M695" s="43" t="s">
        <v>56</v>
      </c>
      <c r="N695" s="45" t="s">
        <v>3569</v>
      </c>
      <c r="O695" s="40">
        <v>14146</v>
      </c>
      <c r="P695" s="40">
        <v>11080</v>
      </c>
      <c r="Q695" s="40" t="s">
        <v>3570</v>
      </c>
      <c r="R695" s="46" t="s">
        <v>3596</v>
      </c>
      <c r="S695" s="43" t="s">
        <v>3471</v>
      </c>
    </row>
    <row r="696" spans="1:19" ht="84">
      <c r="A696" s="44"/>
      <c r="B696" s="40"/>
      <c r="C696" s="41" t="s">
        <v>3597</v>
      </c>
      <c r="D696" s="41" t="s">
        <v>53</v>
      </c>
      <c r="E696" s="40" t="s">
        <v>3598</v>
      </c>
      <c r="F696" s="42">
        <v>44695.864270833335</v>
      </c>
      <c r="G696" s="40"/>
      <c r="H696" s="40"/>
      <c r="I696" s="40"/>
      <c r="J696" s="40"/>
      <c r="K696" s="40" t="s">
        <v>347</v>
      </c>
      <c r="L696" s="40"/>
      <c r="M696" s="43" t="s">
        <v>348</v>
      </c>
      <c r="N696" s="45" t="s">
        <v>349</v>
      </c>
      <c r="O696" s="40">
        <v>1016704</v>
      </c>
      <c r="P696" s="40">
        <v>11</v>
      </c>
      <c r="Q696" s="40" t="s">
        <v>97</v>
      </c>
      <c r="R696" s="46" t="s">
        <v>3599</v>
      </c>
      <c r="S696" s="43" t="s">
        <v>3600</v>
      </c>
    </row>
    <row r="697" spans="1:19" ht="36">
      <c r="A697" s="44"/>
      <c r="B697" s="40"/>
      <c r="C697" s="41" t="s">
        <v>3601</v>
      </c>
      <c r="D697" s="41" t="s">
        <v>223</v>
      </c>
      <c r="E697" s="40" t="s">
        <v>3602</v>
      </c>
      <c r="F697" s="42">
        <v>44695.862557870365</v>
      </c>
      <c r="G697" s="40"/>
      <c r="H697" s="40"/>
      <c r="I697" s="40" t="s">
        <v>281</v>
      </c>
      <c r="J697" s="40" t="s">
        <v>282</v>
      </c>
      <c r="K697" s="40" t="s">
        <v>3603</v>
      </c>
      <c r="L697" s="40" t="s">
        <v>2491</v>
      </c>
      <c r="M697" s="43" t="s">
        <v>56</v>
      </c>
      <c r="N697" s="45" t="s">
        <v>3604</v>
      </c>
      <c r="O697" s="40">
        <v>148</v>
      </c>
      <c r="P697" s="40">
        <v>378</v>
      </c>
      <c r="Q697" s="40"/>
      <c r="R697" s="46" t="s">
        <v>3605</v>
      </c>
      <c r="S697" s="43" t="s">
        <v>287</v>
      </c>
    </row>
    <row r="698" spans="1:19" ht="108">
      <c r="A698" s="44"/>
      <c r="B698" s="40"/>
      <c r="C698" s="41" t="s">
        <v>3606</v>
      </c>
      <c r="D698" s="41" t="s">
        <v>223</v>
      </c>
      <c r="E698" s="40" t="s">
        <v>3607</v>
      </c>
      <c r="F698" s="42">
        <v>44695.861307870371</v>
      </c>
      <c r="G698" s="40"/>
      <c r="H698" s="40"/>
      <c r="I698" s="40"/>
      <c r="J698" s="40"/>
      <c r="K698" s="40" t="s">
        <v>3608</v>
      </c>
      <c r="L698" s="40"/>
      <c r="M698" s="43" t="s">
        <v>56</v>
      </c>
      <c r="N698" s="45" t="s">
        <v>3609</v>
      </c>
      <c r="O698" s="40">
        <v>2589</v>
      </c>
      <c r="P698" s="40">
        <v>2932</v>
      </c>
      <c r="Q698" s="40" t="s">
        <v>3610</v>
      </c>
      <c r="R698" s="46" t="s">
        <v>3611</v>
      </c>
      <c r="S698" s="43" t="s">
        <v>84</v>
      </c>
    </row>
    <row r="699" spans="1:19" ht="48">
      <c r="A699" s="44"/>
      <c r="B699" s="40"/>
      <c r="C699" s="41" t="s">
        <v>3612</v>
      </c>
      <c r="D699" s="41" t="s">
        <v>3613</v>
      </c>
      <c r="E699" s="40" t="s">
        <v>3614</v>
      </c>
      <c r="F699" s="42">
        <v>44695.857430555552</v>
      </c>
      <c r="G699" s="40"/>
      <c r="H699" s="40"/>
      <c r="I699" s="40"/>
      <c r="J699" s="40"/>
      <c r="K699" s="40" t="s">
        <v>3615</v>
      </c>
      <c r="L699" s="40"/>
      <c r="M699" s="43" t="s">
        <v>56</v>
      </c>
      <c r="N699" s="45" t="s">
        <v>3616</v>
      </c>
      <c r="O699" s="40">
        <v>17</v>
      </c>
      <c r="P699" s="40">
        <v>84</v>
      </c>
      <c r="Q699" s="40" t="s">
        <v>227</v>
      </c>
      <c r="R699" s="46" t="s">
        <v>3617</v>
      </c>
      <c r="S699" s="43" t="s">
        <v>84</v>
      </c>
    </row>
    <row r="700" spans="1:19" ht="96">
      <c r="A700" s="44"/>
      <c r="B700" s="40"/>
      <c r="C700" s="41" t="s">
        <v>3618</v>
      </c>
      <c r="D700" s="41" t="s">
        <v>53</v>
      </c>
      <c r="E700" s="40" t="s">
        <v>3619</v>
      </c>
      <c r="F700" s="42">
        <v>44695.855509259258</v>
      </c>
      <c r="G700" s="40"/>
      <c r="H700" s="40"/>
      <c r="I700" s="40"/>
      <c r="J700" s="40"/>
      <c r="K700" s="40" t="s">
        <v>3620</v>
      </c>
      <c r="L700" s="40"/>
      <c r="M700" s="43" t="s">
        <v>156</v>
      </c>
      <c r="N700" s="45" t="s">
        <v>3621</v>
      </c>
      <c r="O700" s="40">
        <v>851</v>
      </c>
      <c r="P700" s="40">
        <v>648</v>
      </c>
      <c r="Q700" s="40" t="s">
        <v>66</v>
      </c>
      <c r="R700" s="46" t="s">
        <v>3622</v>
      </c>
      <c r="S700" s="43" t="s">
        <v>3404</v>
      </c>
    </row>
    <row r="701" spans="1:19" ht="36">
      <c r="A701" s="44"/>
      <c r="B701" s="40"/>
      <c r="C701" s="41" t="s">
        <v>3623</v>
      </c>
      <c r="D701" s="41" t="s">
        <v>53</v>
      </c>
      <c r="E701" s="40" t="s">
        <v>3624</v>
      </c>
      <c r="F701" s="42">
        <v>44695.853518518517</v>
      </c>
      <c r="G701" s="40"/>
      <c r="H701" s="40"/>
      <c r="I701" s="40"/>
      <c r="J701" s="40"/>
      <c r="K701" s="40" t="s">
        <v>3625</v>
      </c>
      <c r="L701" s="40"/>
      <c r="M701" s="43" t="s">
        <v>64</v>
      </c>
      <c r="N701" s="45" t="s">
        <v>3626</v>
      </c>
      <c r="O701" s="40">
        <v>429193</v>
      </c>
      <c r="P701" s="40">
        <v>1</v>
      </c>
      <c r="Q701" s="40" t="s">
        <v>82</v>
      </c>
      <c r="R701" s="46" t="s">
        <v>3627</v>
      </c>
      <c r="S701" s="43" t="s">
        <v>3628</v>
      </c>
    </row>
    <row r="702" spans="1:19" ht="72">
      <c r="A702" s="44"/>
      <c r="B702" s="40"/>
      <c r="C702" s="41" t="s">
        <v>3629</v>
      </c>
      <c r="D702" s="41" t="s">
        <v>53</v>
      </c>
      <c r="E702" s="40" t="s">
        <v>3630</v>
      </c>
      <c r="F702" s="42">
        <v>44695.847222222219</v>
      </c>
      <c r="G702" s="40"/>
      <c r="H702" s="40"/>
      <c r="I702" s="40"/>
      <c r="J702" s="40"/>
      <c r="K702" s="40" t="s">
        <v>3631</v>
      </c>
      <c r="L702" s="40"/>
      <c r="M702" s="43" t="s">
        <v>56</v>
      </c>
      <c r="N702" s="45" t="s">
        <v>3632</v>
      </c>
      <c r="O702" s="40">
        <v>108</v>
      </c>
      <c r="P702" s="40">
        <v>185</v>
      </c>
      <c r="Q702" s="40" t="s">
        <v>3633</v>
      </c>
      <c r="R702" s="46" t="s">
        <v>3634</v>
      </c>
      <c r="S702" s="43" t="s">
        <v>3404</v>
      </c>
    </row>
    <row r="703" spans="1:19" ht="60">
      <c r="A703" s="44"/>
      <c r="B703" s="40"/>
      <c r="C703" s="41" t="s">
        <v>3635</v>
      </c>
      <c r="D703" s="41" t="s">
        <v>223</v>
      </c>
      <c r="E703" s="40" t="s">
        <v>3636</v>
      </c>
      <c r="F703" s="42">
        <v>44695.845185185186</v>
      </c>
      <c r="G703" s="40"/>
      <c r="H703" s="40"/>
      <c r="I703" s="40"/>
      <c r="J703" s="40"/>
      <c r="K703" s="40" t="s">
        <v>3637</v>
      </c>
      <c r="L703" s="40"/>
      <c r="M703" s="43" t="s">
        <v>156</v>
      </c>
      <c r="N703" s="45" t="s">
        <v>3638</v>
      </c>
      <c r="O703" s="40">
        <v>4</v>
      </c>
      <c r="P703" s="40">
        <v>1</v>
      </c>
      <c r="Q703" s="40" t="s">
        <v>227</v>
      </c>
      <c r="R703" s="46" t="s">
        <v>3639</v>
      </c>
      <c r="S703" s="43" t="s">
        <v>934</v>
      </c>
    </row>
    <row r="704" spans="1:19" ht="60">
      <c r="A704" s="44"/>
      <c r="B704" s="40"/>
      <c r="C704" s="41" t="s">
        <v>3640</v>
      </c>
      <c r="D704" s="41" t="s">
        <v>211</v>
      </c>
      <c r="E704" s="40" t="s">
        <v>3641</v>
      </c>
      <c r="F704" s="42">
        <v>44695.840104166666</v>
      </c>
      <c r="G704" s="40"/>
      <c r="H704" s="40"/>
      <c r="I704" s="40" t="s">
        <v>122</v>
      </c>
      <c r="J704" s="40" t="s">
        <v>123</v>
      </c>
      <c r="K704" s="40" t="s">
        <v>360</v>
      </c>
      <c r="L704" s="40" t="s">
        <v>132</v>
      </c>
      <c r="M704" s="43" t="s">
        <v>56</v>
      </c>
      <c r="N704" s="45" t="s">
        <v>361</v>
      </c>
      <c r="O704" s="40">
        <v>837</v>
      </c>
      <c r="P704" s="40">
        <v>862</v>
      </c>
      <c r="Q704" s="40" t="s">
        <v>362</v>
      </c>
      <c r="R704" s="46" t="s">
        <v>3642</v>
      </c>
      <c r="S704" s="43" t="s">
        <v>134</v>
      </c>
    </row>
    <row r="705" spans="1:19" ht="48">
      <c r="A705" s="44"/>
      <c r="B705" s="40"/>
      <c r="C705" s="41" t="s">
        <v>3643</v>
      </c>
      <c r="D705" s="41" t="s">
        <v>53</v>
      </c>
      <c r="E705" s="40" t="s">
        <v>3644</v>
      </c>
      <c r="F705" s="42">
        <v>44695.8359375</v>
      </c>
      <c r="G705" s="40"/>
      <c r="H705" s="40"/>
      <c r="I705" s="40"/>
      <c r="J705" s="40"/>
      <c r="K705" s="40" t="s">
        <v>218</v>
      </c>
      <c r="L705" s="40"/>
      <c r="M705" s="43" t="s">
        <v>56</v>
      </c>
      <c r="N705" s="45" t="s">
        <v>219</v>
      </c>
      <c r="O705" s="40">
        <v>32</v>
      </c>
      <c r="P705" s="40">
        <v>177</v>
      </c>
      <c r="Q705" s="40"/>
      <c r="R705" s="46" t="s">
        <v>3645</v>
      </c>
      <c r="S705" s="43" t="s">
        <v>112</v>
      </c>
    </row>
    <row r="706" spans="1:19" ht="72">
      <c r="A706" s="44"/>
      <c r="B706" s="40"/>
      <c r="C706" s="41" t="s">
        <v>3646</v>
      </c>
      <c r="D706" s="41" t="s">
        <v>53</v>
      </c>
      <c r="E706" s="40" t="s">
        <v>3647</v>
      </c>
      <c r="F706" s="42">
        <v>44695.83592592593</v>
      </c>
      <c r="G706" s="40"/>
      <c r="H706" s="40"/>
      <c r="I706" s="40"/>
      <c r="J706" s="40"/>
      <c r="K706" s="40" t="s">
        <v>3648</v>
      </c>
      <c r="L706" s="40"/>
      <c r="M706" s="43" t="s">
        <v>56</v>
      </c>
      <c r="N706" s="45" t="s">
        <v>3649</v>
      </c>
      <c r="O706" s="40">
        <v>537</v>
      </c>
      <c r="P706" s="40">
        <v>1080</v>
      </c>
      <c r="Q706" s="40" t="s">
        <v>227</v>
      </c>
      <c r="R706" s="46" t="s">
        <v>3650</v>
      </c>
      <c r="S706" s="43" t="s">
        <v>421</v>
      </c>
    </row>
    <row r="707" spans="1:19" ht="60">
      <c r="A707" s="44"/>
      <c r="B707" s="40"/>
      <c r="C707" s="41" t="s">
        <v>3651</v>
      </c>
      <c r="D707" s="41" t="s">
        <v>53</v>
      </c>
      <c r="E707" s="40" t="s">
        <v>3652</v>
      </c>
      <c r="F707" s="42">
        <v>44695.834444444445</v>
      </c>
      <c r="G707" s="40"/>
      <c r="H707" s="40"/>
      <c r="I707" s="40"/>
      <c r="J707" s="40"/>
      <c r="K707" s="40" t="s">
        <v>3653</v>
      </c>
      <c r="L707" s="40"/>
      <c r="M707" s="43" t="s">
        <v>56</v>
      </c>
      <c r="N707" s="45" t="s">
        <v>3654</v>
      </c>
      <c r="O707" s="40">
        <v>1241</v>
      </c>
      <c r="P707" s="40">
        <v>810</v>
      </c>
      <c r="Q707" s="40" t="s">
        <v>1903</v>
      </c>
      <c r="R707" s="46" t="s">
        <v>3655</v>
      </c>
      <c r="S707" s="43" t="s">
        <v>3404</v>
      </c>
    </row>
    <row r="708" spans="1:19" ht="36">
      <c r="A708" s="44"/>
      <c r="B708" s="40"/>
      <c r="C708" s="41" t="s">
        <v>3656</v>
      </c>
      <c r="D708" s="41" t="s">
        <v>53</v>
      </c>
      <c r="E708" s="40" t="s">
        <v>3657</v>
      </c>
      <c r="F708" s="42">
        <v>44695.831134259264</v>
      </c>
      <c r="G708" s="40"/>
      <c r="H708" s="40"/>
      <c r="I708" s="40"/>
      <c r="J708" s="40"/>
      <c r="K708" s="40" t="s">
        <v>3658</v>
      </c>
      <c r="L708" s="40"/>
      <c r="M708" s="43" t="s">
        <v>56</v>
      </c>
      <c r="N708" s="45" t="s">
        <v>3659</v>
      </c>
      <c r="O708" s="40">
        <v>422</v>
      </c>
      <c r="P708" s="40">
        <v>2171</v>
      </c>
      <c r="Q708" s="40" t="s">
        <v>3660</v>
      </c>
      <c r="R708" s="46" t="s">
        <v>3661</v>
      </c>
      <c r="S708" s="43" t="s">
        <v>209</v>
      </c>
    </row>
    <row r="709" spans="1:19" ht="60">
      <c r="A709" s="44"/>
      <c r="B709" s="40"/>
      <c r="C709" s="41" t="s">
        <v>3662</v>
      </c>
      <c r="D709" s="41" t="s">
        <v>223</v>
      </c>
      <c r="E709" s="40" t="s">
        <v>3663</v>
      </c>
      <c r="F709" s="42">
        <v>44695.829780092594</v>
      </c>
      <c r="G709" s="40"/>
      <c r="H709" s="40"/>
      <c r="I709" s="40"/>
      <c r="J709" s="40"/>
      <c r="K709" s="40" t="s">
        <v>3664</v>
      </c>
      <c r="L709" s="40"/>
      <c r="M709" s="43" t="s">
        <v>175</v>
      </c>
      <c r="N709" s="45" t="s">
        <v>3665</v>
      </c>
      <c r="O709" s="40">
        <v>3435</v>
      </c>
      <c r="P709" s="40">
        <v>3247</v>
      </c>
      <c r="Q709" s="40" t="s">
        <v>227</v>
      </c>
      <c r="R709" s="46" t="s">
        <v>3666</v>
      </c>
      <c r="S709" s="43" t="s">
        <v>714</v>
      </c>
    </row>
    <row r="710" spans="1:19" ht="60">
      <c r="A710" s="44"/>
      <c r="B710" s="40"/>
      <c r="C710" s="41" t="s">
        <v>3667</v>
      </c>
      <c r="D710" s="41" t="s">
        <v>53</v>
      </c>
      <c r="E710" s="40" t="s">
        <v>3668</v>
      </c>
      <c r="F710" s="42">
        <v>44695.828020833331</v>
      </c>
      <c r="G710" s="40"/>
      <c r="H710" s="40"/>
      <c r="I710" s="40"/>
      <c r="J710" s="40"/>
      <c r="K710" s="40" t="s">
        <v>3669</v>
      </c>
      <c r="L710" s="40"/>
      <c r="M710" s="43" t="s">
        <v>56</v>
      </c>
      <c r="N710" s="45" t="s">
        <v>3670</v>
      </c>
      <c r="O710" s="40">
        <v>1200</v>
      </c>
      <c r="P710" s="40">
        <v>4997</v>
      </c>
      <c r="Q710" s="40" t="s">
        <v>3671</v>
      </c>
      <c r="R710" s="46" t="s">
        <v>3672</v>
      </c>
      <c r="S710" s="43" t="s">
        <v>3404</v>
      </c>
    </row>
    <row r="711" spans="1:19" ht="108">
      <c r="A711" s="44"/>
      <c r="B711" s="40"/>
      <c r="C711" s="41" t="s">
        <v>3673</v>
      </c>
      <c r="D711" s="41" t="s">
        <v>223</v>
      </c>
      <c r="E711" s="40" t="s">
        <v>3674</v>
      </c>
      <c r="F711" s="42">
        <v>44695.826562499999</v>
      </c>
      <c r="G711" s="40"/>
      <c r="H711" s="40"/>
      <c r="I711" s="40"/>
      <c r="J711" s="40"/>
      <c r="K711" s="40" t="s">
        <v>3675</v>
      </c>
      <c r="L711" s="40"/>
      <c r="M711" s="43" t="s">
        <v>64</v>
      </c>
      <c r="N711" s="45" t="s">
        <v>3676</v>
      </c>
      <c r="O711" s="40">
        <v>728</v>
      </c>
      <c r="P711" s="40">
        <v>884</v>
      </c>
      <c r="Q711" s="40" t="s">
        <v>3677</v>
      </c>
      <c r="R711" s="46" t="s">
        <v>3678</v>
      </c>
      <c r="S711" s="43" t="s">
        <v>209</v>
      </c>
    </row>
    <row r="712" spans="1:19" ht="48">
      <c r="A712" s="44"/>
      <c r="B712" s="40"/>
      <c r="C712" s="41" t="s">
        <v>3679</v>
      </c>
      <c r="D712" s="41" t="s">
        <v>53</v>
      </c>
      <c r="E712" s="40" t="s">
        <v>3680</v>
      </c>
      <c r="F712" s="42">
        <v>44695.826388888891</v>
      </c>
      <c r="G712" s="40"/>
      <c r="H712" s="40"/>
      <c r="I712" s="40"/>
      <c r="J712" s="40"/>
      <c r="K712" s="40" t="s">
        <v>3681</v>
      </c>
      <c r="L712" s="40"/>
      <c r="M712" s="43" t="s">
        <v>64</v>
      </c>
      <c r="N712" s="45" t="s">
        <v>3682</v>
      </c>
      <c r="O712" s="40">
        <v>3792</v>
      </c>
      <c r="P712" s="40">
        <v>998</v>
      </c>
      <c r="Q712" s="40" t="s">
        <v>3683</v>
      </c>
      <c r="R712" s="46" t="s">
        <v>3684</v>
      </c>
      <c r="S712" s="43" t="s">
        <v>3404</v>
      </c>
    </row>
    <row r="713" spans="1:19" ht="72">
      <c r="A713" s="44"/>
      <c r="B713" s="40"/>
      <c r="C713" s="41" t="s">
        <v>3685</v>
      </c>
      <c r="D713" s="41" t="s">
        <v>53</v>
      </c>
      <c r="E713" s="40" t="s">
        <v>3686</v>
      </c>
      <c r="F713" s="42">
        <v>44695.826168981483</v>
      </c>
      <c r="G713" s="40"/>
      <c r="H713" s="40"/>
      <c r="I713" s="40"/>
      <c r="J713" s="40"/>
      <c r="K713" s="40" t="s">
        <v>3687</v>
      </c>
      <c r="L713" s="40"/>
      <c r="M713" s="43" t="s">
        <v>56</v>
      </c>
      <c r="N713" s="45" t="s">
        <v>3688</v>
      </c>
      <c r="O713" s="40">
        <v>1255</v>
      </c>
      <c r="P713" s="40">
        <v>961</v>
      </c>
      <c r="Q713" s="40" t="s">
        <v>3689</v>
      </c>
      <c r="R713" s="46" t="s">
        <v>3690</v>
      </c>
      <c r="S713" s="43" t="s">
        <v>112</v>
      </c>
    </row>
    <row r="714" spans="1:19" ht="72">
      <c r="A714" s="44"/>
      <c r="B714" s="40"/>
      <c r="C714" s="41" t="s">
        <v>3691</v>
      </c>
      <c r="D714" s="41" t="s">
        <v>223</v>
      </c>
      <c r="E714" s="40" t="s">
        <v>3692</v>
      </c>
      <c r="F714" s="42">
        <v>44695.824363425927</v>
      </c>
      <c r="G714" s="40"/>
      <c r="H714" s="40"/>
      <c r="I714" s="40"/>
      <c r="J714" s="40"/>
      <c r="K714" s="40" t="s">
        <v>3693</v>
      </c>
      <c r="L714" s="40"/>
      <c r="M714" s="43" t="s">
        <v>64</v>
      </c>
      <c r="N714" s="45" t="s">
        <v>3694</v>
      </c>
      <c r="O714" s="40">
        <v>139</v>
      </c>
      <c r="P714" s="40">
        <v>626</v>
      </c>
      <c r="Q714" s="40" t="s">
        <v>3695</v>
      </c>
      <c r="R714" s="46" t="s">
        <v>3696</v>
      </c>
      <c r="S714" s="43" t="s">
        <v>209</v>
      </c>
    </row>
    <row r="715" spans="1:19" ht="36">
      <c r="A715" s="44"/>
      <c r="B715" s="40"/>
      <c r="C715" s="41" t="s">
        <v>3697</v>
      </c>
      <c r="D715" s="41" t="s">
        <v>53</v>
      </c>
      <c r="E715" s="40" t="s">
        <v>3698</v>
      </c>
      <c r="F715" s="42">
        <v>44695.821111111116</v>
      </c>
      <c r="G715" s="40"/>
      <c r="H715" s="40"/>
      <c r="I715" s="40"/>
      <c r="J715" s="40"/>
      <c r="K715" s="40" t="s">
        <v>3699</v>
      </c>
      <c r="L715" s="40"/>
      <c r="M715" s="43" t="s">
        <v>156</v>
      </c>
      <c r="N715" s="45" t="s">
        <v>3700</v>
      </c>
      <c r="O715" s="40">
        <v>2344</v>
      </c>
      <c r="P715" s="40">
        <v>1822</v>
      </c>
      <c r="Q715" s="40"/>
      <c r="R715" s="46" t="s">
        <v>3701</v>
      </c>
      <c r="S715" s="43" t="s">
        <v>421</v>
      </c>
    </row>
    <row r="716" spans="1:19" ht="36">
      <c r="A716" s="44"/>
      <c r="B716" s="40"/>
      <c r="C716" s="41" t="s">
        <v>3702</v>
      </c>
      <c r="D716" s="41" t="s">
        <v>223</v>
      </c>
      <c r="E716" s="40" t="s">
        <v>3703</v>
      </c>
      <c r="F716" s="42">
        <v>44695.818888888884</v>
      </c>
      <c r="G716" s="40"/>
      <c r="H716" s="40"/>
      <c r="I716" s="40"/>
      <c r="J716" s="40"/>
      <c r="K716" s="40" t="s">
        <v>3704</v>
      </c>
      <c r="L716" s="40"/>
      <c r="M716" s="43" t="s">
        <v>56</v>
      </c>
      <c r="N716" s="45" t="s">
        <v>3705</v>
      </c>
      <c r="O716" s="40">
        <v>123</v>
      </c>
      <c r="P716" s="40">
        <v>400</v>
      </c>
      <c r="Q716" s="40" t="s">
        <v>3706</v>
      </c>
      <c r="R716" s="46" t="s">
        <v>3707</v>
      </c>
      <c r="S716" s="43" t="s">
        <v>714</v>
      </c>
    </row>
    <row r="717" spans="1:19" ht="96">
      <c r="A717" s="44"/>
      <c r="B717" s="40"/>
      <c r="C717" s="41" t="s">
        <v>3708</v>
      </c>
      <c r="D717" s="41" t="s">
        <v>223</v>
      </c>
      <c r="E717" s="40" t="s">
        <v>3709</v>
      </c>
      <c r="F717" s="42">
        <v>44695.812523148154</v>
      </c>
      <c r="G717" s="40"/>
      <c r="H717" s="40"/>
      <c r="I717" s="40"/>
      <c r="J717" s="40"/>
      <c r="K717" s="40" t="s">
        <v>3710</v>
      </c>
      <c r="L717" s="40"/>
      <c r="M717" s="43" t="s">
        <v>156</v>
      </c>
      <c r="N717" s="45" t="s">
        <v>3711</v>
      </c>
      <c r="O717" s="40">
        <v>1253</v>
      </c>
      <c r="P717" s="40">
        <v>2071</v>
      </c>
      <c r="Q717" s="40" t="s">
        <v>3712</v>
      </c>
      <c r="R717" s="46" t="s">
        <v>3713</v>
      </c>
      <c r="S717" s="43" t="s">
        <v>209</v>
      </c>
    </row>
    <row r="718" spans="1:19" ht="48">
      <c r="A718" s="44"/>
      <c r="B718" s="40"/>
      <c r="C718" s="41" t="s">
        <v>3714</v>
      </c>
      <c r="D718" s="41" t="s">
        <v>53</v>
      </c>
      <c r="E718" s="40" t="s">
        <v>3715</v>
      </c>
      <c r="F718" s="42">
        <v>44695.80945601852</v>
      </c>
      <c r="G718" s="40"/>
      <c r="H718" s="40"/>
      <c r="I718" s="40"/>
      <c r="J718" s="40"/>
      <c r="K718" s="40" t="s">
        <v>2103</v>
      </c>
      <c r="L718" s="40"/>
      <c r="M718" s="43" t="s">
        <v>2104</v>
      </c>
      <c r="N718" s="45" t="s">
        <v>2105</v>
      </c>
      <c r="O718" s="40">
        <v>1245</v>
      </c>
      <c r="P718" s="40">
        <v>250</v>
      </c>
      <c r="Q718" s="40"/>
      <c r="R718" s="46" t="s">
        <v>3716</v>
      </c>
      <c r="S718" s="43" t="s">
        <v>3717</v>
      </c>
    </row>
    <row r="719" spans="1:19" ht="60">
      <c r="A719" s="44"/>
      <c r="B719" s="40"/>
      <c r="C719" s="41" t="s">
        <v>3718</v>
      </c>
      <c r="D719" s="41"/>
      <c r="E719" s="40" t="s">
        <v>3719</v>
      </c>
      <c r="F719" s="42">
        <v>44695.809282407412</v>
      </c>
      <c r="G719" s="40"/>
      <c r="H719" s="40"/>
      <c r="I719" s="40" t="s">
        <v>88</v>
      </c>
      <c r="J719" s="40" t="s">
        <v>85</v>
      </c>
      <c r="K719" s="40" t="s">
        <v>88</v>
      </c>
      <c r="L719" s="40" t="s">
        <v>3720</v>
      </c>
      <c r="M719" s="43" t="s">
        <v>64</v>
      </c>
      <c r="N719" s="45" t="s">
        <v>89</v>
      </c>
      <c r="O719" s="40">
        <v>68911</v>
      </c>
      <c r="P719" s="40">
        <v>3179</v>
      </c>
      <c r="Q719" s="40" t="s">
        <v>90</v>
      </c>
      <c r="R719" s="46" t="s">
        <v>3721</v>
      </c>
      <c r="S719" s="43" t="s">
        <v>112</v>
      </c>
    </row>
    <row r="720" spans="1:19" ht="60">
      <c r="A720" s="44"/>
      <c r="B720" s="40"/>
      <c r="C720" s="41" t="s">
        <v>3722</v>
      </c>
      <c r="D720" s="41" t="s">
        <v>223</v>
      </c>
      <c r="E720" s="40" t="s">
        <v>3723</v>
      </c>
      <c r="F720" s="42">
        <v>44695.807604166665</v>
      </c>
      <c r="G720" s="40"/>
      <c r="H720" s="40"/>
      <c r="I720" s="40"/>
      <c r="J720" s="40"/>
      <c r="K720" s="40" t="s">
        <v>3724</v>
      </c>
      <c r="L720" s="40"/>
      <c r="M720" s="43" t="s">
        <v>156</v>
      </c>
      <c r="N720" s="45" t="s">
        <v>3725</v>
      </c>
      <c r="O720" s="40">
        <v>6288</v>
      </c>
      <c r="P720" s="40">
        <v>4938</v>
      </c>
      <c r="Q720" s="40" t="s">
        <v>3726</v>
      </c>
      <c r="R720" s="46" t="s">
        <v>3727</v>
      </c>
      <c r="S720" s="43" t="s">
        <v>112</v>
      </c>
    </row>
    <row r="721" spans="1:19" ht="60">
      <c r="A721" s="44"/>
      <c r="B721" s="40"/>
      <c r="C721" s="41" t="s">
        <v>3728</v>
      </c>
      <c r="D721" s="41" t="s">
        <v>53</v>
      </c>
      <c r="E721" s="40" t="s">
        <v>3729</v>
      </c>
      <c r="F721" s="42">
        <v>44695.807060185187</v>
      </c>
      <c r="G721" s="40"/>
      <c r="H721" s="40"/>
      <c r="I721" s="40"/>
      <c r="J721" s="40"/>
      <c r="K721" s="40" t="s">
        <v>3730</v>
      </c>
      <c r="L721" s="40"/>
      <c r="M721" s="43" t="s">
        <v>56</v>
      </c>
      <c r="N721" s="45" t="s">
        <v>3731</v>
      </c>
      <c r="O721" s="40">
        <v>114</v>
      </c>
      <c r="P721" s="40">
        <v>531</v>
      </c>
      <c r="Q721" s="40" t="s">
        <v>3732</v>
      </c>
      <c r="R721" s="46" t="s">
        <v>3733</v>
      </c>
      <c r="S721" s="43" t="s">
        <v>3734</v>
      </c>
    </row>
    <row r="722" spans="1:19" ht="84">
      <c r="A722" s="44"/>
      <c r="B722" s="40"/>
      <c r="C722" s="41" t="s">
        <v>3735</v>
      </c>
      <c r="D722" s="41" t="s">
        <v>53</v>
      </c>
      <c r="E722" s="40" t="s">
        <v>3736</v>
      </c>
      <c r="F722" s="42">
        <v>44695.806805555556</v>
      </c>
      <c r="G722" s="40"/>
      <c r="H722" s="40"/>
      <c r="I722" s="40"/>
      <c r="J722" s="40"/>
      <c r="K722" s="40" t="s">
        <v>3737</v>
      </c>
      <c r="L722" s="40"/>
      <c r="M722" s="43" t="s">
        <v>56</v>
      </c>
      <c r="N722" s="45" t="s">
        <v>3738</v>
      </c>
      <c r="O722" s="40">
        <v>3374</v>
      </c>
      <c r="P722" s="40">
        <v>2744</v>
      </c>
      <c r="Q722" s="40" t="s">
        <v>3739</v>
      </c>
      <c r="R722" s="46" t="s">
        <v>3740</v>
      </c>
      <c r="S722" s="43" t="s">
        <v>3741</v>
      </c>
    </row>
    <row r="723" spans="1:19" ht="132">
      <c r="A723" s="44"/>
      <c r="B723" s="40"/>
      <c r="C723" s="41" t="s">
        <v>3742</v>
      </c>
      <c r="D723" s="41" t="s">
        <v>53</v>
      </c>
      <c r="E723" s="40" t="s">
        <v>3743</v>
      </c>
      <c r="F723" s="42">
        <v>44695.797256944439</v>
      </c>
      <c r="G723" s="40"/>
      <c r="H723" s="40"/>
      <c r="I723" s="40"/>
      <c r="J723" s="40"/>
      <c r="K723" s="40" t="s">
        <v>3744</v>
      </c>
      <c r="L723" s="40"/>
      <c r="M723" s="43" t="s">
        <v>56</v>
      </c>
      <c r="N723" s="45" t="s">
        <v>3745</v>
      </c>
      <c r="O723" s="40">
        <v>289</v>
      </c>
      <c r="P723" s="40">
        <v>388</v>
      </c>
      <c r="Q723" s="40" t="s">
        <v>3746</v>
      </c>
      <c r="R723" s="46" t="s">
        <v>3747</v>
      </c>
      <c r="S723" s="43" t="s">
        <v>3539</v>
      </c>
    </row>
    <row r="724" spans="1:19" ht="72">
      <c r="A724" s="44"/>
      <c r="B724" s="40"/>
      <c r="C724" s="41" t="s">
        <v>3748</v>
      </c>
      <c r="D724" s="41"/>
      <c r="E724" s="40" t="s">
        <v>3749</v>
      </c>
      <c r="F724" s="42">
        <v>44695.792488425926</v>
      </c>
      <c r="G724" s="40"/>
      <c r="H724" s="40"/>
      <c r="I724" s="40" t="s">
        <v>3750</v>
      </c>
      <c r="J724" s="40" t="s">
        <v>3751</v>
      </c>
      <c r="K724" s="40" t="s">
        <v>3752</v>
      </c>
      <c r="L724" s="40" t="s">
        <v>3753</v>
      </c>
      <c r="M724" s="43" t="s">
        <v>56</v>
      </c>
      <c r="N724" s="45" t="s">
        <v>3754</v>
      </c>
      <c r="O724" s="40">
        <v>381</v>
      </c>
      <c r="P724" s="40">
        <v>941</v>
      </c>
      <c r="Q724" s="40" t="s">
        <v>3755</v>
      </c>
      <c r="R724" s="46" t="s">
        <v>3756</v>
      </c>
      <c r="S724" s="43" t="s">
        <v>3757</v>
      </c>
    </row>
    <row r="725" spans="1:19" ht="72">
      <c r="A725" s="44"/>
      <c r="B725" s="40"/>
      <c r="C725" s="41" t="s">
        <v>3758</v>
      </c>
      <c r="D725" s="41" t="s">
        <v>223</v>
      </c>
      <c r="E725" s="40" t="s">
        <v>3759</v>
      </c>
      <c r="F725" s="42">
        <v>44695.791481481487</v>
      </c>
      <c r="G725" s="40"/>
      <c r="H725" s="40"/>
      <c r="I725" s="40"/>
      <c r="J725" s="40"/>
      <c r="K725" s="40" t="s">
        <v>3760</v>
      </c>
      <c r="L725" s="40"/>
      <c r="M725" s="43" t="s">
        <v>56</v>
      </c>
      <c r="N725" s="45" t="s">
        <v>3761</v>
      </c>
      <c r="O725" s="40">
        <v>323</v>
      </c>
      <c r="P725" s="40">
        <v>1168</v>
      </c>
      <c r="Q725" s="40" t="s">
        <v>3762</v>
      </c>
      <c r="R725" s="46" t="s">
        <v>3763</v>
      </c>
      <c r="S725" s="43" t="s">
        <v>209</v>
      </c>
    </row>
    <row r="726" spans="1:19" ht="24">
      <c r="A726" s="44"/>
      <c r="B726" s="40"/>
      <c r="C726" s="41" t="s">
        <v>3764</v>
      </c>
      <c r="D726" s="41" t="s">
        <v>223</v>
      </c>
      <c r="E726" s="40" t="s">
        <v>3765</v>
      </c>
      <c r="F726" s="42">
        <v>44695.791226851856</v>
      </c>
      <c r="G726" s="40"/>
      <c r="H726" s="40"/>
      <c r="I726" s="40"/>
      <c r="J726" s="40"/>
      <c r="K726" s="40" t="s">
        <v>3766</v>
      </c>
      <c r="L726" s="40"/>
      <c r="M726" s="43" t="s">
        <v>156</v>
      </c>
      <c r="N726" s="45" t="s">
        <v>3767</v>
      </c>
      <c r="O726" s="40">
        <v>1538</v>
      </c>
      <c r="P726" s="40">
        <v>585</v>
      </c>
      <c r="Q726" s="40" t="s">
        <v>777</v>
      </c>
      <c r="R726" s="46" t="s">
        <v>3768</v>
      </c>
      <c r="S726" s="43" t="s">
        <v>112</v>
      </c>
    </row>
    <row r="727" spans="1:19" ht="36">
      <c r="A727" s="44"/>
      <c r="B727" s="40"/>
      <c r="C727" s="41" t="s">
        <v>3769</v>
      </c>
      <c r="D727" s="41" t="s">
        <v>53</v>
      </c>
      <c r="E727" s="40" t="s">
        <v>3770</v>
      </c>
      <c r="F727" s="42">
        <v>44695.790925925925</v>
      </c>
      <c r="G727" s="40"/>
      <c r="H727" s="40"/>
      <c r="I727" s="40"/>
      <c r="J727" s="40"/>
      <c r="K727" s="40" t="s">
        <v>3771</v>
      </c>
      <c r="L727" s="40"/>
      <c r="M727" s="43" t="s">
        <v>156</v>
      </c>
      <c r="N727" s="45" t="s">
        <v>3772</v>
      </c>
      <c r="O727" s="40">
        <v>1793</v>
      </c>
      <c r="P727" s="40">
        <v>2866</v>
      </c>
      <c r="Q727" s="40" t="s">
        <v>3773</v>
      </c>
      <c r="R727" s="46" t="s">
        <v>3774</v>
      </c>
      <c r="S727" s="43" t="s">
        <v>209</v>
      </c>
    </row>
    <row r="728" spans="1:19" ht="60">
      <c r="A728" s="44"/>
      <c r="B728" s="40"/>
      <c r="C728" s="41" t="s">
        <v>3775</v>
      </c>
      <c r="D728" s="41" t="s">
        <v>53</v>
      </c>
      <c r="E728" s="40" t="s">
        <v>3776</v>
      </c>
      <c r="F728" s="42">
        <v>44695.790150462963</v>
      </c>
      <c r="G728" s="40"/>
      <c r="H728" s="40"/>
      <c r="I728" s="40"/>
      <c r="J728" s="40"/>
      <c r="K728" s="40" t="s">
        <v>3777</v>
      </c>
      <c r="L728" s="40"/>
      <c r="M728" s="43" t="s">
        <v>56</v>
      </c>
      <c r="N728" s="45" t="s">
        <v>3778</v>
      </c>
      <c r="O728" s="40">
        <v>475</v>
      </c>
      <c r="P728" s="40">
        <v>1270</v>
      </c>
      <c r="Q728" s="40"/>
      <c r="R728" s="46" t="s">
        <v>3779</v>
      </c>
      <c r="S728" s="43" t="s">
        <v>421</v>
      </c>
    </row>
    <row r="729" spans="1:19" ht="24">
      <c r="A729" s="44"/>
      <c r="B729" s="40"/>
      <c r="C729" s="41" t="s">
        <v>3780</v>
      </c>
      <c r="D729" s="41" t="s">
        <v>53</v>
      </c>
      <c r="E729" s="40" t="s">
        <v>3781</v>
      </c>
      <c r="F729" s="42">
        <v>44695.788888888885</v>
      </c>
      <c r="G729" s="40"/>
      <c r="H729" s="40"/>
      <c r="I729" s="40" t="s">
        <v>88</v>
      </c>
      <c r="J729" s="40" t="s">
        <v>85</v>
      </c>
      <c r="K729" s="40" t="s">
        <v>88</v>
      </c>
      <c r="L729" s="40" t="s">
        <v>3782</v>
      </c>
      <c r="M729" s="43" t="s">
        <v>64</v>
      </c>
      <c r="N729" s="45" t="s">
        <v>89</v>
      </c>
      <c r="O729" s="40">
        <v>68911</v>
      </c>
      <c r="P729" s="40">
        <v>3179</v>
      </c>
      <c r="Q729" s="40" t="s">
        <v>90</v>
      </c>
      <c r="R729" s="46" t="s">
        <v>3783</v>
      </c>
      <c r="S729" s="43" t="s">
        <v>112</v>
      </c>
    </row>
    <row r="730" spans="1:19" ht="84">
      <c r="A730" s="44"/>
      <c r="B730" s="40"/>
      <c r="C730" s="41" t="s">
        <v>3784</v>
      </c>
      <c r="D730" s="41" t="s">
        <v>223</v>
      </c>
      <c r="E730" s="40" t="s">
        <v>3785</v>
      </c>
      <c r="F730" s="42">
        <v>44695.787141203706</v>
      </c>
      <c r="G730" s="40"/>
      <c r="H730" s="40"/>
      <c r="I730" s="40"/>
      <c r="J730" s="40"/>
      <c r="K730" s="40" t="s">
        <v>3786</v>
      </c>
      <c r="L730" s="40"/>
      <c r="M730" s="43" t="s">
        <v>64</v>
      </c>
      <c r="N730" s="45" t="s">
        <v>3787</v>
      </c>
      <c r="O730" s="40">
        <v>210</v>
      </c>
      <c r="P730" s="40">
        <v>907</v>
      </c>
      <c r="Q730" s="40" t="s">
        <v>3788</v>
      </c>
      <c r="R730" s="46" t="s">
        <v>3789</v>
      </c>
      <c r="S730" s="43" t="s">
        <v>209</v>
      </c>
    </row>
    <row r="731" spans="1:19" ht="24">
      <c r="A731" s="44"/>
      <c r="B731" s="40"/>
      <c r="C731" s="41" t="s">
        <v>3790</v>
      </c>
      <c r="D731" s="41" t="s">
        <v>382</v>
      </c>
      <c r="E731" s="40" t="s">
        <v>3791</v>
      </c>
      <c r="F731" s="42">
        <v>44695.786736111113</v>
      </c>
      <c r="G731" s="40"/>
      <c r="H731" s="40"/>
      <c r="I731" s="40"/>
      <c r="J731" s="40"/>
      <c r="K731" s="40" t="s">
        <v>3792</v>
      </c>
      <c r="L731" s="40"/>
      <c r="M731" s="43" t="s">
        <v>64</v>
      </c>
      <c r="N731" s="45" t="s">
        <v>3793</v>
      </c>
      <c r="O731" s="40">
        <v>691</v>
      </c>
      <c r="P731" s="40">
        <v>23</v>
      </c>
      <c r="Q731" s="40"/>
      <c r="R731" s="46" t="s">
        <v>3794</v>
      </c>
      <c r="S731" s="43" t="s">
        <v>3319</v>
      </c>
    </row>
    <row r="732" spans="1:19" ht="60">
      <c r="A732" s="44"/>
      <c r="B732" s="40"/>
      <c r="C732" s="41" t="s">
        <v>3795</v>
      </c>
      <c r="D732" s="41" t="s">
        <v>223</v>
      </c>
      <c r="E732" s="40" t="s">
        <v>3796</v>
      </c>
      <c r="F732" s="42">
        <v>44695.785752314812</v>
      </c>
      <c r="G732" s="40"/>
      <c r="H732" s="40"/>
      <c r="I732" s="40"/>
      <c r="J732" s="40"/>
      <c r="K732" s="40" t="s">
        <v>88</v>
      </c>
      <c r="L732" s="40"/>
      <c r="M732" s="43" t="s">
        <v>64</v>
      </c>
      <c r="N732" s="45" t="s">
        <v>89</v>
      </c>
      <c r="O732" s="40">
        <v>68911</v>
      </c>
      <c r="P732" s="40">
        <v>3179</v>
      </c>
      <c r="Q732" s="40" t="s">
        <v>90</v>
      </c>
      <c r="R732" s="46" t="s">
        <v>3797</v>
      </c>
      <c r="S732" s="43" t="s">
        <v>3798</v>
      </c>
    </row>
    <row r="733" spans="1:19" ht="96">
      <c r="A733" s="44"/>
      <c r="B733" s="40"/>
      <c r="C733" s="41" t="s">
        <v>3799</v>
      </c>
      <c r="D733" s="41" t="s">
        <v>53</v>
      </c>
      <c r="E733" s="40" t="s">
        <v>3800</v>
      </c>
      <c r="F733" s="42">
        <v>44695.780659722222</v>
      </c>
      <c r="G733" s="40"/>
      <c r="H733" s="40"/>
      <c r="I733" s="40"/>
      <c r="J733" s="40"/>
      <c r="K733" s="40" t="s">
        <v>3801</v>
      </c>
      <c r="L733" s="40"/>
      <c r="M733" s="43" t="s">
        <v>156</v>
      </c>
      <c r="N733" s="45" t="s">
        <v>3802</v>
      </c>
      <c r="O733" s="40">
        <v>238</v>
      </c>
      <c r="P733" s="40">
        <v>1445</v>
      </c>
      <c r="Q733" s="40" t="s">
        <v>3803</v>
      </c>
      <c r="R733" s="46" t="s">
        <v>3804</v>
      </c>
      <c r="S733" s="43" t="s">
        <v>421</v>
      </c>
    </row>
    <row r="734" spans="1:19" ht="84">
      <c r="A734" s="44"/>
      <c r="B734" s="40"/>
      <c r="C734" s="41" t="s">
        <v>3805</v>
      </c>
      <c r="D734" s="41" t="s">
        <v>53</v>
      </c>
      <c r="E734" s="40" t="s">
        <v>3806</v>
      </c>
      <c r="F734" s="42">
        <v>44695.777361111112</v>
      </c>
      <c r="G734" s="40"/>
      <c r="H734" s="40"/>
      <c r="I734" s="40"/>
      <c r="J734" s="40"/>
      <c r="K734" s="40" t="s">
        <v>3807</v>
      </c>
      <c r="L734" s="40"/>
      <c r="M734" s="43" t="s">
        <v>56</v>
      </c>
      <c r="N734" s="45" t="s">
        <v>3808</v>
      </c>
      <c r="O734" s="40">
        <v>1139</v>
      </c>
      <c r="P734" s="40">
        <v>440</v>
      </c>
      <c r="Q734" s="40" t="s">
        <v>3809</v>
      </c>
      <c r="R734" s="46" t="s">
        <v>3810</v>
      </c>
      <c r="S734" s="43" t="s">
        <v>3539</v>
      </c>
    </row>
    <row r="735" spans="1:19" ht="60">
      <c r="A735" s="44"/>
      <c r="B735" s="40"/>
      <c r="C735" s="41" t="s">
        <v>3811</v>
      </c>
      <c r="D735" s="41" t="s">
        <v>53</v>
      </c>
      <c r="E735" s="40" t="s">
        <v>3812</v>
      </c>
      <c r="F735" s="42">
        <v>44695.777303240742</v>
      </c>
      <c r="G735" s="40"/>
      <c r="H735" s="40"/>
      <c r="I735" s="40"/>
      <c r="J735" s="40"/>
      <c r="K735" s="40" t="s">
        <v>3813</v>
      </c>
      <c r="L735" s="40"/>
      <c r="M735" s="43" t="s">
        <v>156</v>
      </c>
      <c r="N735" s="45" t="s">
        <v>3814</v>
      </c>
      <c r="O735" s="40">
        <v>167</v>
      </c>
      <c r="P735" s="40">
        <v>808</v>
      </c>
      <c r="Q735" s="40" t="s">
        <v>3815</v>
      </c>
      <c r="R735" s="46" t="s">
        <v>3816</v>
      </c>
      <c r="S735" s="43" t="s">
        <v>421</v>
      </c>
    </row>
    <row r="736" spans="1:19" ht="24">
      <c r="A736" s="44"/>
      <c r="B736" s="40"/>
      <c r="C736" s="41" t="s">
        <v>3817</v>
      </c>
      <c r="D736" s="41" t="s">
        <v>223</v>
      </c>
      <c r="E736" s="40" t="s">
        <v>3818</v>
      </c>
      <c r="F736" s="42">
        <v>44695.775023148148</v>
      </c>
      <c r="G736" s="40"/>
      <c r="H736" s="40"/>
      <c r="I736" s="40" t="s">
        <v>3819</v>
      </c>
      <c r="J736" s="40" t="s">
        <v>3820</v>
      </c>
      <c r="K736" s="40" t="s">
        <v>3821</v>
      </c>
      <c r="L736" s="40" t="s">
        <v>3822</v>
      </c>
      <c r="M736" s="43" t="s">
        <v>56</v>
      </c>
      <c r="N736" s="45" t="s">
        <v>3823</v>
      </c>
      <c r="O736" s="40"/>
      <c r="P736" s="40">
        <v>1</v>
      </c>
      <c r="Q736" s="40"/>
      <c r="R736" s="46" t="s">
        <v>3824</v>
      </c>
      <c r="S736" s="43" t="s">
        <v>3825</v>
      </c>
    </row>
    <row r="737" spans="1:19" ht="48">
      <c r="A737" s="44"/>
      <c r="B737" s="40"/>
      <c r="C737" s="41" t="s">
        <v>3826</v>
      </c>
      <c r="D737" s="41" t="s">
        <v>223</v>
      </c>
      <c r="E737" s="40" t="s">
        <v>3827</v>
      </c>
      <c r="F737" s="42">
        <v>44695.774606481486</v>
      </c>
      <c r="G737" s="40"/>
      <c r="H737" s="40"/>
      <c r="I737" s="40" t="s">
        <v>3189</v>
      </c>
      <c r="J737" s="40" t="s">
        <v>3190</v>
      </c>
      <c r="K737" s="40" t="s">
        <v>3828</v>
      </c>
      <c r="L737" s="40" t="s">
        <v>3829</v>
      </c>
      <c r="M737" s="43" t="s">
        <v>56</v>
      </c>
      <c r="N737" s="45" t="s">
        <v>3830</v>
      </c>
      <c r="O737" s="40">
        <v>345</v>
      </c>
      <c r="P737" s="40">
        <v>1171</v>
      </c>
      <c r="Q737" s="40" t="s">
        <v>3831</v>
      </c>
      <c r="R737" s="46" t="s">
        <v>3832</v>
      </c>
      <c r="S737" s="43" t="s">
        <v>3833</v>
      </c>
    </row>
    <row r="738" spans="1:19" ht="60">
      <c r="A738" s="44"/>
      <c r="B738" s="40"/>
      <c r="C738" s="41" t="s">
        <v>3834</v>
      </c>
      <c r="D738" s="41" t="s">
        <v>382</v>
      </c>
      <c r="E738" s="40" t="s">
        <v>3835</v>
      </c>
      <c r="F738" s="42">
        <v>44695.7737037037</v>
      </c>
      <c r="G738" s="40"/>
      <c r="H738" s="40"/>
      <c r="I738" s="40"/>
      <c r="J738" s="40"/>
      <c r="K738" s="40" t="s">
        <v>3836</v>
      </c>
      <c r="L738" s="40"/>
      <c r="M738" s="43" t="s">
        <v>56</v>
      </c>
      <c r="N738" s="45" t="s">
        <v>3837</v>
      </c>
      <c r="O738" s="40">
        <v>68</v>
      </c>
      <c r="P738" s="40">
        <v>495</v>
      </c>
      <c r="Q738" s="40" t="s">
        <v>3706</v>
      </c>
      <c r="R738" s="46" t="s">
        <v>3838</v>
      </c>
      <c r="S738" s="43" t="s">
        <v>3319</v>
      </c>
    </row>
    <row r="739" spans="1:19" ht="24">
      <c r="A739" s="44"/>
      <c r="B739" s="40"/>
      <c r="C739" s="41" t="s">
        <v>3839</v>
      </c>
      <c r="D739" s="41" t="s">
        <v>53</v>
      </c>
      <c r="E739" s="40" t="s">
        <v>3840</v>
      </c>
      <c r="F739" s="42">
        <v>44695.76934027778</v>
      </c>
      <c r="G739" s="40"/>
      <c r="H739" s="40"/>
      <c r="I739" s="40"/>
      <c r="J739" s="40"/>
      <c r="K739" s="40" t="s">
        <v>3841</v>
      </c>
      <c r="L739" s="40"/>
      <c r="M739" s="43" t="s">
        <v>64</v>
      </c>
      <c r="N739" s="45" t="s">
        <v>3842</v>
      </c>
      <c r="O739" s="40">
        <v>80</v>
      </c>
      <c r="P739" s="40">
        <v>486</v>
      </c>
      <c r="Q739" s="40" t="s">
        <v>2693</v>
      </c>
      <c r="R739" s="46" t="s">
        <v>3843</v>
      </c>
      <c r="S739" s="43" t="s">
        <v>421</v>
      </c>
    </row>
    <row r="740" spans="1:19" ht="72">
      <c r="A740" s="44"/>
      <c r="B740" s="40"/>
      <c r="C740" s="41" t="s">
        <v>3844</v>
      </c>
      <c r="D740" s="41" t="s">
        <v>53</v>
      </c>
      <c r="E740" s="40" t="s">
        <v>3845</v>
      </c>
      <c r="F740" s="42">
        <v>44695.769085648149</v>
      </c>
      <c r="G740" s="40"/>
      <c r="H740" s="40"/>
      <c r="I740" s="40"/>
      <c r="J740" s="40"/>
      <c r="K740" s="40" t="s">
        <v>3846</v>
      </c>
      <c r="L740" s="40"/>
      <c r="M740" s="43" t="s">
        <v>56</v>
      </c>
      <c r="N740" s="45" t="s">
        <v>3847</v>
      </c>
      <c r="O740" s="40">
        <v>839</v>
      </c>
      <c r="P740" s="40">
        <v>630</v>
      </c>
      <c r="Q740" s="40" t="s">
        <v>227</v>
      </c>
      <c r="R740" s="46" t="s">
        <v>3848</v>
      </c>
      <c r="S740" s="43" t="s">
        <v>3539</v>
      </c>
    </row>
    <row r="741" spans="1:19" ht="48">
      <c r="A741" s="44"/>
      <c r="B741" s="40"/>
      <c r="C741" s="41" t="s">
        <v>3849</v>
      </c>
      <c r="D741" s="41" t="s">
        <v>223</v>
      </c>
      <c r="E741" s="40" t="s">
        <v>3850</v>
      </c>
      <c r="F741" s="42">
        <v>44695.765231481477</v>
      </c>
      <c r="G741" s="40"/>
      <c r="H741" s="40"/>
      <c r="I741" s="40" t="s">
        <v>281</v>
      </c>
      <c r="J741" s="40" t="s">
        <v>282</v>
      </c>
      <c r="K741" s="40" t="s">
        <v>3851</v>
      </c>
      <c r="L741" s="40" t="s">
        <v>2491</v>
      </c>
      <c r="M741" s="43" t="s">
        <v>56</v>
      </c>
      <c r="N741" s="45" t="s">
        <v>3852</v>
      </c>
      <c r="O741" s="40">
        <v>1219</v>
      </c>
      <c r="P741" s="40">
        <v>986</v>
      </c>
      <c r="Q741" s="40" t="s">
        <v>227</v>
      </c>
      <c r="R741" s="46" t="s">
        <v>3853</v>
      </c>
      <c r="S741" s="43" t="s">
        <v>287</v>
      </c>
    </row>
    <row r="742" spans="1:19" ht="60">
      <c r="A742" s="44"/>
      <c r="B742" s="40"/>
      <c r="C742" s="41" t="s">
        <v>3854</v>
      </c>
      <c r="D742" s="41" t="s">
        <v>53</v>
      </c>
      <c r="E742" s="40" t="s">
        <v>3855</v>
      </c>
      <c r="F742" s="42">
        <v>44695.764421296291</v>
      </c>
      <c r="G742" s="40"/>
      <c r="H742" s="40"/>
      <c r="I742" s="40"/>
      <c r="J742" s="40"/>
      <c r="K742" s="40" t="s">
        <v>3856</v>
      </c>
      <c r="L742" s="40"/>
      <c r="M742" s="43" t="s">
        <v>156</v>
      </c>
      <c r="N742" s="45" t="s">
        <v>3857</v>
      </c>
      <c r="O742" s="40">
        <v>730</v>
      </c>
      <c r="P742" s="40">
        <v>639</v>
      </c>
      <c r="Q742" s="40"/>
      <c r="R742" s="46" t="s">
        <v>3858</v>
      </c>
      <c r="S742" s="43" t="s">
        <v>3539</v>
      </c>
    </row>
    <row r="743" spans="1:19" ht="36">
      <c r="A743" s="44"/>
      <c r="B743" s="40"/>
      <c r="C743" s="41" t="s">
        <v>3859</v>
      </c>
      <c r="D743" s="41" t="s">
        <v>53</v>
      </c>
      <c r="E743" s="40" t="s">
        <v>3860</v>
      </c>
      <c r="F743" s="42">
        <v>44695.764016203699</v>
      </c>
      <c r="G743" s="40"/>
      <c r="H743" s="40"/>
      <c r="I743" s="40"/>
      <c r="J743" s="40"/>
      <c r="K743" s="40" t="s">
        <v>3861</v>
      </c>
      <c r="L743" s="40"/>
      <c r="M743" s="43" t="s">
        <v>56</v>
      </c>
      <c r="N743" s="45" t="s">
        <v>3862</v>
      </c>
      <c r="O743" s="40">
        <v>654</v>
      </c>
      <c r="P743" s="40">
        <v>1835</v>
      </c>
      <c r="Q743" s="40" t="s">
        <v>3863</v>
      </c>
      <c r="R743" s="46" t="s">
        <v>3864</v>
      </c>
      <c r="S743" s="43" t="s">
        <v>421</v>
      </c>
    </row>
    <row r="744" spans="1:19" ht="60">
      <c r="A744" s="44"/>
      <c r="B744" s="40"/>
      <c r="C744" s="41" t="s">
        <v>3865</v>
      </c>
      <c r="D744" s="41" t="s">
        <v>223</v>
      </c>
      <c r="E744" s="40" t="s">
        <v>3866</v>
      </c>
      <c r="F744" s="42">
        <v>44695.760914351849</v>
      </c>
      <c r="G744" s="40"/>
      <c r="H744" s="40"/>
      <c r="I744" s="40"/>
      <c r="J744" s="40"/>
      <c r="K744" s="40" t="s">
        <v>3867</v>
      </c>
      <c r="L744" s="40"/>
      <c r="M744" s="43" t="s">
        <v>56</v>
      </c>
      <c r="N744" s="45" t="s">
        <v>3868</v>
      </c>
      <c r="O744" s="40">
        <v>585</v>
      </c>
      <c r="P744" s="40">
        <v>523</v>
      </c>
      <c r="Q744" s="40" t="s">
        <v>3869</v>
      </c>
      <c r="R744" s="46" t="s">
        <v>3870</v>
      </c>
      <c r="S744" s="43" t="s">
        <v>1940</v>
      </c>
    </row>
    <row r="745" spans="1:19" ht="13">
      <c r="A745" s="44"/>
      <c r="B745" s="40"/>
      <c r="C745" s="41" t="s">
        <v>3871</v>
      </c>
      <c r="D745" s="41" t="s">
        <v>53</v>
      </c>
      <c r="E745" s="40" t="s">
        <v>3872</v>
      </c>
      <c r="F745" s="42">
        <v>44695.760150462964</v>
      </c>
      <c r="G745" s="40"/>
      <c r="H745" s="40"/>
      <c r="I745" s="40"/>
      <c r="J745" s="40"/>
      <c r="K745" s="40" t="s">
        <v>243</v>
      </c>
      <c r="L745" s="40"/>
      <c r="M745" s="43" t="s">
        <v>156</v>
      </c>
      <c r="N745" s="45" t="s">
        <v>245</v>
      </c>
      <c r="O745" s="40">
        <v>2928</v>
      </c>
      <c r="P745" s="40">
        <v>723</v>
      </c>
      <c r="Q745" s="40" t="s">
        <v>227</v>
      </c>
      <c r="R745" s="46" t="s">
        <v>3873</v>
      </c>
      <c r="S745" s="43" t="s">
        <v>3539</v>
      </c>
    </row>
    <row r="746" spans="1:19" ht="60">
      <c r="A746" s="44"/>
      <c r="B746" s="40"/>
      <c r="C746" s="41" t="s">
        <v>3874</v>
      </c>
      <c r="D746" s="41" t="s">
        <v>223</v>
      </c>
      <c r="E746" s="40" t="s">
        <v>3875</v>
      </c>
      <c r="F746" s="42">
        <v>44695.759594907402</v>
      </c>
      <c r="G746" s="40"/>
      <c r="H746" s="40"/>
      <c r="I746" s="40"/>
      <c r="J746" s="40"/>
      <c r="K746" s="40" t="s">
        <v>3876</v>
      </c>
      <c r="L746" s="40"/>
      <c r="M746" s="43" t="s">
        <v>64</v>
      </c>
      <c r="N746" s="45" t="s">
        <v>3877</v>
      </c>
      <c r="O746" s="40">
        <v>70</v>
      </c>
      <c r="P746" s="40">
        <v>67</v>
      </c>
      <c r="Q746" s="40" t="s">
        <v>66</v>
      </c>
      <c r="R746" s="46" t="s">
        <v>3878</v>
      </c>
      <c r="S746" s="43" t="s">
        <v>3879</v>
      </c>
    </row>
    <row r="747" spans="1:19" ht="24">
      <c r="A747" s="44"/>
      <c r="B747" s="40"/>
      <c r="C747" s="41" t="s">
        <v>3880</v>
      </c>
      <c r="D747" s="41" t="s">
        <v>53</v>
      </c>
      <c r="E747" s="40" t="s">
        <v>3881</v>
      </c>
      <c r="F747" s="42">
        <v>44695.758587962962</v>
      </c>
      <c r="G747" s="40"/>
      <c r="H747" s="40"/>
      <c r="I747" s="40"/>
      <c r="J747" s="40"/>
      <c r="K747" s="40" t="s">
        <v>647</v>
      </c>
      <c r="L747" s="40"/>
      <c r="M747" s="43" t="s">
        <v>56</v>
      </c>
      <c r="N747" s="45" t="s">
        <v>648</v>
      </c>
      <c r="O747" s="40">
        <v>8282</v>
      </c>
      <c r="P747" s="40">
        <v>6782</v>
      </c>
      <c r="Q747" s="40" t="s">
        <v>649</v>
      </c>
      <c r="R747" s="46" t="s">
        <v>3882</v>
      </c>
      <c r="S747" s="43" t="s">
        <v>3883</v>
      </c>
    </row>
    <row r="748" spans="1:19" ht="48">
      <c r="A748" s="44"/>
      <c r="B748" s="40"/>
      <c r="C748" s="41" t="s">
        <v>3884</v>
      </c>
      <c r="D748" s="41" t="s">
        <v>223</v>
      </c>
      <c r="E748" s="40" t="s">
        <v>3885</v>
      </c>
      <c r="F748" s="42">
        <v>44695.758333333331</v>
      </c>
      <c r="G748" s="40"/>
      <c r="H748" s="40"/>
      <c r="I748" s="40"/>
      <c r="J748" s="40"/>
      <c r="K748" s="40" t="s">
        <v>3886</v>
      </c>
      <c r="L748" s="40"/>
      <c r="M748" s="43" t="s">
        <v>56</v>
      </c>
      <c r="N748" s="45" t="s">
        <v>3887</v>
      </c>
      <c r="O748" s="40">
        <v>111</v>
      </c>
      <c r="P748" s="40">
        <v>937</v>
      </c>
      <c r="Q748" s="40"/>
      <c r="R748" s="46" t="s">
        <v>3888</v>
      </c>
      <c r="S748" s="43" t="s">
        <v>253</v>
      </c>
    </row>
    <row r="749" spans="1:19" ht="48">
      <c r="A749" s="44"/>
      <c r="B749" s="40"/>
      <c r="C749" s="41" t="s">
        <v>3889</v>
      </c>
      <c r="D749" s="41" t="s">
        <v>223</v>
      </c>
      <c r="E749" s="40" t="s">
        <v>3890</v>
      </c>
      <c r="F749" s="42">
        <v>44695.757604166662</v>
      </c>
      <c r="G749" s="40"/>
      <c r="H749" s="40"/>
      <c r="I749" s="40"/>
      <c r="J749" s="40"/>
      <c r="K749" s="40" t="s">
        <v>3891</v>
      </c>
      <c r="L749" s="40"/>
      <c r="M749" s="43" t="s">
        <v>64</v>
      </c>
      <c r="N749" s="45" t="s">
        <v>3892</v>
      </c>
      <c r="O749" s="40">
        <v>367532</v>
      </c>
      <c r="P749" s="40">
        <v>576</v>
      </c>
      <c r="Q749" s="40" t="s">
        <v>3893</v>
      </c>
      <c r="R749" s="46" t="s">
        <v>3894</v>
      </c>
      <c r="S749" s="43" t="s">
        <v>3895</v>
      </c>
    </row>
    <row r="750" spans="1:19" ht="60">
      <c r="A750" s="44"/>
      <c r="B750" s="40"/>
      <c r="C750" s="41" t="s">
        <v>3896</v>
      </c>
      <c r="D750" s="41" t="s">
        <v>53</v>
      </c>
      <c r="E750" s="40" t="s">
        <v>3897</v>
      </c>
      <c r="F750" s="42">
        <v>44695.756226851852</v>
      </c>
      <c r="G750" s="40"/>
      <c r="H750" s="40"/>
      <c r="I750" s="40"/>
      <c r="J750" s="40"/>
      <c r="K750" s="40" t="s">
        <v>727</v>
      </c>
      <c r="L750" s="40"/>
      <c r="M750" s="43" t="s">
        <v>56</v>
      </c>
      <c r="N750" s="45" t="s">
        <v>728</v>
      </c>
      <c r="O750" s="40">
        <v>10094</v>
      </c>
      <c r="P750" s="40">
        <v>1245</v>
      </c>
      <c r="Q750" s="40" t="s">
        <v>729</v>
      </c>
      <c r="R750" s="46" t="s">
        <v>3898</v>
      </c>
      <c r="S750" s="43" t="s">
        <v>421</v>
      </c>
    </row>
    <row r="751" spans="1:19" ht="24">
      <c r="A751" s="44"/>
      <c r="B751" s="40"/>
      <c r="C751" s="41" t="s">
        <v>3899</v>
      </c>
      <c r="D751" s="41" t="s">
        <v>53</v>
      </c>
      <c r="E751" s="40" t="s">
        <v>3900</v>
      </c>
      <c r="F751" s="42">
        <v>44695.755243055552</v>
      </c>
      <c r="G751" s="40"/>
      <c r="H751" s="40"/>
      <c r="I751" s="40"/>
      <c r="J751" s="40"/>
      <c r="K751" s="40" t="s">
        <v>3901</v>
      </c>
      <c r="L751" s="40"/>
      <c r="M751" s="43" t="s">
        <v>56</v>
      </c>
      <c r="N751" s="45" t="s">
        <v>3902</v>
      </c>
      <c r="O751" s="40">
        <v>55</v>
      </c>
      <c r="P751" s="40">
        <v>211</v>
      </c>
      <c r="Q751" s="40"/>
      <c r="R751" s="46" t="s">
        <v>3903</v>
      </c>
      <c r="S751" s="43" t="s">
        <v>1372</v>
      </c>
    </row>
    <row r="752" spans="1:19" ht="36">
      <c r="A752" s="44"/>
      <c r="B752" s="40"/>
      <c r="C752" s="41" t="s">
        <v>3904</v>
      </c>
      <c r="D752" s="41" t="s">
        <v>53</v>
      </c>
      <c r="E752" s="40" t="s">
        <v>3905</v>
      </c>
      <c r="F752" s="42">
        <v>44695.755231481482</v>
      </c>
      <c r="G752" s="40"/>
      <c r="H752" s="40"/>
      <c r="I752" s="40"/>
      <c r="J752" s="40"/>
      <c r="K752" s="40" t="s">
        <v>3906</v>
      </c>
      <c r="L752" s="40"/>
      <c r="M752" s="43" t="s">
        <v>56</v>
      </c>
      <c r="N752" s="45" t="s">
        <v>3907</v>
      </c>
      <c r="O752" s="40">
        <v>17618</v>
      </c>
      <c r="P752" s="40">
        <v>17253</v>
      </c>
      <c r="Q752" s="40" t="s">
        <v>227</v>
      </c>
      <c r="R752" s="46" t="s">
        <v>3908</v>
      </c>
      <c r="S752" s="43" t="s">
        <v>421</v>
      </c>
    </row>
    <row r="753" spans="1:19" ht="48">
      <c r="A753" s="44"/>
      <c r="B753" s="40"/>
      <c r="C753" s="41" t="s">
        <v>3909</v>
      </c>
      <c r="D753" s="41" t="s">
        <v>53</v>
      </c>
      <c r="E753" s="40" t="s">
        <v>3910</v>
      </c>
      <c r="F753" s="42">
        <v>44695.752835648149</v>
      </c>
      <c r="G753" s="40"/>
      <c r="H753" s="40"/>
      <c r="I753" s="40"/>
      <c r="J753" s="40"/>
      <c r="K753" s="40" t="s">
        <v>3911</v>
      </c>
      <c r="L753" s="40"/>
      <c r="M753" s="43" t="s">
        <v>64</v>
      </c>
      <c r="N753" s="45" t="s">
        <v>3912</v>
      </c>
      <c r="O753" s="40">
        <v>604</v>
      </c>
      <c r="P753" s="40">
        <v>139</v>
      </c>
      <c r="Q753" s="40" t="s">
        <v>3913</v>
      </c>
      <c r="R753" s="46" t="s">
        <v>3914</v>
      </c>
      <c r="S753" s="43" t="s">
        <v>1372</v>
      </c>
    </row>
    <row r="754" spans="1:19" ht="60">
      <c r="A754" s="44"/>
      <c r="B754" s="40"/>
      <c r="C754" s="41" t="s">
        <v>3915</v>
      </c>
      <c r="D754" s="41" t="s">
        <v>223</v>
      </c>
      <c r="E754" s="40" t="s">
        <v>3916</v>
      </c>
      <c r="F754" s="42">
        <v>44695.751215277778</v>
      </c>
      <c r="G754" s="40"/>
      <c r="H754" s="40"/>
      <c r="I754" s="40"/>
      <c r="J754" s="40"/>
      <c r="K754" s="40" t="s">
        <v>3917</v>
      </c>
      <c r="L754" s="40"/>
      <c r="M754" s="43" t="s">
        <v>56</v>
      </c>
      <c r="N754" s="45" t="s">
        <v>637</v>
      </c>
      <c r="O754" s="40">
        <v>70</v>
      </c>
      <c r="P754" s="40">
        <v>440</v>
      </c>
      <c r="Q754" s="40"/>
      <c r="R754" s="46" t="s">
        <v>3918</v>
      </c>
      <c r="S754" s="43" t="s">
        <v>3919</v>
      </c>
    </row>
    <row r="755" spans="1:19" ht="60">
      <c r="A755" s="44"/>
      <c r="B755" s="40"/>
      <c r="C755" s="41" t="s">
        <v>3920</v>
      </c>
      <c r="D755" s="41" t="s">
        <v>223</v>
      </c>
      <c r="E755" s="40" t="s">
        <v>3921</v>
      </c>
      <c r="F755" s="42">
        <v>44695.750914351855</v>
      </c>
      <c r="G755" s="40"/>
      <c r="H755" s="40"/>
      <c r="I755" s="40" t="s">
        <v>3922</v>
      </c>
      <c r="J755" s="40" t="s">
        <v>3923</v>
      </c>
      <c r="K755" s="40" t="s">
        <v>3917</v>
      </c>
      <c r="L755" s="40" t="s">
        <v>3924</v>
      </c>
      <c r="M755" s="43" t="s">
        <v>56</v>
      </c>
      <c r="N755" s="45" t="s">
        <v>637</v>
      </c>
      <c r="O755" s="40">
        <v>70</v>
      </c>
      <c r="P755" s="40">
        <v>440</v>
      </c>
      <c r="Q755" s="40"/>
      <c r="R755" s="46" t="s">
        <v>3925</v>
      </c>
      <c r="S755" s="43" t="s">
        <v>3926</v>
      </c>
    </row>
    <row r="756" spans="1:19" ht="60">
      <c r="A756" s="44"/>
      <c r="B756" s="40"/>
      <c r="C756" s="41" t="s">
        <v>3927</v>
      </c>
      <c r="D756" s="41" t="s">
        <v>223</v>
      </c>
      <c r="E756" s="40" t="s">
        <v>3928</v>
      </c>
      <c r="F756" s="42">
        <v>44695.748935185184</v>
      </c>
      <c r="G756" s="40"/>
      <c r="H756" s="40"/>
      <c r="I756" s="40"/>
      <c r="J756" s="40"/>
      <c r="K756" s="40" t="s">
        <v>3929</v>
      </c>
      <c r="L756" s="40"/>
      <c r="M756" s="43" t="s">
        <v>64</v>
      </c>
      <c r="N756" s="45" t="s">
        <v>3930</v>
      </c>
      <c r="O756" s="40">
        <v>130</v>
      </c>
      <c r="P756" s="40">
        <v>129</v>
      </c>
      <c r="Q756" s="40"/>
      <c r="R756" s="46" t="s">
        <v>3931</v>
      </c>
      <c r="S756" s="43" t="s">
        <v>112</v>
      </c>
    </row>
    <row r="757" spans="1:19" ht="96">
      <c r="A757" s="44"/>
      <c r="B757" s="40"/>
      <c r="C757" s="41" t="s">
        <v>3932</v>
      </c>
      <c r="D757" s="41" t="s">
        <v>53</v>
      </c>
      <c r="E757" s="40" t="s">
        <v>3933</v>
      </c>
      <c r="F757" s="42">
        <v>44695.746944444443</v>
      </c>
      <c r="G757" s="40"/>
      <c r="H757" s="40"/>
      <c r="I757" s="40"/>
      <c r="J757" s="40"/>
      <c r="K757" s="40" t="s">
        <v>3934</v>
      </c>
      <c r="L757" s="40"/>
      <c r="M757" s="43" t="s">
        <v>56</v>
      </c>
      <c r="N757" s="45" t="s">
        <v>3935</v>
      </c>
      <c r="O757" s="40">
        <v>1204</v>
      </c>
      <c r="P757" s="40">
        <v>1229</v>
      </c>
      <c r="Q757" s="40" t="s">
        <v>3936</v>
      </c>
      <c r="R757" s="46" t="s">
        <v>3937</v>
      </c>
      <c r="S757" s="43" t="s">
        <v>3938</v>
      </c>
    </row>
    <row r="758" spans="1:19" ht="60">
      <c r="A758" s="44"/>
      <c r="B758" s="40"/>
      <c r="C758" s="41" t="s">
        <v>3939</v>
      </c>
      <c r="D758" s="41" t="s">
        <v>53</v>
      </c>
      <c r="E758" s="40" t="s">
        <v>3940</v>
      </c>
      <c r="F758" s="42">
        <v>44695.745787037042</v>
      </c>
      <c r="G758" s="40"/>
      <c r="H758" s="40"/>
      <c r="I758" s="40" t="s">
        <v>3941</v>
      </c>
      <c r="J758" s="40" t="s">
        <v>3942</v>
      </c>
      <c r="K758" s="40" t="s">
        <v>3943</v>
      </c>
      <c r="L758" s="40" t="s">
        <v>3944</v>
      </c>
      <c r="M758" s="43" t="s">
        <v>64</v>
      </c>
      <c r="N758" s="45" t="s">
        <v>3945</v>
      </c>
      <c r="O758" s="40">
        <v>8</v>
      </c>
      <c r="P758" s="40">
        <v>50</v>
      </c>
      <c r="Q758" s="40"/>
      <c r="R758" s="46" t="s">
        <v>3946</v>
      </c>
      <c r="S758" s="43" t="s">
        <v>3947</v>
      </c>
    </row>
    <row r="759" spans="1:19" ht="84">
      <c r="A759" s="44"/>
      <c r="B759" s="40"/>
      <c r="C759" s="41" t="s">
        <v>3948</v>
      </c>
      <c r="D759" s="41" t="s">
        <v>223</v>
      </c>
      <c r="E759" s="40" t="s">
        <v>3949</v>
      </c>
      <c r="F759" s="42">
        <v>44695.744999999995</v>
      </c>
      <c r="G759" s="40"/>
      <c r="H759" s="40"/>
      <c r="I759" s="40" t="s">
        <v>3950</v>
      </c>
      <c r="J759" s="40" t="s">
        <v>3951</v>
      </c>
      <c r="K759" s="40" t="s">
        <v>3952</v>
      </c>
      <c r="L759" s="40" t="s">
        <v>3953</v>
      </c>
      <c r="M759" s="43" t="s">
        <v>56</v>
      </c>
      <c r="N759" s="45" t="s">
        <v>3954</v>
      </c>
      <c r="O759" s="40">
        <v>864</v>
      </c>
      <c r="P759" s="40">
        <v>4996</v>
      </c>
      <c r="Q759" s="40" t="s">
        <v>3955</v>
      </c>
      <c r="R759" s="46" t="s">
        <v>3956</v>
      </c>
      <c r="S759" s="43" t="s">
        <v>3957</v>
      </c>
    </row>
    <row r="760" spans="1:19" ht="60">
      <c r="A760" s="44"/>
      <c r="B760" s="40"/>
      <c r="C760" s="41" t="s">
        <v>3958</v>
      </c>
      <c r="D760" s="41" t="s">
        <v>223</v>
      </c>
      <c r="E760" s="40" t="s">
        <v>3959</v>
      </c>
      <c r="F760" s="42">
        <v>44695.744131944448</v>
      </c>
      <c r="G760" s="40"/>
      <c r="H760" s="40"/>
      <c r="I760" s="40"/>
      <c r="J760" s="40"/>
      <c r="K760" s="40" t="s">
        <v>3960</v>
      </c>
      <c r="L760" s="40"/>
      <c r="M760" s="43" t="s">
        <v>56</v>
      </c>
      <c r="N760" s="45" t="s">
        <v>3961</v>
      </c>
      <c r="O760" s="40">
        <v>1</v>
      </c>
      <c r="P760" s="40">
        <v>93</v>
      </c>
      <c r="Q760" s="40" t="s">
        <v>227</v>
      </c>
      <c r="R760" s="46" t="s">
        <v>3962</v>
      </c>
      <c r="S760" s="43" t="s">
        <v>84</v>
      </c>
    </row>
    <row r="761" spans="1:19" ht="36">
      <c r="A761" s="44"/>
      <c r="B761" s="40"/>
      <c r="C761" s="41" t="s">
        <v>3963</v>
      </c>
      <c r="D761" s="41" t="s">
        <v>223</v>
      </c>
      <c r="E761" s="40" t="s">
        <v>3964</v>
      </c>
      <c r="F761" s="42">
        <v>44695.742592592593</v>
      </c>
      <c r="G761" s="40"/>
      <c r="H761" s="40"/>
      <c r="I761" s="40"/>
      <c r="J761" s="40"/>
      <c r="K761" s="40" t="s">
        <v>3965</v>
      </c>
      <c r="L761" s="40"/>
      <c r="M761" s="43" t="s">
        <v>56</v>
      </c>
      <c r="N761" s="45" t="s">
        <v>3966</v>
      </c>
      <c r="O761" s="40">
        <v>12</v>
      </c>
      <c r="P761" s="40">
        <v>20</v>
      </c>
      <c r="Q761" s="40" t="s">
        <v>227</v>
      </c>
      <c r="R761" s="46" t="s">
        <v>3967</v>
      </c>
      <c r="S761" s="43" t="s">
        <v>1940</v>
      </c>
    </row>
    <row r="762" spans="1:19" ht="48">
      <c r="A762" s="44"/>
      <c r="B762" s="40"/>
      <c r="C762" s="41" t="s">
        <v>3968</v>
      </c>
      <c r="D762" s="41" t="s">
        <v>53</v>
      </c>
      <c r="E762" s="40" t="s">
        <v>3969</v>
      </c>
      <c r="F762" s="42">
        <v>44695.74113425926</v>
      </c>
      <c r="G762" s="40"/>
      <c r="H762" s="40"/>
      <c r="I762" s="40"/>
      <c r="J762" s="40"/>
      <c r="K762" s="40" t="s">
        <v>647</v>
      </c>
      <c r="L762" s="40"/>
      <c r="M762" s="43" t="s">
        <v>56</v>
      </c>
      <c r="N762" s="45" t="s">
        <v>648</v>
      </c>
      <c r="O762" s="40">
        <v>8282</v>
      </c>
      <c r="P762" s="40">
        <v>6782</v>
      </c>
      <c r="Q762" s="40" t="s">
        <v>649</v>
      </c>
      <c r="R762" s="46" t="s">
        <v>3970</v>
      </c>
      <c r="S762" s="43" t="s">
        <v>3971</v>
      </c>
    </row>
    <row r="763" spans="1:19" ht="84">
      <c r="A763" s="44"/>
      <c r="B763" s="40"/>
      <c r="C763" s="41" t="s">
        <v>3972</v>
      </c>
      <c r="D763" s="41" t="s">
        <v>223</v>
      </c>
      <c r="E763" s="40" t="s">
        <v>3973</v>
      </c>
      <c r="F763" s="42">
        <v>44695.741111111114</v>
      </c>
      <c r="G763" s="40"/>
      <c r="H763" s="40"/>
      <c r="I763" s="40"/>
      <c r="J763" s="40"/>
      <c r="K763" s="40" t="s">
        <v>3974</v>
      </c>
      <c r="L763" s="40"/>
      <c r="M763" s="43" t="s">
        <v>56</v>
      </c>
      <c r="N763" s="45" t="s">
        <v>3975</v>
      </c>
      <c r="O763" s="40">
        <v>25</v>
      </c>
      <c r="P763" s="40">
        <v>409</v>
      </c>
      <c r="Q763" s="40"/>
      <c r="R763" s="46" t="s">
        <v>3976</v>
      </c>
      <c r="S763" s="43" t="s">
        <v>3977</v>
      </c>
    </row>
    <row r="764" spans="1:19" ht="108">
      <c r="A764" s="44"/>
      <c r="B764" s="40"/>
      <c r="C764" s="41" t="s">
        <v>3978</v>
      </c>
      <c r="D764" s="41" t="s">
        <v>53</v>
      </c>
      <c r="E764" s="40" t="s">
        <v>3979</v>
      </c>
      <c r="F764" s="42">
        <v>44695.737627314811</v>
      </c>
      <c r="G764" s="40"/>
      <c r="H764" s="40"/>
      <c r="I764" s="40"/>
      <c r="J764" s="40"/>
      <c r="K764" s="40" t="s">
        <v>3980</v>
      </c>
      <c r="L764" s="40"/>
      <c r="M764" s="43" t="s">
        <v>156</v>
      </c>
      <c r="N764" s="45" t="s">
        <v>3981</v>
      </c>
      <c r="O764" s="40">
        <v>4206</v>
      </c>
      <c r="P764" s="40">
        <v>3607</v>
      </c>
      <c r="Q764" s="40" t="s">
        <v>177</v>
      </c>
      <c r="R764" s="46" t="s">
        <v>3982</v>
      </c>
      <c r="S764" s="43" t="s">
        <v>421</v>
      </c>
    </row>
    <row r="765" spans="1:19" ht="60">
      <c r="A765" s="44"/>
      <c r="B765" s="40"/>
      <c r="C765" s="41" t="s">
        <v>3983</v>
      </c>
      <c r="D765" s="41" t="s">
        <v>53</v>
      </c>
      <c r="E765" s="40" t="s">
        <v>3984</v>
      </c>
      <c r="F765" s="42">
        <v>44695.737303240741</v>
      </c>
      <c r="G765" s="40"/>
      <c r="H765" s="40"/>
      <c r="I765" s="40"/>
      <c r="J765" s="40"/>
      <c r="K765" s="40" t="s">
        <v>95</v>
      </c>
      <c r="L765" s="40"/>
      <c r="M765" s="43" t="s">
        <v>64</v>
      </c>
      <c r="N765" s="45" t="s">
        <v>96</v>
      </c>
      <c r="O765" s="40">
        <v>6624</v>
      </c>
      <c r="P765" s="40"/>
      <c r="Q765" s="40" t="s">
        <v>97</v>
      </c>
      <c r="R765" s="46" t="s">
        <v>3985</v>
      </c>
      <c r="S765" s="43" t="s">
        <v>3986</v>
      </c>
    </row>
    <row r="766" spans="1:19" ht="60">
      <c r="A766" s="44"/>
      <c r="B766" s="40"/>
      <c r="C766" s="41" t="s">
        <v>3987</v>
      </c>
      <c r="D766" s="41"/>
      <c r="E766" s="40" t="s">
        <v>3988</v>
      </c>
      <c r="F766" s="42">
        <v>44695.737118055556</v>
      </c>
      <c r="G766" s="40"/>
      <c r="H766" s="40"/>
      <c r="I766" s="40" t="s">
        <v>122</v>
      </c>
      <c r="J766" s="40" t="s">
        <v>123</v>
      </c>
      <c r="K766" s="40" t="s">
        <v>3989</v>
      </c>
      <c r="L766" s="40" t="s">
        <v>132</v>
      </c>
      <c r="M766" s="43" t="s">
        <v>64</v>
      </c>
      <c r="N766" s="45" t="s">
        <v>3990</v>
      </c>
      <c r="O766" s="40">
        <v>635</v>
      </c>
      <c r="P766" s="40">
        <v>706</v>
      </c>
      <c r="Q766" s="40" t="s">
        <v>3991</v>
      </c>
      <c r="R766" s="46" t="s">
        <v>3992</v>
      </c>
      <c r="S766" s="43" t="s">
        <v>134</v>
      </c>
    </row>
    <row r="767" spans="1:19" ht="96">
      <c r="A767" s="44"/>
      <c r="B767" s="40"/>
      <c r="C767" s="41" t="s">
        <v>3993</v>
      </c>
      <c r="D767" s="41" t="s">
        <v>223</v>
      </c>
      <c r="E767" s="40" t="s">
        <v>3994</v>
      </c>
      <c r="F767" s="42">
        <v>44695.734710648147</v>
      </c>
      <c r="G767" s="40"/>
      <c r="H767" s="40"/>
      <c r="I767" s="40"/>
      <c r="J767" s="40"/>
      <c r="K767" s="40" t="s">
        <v>3007</v>
      </c>
      <c r="L767" s="40"/>
      <c r="M767" s="43" t="s">
        <v>64</v>
      </c>
      <c r="N767" s="45" t="s">
        <v>3008</v>
      </c>
      <c r="O767" s="40">
        <v>73</v>
      </c>
      <c r="P767" s="40">
        <v>125</v>
      </c>
      <c r="Q767" s="40" t="s">
        <v>227</v>
      </c>
      <c r="R767" s="46" t="s">
        <v>3995</v>
      </c>
      <c r="S767" s="43" t="s">
        <v>112</v>
      </c>
    </row>
    <row r="768" spans="1:19" ht="36">
      <c r="A768" s="44"/>
      <c r="B768" s="40"/>
      <c r="C768" s="41" t="s">
        <v>3996</v>
      </c>
      <c r="D768" s="41" t="s">
        <v>223</v>
      </c>
      <c r="E768" s="40" t="s">
        <v>3997</v>
      </c>
      <c r="F768" s="42">
        <v>44695.733761574069</v>
      </c>
      <c r="G768" s="40"/>
      <c r="H768" s="40"/>
      <c r="I768" s="40"/>
      <c r="J768" s="40"/>
      <c r="K768" s="40" t="s">
        <v>541</v>
      </c>
      <c r="L768" s="40"/>
      <c r="M768" s="43" t="s">
        <v>56</v>
      </c>
      <c r="N768" s="45" t="s">
        <v>542</v>
      </c>
      <c r="O768" s="40">
        <v>8</v>
      </c>
      <c r="P768" s="40">
        <v>337</v>
      </c>
      <c r="Q768" s="40" t="s">
        <v>227</v>
      </c>
      <c r="R768" s="46" t="s">
        <v>3998</v>
      </c>
      <c r="S768" s="43" t="s">
        <v>3999</v>
      </c>
    </row>
    <row r="769" spans="1:19" ht="60">
      <c r="A769" s="44"/>
      <c r="B769" s="40"/>
      <c r="C769" s="41" t="s">
        <v>4000</v>
      </c>
      <c r="D769" s="41" t="s">
        <v>53</v>
      </c>
      <c r="E769" s="40" t="s">
        <v>4001</v>
      </c>
      <c r="F769" s="42">
        <v>44695.73369212963</v>
      </c>
      <c r="G769" s="40"/>
      <c r="H769" s="40"/>
      <c r="I769" s="40"/>
      <c r="J769" s="40"/>
      <c r="K769" s="40" t="s">
        <v>243</v>
      </c>
      <c r="L769" s="40"/>
      <c r="M769" s="43" t="s">
        <v>156</v>
      </c>
      <c r="N769" s="45" t="s">
        <v>245</v>
      </c>
      <c r="O769" s="40">
        <v>2928</v>
      </c>
      <c r="P769" s="40">
        <v>723</v>
      </c>
      <c r="Q769" s="40" t="s">
        <v>227</v>
      </c>
      <c r="R769" s="46" t="s">
        <v>4002</v>
      </c>
      <c r="S769" s="43" t="s">
        <v>1372</v>
      </c>
    </row>
    <row r="770" spans="1:19" ht="36">
      <c r="A770" s="44"/>
      <c r="B770" s="40"/>
      <c r="C770" s="41" t="s">
        <v>4003</v>
      </c>
      <c r="D770" s="41" t="s">
        <v>53</v>
      </c>
      <c r="E770" s="40" t="s">
        <v>4004</v>
      </c>
      <c r="F770" s="42">
        <v>44695.733622685184</v>
      </c>
      <c r="G770" s="40"/>
      <c r="H770" s="40"/>
      <c r="I770" s="40"/>
      <c r="J770" s="40"/>
      <c r="K770" s="40" t="s">
        <v>4005</v>
      </c>
      <c r="L770" s="40"/>
      <c r="M770" s="43" t="s">
        <v>56</v>
      </c>
      <c r="N770" s="45" t="s">
        <v>4006</v>
      </c>
      <c r="O770" s="40">
        <v>41</v>
      </c>
      <c r="P770" s="40">
        <v>59</v>
      </c>
      <c r="Q770" s="40" t="s">
        <v>227</v>
      </c>
      <c r="R770" s="46" t="s">
        <v>4007</v>
      </c>
      <c r="S770" s="43" t="s">
        <v>1372</v>
      </c>
    </row>
    <row r="771" spans="1:19" ht="96">
      <c r="A771" s="44"/>
      <c r="B771" s="40"/>
      <c r="C771" s="41" t="s">
        <v>4008</v>
      </c>
      <c r="D771" s="41" t="s">
        <v>223</v>
      </c>
      <c r="E771" s="40" t="s">
        <v>4009</v>
      </c>
      <c r="F771" s="42">
        <v>44695.731712962966</v>
      </c>
      <c r="G771" s="40"/>
      <c r="H771" s="40"/>
      <c r="I771" s="40"/>
      <c r="J771" s="40"/>
      <c r="K771" s="40" t="s">
        <v>3312</v>
      </c>
      <c r="L771" s="40"/>
      <c r="M771" s="43" t="s">
        <v>56</v>
      </c>
      <c r="N771" s="45" t="s">
        <v>3313</v>
      </c>
      <c r="O771" s="40">
        <v>26</v>
      </c>
      <c r="P771" s="40">
        <v>78</v>
      </c>
      <c r="Q771" s="40"/>
      <c r="R771" s="46" t="s">
        <v>4010</v>
      </c>
      <c r="S771" s="43" t="s">
        <v>4011</v>
      </c>
    </row>
    <row r="772" spans="1:19" ht="72">
      <c r="A772" s="44"/>
      <c r="B772" s="40"/>
      <c r="C772" s="41" t="s">
        <v>4012</v>
      </c>
      <c r="D772" s="41" t="s">
        <v>223</v>
      </c>
      <c r="E772" s="40" t="s">
        <v>4013</v>
      </c>
      <c r="F772" s="42">
        <v>44695.729953703703</v>
      </c>
      <c r="G772" s="40"/>
      <c r="H772" s="40"/>
      <c r="I772" s="40" t="s">
        <v>1866</v>
      </c>
      <c r="J772" s="40" t="s">
        <v>1867</v>
      </c>
      <c r="K772" s="40" t="s">
        <v>1868</v>
      </c>
      <c r="L772" s="40" t="s">
        <v>4014</v>
      </c>
      <c r="M772" s="43" t="s">
        <v>56</v>
      </c>
      <c r="N772" s="45" t="s">
        <v>1870</v>
      </c>
      <c r="O772" s="40"/>
      <c r="P772" s="40">
        <v>19</v>
      </c>
      <c r="Q772" s="40" t="s">
        <v>227</v>
      </c>
      <c r="R772" s="46" t="s">
        <v>4015</v>
      </c>
      <c r="S772" s="43" t="s">
        <v>1872</v>
      </c>
    </row>
    <row r="773" spans="1:19" ht="36">
      <c r="A773" s="44"/>
      <c r="B773" s="40"/>
      <c r="C773" s="41" t="s">
        <v>4016</v>
      </c>
      <c r="D773" s="41" t="s">
        <v>223</v>
      </c>
      <c r="E773" s="40" t="s">
        <v>4017</v>
      </c>
      <c r="F773" s="42">
        <v>44695.728587962964</v>
      </c>
      <c r="G773" s="40"/>
      <c r="H773" s="40"/>
      <c r="I773" s="40"/>
      <c r="J773" s="40"/>
      <c r="K773" s="40" t="s">
        <v>4018</v>
      </c>
      <c r="L773" s="40"/>
      <c r="M773" s="43" t="s">
        <v>156</v>
      </c>
      <c r="N773" s="45" t="s">
        <v>4019</v>
      </c>
      <c r="O773" s="40">
        <v>1404</v>
      </c>
      <c r="P773" s="40">
        <v>129</v>
      </c>
      <c r="Q773" s="40" t="s">
        <v>227</v>
      </c>
      <c r="R773" s="46" t="s">
        <v>4020</v>
      </c>
      <c r="S773" s="43" t="s">
        <v>84</v>
      </c>
    </row>
    <row r="774" spans="1:19" ht="24">
      <c r="A774" s="44"/>
      <c r="B774" s="40"/>
      <c r="C774" s="41" t="s">
        <v>4021</v>
      </c>
      <c r="D774" s="41" t="s">
        <v>223</v>
      </c>
      <c r="E774" s="40" t="s">
        <v>4022</v>
      </c>
      <c r="F774" s="42">
        <v>44695.727951388893</v>
      </c>
      <c r="G774" s="40"/>
      <c r="H774" s="40"/>
      <c r="I774" s="40" t="s">
        <v>4023</v>
      </c>
      <c r="J774" s="40" t="s">
        <v>4024</v>
      </c>
      <c r="K774" s="40" t="s">
        <v>1868</v>
      </c>
      <c r="L774" s="40" t="s">
        <v>4025</v>
      </c>
      <c r="M774" s="43" t="s">
        <v>56</v>
      </c>
      <c r="N774" s="45" t="s">
        <v>1870</v>
      </c>
      <c r="O774" s="40"/>
      <c r="P774" s="40">
        <v>19</v>
      </c>
      <c r="Q774" s="40" t="s">
        <v>227</v>
      </c>
      <c r="R774" s="46" t="s">
        <v>4026</v>
      </c>
      <c r="S774" s="43" t="s">
        <v>4027</v>
      </c>
    </row>
    <row r="775" spans="1:19" ht="96">
      <c r="A775" s="44"/>
      <c r="B775" s="40"/>
      <c r="C775" s="41" t="s">
        <v>4028</v>
      </c>
      <c r="D775" s="41" t="s">
        <v>223</v>
      </c>
      <c r="E775" s="40" t="s">
        <v>4029</v>
      </c>
      <c r="F775" s="42">
        <v>44695.727534722224</v>
      </c>
      <c r="G775" s="40"/>
      <c r="H775" s="40"/>
      <c r="I775" s="40"/>
      <c r="J775" s="40"/>
      <c r="K775" s="40" t="s">
        <v>4030</v>
      </c>
      <c r="L775" s="40"/>
      <c r="M775" s="43" t="s">
        <v>56</v>
      </c>
      <c r="N775" s="45" t="s">
        <v>4031</v>
      </c>
      <c r="O775" s="40">
        <v>216</v>
      </c>
      <c r="P775" s="40">
        <v>506</v>
      </c>
      <c r="Q775" s="40"/>
      <c r="R775" s="46" t="s">
        <v>4032</v>
      </c>
      <c r="S775" s="43" t="s">
        <v>1940</v>
      </c>
    </row>
    <row r="776" spans="1:19" ht="72">
      <c r="A776" s="44"/>
      <c r="B776" s="40"/>
      <c r="C776" s="41" t="s">
        <v>4033</v>
      </c>
      <c r="D776" s="41" t="s">
        <v>53</v>
      </c>
      <c r="E776" s="40" t="s">
        <v>4034</v>
      </c>
      <c r="F776" s="42">
        <v>44695.717685185184</v>
      </c>
      <c r="G776" s="40"/>
      <c r="H776" s="40"/>
      <c r="I776" s="40"/>
      <c r="J776" s="40"/>
      <c r="K776" s="40" t="s">
        <v>4035</v>
      </c>
      <c r="L776" s="40"/>
      <c r="M776" s="43" t="s">
        <v>64</v>
      </c>
      <c r="N776" s="45" t="s">
        <v>4036</v>
      </c>
      <c r="O776" s="40">
        <v>253</v>
      </c>
      <c r="P776" s="40">
        <v>200</v>
      </c>
      <c r="Q776" s="40"/>
      <c r="R776" s="46" t="s">
        <v>4037</v>
      </c>
      <c r="S776" s="43" t="s">
        <v>112</v>
      </c>
    </row>
    <row r="777" spans="1:19" ht="72">
      <c r="A777" s="44"/>
      <c r="B777" s="40"/>
      <c r="C777" s="41" t="s">
        <v>4038</v>
      </c>
      <c r="D777" s="41" t="s">
        <v>53</v>
      </c>
      <c r="E777" s="40" t="s">
        <v>4039</v>
      </c>
      <c r="F777" s="42">
        <v>44695.716863425929</v>
      </c>
      <c r="G777" s="40"/>
      <c r="H777" s="40"/>
      <c r="I777" s="40"/>
      <c r="J777" s="40"/>
      <c r="K777" s="40" t="s">
        <v>4040</v>
      </c>
      <c r="L777" s="40"/>
      <c r="M777" s="43" t="s">
        <v>56</v>
      </c>
      <c r="N777" s="45" t="s">
        <v>4041</v>
      </c>
      <c r="O777" s="40"/>
      <c r="P777" s="40">
        <v>22</v>
      </c>
      <c r="Q777" s="40"/>
      <c r="R777" s="46" t="s">
        <v>4042</v>
      </c>
      <c r="S777" s="43" t="s">
        <v>2681</v>
      </c>
    </row>
    <row r="778" spans="1:19" ht="72">
      <c r="A778" s="44"/>
      <c r="B778" s="40"/>
      <c r="C778" s="41" t="s">
        <v>4043</v>
      </c>
      <c r="D778" s="41" t="s">
        <v>53</v>
      </c>
      <c r="E778" s="40" t="s">
        <v>4044</v>
      </c>
      <c r="F778" s="42">
        <v>44695.716157407413</v>
      </c>
      <c r="G778" s="40"/>
      <c r="H778" s="40"/>
      <c r="I778" s="40" t="s">
        <v>4045</v>
      </c>
      <c r="J778" s="40" t="s">
        <v>4046</v>
      </c>
      <c r="K778" s="40" t="s">
        <v>4047</v>
      </c>
      <c r="L778" s="40" t="s">
        <v>4048</v>
      </c>
      <c r="M778" s="43" t="s">
        <v>56</v>
      </c>
      <c r="N778" s="45" t="s">
        <v>4049</v>
      </c>
      <c r="O778" s="40">
        <v>2174</v>
      </c>
      <c r="P778" s="40">
        <v>872</v>
      </c>
      <c r="Q778" s="40" t="s">
        <v>4050</v>
      </c>
      <c r="R778" s="46" t="s">
        <v>4051</v>
      </c>
      <c r="S778" s="43" t="s">
        <v>4052</v>
      </c>
    </row>
    <row r="779" spans="1:19" ht="24">
      <c r="A779" s="44"/>
      <c r="B779" s="40"/>
      <c r="C779" s="41" t="s">
        <v>4053</v>
      </c>
      <c r="D779" s="41" t="s">
        <v>53</v>
      </c>
      <c r="E779" s="40" t="s">
        <v>4054</v>
      </c>
      <c r="F779" s="42">
        <v>44695.715624999997</v>
      </c>
      <c r="G779" s="40"/>
      <c r="H779" s="40"/>
      <c r="I779" s="40"/>
      <c r="J779" s="40"/>
      <c r="K779" s="40" t="s">
        <v>4055</v>
      </c>
      <c r="L779" s="40"/>
      <c r="M779" s="43" t="s">
        <v>56</v>
      </c>
      <c r="N779" s="45" t="s">
        <v>4056</v>
      </c>
      <c r="O779" s="40">
        <v>69</v>
      </c>
      <c r="P779" s="40">
        <v>743</v>
      </c>
      <c r="Q779" s="40"/>
      <c r="R779" s="46" t="s">
        <v>4057</v>
      </c>
      <c r="S779" s="43" t="s">
        <v>112</v>
      </c>
    </row>
    <row r="780" spans="1:19" ht="72">
      <c r="A780" s="44"/>
      <c r="B780" s="40"/>
      <c r="C780" s="41" t="s">
        <v>4058</v>
      </c>
      <c r="D780" s="41" t="s">
        <v>53</v>
      </c>
      <c r="E780" s="40" t="s">
        <v>4059</v>
      </c>
      <c r="F780" s="42">
        <v>44695.715358796297</v>
      </c>
      <c r="G780" s="40"/>
      <c r="H780" s="40"/>
      <c r="I780" s="40"/>
      <c r="J780" s="40"/>
      <c r="K780" s="40" t="s">
        <v>161</v>
      </c>
      <c r="L780" s="40"/>
      <c r="M780" s="43" t="s">
        <v>162</v>
      </c>
      <c r="N780" s="45" t="s">
        <v>163</v>
      </c>
      <c r="O780" s="40">
        <v>13899</v>
      </c>
      <c r="P780" s="40">
        <v>58</v>
      </c>
      <c r="Q780" s="40" t="s">
        <v>97</v>
      </c>
      <c r="R780" s="46" t="s">
        <v>4060</v>
      </c>
      <c r="S780" s="43" t="s">
        <v>4061</v>
      </c>
    </row>
    <row r="781" spans="1:19" ht="48">
      <c r="A781" s="44"/>
      <c r="B781" s="40"/>
      <c r="C781" s="41" t="s">
        <v>4062</v>
      </c>
      <c r="D781" s="41" t="s">
        <v>53</v>
      </c>
      <c r="E781" s="40" t="s">
        <v>4063</v>
      </c>
      <c r="F781" s="42">
        <v>44695.715324074074</v>
      </c>
      <c r="G781" s="40"/>
      <c r="H781" s="40"/>
      <c r="I781" s="40"/>
      <c r="J781" s="40"/>
      <c r="K781" s="40" t="s">
        <v>63</v>
      </c>
      <c r="L781" s="40"/>
      <c r="M781" s="43" t="s">
        <v>64</v>
      </c>
      <c r="N781" s="45" t="s">
        <v>65</v>
      </c>
      <c r="O781" s="40">
        <v>54</v>
      </c>
      <c r="P781" s="40"/>
      <c r="Q781" s="40" t="s">
        <v>66</v>
      </c>
      <c r="R781" s="46" t="s">
        <v>4064</v>
      </c>
      <c r="S781" s="43" t="s">
        <v>4065</v>
      </c>
    </row>
    <row r="782" spans="1:19" ht="48">
      <c r="A782" s="44"/>
      <c r="B782" s="40"/>
      <c r="C782" s="41" t="s">
        <v>4066</v>
      </c>
      <c r="D782" s="41" t="s">
        <v>53</v>
      </c>
      <c r="E782" s="40" t="s">
        <v>4067</v>
      </c>
      <c r="F782" s="42">
        <v>44695.713402777779</v>
      </c>
      <c r="G782" s="40"/>
      <c r="H782" s="40"/>
      <c r="I782" s="40"/>
      <c r="J782" s="40"/>
      <c r="K782" s="40" t="s">
        <v>4068</v>
      </c>
      <c r="L782" s="40"/>
      <c r="M782" s="43" t="s">
        <v>56</v>
      </c>
      <c r="N782" s="45" t="s">
        <v>4069</v>
      </c>
      <c r="O782" s="40">
        <v>3213</v>
      </c>
      <c r="P782" s="40">
        <v>2503</v>
      </c>
      <c r="Q782" s="40" t="s">
        <v>4070</v>
      </c>
      <c r="R782" s="46" t="s">
        <v>4071</v>
      </c>
      <c r="S782" s="43" t="s">
        <v>1325</v>
      </c>
    </row>
    <row r="783" spans="1:19" ht="60">
      <c r="A783" s="44"/>
      <c r="B783" s="40"/>
      <c r="C783" s="41" t="s">
        <v>4072</v>
      </c>
      <c r="D783" s="41" t="s">
        <v>53</v>
      </c>
      <c r="E783" s="40" t="s">
        <v>4073</v>
      </c>
      <c r="F783" s="42">
        <v>44695.712719907402</v>
      </c>
      <c r="G783" s="40"/>
      <c r="H783" s="40"/>
      <c r="I783" s="40"/>
      <c r="J783" s="40"/>
      <c r="K783" s="40" t="s">
        <v>1628</v>
      </c>
      <c r="L783" s="40"/>
      <c r="M783" s="43" t="s">
        <v>56</v>
      </c>
      <c r="N783" s="45" t="s">
        <v>1629</v>
      </c>
      <c r="O783" s="40">
        <v>45948</v>
      </c>
      <c r="P783" s="40">
        <v>75</v>
      </c>
      <c r="Q783" s="40" t="s">
        <v>227</v>
      </c>
      <c r="R783" s="46" t="s">
        <v>4074</v>
      </c>
      <c r="S783" s="43" t="s">
        <v>112</v>
      </c>
    </row>
    <row r="784" spans="1:19" ht="24">
      <c r="A784" s="44"/>
      <c r="B784" s="40"/>
      <c r="C784" s="41" t="s">
        <v>4075</v>
      </c>
      <c r="D784" s="41" t="s">
        <v>53</v>
      </c>
      <c r="E784" s="40" t="s">
        <v>4076</v>
      </c>
      <c r="F784" s="42">
        <v>44695.712581018517</v>
      </c>
      <c r="G784" s="40"/>
      <c r="H784" s="40"/>
      <c r="I784" s="40"/>
      <c r="J784" s="40"/>
      <c r="K784" s="40" t="s">
        <v>1228</v>
      </c>
      <c r="L784" s="40"/>
      <c r="M784" s="43" t="s">
        <v>348</v>
      </c>
      <c r="N784" s="45" t="s">
        <v>1229</v>
      </c>
      <c r="O784" s="40">
        <v>310056</v>
      </c>
      <c r="P784" s="40">
        <v>9</v>
      </c>
      <c r="Q784" s="40" t="s">
        <v>97</v>
      </c>
      <c r="R784" s="46" t="s">
        <v>4077</v>
      </c>
      <c r="S784" s="43" t="s">
        <v>4078</v>
      </c>
    </row>
    <row r="785" spans="1:19" ht="72">
      <c r="A785" s="44"/>
      <c r="B785" s="40"/>
      <c r="C785" s="41" t="s">
        <v>4079</v>
      </c>
      <c r="D785" s="41" t="s">
        <v>53</v>
      </c>
      <c r="E785" s="40" t="s">
        <v>4080</v>
      </c>
      <c r="F785" s="42">
        <v>44695.708530092597</v>
      </c>
      <c r="G785" s="40"/>
      <c r="H785" s="40"/>
      <c r="I785" s="40"/>
      <c r="J785" s="40"/>
      <c r="K785" s="40" t="s">
        <v>4081</v>
      </c>
      <c r="L785" s="40"/>
      <c r="M785" s="43" t="s">
        <v>56</v>
      </c>
      <c r="N785" s="45" t="s">
        <v>4082</v>
      </c>
      <c r="O785" s="40">
        <v>595</v>
      </c>
      <c r="P785" s="40">
        <v>305</v>
      </c>
      <c r="Q785" s="40" t="s">
        <v>4083</v>
      </c>
      <c r="R785" s="46" t="s">
        <v>4084</v>
      </c>
      <c r="S785" s="43" t="s">
        <v>3539</v>
      </c>
    </row>
    <row r="786" spans="1:19" ht="60">
      <c r="A786" s="44"/>
      <c r="B786" s="40"/>
      <c r="C786" s="41" t="s">
        <v>4085</v>
      </c>
      <c r="D786" s="41" t="s">
        <v>223</v>
      </c>
      <c r="E786" s="40" t="s">
        <v>4086</v>
      </c>
      <c r="F786" s="42">
        <v>44695.706365740742</v>
      </c>
      <c r="G786" s="40"/>
      <c r="H786" s="40"/>
      <c r="I786" s="40"/>
      <c r="J786" s="40"/>
      <c r="K786" s="40" t="s">
        <v>4087</v>
      </c>
      <c r="L786" s="40"/>
      <c r="M786" s="43" t="s">
        <v>56</v>
      </c>
      <c r="N786" s="45" t="s">
        <v>4088</v>
      </c>
      <c r="O786" s="40">
        <v>194</v>
      </c>
      <c r="P786" s="40">
        <v>180</v>
      </c>
      <c r="Q786" s="40" t="s">
        <v>4089</v>
      </c>
      <c r="R786" s="46" t="s">
        <v>4090</v>
      </c>
      <c r="S786" s="43" t="s">
        <v>112</v>
      </c>
    </row>
    <row r="787" spans="1:19" ht="72">
      <c r="A787" s="44"/>
      <c r="B787" s="40"/>
      <c r="C787" s="41" t="s">
        <v>4091</v>
      </c>
      <c r="D787" s="41" t="s">
        <v>223</v>
      </c>
      <c r="E787" s="40" t="s">
        <v>4092</v>
      </c>
      <c r="F787" s="42">
        <v>44695.706226851849</v>
      </c>
      <c r="G787" s="40"/>
      <c r="H787" s="40"/>
      <c r="I787" s="40"/>
      <c r="J787" s="40"/>
      <c r="K787" s="40" t="s">
        <v>317</v>
      </c>
      <c r="L787" s="40"/>
      <c r="M787" s="43" t="s">
        <v>156</v>
      </c>
      <c r="N787" s="45" t="s">
        <v>318</v>
      </c>
      <c r="O787" s="40">
        <v>13</v>
      </c>
      <c r="P787" s="40">
        <v>37</v>
      </c>
      <c r="Q787" s="40" t="s">
        <v>227</v>
      </c>
      <c r="R787" s="46" t="s">
        <v>4093</v>
      </c>
      <c r="S787" s="43" t="s">
        <v>4094</v>
      </c>
    </row>
    <row r="788" spans="1:19" ht="48">
      <c r="A788" s="44"/>
      <c r="B788" s="40"/>
      <c r="C788" s="41" t="s">
        <v>4095</v>
      </c>
      <c r="D788" s="41" t="s">
        <v>53</v>
      </c>
      <c r="E788" s="40" t="s">
        <v>4096</v>
      </c>
      <c r="F788" s="42">
        <v>44695.703449074077</v>
      </c>
      <c r="G788" s="40"/>
      <c r="H788" s="40"/>
      <c r="I788" s="40"/>
      <c r="J788" s="40"/>
      <c r="K788" s="40" t="s">
        <v>4097</v>
      </c>
      <c r="L788" s="40"/>
      <c r="M788" s="43" t="s">
        <v>156</v>
      </c>
      <c r="N788" s="45" t="s">
        <v>4098</v>
      </c>
      <c r="O788" s="40">
        <v>3206</v>
      </c>
      <c r="P788" s="40">
        <v>546</v>
      </c>
      <c r="Q788" s="40"/>
      <c r="R788" s="46" t="s">
        <v>4099</v>
      </c>
      <c r="S788" s="43" t="s">
        <v>3485</v>
      </c>
    </row>
    <row r="789" spans="1:19" ht="48">
      <c r="A789" s="44"/>
      <c r="B789" s="40"/>
      <c r="C789" s="41" t="s">
        <v>4100</v>
      </c>
      <c r="D789" s="41"/>
      <c r="E789" s="40" t="s">
        <v>4101</v>
      </c>
      <c r="F789" s="42">
        <v>44695.700231481482</v>
      </c>
      <c r="G789" s="40"/>
      <c r="H789" s="40"/>
      <c r="I789" s="40" t="s">
        <v>281</v>
      </c>
      <c r="J789" s="40" t="s">
        <v>282</v>
      </c>
      <c r="K789" s="40" t="s">
        <v>4102</v>
      </c>
      <c r="L789" s="40" t="s">
        <v>4103</v>
      </c>
      <c r="M789" s="43" t="s">
        <v>56</v>
      </c>
      <c r="N789" s="45" t="s">
        <v>4104</v>
      </c>
      <c r="O789" s="40"/>
      <c r="P789" s="40"/>
      <c r="Q789" s="40"/>
      <c r="R789" s="46" t="s">
        <v>4105</v>
      </c>
      <c r="S789" s="43" t="s">
        <v>287</v>
      </c>
    </row>
    <row r="790" spans="1:19" ht="60">
      <c r="A790" s="44"/>
      <c r="B790" s="40"/>
      <c r="C790" s="41" t="s">
        <v>4106</v>
      </c>
      <c r="D790" s="41" t="s">
        <v>223</v>
      </c>
      <c r="E790" s="40" t="s">
        <v>4107</v>
      </c>
      <c r="F790" s="42">
        <v>44695.700023148151</v>
      </c>
      <c r="G790" s="40"/>
      <c r="H790" s="40"/>
      <c r="I790" s="40"/>
      <c r="J790" s="40"/>
      <c r="K790" s="40" t="s">
        <v>4108</v>
      </c>
      <c r="L790" s="40"/>
      <c r="M790" s="43" t="s">
        <v>156</v>
      </c>
      <c r="N790" s="45" t="s">
        <v>4109</v>
      </c>
      <c r="O790" s="40">
        <v>172</v>
      </c>
      <c r="P790" s="40">
        <v>292</v>
      </c>
      <c r="Q790" s="40" t="s">
        <v>4110</v>
      </c>
      <c r="R790" s="46" t="s">
        <v>4111</v>
      </c>
      <c r="S790" s="43" t="s">
        <v>4112</v>
      </c>
    </row>
    <row r="791" spans="1:19" ht="72">
      <c r="A791" s="44"/>
      <c r="B791" s="40"/>
      <c r="C791" s="41" t="s">
        <v>4113</v>
      </c>
      <c r="D791" s="41" t="s">
        <v>53</v>
      </c>
      <c r="E791" s="40" t="s">
        <v>4114</v>
      </c>
      <c r="F791" s="42">
        <v>44695.696400462963</v>
      </c>
      <c r="G791" s="40"/>
      <c r="H791" s="40"/>
      <c r="I791" s="40"/>
      <c r="J791" s="40"/>
      <c r="K791" s="40" t="s">
        <v>4115</v>
      </c>
      <c r="L791" s="40"/>
      <c r="M791" s="43" t="s">
        <v>56</v>
      </c>
      <c r="N791" s="45" t="s">
        <v>4116</v>
      </c>
      <c r="O791" s="40">
        <v>1</v>
      </c>
      <c r="P791" s="40">
        <v>6</v>
      </c>
      <c r="Q791" s="40" t="s">
        <v>4117</v>
      </c>
      <c r="R791" s="46" t="s">
        <v>4118</v>
      </c>
      <c r="S791" s="43" t="s">
        <v>4119</v>
      </c>
    </row>
    <row r="792" spans="1:19" ht="36">
      <c r="A792" s="44"/>
      <c r="B792" s="40"/>
      <c r="C792" s="41" t="s">
        <v>4120</v>
      </c>
      <c r="D792" s="41" t="s">
        <v>53</v>
      </c>
      <c r="E792" s="40" t="s">
        <v>4121</v>
      </c>
      <c r="F792" s="42">
        <v>44695.696388888886</v>
      </c>
      <c r="G792" s="40"/>
      <c r="H792" s="40"/>
      <c r="I792" s="40"/>
      <c r="J792" s="40"/>
      <c r="K792" s="40" t="s">
        <v>2103</v>
      </c>
      <c r="L792" s="40"/>
      <c r="M792" s="43" t="s">
        <v>2104</v>
      </c>
      <c r="N792" s="45" t="s">
        <v>2105</v>
      </c>
      <c r="O792" s="40">
        <v>1245</v>
      </c>
      <c r="P792" s="40">
        <v>250</v>
      </c>
      <c r="Q792" s="40"/>
      <c r="R792" s="46" t="s">
        <v>4122</v>
      </c>
      <c r="S792" s="43" t="s">
        <v>4123</v>
      </c>
    </row>
    <row r="793" spans="1:19" ht="96">
      <c r="A793" s="44"/>
      <c r="B793" s="40"/>
      <c r="C793" s="41" t="s">
        <v>4124</v>
      </c>
      <c r="D793" s="41" t="s">
        <v>53</v>
      </c>
      <c r="E793" s="40" t="s">
        <v>4125</v>
      </c>
      <c r="F793" s="42">
        <v>44695.695775462962</v>
      </c>
      <c r="G793" s="40"/>
      <c r="H793" s="40"/>
      <c r="I793" s="40"/>
      <c r="J793" s="40"/>
      <c r="K793" s="40" t="s">
        <v>4126</v>
      </c>
      <c r="L793" s="40"/>
      <c r="M793" s="43" t="s">
        <v>56</v>
      </c>
      <c r="N793" s="45" t="s">
        <v>4127</v>
      </c>
      <c r="O793" s="40">
        <v>19</v>
      </c>
      <c r="P793" s="40">
        <v>170</v>
      </c>
      <c r="Q793" s="40" t="s">
        <v>4128</v>
      </c>
      <c r="R793" s="46" t="s">
        <v>4129</v>
      </c>
      <c r="S793" s="43" t="s">
        <v>3485</v>
      </c>
    </row>
    <row r="794" spans="1:19" ht="84">
      <c r="A794" s="44"/>
      <c r="B794" s="40"/>
      <c r="C794" s="41" t="s">
        <v>4130</v>
      </c>
      <c r="D794" s="41" t="s">
        <v>53</v>
      </c>
      <c r="E794" s="40" t="s">
        <v>4131</v>
      </c>
      <c r="F794" s="42">
        <v>44695.693194444444</v>
      </c>
      <c r="G794" s="40"/>
      <c r="H794" s="40"/>
      <c r="I794" s="40" t="s">
        <v>633</v>
      </c>
      <c r="J794" s="40" t="s">
        <v>634</v>
      </c>
      <c r="K794" s="40" t="s">
        <v>4132</v>
      </c>
      <c r="L794" s="40" t="s">
        <v>4133</v>
      </c>
      <c r="M794" s="43" t="s">
        <v>56</v>
      </c>
      <c r="N794" s="45" t="s">
        <v>4134</v>
      </c>
      <c r="O794" s="40">
        <v>64</v>
      </c>
      <c r="P794" s="40">
        <v>62</v>
      </c>
      <c r="Q794" s="40"/>
      <c r="R794" s="46" t="s">
        <v>4135</v>
      </c>
      <c r="S794" s="43" t="s">
        <v>4136</v>
      </c>
    </row>
    <row r="795" spans="1:19" ht="72">
      <c r="A795" s="44"/>
      <c r="B795" s="40"/>
      <c r="C795" s="41" t="s">
        <v>4137</v>
      </c>
      <c r="D795" s="41" t="s">
        <v>53</v>
      </c>
      <c r="E795" s="40" t="s">
        <v>4138</v>
      </c>
      <c r="F795" s="42">
        <v>44695.691203703704</v>
      </c>
      <c r="G795" s="40"/>
      <c r="H795" s="40"/>
      <c r="I795" s="40"/>
      <c r="J795" s="40"/>
      <c r="K795" s="40" t="s">
        <v>4139</v>
      </c>
      <c r="L795" s="40"/>
      <c r="M795" s="43" t="s">
        <v>156</v>
      </c>
      <c r="N795" s="45" t="s">
        <v>4140</v>
      </c>
      <c r="O795" s="40">
        <v>849</v>
      </c>
      <c r="P795" s="40">
        <v>215</v>
      </c>
      <c r="Q795" s="40" t="s">
        <v>227</v>
      </c>
      <c r="R795" s="46" t="s">
        <v>4141</v>
      </c>
      <c r="S795" s="43" t="s">
        <v>112</v>
      </c>
    </row>
    <row r="796" spans="1:19" ht="48">
      <c r="A796" s="44"/>
      <c r="B796" s="40"/>
      <c r="C796" s="41" t="s">
        <v>4142</v>
      </c>
      <c r="D796" s="41" t="s">
        <v>53</v>
      </c>
      <c r="E796" s="40" t="s">
        <v>4143</v>
      </c>
      <c r="F796" s="42">
        <v>44695.690763888888</v>
      </c>
      <c r="G796" s="40"/>
      <c r="H796" s="40"/>
      <c r="I796" s="40"/>
      <c r="J796" s="40"/>
      <c r="K796" s="40" t="s">
        <v>4144</v>
      </c>
      <c r="L796" s="40"/>
      <c r="M796" s="43" t="s">
        <v>64</v>
      </c>
      <c r="N796" s="45" t="s">
        <v>4145</v>
      </c>
      <c r="O796" s="40">
        <v>162</v>
      </c>
      <c r="P796" s="40">
        <v>114</v>
      </c>
      <c r="Q796" s="40" t="s">
        <v>227</v>
      </c>
      <c r="R796" s="46" t="s">
        <v>4146</v>
      </c>
      <c r="S796" s="43" t="s">
        <v>2681</v>
      </c>
    </row>
    <row r="797" spans="1:19" ht="60">
      <c r="A797" s="44"/>
      <c r="B797" s="40"/>
      <c r="C797" s="41" t="s">
        <v>4147</v>
      </c>
      <c r="D797" s="41" t="s">
        <v>53</v>
      </c>
      <c r="E797" s="40" t="s">
        <v>4148</v>
      </c>
      <c r="F797" s="42">
        <v>44695.690578703703</v>
      </c>
      <c r="G797" s="40"/>
      <c r="H797" s="40"/>
      <c r="I797" s="40"/>
      <c r="J797" s="40"/>
      <c r="K797" s="40" t="s">
        <v>647</v>
      </c>
      <c r="L797" s="40"/>
      <c r="M797" s="43" t="s">
        <v>56</v>
      </c>
      <c r="N797" s="45" t="s">
        <v>648</v>
      </c>
      <c r="O797" s="40">
        <v>8282</v>
      </c>
      <c r="P797" s="40">
        <v>6782</v>
      </c>
      <c r="Q797" s="40" t="s">
        <v>649</v>
      </c>
      <c r="R797" s="46" t="s">
        <v>4149</v>
      </c>
      <c r="S797" s="43" t="s">
        <v>3971</v>
      </c>
    </row>
    <row r="798" spans="1:19" ht="60">
      <c r="A798" s="44"/>
      <c r="B798" s="40"/>
      <c r="C798" s="41" t="s">
        <v>4150</v>
      </c>
      <c r="D798" s="41" t="s">
        <v>53</v>
      </c>
      <c r="E798" s="40" t="s">
        <v>4151</v>
      </c>
      <c r="F798" s="42">
        <v>44695.689375000002</v>
      </c>
      <c r="G798" s="40"/>
      <c r="H798" s="40"/>
      <c r="I798" s="40"/>
      <c r="J798" s="40"/>
      <c r="K798" s="40" t="s">
        <v>4152</v>
      </c>
      <c r="L798" s="40"/>
      <c r="M798" s="43" t="s">
        <v>56</v>
      </c>
      <c r="N798" s="45" t="s">
        <v>4153</v>
      </c>
      <c r="O798" s="40">
        <v>2508</v>
      </c>
      <c r="P798" s="40">
        <v>1572</v>
      </c>
      <c r="Q798" s="40" t="s">
        <v>4154</v>
      </c>
      <c r="R798" s="46" t="s">
        <v>4155</v>
      </c>
      <c r="S798" s="43" t="s">
        <v>112</v>
      </c>
    </row>
    <row r="799" spans="1:19" ht="60">
      <c r="A799" s="44"/>
      <c r="B799" s="40"/>
      <c r="C799" s="41" t="s">
        <v>4156</v>
      </c>
      <c r="D799" s="41" t="s">
        <v>53</v>
      </c>
      <c r="E799" s="40" t="s">
        <v>4157</v>
      </c>
      <c r="F799" s="42">
        <v>44695.686435185184</v>
      </c>
      <c r="G799" s="40"/>
      <c r="H799" s="40"/>
      <c r="I799" s="40"/>
      <c r="J799" s="40"/>
      <c r="K799" s="40" t="s">
        <v>4158</v>
      </c>
      <c r="L799" s="40"/>
      <c r="M799" s="43" t="s">
        <v>64</v>
      </c>
      <c r="N799" s="45" t="s">
        <v>4159</v>
      </c>
      <c r="O799" s="40">
        <v>250</v>
      </c>
      <c r="P799" s="40">
        <v>84</v>
      </c>
      <c r="Q799" s="40" t="s">
        <v>4160</v>
      </c>
      <c r="R799" s="46" t="s">
        <v>4161</v>
      </c>
      <c r="S799" s="43" t="s">
        <v>112</v>
      </c>
    </row>
    <row r="800" spans="1:19" ht="48">
      <c r="A800" s="44"/>
      <c r="B800" s="40"/>
      <c r="C800" s="41" t="s">
        <v>4162</v>
      </c>
      <c r="D800" s="41" t="s">
        <v>382</v>
      </c>
      <c r="E800" s="40" t="s">
        <v>4163</v>
      </c>
      <c r="F800" s="42">
        <v>44695.684756944444</v>
      </c>
      <c r="G800" s="40"/>
      <c r="H800" s="40"/>
      <c r="I800" s="40"/>
      <c r="J800" s="40"/>
      <c r="K800" s="40" t="s">
        <v>2788</v>
      </c>
      <c r="L800" s="40"/>
      <c r="M800" s="43" t="s">
        <v>56</v>
      </c>
      <c r="N800" s="45" t="s">
        <v>2789</v>
      </c>
      <c r="O800" s="40">
        <v>523</v>
      </c>
      <c r="P800" s="40">
        <v>387</v>
      </c>
      <c r="Q800" s="40" t="s">
        <v>97</v>
      </c>
      <c r="R800" s="46" t="s">
        <v>4164</v>
      </c>
      <c r="S800" s="43" t="s">
        <v>112</v>
      </c>
    </row>
    <row r="801" spans="1:19" ht="36">
      <c r="A801" s="44"/>
      <c r="B801" s="40"/>
      <c r="C801" s="41" t="s">
        <v>4165</v>
      </c>
      <c r="D801" s="41" t="s">
        <v>223</v>
      </c>
      <c r="E801" s="40" t="s">
        <v>4166</v>
      </c>
      <c r="F801" s="42">
        <v>44695.683923611112</v>
      </c>
      <c r="G801" s="40"/>
      <c r="H801" s="40"/>
      <c r="I801" s="40" t="s">
        <v>4167</v>
      </c>
      <c r="J801" s="40" t="s">
        <v>4168</v>
      </c>
      <c r="K801" s="40" t="s">
        <v>4169</v>
      </c>
      <c r="L801" s="40" t="s">
        <v>4170</v>
      </c>
      <c r="M801" s="43" t="s">
        <v>56</v>
      </c>
      <c r="N801" s="45" t="s">
        <v>4171</v>
      </c>
      <c r="O801" s="40">
        <v>2</v>
      </c>
      <c r="P801" s="40">
        <v>19</v>
      </c>
      <c r="Q801" s="40"/>
      <c r="R801" s="46" t="s">
        <v>4172</v>
      </c>
      <c r="S801" s="43" t="s">
        <v>4173</v>
      </c>
    </row>
    <row r="802" spans="1:19" ht="60">
      <c r="A802" s="44"/>
      <c r="B802" s="40"/>
      <c r="C802" s="41" t="s">
        <v>4174</v>
      </c>
      <c r="D802" s="41" t="s">
        <v>53</v>
      </c>
      <c r="E802" s="40" t="s">
        <v>4175</v>
      </c>
      <c r="F802" s="42">
        <v>44695.683472222227</v>
      </c>
      <c r="G802" s="40"/>
      <c r="H802" s="40"/>
      <c r="I802" s="40"/>
      <c r="J802" s="40"/>
      <c r="K802" s="40" t="s">
        <v>4176</v>
      </c>
      <c r="L802" s="40"/>
      <c r="M802" s="43" t="s">
        <v>156</v>
      </c>
      <c r="N802" s="45" t="s">
        <v>4177</v>
      </c>
      <c r="O802" s="40">
        <v>546</v>
      </c>
      <c r="P802" s="40">
        <v>700</v>
      </c>
      <c r="Q802" s="40" t="s">
        <v>4178</v>
      </c>
      <c r="R802" s="46" t="s">
        <v>4179</v>
      </c>
      <c r="S802" s="43" t="s">
        <v>3485</v>
      </c>
    </row>
    <row r="803" spans="1:19" ht="60">
      <c r="A803" s="44"/>
      <c r="B803" s="40"/>
      <c r="C803" s="41" t="s">
        <v>4180</v>
      </c>
      <c r="D803" s="41" t="s">
        <v>223</v>
      </c>
      <c r="E803" s="40" t="s">
        <v>4181</v>
      </c>
      <c r="F803" s="42">
        <v>44695.683101851857</v>
      </c>
      <c r="G803" s="40"/>
      <c r="H803" s="40"/>
      <c r="I803" s="40"/>
      <c r="J803" s="40"/>
      <c r="K803" s="40" t="s">
        <v>4182</v>
      </c>
      <c r="L803" s="40"/>
      <c r="M803" s="43" t="s">
        <v>156</v>
      </c>
      <c r="N803" s="45" t="s">
        <v>4183</v>
      </c>
      <c r="O803" s="40">
        <v>568</v>
      </c>
      <c r="P803" s="40">
        <v>344</v>
      </c>
      <c r="Q803" s="40" t="s">
        <v>66</v>
      </c>
      <c r="R803" s="46" t="s">
        <v>4184</v>
      </c>
      <c r="S803" s="43" t="s">
        <v>714</v>
      </c>
    </row>
    <row r="804" spans="1:19" ht="48">
      <c r="A804" s="44"/>
      <c r="B804" s="40"/>
      <c r="C804" s="41" t="s">
        <v>4185</v>
      </c>
      <c r="D804" s="41" t="s">
        <v>223</v>
      </c>
      <c r="E804" s="40" t="s">
        <v>4186</v>
      </c>
      <c r="F804" s="42">
        <v>44695.680868055555</v>
      </c>
      <c r="G804" s="40"/>
      <c r="H804" s="40"/>
      <c r="I804" s="40"/>
      <c r="J804" s="40"/>
      <c r="K804" s="40" t="s">
        <v>3230</v>
      </c>
      <c r="L804" s="40"/>
      <c r="M804" s="43" t="s">
        <v>56</v>
      </c>
      <c r="N804" s="45" t="s">
        <v>3231</v>
      </c>
      <c r="O804" s="40">
        <v>5371</v>
      </c>
      <c r="P804" s="40">
        <v>4805</v>
      </c>
      <c r="Q804" s="40" t="s">
        <v>3232</v>
      </c>
      <c r="R804" s="46" t="s">
        <v>4187</v>
      </c>
      <c r="S804" s="43" t="s">
        <v>4188</v>
      </c>
    </row>
    <row r="805" spans="1:19" ht="60">
      <c r="A805" s="44"/>
      <c r="B805" s="40"/>
      <c r="C805" s="41" t="s">
        <v>4189</v>
      </c>
      <c r="D805" s="41" t="s">
        <v>53</v>
      </c>
      <c r="E805" s="40" t="s">
        <v>4190</v>
      </c>
      <c r="F805" s="42">
        <v>44695.680358796293</v>
      </c>
      <c r="G805" s="40"/>
      <c r="H805" s="40"/>
      <c r="I805" s="40"/>
      <c r="J805" s="40"/>
      <c r="K805" s="40" t="s">
        <v>3681</v>
      </c>
      <c r="L805" s="40"/>
      <c r="M805" s="43" t="s">
        <v>64</v>
      </c>
      <c r="N805" s="45" t="s">
        <v>3682</v>
      </c>
      <c r="O805" s="40">
        <v>3792</v>
      </c>
      <c r="P805" s="40">
        <v>998</v>
      </c>
      <c r="Q805" s="40" t="s">
        <v>3683</v>
      </c>
      <c r="R805" s="46" t="s">
        <v>4191</v>
      </c>
      <c r="S805" s="43" t="s">
        <v>421</v>
      </c>
    </row>
    <row r="806" spans="1:19" ht="84">
      <c r="A806" s="44"/>
      <c r="B806" s="40"/>
      <c r="C806" s="41" t="s">
        <v>4192</v>
      </c>
      <c r="D806" s="41"/>
      <c r="E806" s="40" t="s">
        <v>4193</v>
      </c>
      <c r="F806" s="42">
        <v>44695.680243055554</v>
      </c>
      <c r="G806" s="40"/>
      <c r="H806" s="40"/>
      <c r="I806" s="40"/>
      <c r="J806" s="40"/>
      <c r="K806" s="40" t="s">
        <v>4194</v>
      </c>
      <c r="L806" s="40"/>
      <c r="M806" s="43" t="s">
        <v>64</v>
      </c>
      <c r="N806" s="45" t="s">
        <v>4195</v>
      </c>
      <c r="O806" s="40">
        <v>37</v>
      </c>
      <c r="P806" s="40">
        <v>40</v>
      </c>
      <c r="Q806" s="40" t="s">
        <v>4196</v>
      </c>
      <c r="R806" s="46" t="s">
        <v>4197</v>
      </c>
      <c r="S806" s="43" t="s">
        <v>112</v>
      </c>
    </row>
    <row r="807" spans="1:19" ht="36">
      <c r="A807" s="44"/>
      <c r="B807" s="40"/>
      <c r="C807" s="41" t="s">
        <v>4198</v>
      </c>
      <c r="D807" s="41"/>
      <c r="E807" s="40" t="s">
        <v>4199</v>
      </c>
      <c r="F807" s="42">
        <v>44695.679907407408</v>
      </c>
      <c r="G807" s="40"/>
      <c r="H807" s="40"/>
      <c r="I807" s="40" t="s">
        <v>4200</v>
      </c>
      <c r="J807" s="40" t="s">
        <v>4201</v>
      </c>
      <c r="K807" s="40" t="s">
        <v>4202</v>
      </c>
      <c r="L807" s="40" t="s">
        <v>4203</v>
      </c>
      <c r="M807" s="43" t="s">
        <v>56</v>
      </c>
      <c r="N807" s="45" t="s">
        <v>4204</v>
      </c>
      <c r="O807" s="40">
        <v>265</v>
      </c>
      <c r="P807" s="40">
        <v>737</v>
      </c>
      <c r="Q807" s="40"/>
      <c r="R807" s="46" t="s">
        <v>4205</v>
      </c>
      <c r="S807" s="43" t="s">
        <v>4206</v>
      </c>
    </row>
    <row r="808" spans="1:19" ht="48">
      <c r="A808" s="44"/>
      <c r="B808" s="40"/>
      <c r="C808" s="41" t="s">
        <v>4207</v>
      </c>
      <c r="D808" s="41" t="s">
        <v>53</v>
      </c>
      <c r="E808" s="40" t="s">
        <v>4208</v>
      </c>
      <c r="F808" s="42">
        <v>44695.67832175926</v>
      </c>
      <c r="G808" s="40"/>
      <c r="H808" s="40"/>
      <c r="I808" s="40"/>
      <c r="J808" s="40"/>
      <c r="K808" s="40" t="s">
        <v>4209</v>
      </c>
      <c r="L808" s="40"/>
      <c r="M808" s="43" t="s">
        <v>56</v>
      </c>
      <c r="N808" s="45" t="s">
        <v>4210</v>
      </c>
      <c r="O808" s="40">
        <v>75</v>
      </c>
      <c r="P808" s="40">
        <v>235</v>
      </c>
      <c r="Q808" s="40"/>
      <c r="R808" s="46" t="s">
        <v>4211</v>
      </c>
      <c r="S808" s="43" t="s">
        <v>112</v>
      </c>
    </row>
    <row r="809" spans="1:19" ht="48">
      <c r="A809" s="44"/>
      <c r="B809" s="40"/>
      <c r="C809" s="41" t="s">
        <v>4212</v>
      </c>
      <c r="D809" s="41" t="s">
        <v>53</v>
      </c>
      <c r="E809" s="40" t="s">
        <v>4213</v>
      </c>
      <c r="F809" s="42">
        <v>44695.677986111114</v>
      </c>
      <c r="G809" s="40"/>
      <c r="H809" s="40"/>
      <c r="I809" s="40"/>
      <c r="J809" s="40"/>
      <c r="K809" s="40" t="s">
        <v>4214</v>
      </c>
      <c r="L809" s="40"/>
      <c r="M809" s="43" t="s">
        <v>156</v>
      </c>
      <c r="N809" s="45" t="s">
        <v>4215</v>
      </c>
      <c r="O809" s="40">
        <v>447</v>
      </c>
      <c r="P809" s="40">
        <v>466</v>
      </c>
      <c r="Q809" s="40" t="s">
        <v>4216</v>
      </c>
      <c r="R809" s="46" t="s">
        <v>4217</v>
      </c>
      <c r="S809" s="43" t="s">
        <v>4218</v>
      </c>
    </row>
    <row r="810" spans="1:19" ht="72">
      <c r="A810" s="44"/>
      <c r="B810" s="40"/>
      <c r="C810" s="41" t="s">
        <v>4219</v>
      </c>
      <c r="D810" s="41" t="s">
        <v>53</v>
      </c>
      <c r="E810" s="40" t="s">
        <v>4220</v>
      </c>
      <c r="F810" s="42">
        <v>44695.677523148144</v>
      </c>
      <c r="G810" s="40"/>
      <c r="H810" s="40"/>
      <c r="I810" s="40"/>
      <c r="J810" s="40"/>
      <c r="K810" s="40" t="s">
        <v>4221</v>
      </c>
      <c r="L810" s="40"/>
      <c r="M810" s="43" t="s">
        <v>56</v>
      </c>
      <c r="N810" s="45" t="s">
        <v>4222</v>
      </c>
      <c r="O810" s="40">
        <v>10</v>
      </c>
      <c r="P810" s="40">
        <v>123</v>
      </c>
      <c r="Q810" s="40"/>
      <c r="R810" s="46" t="s">
        <v>4223</v>
      </c>
      <c r="S810" s="43" t="s">
        <v>1384</v>
      </c>
    </row>
    <row r="811" spans="1:19" ht="72">
      <c r="A811" s="44"/>
      <c r="B811" s="40"/>
      <c r="C811" s="41" t="s">
        <v>4224</v>
      </c>
      <c r="D811" s="41" t="s">
        <v>53</v>
      </c>
      <c r="E811" s="40" t="s">
        <v>4225</v>
      </c>
      <c r="F811" s="42">
        <v>44695.677094907413</v>
      </c>
      <c r="G811" s="40"/>
      <c r="H811" s="40"/>
      <c r="I811" s="40"/>
      <c r="J811" s="40"/>
      <c r="K811" s="40" t="s">
        <v>218</v>
      </c>
      <c r="L811" s="40"/>
      <c r="M811" s="43" t="s">
        <v>56</v>
      </c>
      <c r="N811" s="45" t="s">
        <v>219</v>
      </c>
      <c r="O811" s="40">
        <v>32</v>
      </c>
      <c r="P811" s="40">
        <v>177</v>
      </c>
      <c r="Q811" s="40"/>
      <c r="R811" s="46" t="s">
        <v>4226</v>
      </c>
      <c r="S811" s="43" t="s">
        <v>112</v>
      </c>
    </row>
    <row r="812" spans="1:19" ht="84">
      <c r="A812" s="44"/>
      <c r="B812" s="40"/>
      <c r="C812" s="41" t="s">
        <v>4227</v>
      </c>
      <c r="D812" s="41" t="s">
        <v>53</v>
      </c>
      <c r="E812" s="40" t="s">
        <v>4228</v>
      </c>
      <c r="F812" s="42">
        <v>44695.676828703705</v>
      </c>
      <c r="G812" s="40"/>
      <c r="H812" s="40"/>
      <c r="I812" s="40"/>
      <c r="J812" s="40"/>
      <c r="K812" s="40" t="s">
        <v>4229</v>
      </c>
      <c r="L812" s="40"/>
      <c r="M812" s="43" t="s">
        <v>56</v>
      </c>
      <c r="N812" s="45" t="s">
        <v>4230</v>
      </c>
      <c r="O812" s="40">
        <v>286</v>
      </c>
      <c r="P812" s="40">
        <v>186</v>
      </c>
      <c r="Q812" s="40"/>
      <c r="R812" s="46" t="s">
        <v>4231</v>
      </c>
      <c r="S812" s="43" t="s">
        <v>3485</v>
      </c>
    </row>
    <row r="813" spans="1:19" ht="13">
      <c r="A813" s="44"/>
      <c r="B813" s="40"/>
      <c r="C813" s="41" t="s">
        <v>4232</v>
      </c>
      <c r="D813" s="41" t="s">
        <v>223</v>
      </c>
      <c r="E813" s="40" t="s">
        <v>4233</v>
      </c>
      <c r="F813" s="42">
        <v>44695.676736111112</v>
      </c>
      <c r="G813" s="40"/>
      <c r="H813" s="40"/>
      <c r="I813" s="40"/>
      <c r="J813" s="40"/>
      <c r="K813" s="40" t="s">
        <v>1581</v>
      </c>
      <c r="L813" s="40"/>
      <c r="M813" s="43" t="s">
        <v>156</v>
      </c>
      <c r="N813" s="45" t="s">
        <v>1583</v>
      </c>
      <c r="O813" s="40">
        <v>1</v>
      </c>
      <c r="P813" s="40">
        <v>22</v>
      </c>
      <c r="Q813" s="40"/>
      <c r="R813" s="46" t="s">
        <v>4234</v>
      </c>
      <c r="S813" s="43" t="s">
        <v>4235</v>
      </c>
    </row>
    <row r="814" spans="1:19" ht="24">
      <c r="A814" s="44"/>
      <c r="B814" s="40"/>
      <c r="C814" s="41" t="s">
        <v>4236</v>
      </c>
      <c r="D814" s="41" t="s">
        <v>223</v>
      </c>
      <c r="E814" s="40" t="s">
        <v>4237</v>
      </c>
      <c r="F814" s="42">
        <v>44695.674942129626</v>
      </c>
      <c r="G814" s="40"/>
      <c r="H814" s="40"/>
      <c r="I814" s="40"/>
      <c r="J814" s="40"/>
      <c r="K814" s="40" t="s">
        <v>4238</v>
      </c>
      <c r="L814" s="40"/>
      <c r="M814" s="43" t="s">
        <v>56</v>
      </c>
      <c r="N814" s="45" t="s">
        <v>4239</v>
      </c>
      <c r="O814" s="40">
        <v>143</v>
      </c>
      <c r="P814" s="40">
        <v>49</v>
      </c>
      <c r="Q814" s="40" t="s">
        <v>4240</v>
      </c>
      <c r="R814" s="46" t="s">
        <v>4241</v>
      </c>
      <c r="S814" s="43" t="s">
        <v>112</v>
      </c>
    </row>
    <row r="815" spans="1:19" ht="36">
      <c r="A815" s="44"/>
      <c r="B815" s="40"/>
      <c r="C815" s="41" t="s">
        <v>4242</v>
      </c>
      <c r="D815" s="41" t="s">
        <v>191</v>
      </c>
      <c r="E815" s="40" t="s">
        <v>4243</v>
      </c>
      <c r="F815" s="42">
        <v>44695.673761574071</v>
      </c>
      <c r="G815" s="40"/>
      <c r="H815" s="40"/>
      <c r="I815" s="40"/>
      <c r="J815" s="40"/>
      <c r="K815" s="40" t="s">
        <v>109</v>
      </c>
      <c r="L815" s="40"/>
      <c r="M815" s="43" t="s">
        <v>64</v>
      </c>
      <c r="N815" s="45" t="s">
        <v>110</v>
      </c>
      <c r="O815" s="40">
        <v>68</v>
      </c>
      <c r="P815" s="40">
        <v>130</v>
      </c>
      <c r="Q815" s="40"/>
      <c r="R815" s="46" t="s">
        <v>4244</v>
      </c>
      <c r="S815" s="43" t="s">
        <v>112</v>
      </c>
    </row>
    <row r="816" spans="1:19" ht="24">
      <c r="A816" s="44"/>
      <c r="B816" s="40"/>
      <c r="C816" s="41" t="s">
        <v>4245</v>
      </c>
      <c r="D816" s="41" t="s">
        <v>53</v>
      </c>
      <c r="E816" s="40" t="s">
        <v>4246</v>
      </c>
      <c r="F816" s="42">
        <v>44695.673009259262</v>
      </c>
      <c r="G816" s="40"/>
      <c r="H816" s="40"/>
      <c r="I816" s="40"/>
      <c r="J816" s="40"/>
      <c r="K816" s="40" t="s">
        <v>4247</v>
      </c>
      <c r="L816" s="40"/>
      <c r="M816" s="43" t="s">
        <v>56</v>
      </c>
      <c r="N816" s="45" t="s">
        <v>4248</v>
      </c>
      <c r="O816" s="40"/>
      <c r="P816" s="40">
        <v>1</v>
      </c>
      <c r="Q816" s="40"/>
      <c r="R816" s="46" t="s">
        <v>4249</v>
      </c>
      <c r="S816" s="43" t="s">
        <v>3485</v>
      </c>
    </row>
    <row r="817" spans="1:19" ht="84">
      <c r="A817" s="44"/>
      <c r="B817" s="40"/>
      <c r="C817" s="41" t="s">
        <v>4250</v>
      </c>
      <c r="D817" s="41" t="s">
        <v>53</v>
      </c>
      <c r="E817" s="40" t="s">
        <v>4251</v>
      </c>
      <c r="F817" s="42">
        <v>44695.668842592597</v>
      </c>
      <c r="G817" s="40"/>
      <c r="H817" s="40"/>
      <c r="I817" s="40"/>
      <c r="J817" s="40"/>
      <c r="K817" s="40" t="s">
        <v>1405</v>
      </c>
      <c r="L817" s="40"/>
      <c r="M817" s="43" t="s">
        <v>56</v>
      </c>
      <c r="N817" s="45" t="s">
        <v>1406</v>
      </c>
      <c r="O817" s="40">
        <v>4</v>
      </c>
      <c r="P817" s="40">
        <v>1</v>
      </c>
      <c r="Q817" s="40" t="s">
        <v>227</v>
      </c>
      <c r="R817" s="46" t="s">
        <v>4252</v>
      </c>
      <c r="S817" s="43" t="s">
        <v>4253</v>
      </c>
    </row>
    <row r="818" spans="1:19" ht="48">
      <c r="A818" s="44"/>
      <c r="B818" s="40"/>
      <c r="C818" s="41" t="s">
        <v>4254</v>
      </c>
      <c r="D818" s="41"/>
      <c r="E818" s="40" t="s">
        <v>4255</v>
      </c>
      <c r="F818" s="42">
        <v>44695.66741898148</v>
      </c>
      <c r="G818" s="40"/>
      <c r="H818" s="40"/>
      <c r="I818" s="40"/>
      <c r="J818" s="40"/>
      <c r="K818" s="40" t="s">
        <v>4256</v>
      </c>
      <c r="L818" s="40"/>
      <c r="M818" s="43" t="s">
        <v>56</v>
      </c>
      <c r="N818" s="45" t="s">
        <v>4257</v>
      </c>
      <c r="O818" s="40">
        <v>1388</v>
      </c>
      <c r="P818" s="40">
        <v>1313</v>
      </c>
      <c r="Q818" s="40" t="s">
        <v>4258</v>
      </c>
      <c r="R818" s="46" t="s">
        <v>4259</v>
      </c>
      <c r="S818" s="43" t="s">
        <v>84</v>
      </c>
    </row>
    <row r="819" spans="1:19" ht="48">
      <c r="A819" s="44"/>
      <c r="B819" s="40"/>
      <c r="C819" s="41" t="s">
        <v>4260</v>
      </c>
      <c r="D819" s="41"/>
      <c r="E819" s="40" t="s">
        <v>4261</v>
      </c>
      <c r="F819" s="42">
        <v>44695.666747685187</v>
      </c>
      <c r="G819" s="40"/>
      <c r="H819" s="40"/>
      <c r="I819" s="40"/>
      <c r="J819" s="40"/>
      <c r="K819" s="40" t="s">
        <v>4262</v>
      </c>
      <c r="L819" s="40"/>
      <c r="M819" s="43" t="s">
        <v>56</v>
      </c>
      <c r="N819" s="45" t="s">
        <v>4263</v>
      </c>
      <c r="O819" s="40">
        <v>41</v>
      </c>
      <c r="P819" s="40">
        <v>52</v>
      </c>
      <c r="Q819" s="40"/>
      <c r="R819" s="46" t="s">
        <v>4264</v>
      </c>
      <c r="S819" s="43" t="s">
        <v>714</v>
      </c>
    </row>
    <row r="820" spans="1:19" ht="84">
      <c r="A820" s="44"/>
      <c r="B820" s="40"/>
      <c r="C820" s="41" t="s">
        <v>4265</v>
      </c>
      <c r="D820" s="41"/>
      <c r="E820" s="40" t="s">
        <v>4266</v>
      </c>
      <c r="F820" s="42">
        <v>44695.666655092587</v>
      </c>
      <c r="G820" s="40"/>
      <c r="H820" s="40"/>
      <c r="I820" s="40"/>
      <c r="J820" s="40"/>
      <c r="K820" s="40" t="s">
        <v>4262</v>
      </c>
      <c r="L820" s="40"/>
      <c r="M820" s="43" t="s">
        <v>56</v>
      </c>
      <c r="N820" s="45" t="s">
        <v>4263</v>
      </c>
      <c r="O820" s="40">
        <v>41</v>
      </c>
      <c r="P820" s="40">
        <v>52</v>
      </c>
      <c r="Q820" s="40"/>
      <c r="R820" s="46" t="s">
        <v>4267</v>
      </c>
      <c r="S820" s="43" t="s">
        <v>1940</v>
      </c>
    </row>
    <row r="821" spans="1:19" ht="60">
      <c r="A821" s="44"/>
      <c r="B821" s="40"/>
      <c r="C821" s="41" t="s">
        <v>4268</v>
      </c>
      <c r="D821" s="41"/>
      <c r="E821" s="40" t="s">
        <v>4269</v>
      </c>
      <c r="F821" s="42">
        <v>44695.666597222225</v>
      </c>
      <c r="G821" s="40"/>
      <c r="H821" s="40"/>
      <c r="I821" s="40"/>
      <c r="J821" s="40"/>
      <c r="K821" s="40" t="s">
        <v>4262</v>
      </c>
      <c r="L821" s="40"/>
      <c r="M821" s="43" t="s">
        <v>56</v>
      </c>
      <c r="N821" s="45" t="s">
        <v>4263</v>
      </c>
      <c r="O821" s="40">
        <v>41</v>
      </c>
      <c r="P821" s="40">
        <v>52</v>
      </c>
      <c r="Q821" s="40"/>
      <c r="R821" s="46" t="s">
        <v>4270</v>
      </c>
      <c r="S821" s="43" t="s">
        <v>4271</v>
      </c>
    </row>
    <row r="822" spans="1:19" ht="13">
      <c r="A822" s="44"/>
      <c r="B822" s="40"/>
      <c r="C822" s="41" t="s">
        <v>4272</v>
      </c>
      <c r="D822" s="41" t="s">
        <v>53</v>
      </c>
      <c r="E822" s="40" t="s">
        <v>4273</v>
      </c>
      <c r="F822" s="42">
        <v>44695.666550925926</v>
      </c>
      <c r="G822" s="40"/>
      <c r="H822" s="40"/>
      <c r="I822" s="40"/>
      <c r="J822" s="40"/>
      <c r="K822" s="40" t="s">
        <v>4262</v>
      </c>
      <c r="L822" s="40"/>
      <c r="M822" s="43" t="s">
        <v>56</v>
      </c>
      <c r="N822" s="45" t="s">
        <v>4263</v>
      </c>
      <c r="O822" s="40">
        <v>41</v>
      </c>
      <c r="P822" s="40">
        <v>52</v>
      </c>
      <c r="Q822" s="40"/>
      <c r="R822" s="46" t="s">
        <v>4274</v>
      </c>
      <c r="S822" s="43" t="s">
        <v>4275</v>
      </c>
    </row>
    <row r="823" spans="1:19" ht="24">
      <c r="A823" s="44"/>
      <c r="B823" s="40"/>
      <c r="C823" s="41" t="s">
        <v>4276</v>
      </c>
      <c r="D823" s="41"/>
      <c r="E823" s="40" t="s">
        <v>4277</v>
      </c>
      <c r="F823" s="42">
        <v>44695.662233796298</v>
      </c>
      <c r="G823" s="40"/>
      <c r="H823" s="40"/>
      <c r="I823" s="40"/>
      <c r="J823" s="40"/>
      <c r="K823" s="40" t="s">
        <v>4278</v>
      </c>
      <c r="L823" s="40"/>
      <c r="M823" s="43" t="s">
        <v>56</v>
      </c>
      <c r="N823" s="45" t="s">
        <v>4279</v>
      </c>
      <c r="O823" s="40">
        <v>38</v>
      </c>
      <c r="P823" s="40">
        <v>159</v>
      </c>
      <c r="Q823" s="40" t="s">
        <v>227</v>
      </c>
      <c r="R823" s="46" t="s">
        <v>4280</v>
      </c>
      <c r="S823" s="43" t="s">
        <v>84</v>
      </c>
    </row>
    <row r="824" spans="1:19" ht="48">
      <c r="A824" s="44"/>
      <c r="B824" s="40"/>
      <c r="C824" s="41" t="s">
        <v>4281</v>
      </c>
      <c r="D824" s="41"/>
      <c r="E824" s="40" t="s">
        <v>4282</v>
      </c>
      <c r="F824" s="42">
        <v>44695.66170138889</v>
      </c>
      <c r="G824" s="40"/>
      <c r="H824" s="40"/>
      <c r="I824" s="40"/>
      <c r="J824" s="40"/>
      <c r="K824" s="40" t="s">
        <v>1258</v>
      </c>
      <c r="L824" s="40"/>
      <c r="M824" s="43" t="s">
        <v>56</v>
      </c>
      <c r="N824" s="45" t="s">
        <v>1259</v>
      </c>
      <c r="O824" s="40">
        <v>1416</v>
      </c>
      <c r="P824" s="40"/>
      <c r="Q824" s="40"/>
      <c r="R824" s="46" t="s">
        <v>4283</v>
      </c>
      <c r="S824" s="43" t="s">
        <v>4284</v>
      </c>
    </row>
    <row r="825" spans="1:19" ht="60">
      <c r="A825" s="44"/>
      <c r="B825" s="40"/>
      <c r="C825" s="41" t="s">
        <v>4285</v>
      </c>
      <c r="D825" s="41"/>
      <c r="E825" s="40" t="s">
        <v>4286</v>
      </c>
      <c r="F825" s="42">
        <v>44695.661678240736</v>
      </c>
      <c r="G825" s="40"/>
      <c r="H825" s="40"/>
      <c r="I825" s="40"/>
      <c r="J825" s="40"/>
      <c r="K825" s="40" t="s">
        <v>4287</v>
      </c>
      <c r="L825" s="40"/>
      <c r="M825" s="43" t="s">
        <v>56</v>
      </c>
      <c r="N825" s="45" t="s">
        <v>4288</v>
      </c>
      <c r="O825" s="40">
        <v>14</v>
      </c>
      <c r="P825" s="40">
        <v>460</v>
      </c>
      <c r="Q825" s="40"/>
      <c r="R825" s="46" t="s">
        <v>4289</v>
      </c>
      <c r="S825" s="43" t="s">
        <v>84</v>
      </c>
    </row>
    <row r="826" spans="1:19" ht="60">
      <c r="A826" s="44"/>
      <c r="B826" s="40"/>
      <c r="C826" s="41" t="s">
        <v>4290</v>
      </c>
      <c r="D826" s="41" t="s">
        <v>53</v>
      </c>
      <c r="E826" s="40" t="s">
        <v>4291</v>
      </c>
      <c r="F826" s="42">
        <v>44695.661643518513</v>
      </c>
      <c r="G826" s="40"/>
      <c r="H826" s="40"/>
      <c r="I826" s="40"/>
      <c r="J826" s="40"/>
      <c r="K826" s="40" t="s">
        <v>4152</v>
      </c>
      <c r="L826" s="40"/>
      <c r="M826" s="43" t="s">
        <v>56</v>
      </c>
      <c r="N826" s="45" t="s">
        <v>4153</v>
      </c>
      <c r="O826" s="40">
        <v>2508</v>
      </c>
      <c r="P826" s="40">
        <v>1572</v>
      </c>
      <c r="Q826" s="40" t="s">
        <v>4154</v>
      </c>
      <c r="R826" s="46" t="s">
        <v>4292</v>
      </c>
      <c r="S826" s="43" t="s">
        <v>1372</v>
      </c>
    </row>
    <row r="827" spans="1:19" ht="36">
      <c r="A827" s="44"/>
      <c r="B827" s="40"/>
      <c r="C827" s="41" t="s">
        <v>4293</v>
      </c>
      <c r="D827" s="41"/>
      <c r="E827" s="40" t="s">
        <v>4294</v>
      </c>
      <c r="F827" s="42">
        <v>44695.659386574072</v>
      </c>
      <c r="G827" s="40"/>
      <c r="H827" s="40"/>
      <c r="I827" s="40"/>
      <c r="J827" s="40"/>
      <c r="K827" s="40" t="s">
        <v>4295</v>
      </c>
      <c r="L827" s="40"/>
      <c r="M827" s="43" t="s">
        <v>56</v>
      </c>
      <c r="N827" s="45" t="s">
        <v>4296</v>
      </c>
      <c r="O827" s="40">
        <v>243</v>
      </c>
      <c r="P827" s="40">
        <v>489</v>
      </c>
      <c r="Q827" s="40" t="s">
        <v>227</v>
      </c>
      <c r="R827" s="46" t="s">
        <v>4297</v>
      </c>
      <c r="S827" s="43" t="s">
        <v>934</v>
      </c>
    </row>
    <row r="828" spans="1:19" ht="24">
      <c r="A828" s="44"/>
      <c r="B828" s="40"/>
      <c r="C828" s="41" t="s">
        <v>4298</v>
      </c>
      <c r="D828" s="41" t="s">
        <v>53</v>
      </c>
      <c r="E828" s="40" t="s">
        <v>4299</v>
      </c>
      <c r="F828" s="42">
        <v>44695.659351851849</v>
      </c>
      <c r="G828" s="40"/>
      <c r="H828" s="40"/>
      <c r="I828" s="40"/>
      <c r="J828" s="40"/>
      <c r="K828" s="40" t="s">
        <v>4300</v>
      </c>
      <c r="L828" s="40"/>
      <c r="M828" s="43" t="s">
        <v>56</v>
      </c>
      <c r="N828" s="45" t="s">
        <v>4301</v>
      </c>
      <c r="O828" s="40">
        <v>1233</v>
      </c>
      <c r="P828" s="40">
        <v>154</v>
      </c>
      <c r="Q828" s="40" t="s">
        <v>4302</v>
      </c>
      <c r="R828" s="46" t="s">
        <v>4303</v>
      </c>
      <c r="S828" s="43" t="s">
        <v>2681</v>
      </c>
    </row>
    <row r="829" spans="1:19" ht="36">
      <c r="A829" s="44"/>
      <c r="B829" s="40"/>
      <c r="C829" s="41" t="s">
        <v>4304</v>
      </c>
      <c r="D829" s="41" t="s">
        <v>53</v>
      </c>
      <c r="E829" s="40" t="s">
        <v>4305</v>
      </c>
      <c r="F829" s="42">
        <v>44695.658379629633</v>
      </c>
      <c r="G829" s="40"/>
      <c r="H829" s="40"/>
      <c r="I829" s="40"/>
      <c r="J829" s="40"/>
      <c r="K829" s="40" t="s">
        <v>4306</v>
      </c>
      <c r="L829" s="40"/>
      <c r="M829" s="43" t="s">
        <v>56</v>
      </c>
      <c r="N829" s="45" t="s">
        <v>4307</v>
      </c>
      <c r="O829" s="40">
        <v>3425</v>
      </c>
      <c r="P829" s="40">
        <v>1141</v>
      </c>
      <c r="Q829" s="40" t="s">
        <v>4308</v>
      </c>
      <c r="R829" s="46" t="s">
        <v>4309</v>
      </c>
      <c r="S829" s="43" t="s">
        <v>421</v>
      </c>
    </row>
    <row r="830" spans="1:19" ht="36">
      <c r="A830" s="44"/>
      <c r="B830" s="40"/>
      <c r="C830" s="41" t="s">
        <v>4310</v>
      </c>
      <c r="D830" s="41" t="s">
        <v>53</v>
      </c>
      <c r="E830" s="40" t="s">
        <v>4311</v>
      </c>
      <c r="F830" s="42">
        <v>44695.657268518524</v>
      </c>
      <c r="G830" s="40"/>
      <c r="H830" s="40"/>
      <c r="I830" s="40"/>
      <c r="J830" s="40"/>
      <c r="K830" s="40" t="s">
        <v>4312</v>
      </c>
      <c r="L830" s="40"/>
      <c r="M830" s="43" t="s">
        <v>56</v>
      </c>
      <c r="N830" s="45" t="s">
        <v>4313</v>
      </c>
      <c r="O830" s="40">
        <v>62</v>
      </c>
      <c r="P830" s="40">
        <v>70</v>
      </c>
      <c r="Q830" s="40"/>
      <c r="R830" s="46" t="s">
        <v>4314</v>
      </c>
      <c r="S830" s="43" t="s">
        <v>4315</v>
      </c>
    </row>
    <row r="831" spans="1:19" ht="24">
      <c r="A831" s="44"/>
      <c r="B831" s="40"/>
      <c r="C831" s="41" t="s">
        <v>4316</v>
      </c>
      <c r="D831" s="41"/>
      <c r="E831" s="40" t="s">
        <v>4317</v>
      </c>
      <c r="F831" s="42">
        <v>44695.65697916667</v>
      </c>
      <c r="G831" s="40"/>
      <c r="H831" s="40"/>
      <c r="I831" s="40" t="s">
        <v>4318</v>
      </c>
      <c r="J831" s="40" t="s">
        <v>4319</v>
      </c>
      <c r="K831" s="40" t="s">
        <v>4320</v>
      </c>
      <c r="L831" s="40" t="s">
        <v>4321</v>
      </c>
      <c r="M831" s="43" t="s">
        <v>56</v>
      </c>
      <c r="N831" s="45" t="s">
        <v>4322</v>
      </c>
      <c r="O831" s="40">
        <v>5158</v>
      </c>
      <c r="P831" s="40">
        <v>4312</v>
      </c>
      <c r="Q831" s="40" t="s">
        <v>227</v>
      </c>
      <c r="R831" s="46" t="s">
        <v>4323</v>
      </c>
      <c r="S831" s="43" t="s">
        <v>4324</v>
      </c>
    </row>
    <row r="832" spans="1:19" ht="48">
      <c r="A832" s="44"/>
      <c r="B832" s="40"/>
      <c r="C832" s="41" t="s">
        <v>4325</v>
      </c>
      <c r="D832" s="41"/>
      <c r="E832" s="40" t="s">
        <v>4326</v>
      </c>
      <c r="F832" s="42">
        <v>44695.654664351852</v>
      </c>
      <c r="G832" s="40"/>
      <c r="H832" s="40"/>
      <c r="I832" s="40"/>
      <c r="J832" s="40"/>
      <c r="K832" s="40" t="s">
        <v>4327</v>
      </c>
      <c r="L832" s="40"/>
      <c r="M832" s="43" t="s">
        <v>156</v>
      </c>
      <c r="N832" s="45" t="s">
        <v>4328</v>
      </c>
      <c r="O832" s="40">
        <v>72</v>
      </c>
      <c r="P832" s="40">
        <v>346</v>
      </c>
      <c r="Q832" s="40" t="s">
        <v>227</v>
      </c>
      <c r="R832" s="46" t="s">
        <v>4329</v>
      </c>
      <c r="S832" s="43" t="s">
        <v>84</v>
      </c>
    </row>
    <row r="833" spans="1:19" ht="24">
      <c r="A833" s="44"/>
      <c r="B833" s="40"/>
      <c r="C833" s="41" t="s">
        <v>4330</v>
      </c>
      <c r="D833" s="41"/>
      <c r="E833" s="40" t="s">
        <v>4331</v>
      </c>
      <c r="F833" s="42">
        <v>44695.653553240743</v>
      </c>
      <c r="G833" s="40"/>
      <c r="H833" s="40"/>
      <c r="I833" s="40" t="s">
        <v>281</v>
      </c>
      <c r="J833" s="40" t="s">
        <v>282</v>
      </c>
      <c r="K833" s="40" t="s">
        <v>4332</v>
      </c>
      <c r="L833" s="40" t="s">
        <v>2491</v>
      </c>
      <c r="M833" s="43" t="s">
        <v>56</v>
      </c>
      <c r="N833" s="45" t="s">
        <v>4333</v>
      </c>
      <c r="O833" s="40">
        <v>97</v>
      </c>
      <c r="P833" s="40">
        <v>700</v>
      </c>
      <c r="Q833" s="40" t="s">
        <v>227</v>
      </c>
      <c r="R833" s="46" t="s">
        <v>4334</v>
      </c>
      <c r="S833" s="43" t="s">
        <v>287</v>
      </c>
    </row>
    <row r="834" spans="1:19" ht="13">
      <c r="A834" s="44"/>
      <c r="B834" s="40"/>
      <c r="C834" s="41" t="s">
        <v>4335</v>
      </c>
      <c r="D834" s="41" t="s">
        <v>53</v>
      </c>
      <c r="E834" s="40" t="s">
        <v>4336</v>
      </c>
      <c r="F834" s="42">
        <v>44695.653425925921</v>
      </c>
      <c r="G834" s="40"/>
      <c r="H834" s="40"/>
      <c r="I834" s="40"/>
      <c r="J834" s="40"/>
      <c r="K834" s="40" t="s">
        <v>4337</v>
      </c>
      <c r="L834" s="40"/>
      <c r="M834" s="43" t="s">
        <v>56</v>
      </c>
      <c r="N834" s="45" t="s">
        <v>4338</v>
      </c>
      <c r="O834" s="40">
        <v>21</v>
      </c>
      <c r="P834" s="40">
        <v>182</v>
      </c>
      <c r="Q834" s="40" t="s">
        <v>4339</v>
      </c>
      <c r="R834" s="46" t="s">
        <v>4340</v>
      </c>
      <c r="S834" s="43" t="s">
        <v>112</v>
      </c>
    </row>
    <row r="835" spans="1:19" ht="13">
      <c r="A835" s="44"/>
      <c r="B835" s="40"/>
      <c r="C835" s="41" t="s">
        <v>4341</v>
      </c>
      <c r="D835" s="41" t="s">
        <v>53</v>
      </c>
      <c r="E835" s="40" t="s">
        <v>4342</v>
      </c>
      <c r="F835" s="42">
        <v>44695.652986111112</v>
      </c>
      <c r="G835" s="40"/>
      <c r="H835" s="40"/>
      <c r="I835" s="40"/>
      <c r="J835" s="40"/>
      <c r="K835" s="40" t="s">
        <v>4343</v>
      </c>
      <c r="L835" s="40"/>
      <c r="M835" s="43" t="s">
        <v>64</v>
      </c>
      <c r="N835" s="45" t="s">
        <v>4344</v>
      </c>
      <c r="O835" s="40">
        <v>153</v>
      </c>
      <c r="P835" s="40">
        <v>285</v>
      </c>
      <c r="Q835" s="40"/>
      <c r="R835" s="46" t="s">
        <v>4345</v>
      </c>
      <c r="S835" s="43" t="s">
        <v>4315</v>
      </c>
    </row>
    <row r="836" spans="1:19" ht="192">
      <c r="A836" s="44"/>
      <c r="B836" s="40"/>
      <c r="C836" s="41" t="s">
        <v>4346</v>
      </c>
      <c r="D836" s="41"/>
      <c r="E836" s="40" t="s">
        <v>4347</v>
      </c>
      <c r="F836" s="42">
        <v>44695.652407407411</v>
      </c>
      <c r="G836" s="40"/>
      <c r="H836" s="40"/>
      <c r="I836" s="40"/>
      <c r="J836" s="40"/>
      <c r="K836" s="40" t="s">
        <v>4348</v>
      </c>
      <c r="L836" s="40"/>
      <c r="M836" s="43" t="s">
        <v>156</v>
      </c>
      <c r="N836" s="45" t="s">
        <v>4349</v>
      </c>
      <c r="O836" s="40">
        <v>55</v>
      </c>
      <c r="P836" s="40">
        <v>124</v>
      </c>
      <c r="Q836" s="40" t="s">
        <v>227</v>
      </c>
      <c r="R836" s="46" t="s">
        <v>4350</v>
      </c>
      <c r="S836" s="43" t="s">
        <v>4351</v>
      </c>
    </row>
    <row r="837" spans="1:19" ht="13">
      <c r="A837" s="44"/>
      <c r="B837" s="40"/>
      <c r="C837" s="41" t="s">
        <v>4352</v>
      </c>
      <c r="D837" s="41"/>
      <c r="E837" s="40" t="s">
        <v>4353</v>
      </c>
      <c r="F837" s="42">
        <v>44695.651747685188</v>
      </c>
      <c r="G837" s="40"/>
      <c r="H837" s="40"/>
      <c r="I837" s="40"/>
      <c r="J837" s="40"/>
      <c r="K837" s="40" t="s">
        <v>4354</v>
      </c>
      <c r="L837" s="40"/>
      <c r="M837" s="43" t="s">
        <v>56</v>
      </c>
      <c r="N837" s="45" t="s">
        <v>4355</v>
      </c>
      <c r="O837" s="40">
        <v>6103</v>
      </c>
      <c r="P837" s="40">
        <v>4786</v>
      </c>
      <c r="Q837" s="40" t="s">
        <v>4356</v>
      </c>
      <c r="R837" s="46" t="s">
        <v>4357</v>
      </c>
      <c r="S837" s="43" t="s">
        <v>112</v>
      </c>
    </row>
    <row r="838" spans="1:19" ht="24">
      <c r="A838" s="44"/>
      <c r="B838" s="40"/>
      <c r="C838" s="41" t="s">
        <v>4358</v>
      </c>
      <c r="D838" s="41" t="s">
        <v>53</v>
      </c>
      <c r="E838" s="40" t="s">
        <v>4359</v>
      </c>
      <c r="F838" s="42">
        <v>44695.649398148147</v>
      </c>
      <c r="G838" s="40"/>
      <c r="H838" s="40"/>
      <c r="I838" s="40"/>
      <c r="J838" s="40"/>
      <c r="K838" s="40" t="s">
        <v>745</v>
      </c>
      <c r="L838" s="40"/>
      <c r="M838" s="43" t="s">
        <v>56</v>
      </c>
      <c r="N838" s="45" t="s">
        <v>746</v>
      </c>
      <c r="O838" s="40">
        <v>519</v>
      </c>
      <c r="P838" s="40">
        <v>262</v>
      </c>
      <c r="Q838" s="40" t="s">
        <v>747</v>
      </c>
      <c r="R838" s="46" t="s">
        <v>4360</v>
      </c>
      <c r="S838" s="43" t="s">
        <v>4361</v>
      </c>
    </row>
    <row r="839" spans="1:19" ht="13">
      <c r="A839" s="44"/>
      <c r="B839" s="40"/>
      <c r="C839" s="41" t="s">
        <v>4362</v>
      </c>
      <c r="D839" s="41"/>
      <c r="E839" s="40" t="s">
        <v>4363</v>
      </c>
      <c r="F839" s="42">
        <v>44695.648854166662</v>
      </c>
      <c r="G839" s="40"/>
      <c r="H839" s="40"/>
      <c r="I839" s="40"/>
      <c r="J839" s="40"/>
      <c r="K839" s="40" t="s">
        <v>4364</v>
      </c>
      <c r="L839" s="40"/>
      <c r="M839" s="43" t="s">
        <v>156</v>
      </c>
      <c r="N839" s="45" t="s">
        <v>4365</v>
      </c>
      <c r="O839" s="40">
        <v>495</v>
      </c>
      <c r="P839" s="40">
        <v>333</v>
      </c>
      <c r="Q839" s="40"/>
      <c r="R839" s="46" t="s">
        <v>4366</v>
      </c>
      <c r="S839" s="43" t="s">
        <v>84</v>
      </c>
    </row>
    <row r="840" spans="1:19" ht="13">
      <c r="A840" s="44"/>
      <c r="B840" s="40"/>
      <c r="C840" s="41" t="s">
        <v>4367</v>
      </c>
      <c r="D840" s="41" t="s">
        <v>53</v>
      </c>
      <c r="E840" s="40" t="s">
        <v>4368</v>
      </c>
      <c r="F840" s="42">
        <v>44695.648217592592</v>
      </c>
      <c r="G840" s="40"/>
      <c r="H840" s="40"/>
      <c r="I840" s="40"/>
      <c r="J840" s="40"/>
      <c r="K840" s="40" t="s">
        <v>4369</v>
      </c>
      <c r="L840" s="40"/>
      <c r="M840" s="43" t="s">
        <v>56</v>
      </c>
      <c r="N840" s="45" t="s">
        <v>4370</v>
      </c>
      <c r="O840" s="40">
        <v>2338</v>
      </c>
      <c r="P840" s="40">
        <v>955</v>
      </c>
      <c r="Q840" s="40" t="s">
        <v>227</v>
      </c>
      <c r="R840" s="46" t="s">
        <v>4371</v>
      </c>
      <c r="S840" s="43" t="s">
        <v>4315</v>
      </c>
    </row>
    <row r="841" spans="1:19" ht="24">
      <c r="A841" s="44"/>
      <c r="B841" s="40"/>
      <c r="C841" s="41" t="s">
        <v>4372</v>
      </c>
      <c r="D841" s="41" t="s">
        <v>53</v>
      </c>
      <c r="E841" s="40" t="s">
        <v>4373</v>
      </c>
      <c r="F841" s="42">
        <v>44695.646898148145</v>
      </c>
      <c r="G841" s="40"/>
      <c r="H841" s="40"/>
      <c r="I841" s="40"/>
      <c r="J841" s="40"/>
      <c r="K841" s="40" t="s">
        <v>4374</v>
      </c>
      <c r="L841" s="40"/>
      <c r="M841" s="43" t="s">
        <v>156</v>
      </c>
      <c r="N841" s="45" t="s">
        <v>4375</v>
      </c>
      <c r="O841" s="40">
        <v>1589</v>
      </c>
      <c r="P841" s="40">
        <v>1575</v>
      </c>
      <c r="Q841" s="40" t="s">
        <v>227</v>
      </c>
      <c r="R841" s="46" t="s">
        <v>4376</v>
      </c>
      <c r="S841" s="43" t="s">
        <v>4377</v>
      </c>
    </row>
    <row r="842" spans="1:19" ht="48">
      <c r="A842" s="44"/>
      <c r="B842" s="40"/>
      <c r="C842" s="41" t="s">
        <v>4378</v>
      </c>
      <c r="D842" s="41" t="s">
        <v>53</v>
      </c>
      <c r="E842" s="40" t="s">
        <v>4379</v>
      </c>
      <c r="F842" s="42">
        <v>44695.645509259259</v>
      </c>
      <c r="G842" s="40"/>
      <c r="H842" s="40"/>
      <c r="I842" s="40"/>
      <c r="J842" s="40"/>
      <c r="K842" s="40" t="s">
        <v>4380</v>
      </c>
      <c r="L842" s="40"/>
      <c r="M842" s="43" t="s">
        <v>64</v>
      </c>
      <c r="N842" s="45" t="s">
        <v>4381</v>
      </c>
      <c r="O842" s="40">
        <v>21</v>
      </c>
      <c r="P842" s="40">
        <v>75</v>
      </c>
      <c r="Q842" s="40"/>
      <c r="R842" s="46" t="s">
        <v>4382</v>
      </c>
      <c r="S842" s="43" t="s">
        <v>4383</v>
      </c>
    </row>
    <row r="843" spans="1:19" ht="60">
      <c r="A843" s="44"/>
      <c r="B843" s="40"/>
      <c r="C843" s="41" t="s">
        <v>4384</v>
      </c>
      <c r="D843" s="41" t="s">
        <v>53</v>
      </c>
      <c r="E843" s="40" t="s">
        <v>4385</v>
      </c>
      <c r="F843" s="42">
        <v>44695.644988425927</v>
      </c>
      <c r="G843" s="40"/>
      <c r="H843" s="40"/>
      <c r="I843" s="40"/>
      <c r="J843" s="40"/>
      <c r="K843" s="40" t="s">
        <v>4386</v>
      </c>
      <c r="L843" s="40"/>
      <c r="M843" s="43" t="s">
        <v>56</v>
      </c>
      <c r="N843" s="45" t="s">
        <v>4387</v>
      </c>
      <c r="O843" s="40">
        <v>4871</v>
      </c>
      <c r="P843" s="40">
        <v>221</v>
      </c>
      <c r="Q843" s="40" t="s">
        <v>4388</v>
      </c>
      <c r="R843" s="46" t="s">
        <v>4389</v>
      </c>
      <c r="S843" s="43" t="s">
        <v>973</v>
      </c>
    </row>
    <row r="844" spans="1:19" ht="48">
      <c r="A844" s="44"/>
      <c r="B844" s="40"/>
      <c r="C844" s="41" t="s">
        <v>4390</v>
      </c>
      <c r="D844" s="41"/>
      <c r="E844" s="40" t="s">
        <v>4391</v>
      </c>
      <c r="F844" s="42">
        <v>44695.64434027778</v>
      </c>
      <c r="G844" s="40"/>
      <c r="H844" s="40"/>
      <c r="I844" s="40"/>
      <c r="J844" s="40"/>
      <c r="K844" s="40" t="s">
        <v>4392</v>
      </c>
      <c r="L844" s="40"/>
      <c r="M844" s="43" t="s">
        <v>64</v>
      </c>
      <c r="N844" s="45" t="s">
        <v>4393</v>
      </c>
      <c r="O844" s="40">
        <v>380</v>
      </c>
      <c r="P844" s="40">
        <v>115</v>
      </c>
      <c r="Q844" s="40"/>
      <c r="R844" s="46" t="s">
        <v>4394</v>
      </c>
      <c r="S844" s="43" t="s">
        <v>4395</v>
      </c>
    </row>
    <row r="845" spans="1:19" ht="24">
      <c r="A845" s="44"/>
      <c r="B845" s="40"/>
      <c r="C845" s="41" t="s">
        <v>4396</v>
      </c>
      <c r="D845" s="41" t="s">
        <v>53</v>
      </c>
      <c r="E845" s="40" t="s">
        <v>4397</v>
      </c>
      <c r="F845" s="42">
        <v>44695.644317129627</v>
      </c>
      <c r="G845" s="40"/>
      <c r="H845" s="40"/>
      <c r="I845" s="40"/>
      <c r="J845" s="40"/>
      <c r="K845" s="40" t="s">
        <v>4398</v>
      </c>
      <c r="L845" s="40"/>
      <c r="M845" s="43" t="s">
        <v>56</v>
      </c>
      <c r="N845" s="45" t="s">
        <v>4399</v>
      </c>
      <c r="O845" s="40">
        <v>6</v>
      </c>
      <c r="P845" s="40">
        <v>91</v>
      </c>
      <c r="Q845" s="40"/>
      <c r="R845" s="46" t="s">
        <v>4400</v>
      </c>
      <c r="S845" s="43" t="s">
        <v>4401</v>
      </c>
    </row>
    <row r="846" spans="1:19" ht="13">
      <c r="A846" s="44"/>
      <c r="B846" s="40"/>
      <c r="C846" s="41" t="s">
        <v>4402</v>
      </c>
      <c r="D846" s="41" t="s">
        <v>53</v>
      </c>
      <c r="E846" s="40" t="s">
        <v>4403</v>
      </c>
      <c r="F846" s="42">
        <v>44695.644016203703</v>
      </c>
      <c r="G846" s="40"/>
      <c r="H846" s="40"/>
      <c r="I846" s="40"/>
      <c r="J846" s="40"/>
      <c r="K846" s="40" t="s">
        <v>4404</v>
      </c>
      <c r="L846" s="40"/>
      <c r="M846" s="43" t="s">
        <v>56</v>
      </c>
      <c r="N846" s="45" t="s">
        <v>4405</v>
      </c>
      <c r="O846" s="40">
        <v>1276</v>
      </c>
      <c r="P846" s="40">
        <v>1070</v>
      </c>
      <c r="Q846" s="40"/>
      <c r="R846" s="46" t="s">
        <v>4406</v>
      </c>
      <c r="S846" s="43" t="s">
        <v>1372</v>
      </c>
    </row>
    <row r="847" spans="1:19" ht="24">
      <c r="A847" s="44"/>
      <c r="B847" s="40"/>
      <c r="C847" s="41" t="s">
        <v>4407</v>
      </c>
      <c r="D847" s="41" t="s">
        <v>53</v>
      </c>
      <c r="E847" s="40" t="s">
        <v>4408</v>
      </c>
      <c r="F847" s="42">
        <v>44695.643877314811</v>
      </c>
      <c r="G847" s="40"/>
      <c r="H847" s="40"/>
      <c r="I847" s="40"/>
      <c r="J847" s="40"/>
      <c r="K847" s="40" t="s">
        <v>4404</v>
      </c>
      <c r="L847" s="40"/>
      <c r="M847" s="43" t="s">
        <v>56</v>
      </c>
      <c r="N847" s="45" t="s">
        <v>4405</v>
      </c>
      <c r="O847" s="40">
        <v>1276</v>
      </c>
      <c r="P847" s="40">
        <v>1070</v>
      </c>
      <c r="Q847" s="40"/>
      <c r="R847" s="46" t="s">
        <v>4409</v>
      </c>
      <c r="S847" s="43" t="s">
        <v>3485</v>
      </c>
    </row>
    <row r="848" spans="1:19" ht="24">
      <c r="A848" s="44"/>
      <c r="B848" s="40"/>
      <c r="C848" s="41" t="s">
        <v>4410</v>
      </c>
      <c r="D848" s="41" t="s">
        <v>53</v>
      </c>
      <c r="E848" s="40" t="s">
        <v>4411</v>
      </c>
      <c r="F848" s="42">
        <v>44695.643634259264</v>
      </c>
      <c r="G848" s="40"/>
      <c r="H848" s="40"/>
      <c r="I848" s="40"/>
      <c r="J848" s="40"/>
      <c r="K848" s="40" t="s">
        <v>4412</v>
      </c>
      <c r="L848" s="40"/>
      <c r="M848" s="43" t="s">
        <v>156</v>
      </c>
      <c r="N848" s="45" t="s">
        <v>4413</v>
      </c>
      <c r="O848" s="40">
        <v>220</v>
      </c>
      <c r="P848" s="40">
        <v>450</v>
      </c>
      <c r="Q848" s="40" t="s">
        <v>227</v>
      </c>
      <c r="R848" s="46" t="s">
        <v>4414</v>
      </c>
      <c r="S848" s="43" t="s">
        <v>4315</v>
      </c>
    </row>
    <row r="849" spans="1:19" ht="13">
      <c r="A849" s="44"/>
      <c r="B849" s="40"/>
      <c r="C849" s="41" t="s">
        <v>4415</v>
      </c>
      <c r="D849" s="41"/>
      <c r="E849" s="40" t="s">
        <v>4416</v>
      </c>
      <c r="F849" s="42">
        <v>44695.643506944441</v>
      </c>
      <c r="G849" s="40"/>
      <c r="H849" s="40"/>
      <c r="I849" s="40"/>
      <c r="J849" s="40"/>
      <c r="K849" s="40" t="s">
        <v>4417</v>
      </c>
      <c r="L849" s="40"/>
      <c r="M849" s="43" t="s">
        <v>64</v>
      </c>
      <c r="N849" s="45" t="s">
        <v>4418</v>
      </c>
      <c r="O849" s="40">
        <v>843</v>
      </c>
      <c r="P849" s="40">
        <v>1901</v>
      </c>
      <c r="Q849" s="40" t="s">
        <v>227</v>
      </c>
      <c r="R849" s="46" t="s">
        <v>4419</v>
      </c>
      <c r="S849" s="43" t="s">
        <v>112</v>
      </c>
    </row>
    <row r="850" spans="1:19" ht="24">
      <c r="A850" s="44"/>
      <c r="B850" s="40"/>
      <c r="C850" s="41" t="s">
        <v>4420</v>
      </c>
      <c r="D850" s="41" t="s">
        <v>191</v>
      </c>
      <c r="E850" s="40" t="s">
        <v>4421</v>
      </c>
      <c r="F850" s="42">
        <v>44695.642638888894</v>
      </c>
      <c r="G850" s="40"/>
      <c r="H850" s="40"/>
      <c r="I850" s="40"/>
      <c r="J850" s="40"/>
      <c r="K850" s="40" t="s">
        <v>4422</v>
      </c>
      <c r="L850" s="40"/>
      <c r="M850" s="43" t="s">
        <v>56</v>
      </c>
      <c r="N850" s="45" t="s">
        <v>4423</v>
      </c>
      <c r="O850" s="40">
        <v>1012</v>
      </c>
      <c r="P850" s="40">
        <v>403</v>
      </c>
      <c r="Q850" s="40"/>
      <c r="R850" s="46" t="s">
        <v>4424</v>
      </c>
      <c r="S850" s="43" t="s">
        <v>84</v>
      </c>
    </row>
    <row r="851" spans="1:19" ht="72">
      <c r="A851" s="44"/>
      <c r="B851" s="40"/>
      <c r="C851" s="41" t="s">
        <v>4425</v>
      </c>
      <c r="D851" s="41" t="s">
        <v>382</v>
      </c>
      <c r="E851" s="40" t="s">
        <v>4426</v>
      </c>
      <c r="F851" s="42">
        <v>44695.64261574074</v>
      </c>
      <c r="G851" s="40"/>
      <c r="H851" s="40"/>
      <c r="I851" s="40"/>
      <c r="J851" s="40"/>
      <c r="K851" s="40" t="s">
        <v>3334</v>
      </c>
      <c r="L851" s="40"/>
      <c r="M851" s="43" t="s">
        <v>56</v>
      </c>
      <c r="N851" s="45" t="s">
        <v>3335</v>
      </c>
      <c r="O851" s="40">
        <v>3852</v>
      </c>
      <c r="P851" s="40">
        <v>1174</v>
      </c>
      <c r="Q851" s="40" t="s">
        <v>3336</v>
      </c>
      <c r="R851" s="46" t="s">
        <v>4427</v>
      </c>
      <c r="S851" s="43" t="s">
        <v>4428</v>
      </c>
    </row>
    <row r="852" spans="1:19" ht="13">
      <c r="A852" s="44"/>
      <c r="B852" s="40"/>
      <c r="C852" s="41" t="s">
        <v>4429</v>
      </c>
      <c r="D852" s="41" t="s">
        <v>53</v>
      </c>
      <c r="E852" s="40" t="s">
        <v>4426</v>
      </c>
      <c r="F852" s="42">
        <v>44695.64261574074</v>
      </c>
      <c r="G852" s="40"/>
      <c r="H852" s="40"/>
      <c r="I852" s="40"/>
      <c r="J852" s="40"/>
      <c r="K852" s="40" t="s">
        <v>4097</v>
      </c>
      <c r="L852" s="40"/>
      <c r="M852" s="43" t="s">
        <v>156</v>
      </c>
      <c r="N852" s="45" t="s">
        <v>4098</v>
      </c>
      <c r="O852" s="40">
        <v>3206</v>
      </c>
      <c r="P852" s="40">
        <v>546</v>
      </c>
      <c r="Q852" s="40"/>
      <c r="R852" s="46" t="s">
        <v>4430</v>
      </c>
      <c r="S852" s="43" t="s">
        <v>3492</v>
      </c>
    </row>
    <row r="853" spans="1:19" ht="60">
      <c r="A853" s="44"/>
      <c r="B853" s="40"/>
      <c r="C853" s="41" t="s">
        <v>4431</v>
      </c>
      <c r="D853" s="41"/>
      <c r="E853" s="40" t="s">
        <v>4432</v>
      </c>
      <c r="F853" s="42">
        <v>44695.642245370371</v>
      </c>
      <c r="G853" s="40"/>
      <c r="H853" s="40"/>
      <c r="I853" s="40"/>
      <c r="J853" s="40"/>
      <c r="K853" s="40" t="s">
        <v>4422</v>
      </c>
      <c r="L853" s="40"/>
      <c r="M853" s="43" t="s">
        <v>56</v>
      </c>
      <c r="N853" s="45" t="s">
        <v>4423</v>
      </c>
      <c r="O853" s="40">
        <v>1012</v>
      </c>
      <c r="P853" s="40">
        <v>403</v>
      </c>
      <c r="Q853" s="40"/>
      <c r="R853" s="46" t="s">
        <v>4433</v>
      </c>
      <c r="S853" s="43" t="s">
        <v>1940</v>
      </c>
    </row>
    <row r="854" spans="1:19" ht="24">
      <c r="A854" s="44"/>
      <c r="B854" s="40"/>
      <c r="C854" s="41" t="s">
        <v>4434</v>
      </c>
      <c r="D854" s="41" t="s">
        <v>53</v>
      </c>
      <c r="E854" s="40" t="s">
        <v>4435</v>
      </c>
      <c r="F854" s="42">
        <v>44695.641539351855</v>
      </c>
      <c r="G854" s="40"/>
      <c r="H854" s="40"/>
      <c r="I854" s="40"/>
      <c r="J854" s="40"/>
      <c r="K854" s="40" t="s">
        <v>4436</v>
      </c>
      <c r="L854" s="40"/>
      <c r="M854" s="43" t="s">
        <v>156</v>
      </c>
      <c r="N854" s="45" t="s">
        <v>4437</v>
      </c>
      <c r="O854" s="40">
        <v>1785</v>
      </c>
      <c r="P854" s="40">
        <v>1360</v>
      </c>
      <c r="Q854" s="40"/>
      <c r="R854" s="46" t="s">
        <v>4438</v>
      </c>
      <c r="S854" s="43" t="s">
        <v>112</v>
      </c>
    </row>
    <row r="855" spans="1:19" ht="13">
      <c r="A855" s="44"/>
      <c r="B855" s="40"/>
      <c r="C855" s="41" t="s">
        <v>4439</v>
      </c>
      <c r="D855" s="41" t="s">
        <v>53</v>
      </c>
      <c r="E855" s="40" t="s">
        <v>4440</v>
      </c>
      <c r="F855" s="42">
        <v>44695.636932870373</v>
      </c>
      <c r="G855" s="40"/>
      <c r="H855" s="40"/>
      <c r="I855" s="40"/>
      <c r="J855" s="40"/>
      <c r="K855" s="40" t="s">
        <v>4441</v>
      </c>
      <c r="L855" s="40"/>
      <c r="M855" s="43" t="s">
        <v>56</v>
      </c>
      <c r="N855" s="45" t="s">
        <v>4442</v>
      </c>
      <c r="O855" s="40">
        <v>836</v>
      </c>
      <c r="P855" s="40">
        <v>487</v>
      </c>
      <c r="Q855" s="40" t="s">
        <v>227</v>
      </c>
      <c r="R855" s="46" t="s">
        <v>4443</v>
      </c>
      <c r="S855" s="43" t="s">
        <v>112</v>
      </c>
    </row>
    <row r="856" spans="1:19" ht="24">
      <c r="A856" s="44"/>
      <c r="B856" s="40"/>
      <c r="C856" s="41" t="s">
        <v>4444</v>
      </c>
      <c r="D856" s="41" t="s">
        <v>53</v>
      </c>
      <c r="E856" s="40" t="s">
        <v>4445</v>
      </c>
      <c r="F856" s="42">
        <v>44695.633368055554</v>
      </c>
      <c r="G856" s="40"/>
      <c r="H856" s="40"/>
      <c r="I856" s="40"/>
      <c r="J856" s="40"/>
      <c r="K856" s="40" t="s">
        <v>4446</v>
      </c>
      <c r="L856" s="40"/>
      <c r="M856" s="43" t="s">
        <v>56</v>
      </c>
      <c r="N856" s="45" t="s">
        <v>4447</v>
      </c>
      <c r="O856" s="40">
        <v>739</v>
      </c>
      <c r="P856" s="40">
        <v>351</v>
      </c>
      <c r="Q856" s="40" t="s">
        <v>4448</v>
      </c>
      <c r="R856" s="46" t="s">
        <v>4449</v>
      </c>
      <c r="S856" s="43" t="s">
        <v>2681</v>
      </c>
    </row>
    <row r="857" spans="1:19" ht="36">
      <c r="A857" s="44"/>
      <c r="B857" s="40"/>
      <c r="C857" s="41" t="s">
        <v>4450</v>
      </c>
      <c r="D857" s="41" t="s">
        <v>53</v>
      </c>
      <c r="E857" s="40" t="s">
        <v>4451</v>
      </c>
      <c r="F857" s="42">
        <v>44695.633252314816</v>
      </c>
      <c r="G857" s="40"/>
      <c r="H857" s="40"/>
      <c r="I857" s="40"/>
      <c r="J857" s="40"/>
      <c r="K857" s="40" t="s">
        <v>4446</v>
      </c>
      <c r="L857" s="40"/>
      <c r="M857" s="43" t="s">
        <v>56</v>
      </c>
      <c r="N857" s="45" t="s">
        <v>4447</v>
      </c>
      <c r="O857" s="40">
        <v>739</v>
      </c>
      <c r="P857" s="40">
        <v>351</v>
      </c>
      <c r="Q857" s="40" t="s">
        <v>4448</v>
      </c>
      <c r="R857" s="46" t="s">
        <v>4452</v>
      </c>
      <c r="S857" s="43" t="s">
        <v>1372</v>
      </c>
    </row>
    <row r="858" spans="1:19" ht="60">
      <c r="A858" s="44"/>
      <c r="B858" s="40"/>
      <c r="C858" s="41" t="s">
        <v>4453</v>
      </c>
      <c r="D858" s="41" t="s">
        <v>53</v>
      </c>
      <c r="E858" s="40" t="s">
        <v>4454</v>
      </c>
      <c r="F858" s="42">
        <v>44695.633101851854</v>
      </c>
      <c r="G858" s="40"/>
      <c r="H858" s="40"/>
      <c r="I858" s="40"/>
      <c r="J858" s="40"/>
      <c r="K858" s="40" t="s">
        <v>4446</v>
      </c>
      <c r="L858" s="40"/>
      <c r="M858" s="43" t="s">
        <v>56</v>
      </c>
      <c r="N858" s="45" t="s">
        <v>4447</v>
      </c>
      <c r="O858" s="40">
        <v>739</v>
      </c>
      <c r="P858" s="40">
        <v>351</v>
      </c>
      <c r="Q858" s="40" t="s">
        <v>4448</v>
      </c>
      <c r="R858" s="46" t="s">
        <v>4455</v>
      </c>
      <c r="S858" s="43" t="s">
        <v>3492</v>
      </c>
    </row>
    <row r="859" spans="1:19" ht="24">
      <c r="A859" s="44"/>
      <c r="B859" s="40"/>
      <c r="C859" s="41" t="s">
        <v>4456</v>
      </c>
      <c r="D859" s="41" t="s">
        <v>53</v>
      </c>
      <c r="E859" s="40" t="s">
        <v>4457</v>
      </c>
      <c r="F859" s="42">
        <v>44695.632013888884</v>
      </c>
      <c r="G859" s="40"/>
      <c r="H859" s="40"/>
      <c r="I859" s="40"/>
      <c r="J859" s="40"/>
      <c r="K859" s="40" t="s">
        <v>161</v>
      </c>
      <c r="L859" s="40"/>
      <c r="M859" s="43" t="s">
        <v>162</v>
      </c>
      <c r="N859" s="45" t="s">
        <v>163</v>
      </c>
      <c r="O859" s="40">
        <v>13899</v>
      </c>
      <c r="P859" s="40">
        <v>58</v>
      </c>
      <c r="Q859" s="40" t="s">
        <v>97</v>
      </c>
      <c r="R859" s="46" t="s">
        <v>4458</v>
      </c>
      <c r="S859" s="43" t="s">
        <v>4459</v>
      </c>
    </row>
    <row r="860" spans="1:19" ht="13">
      <c r="A860" s="44"/>
      <c r="B860" s="40"/>
      <c r="C860" s="41" t="s">
        <v>4460</v>
      </c>
      <c r="D860" s="41"/>
      <c r="E860" s="40" t="s">
        <v>4461</v>
      </c>
      <c r="F860" s="42">
        <v>44695.627569444448</v>
      </c>
      <c r="G860" s="40"/>
      <c r="H860" s="40"/>
      <c r="I860" s="40"/>
      <c r="J860" s="40"/>
      <c r="K860" s="40" t="s">
        <v>4462</v>
      </c>
      <c r="L860" s="40"/>
      <c r="M860" s="43" t="s">
        <v>156</v>
      </c>
      <c r="N860" s="45" t="s">
        <v>4463</v>
      </c>
      <c r="O860" s="40">
        <v>323</v>
      </c>
      <c r="P860" s="40">
        <v>296</v>
      </c>
      <c r="Q860" s="40" t="s">
        <v>4464</v>
      </c>
      <c r="R860" s="46" t="s">
        <v>4465</v>
      </c>
      <c r="S860" s="43" t="s">
        <v>112</v>
      </c>
    </row>
    <row r="861" spans="1:19" ht="13">
      <c r="A861" s="44"/>
      <c r="B861" s="40"/>
      <c r="C861" s="41" t="s">
        <v>4466</v>
      </c>
      <c r="D861" s="41" t="s">
        <v>53</v>
      </c>
      <c r="E861" s="40" t="s">
        <v>4467</v>
      </c>
      <c r="F861" s="42">
        <v>44695.625381944439</v>
      </c>
      <c r="G861" s="40"/>
      <c r="H861" s="40"/>
      <c r="I861" s="40"/>
      <c r="J861" s="40"/>
      <c r="K861" s="40" t="s">
        <v>4468</v>
      </c>
      <c r="L861" s="40"/>
      <c r="M861" s="43" t="s">
        <v>56</v>
      </c>
      <c r="N861" s="45" t="s">
        <v>4469</v>
      </c>
      <c r="O861" s="40">
        <v>215</v>
      </c>
      <c r="P861" s="40">
        <v>215</v>
      </c>
      <c r="Q861" s="40" t="s">
        <v>741</v>
      </c>
      <c r="R861" s="46" t="s">
        <v>4470</v>
      </c>
      <c r="S861" s="43" t="s">
        <v>4315</v>
      </c>
    </row>
    <row r="862" spans="1:19" ht="13">
      <c r="A862" s="44"/>
      <c r="B862" s="40"/>
      <c r="C862" s="41" t="s">
        <v>4471</v>
      </c>
      <c r="D862" s="41"/>
      <c r="E862" s="40" t="s">
        <v>4472</v>
      </c>
      <c r="F862" s="42">
        <v>44695.625057870369</v>
      </c>
      <c r="G862" s="40"/>
      <c r="H862" s="40"/>
      <c r="I862" s="40" t="s">
        <v>4473</v>
      </c>
      <c r="J862" s="40" t="s">
        <v>4474</v>
      </c>
      <c r="K862" s="40" t="s">
        <v>4475</v>
      </c>
      <c r="L862" s="40" t="s">
        <v>4476</v>
      </c>
      <c r="M862" s="43" t="s">
        <v>56</v>
      </c>
      <c r="N862" s="45" t="s">
        <v>4477</v>
      </c>
      <c r="O862" s="40">
        <v>19</v>
      </c>
      <c r="P862" s="40">
        <v>124</v>
      </c>
      <c r="Q862" s="40" t="s">
        <v>97</v>
      </c>
      <c r="R862" s="46" t="s">
        <v>4478</v>
      </c>
      <c r="S862" s="43" t="s">
        <v>4479</v>
      </c>
    </row>
    <row r="863" spans="1:19" ht="36">
      <c r="A863" s="44"/>
      <c r="B863" s="40"/>
      <c r="C863" s="41" t="s">
        <v>4480</v>
      </c>
      <c r="D863" s="41"/>
      <c r="E863" s="40" t="s">
        <v>4481</v>
      </c>
      <c r="F863" s="42">
        <v>44695.6246875</v>
      </c>
      <c r="G863" s="40"/>
      <c r="H863" s="40"/>
      <c r="I863" s="40"/>
      <c r="J863" s="40"/>
      <c r="K863" s="40" t="s">
        <v>4482</v>
      </c>
      <c r="L863" s="40"/>
      <c r="M863" s="43" t="s">
        <v>64</v>
      </c>
      <c r="N863" s="45" t="s">
        <v>4483</v>
      </c>
      <c r="O863" s="40">
        <v>9</v>
      </c>
      <c r="P863" s="40">
        <v>138</v>
      </c>
      <c r="Q863" s="40" t="s">
        <v>227</v>
      </c>
      <c r="R863" s="46" t="s">
        <v>4484</v>
      </c>
      <c r="S863" s="43" t="s">
        <v>1940</v>
      </c>
    </row>
    <row r="864" spans="1:19" ht="48">
      <c r="A864" s="44"/>
      <c r="B864" s="40"/>
      <c r="C864" s="41" t="s">
        <v>4485</v>
      </c>
      <c r="D864" s="41" t="s">
        <v>136</v>
      </c>
      <c r="E864" s="40" t="s">
        <v>4486</v>
      </c>
      <c r="F864" s="42">
        <v>44695.622789351852</v>
      </c>
      <c r="G864" s="40"/>
      <c r="H864" s="40"/>
      <c r="I864" s="40"/>
      <c r="J864" s="40"/>
      <c r="K864" s="40" t="s">
        <v>311</v>
      </c>
      <c r="L864" s="40"/>
      <c r="M864" s="43" t="s">
        <v>56</v>
      </c>
      <c r="N864" s="45" t="s">
        <v>312</v>
      </c>
      <c r="O864" s="40">
        <v>4646</v>
      </c>
      <c r="P864" s="40">
        <v>2598</v>
      </c>
      <c r="Q864" s="40"/>
      <c r="R864" s="46" t="s">
        <v>4487</v>
      </c>
      <c r="S864" s="43" t="s">
        <v>4488</v>
      </c>
    </row>
    <row r="865" spans="1:19" ht="24">
      <c r="A865" s="44"/>
      <c r="B865" s="40"/>
      <c r="C865" s="41" t="s">
        <v>4489</v>
      </c>
      <c r="D865" s="41"/>
      <c r="E865" s="40" t="s">
        <v>4490</v>
      </c>
      <c r="F865" s="42">
        <v>44695.622743055559</v>
      </c>
      <c r="G865" s="40"/>
      <c r="H865" s="40"/>
      <c r="I865" s="40"/>
      <c r="J865" s="40"/>
      <c r="K865" s="40" t="s">
        <v>4491</v>
      </c>
      <c r="L865" s="40"/>
      <c r="M865" s="43" t="s">
        <v>64</v>
      </c>
      <c r="N865" s="45" t="s">
        <v>4492</v>
      </c>
      <c r="O865" s="40"/>
      <c r="P865" s="40">
        <v>11</v>
      </c>
      <c r="Q865" s="40"/>
      <c r="R865" s="46" t="s">
        <v>4493</v>
      </c>
      <c r="S865" s="43" t="s">
        <v>4494</v>
      </c>
    </row>
    <row r="866" spans="1:19" ht="84">
      <c r="A866" s="44"/>
      <c r="B866" s="40"/>
      <c r="C866" s="41" t="s">
        <v>4495</v>
      </c>
      <c r="D866" s="41" t="s">
        <v>136</v>
      </c>
      <c r="E866" s="40" t="s">
        <v>4496</v>
      </c>
      <c r="F866" s="42">
        <v>44695.622650462959</v>
      </c>
      <c r="G866" s="40"/>
      <c r="H866" s="40"/>
      <c r="I866" s="40"/>
      <c r="J866" s="40"/>
      <c r="K866" s="40" t="s">
        <v>4497</v>
      </c>
      <c r="L866" s="40"/>
      <c r="M866" s="43" t="s">
        <v>56</v>
      </c>
      <c r="N866" s="45" t="s">
        <v>4498</v>
      </c>
      <c r="O866" s="40">
        <v>54</v>
      </c>
      <c r="P866" s="40">
        <v>72</v>
      </c>
      <c r="Q866" s="40" t="s">
        <v>227</v>
      </c>
      <c r="R866" s="46" t="s">
        <v>4499</v>
      </c>
      <c r="S866" s="43" t="s">
        <v>4488</v>
      </c>
    </row>
    <row r="867" spans="1:19" ht="60">
      <c r="A867" s="44"/>
      <c r="B867" s="40"/>
      <c r="C867" s="41" t="s">
        <v>4500</v>
      </c>
      <c r="D867" s="41" t="s">
        <v>136</v>
      </c>
      <c r="E867" s="40" t="s">
        <v>4501</v>
      </c>
      <c r="F867" s="42">
        <v>44695.62164351852</v>
      </c>
      <c r="G867" s="40"/>
      <c r="H867" s="40"/>
      <c r="I867" s="40"/>
      <c r="J867" s="40"/>
      <c r="K867" s="40" t="s">
        <v>4502</v>
      </c>
      <c r="L867" s="40"/>
      <c r="M867" s="43" t="s">
        <v>64</v>
      </c>
      <c r="N867" s="45" t="s">
        <v>4503</v>
      </c>
      <c r="O867" s="40">
        <v>15588</v>
      </c>
      <c r="P867" s="40">
        <v>1907</v>
      </c>
      <c r="Q867" s="40" t="s">
        <v>227</v>
      </c>
      <c r="R867" s="46" t="s">
        <v>4504</v>
      </c>
      <c r="S867" s="43" t="s">
        <v>4505</v>
      </c>
    </row>
    <row r="868" spans="1:19" ht="60">
      <c r="A868" s="44"/>
      <c r="B868" s="40"/>
      <c r="C868" s="41" t="s">
        <v>4506</v>
      </c>
      <c r="D868" s="41"/>
      <c r="E868" s="40" t="s">
        <v>4507</v>
      </c>
      <c r="F868" s="42">
        <v>44695.621157407411</v>
      </c>
      <c r="G868" s="40"/>
      <c r="H868" s="40"/>
      <c r="I868" s="40"/>
      <c r="J868" s="40"/>
      <c r="K868" s="40" t="s">
        <v>4491</v>
      </c>
      <c r="L868" s="40"/>
      <c r="M868" s="43" t="s">
        <v>64</v>
      </c>
      <c r="N868" s="45" t="s">
        <v>4492</v>
      </c>
      <c r="O868" s="40"/>
      <c r="P868" s="40">
        <v>11</v>
      </c>
      <c r="Q868" s="40"/>
      <c r="R868" s="46" t="s">
        <v>4508</v>
      </c>
      <c r="S868" s="43" t="s">
        <v>4509</v>
      </c>
    </row>
    <row r="869" spans="1:19" ht="60">
      <c r="A869" s="44"/>
      <c r="B869" s="40"/>
      <c r="C869" s="41" t="s">
        <v>4510</v>
      </c>
      <c r="D869" s="41" t="s">
        <v>53</v>
      </c>
      <c r="E869" s="40" t="s">
        <v>4511</v>
      </c>
      <c r="F869" s="42">
        <v>44695.619664351849</v>
      </c>
      <c r="G869" s="40"/>
      <c r="H869" s="40"/>
      <c r="I869" s="40"/>
      <c r="J869" s="40"/>
      <c r="K869" s="40" t="s">
        <v>2103</v>
      </c>
      <c r="L869" s="40"/>
      <c r="M869" s="43" t="s">
        <v>2104</v>
      </c>
      <c r="N869" s="45" t="s">
        <v>2105</v>
      </c>
      <c r="O869" s="40">
        <v>1245</v>
      </c>
      <c r="P869" s="40">
        <v>250</v>
      </c>
      <c r="Q869" s="40"/>
      <c r="R869" s="46" t="s">
        <v>4512</v>
      </c>
      <c r="S869" s="43" t="s">
        <v>4513</v>
      </c>
    </row>
    <row r="870" spans="1:19" ht="48">
      <c r="A870" s="44"/>
      <c r="B870" s="40"/>
      <c r="C870" s="41" t="s">
        <v>4514</v>
      </c>
      <c r="D870" s="41"/>
      <c r="E870" s="40" t="s">
        <v>4515</v>
      </c>
      <c r="F870" s="42">
        <v>44695.618842592594</v>
      </c>
      <c r="G870" s="40"/>
      <c r="H870" s="40"/>
      <c r="I870" s="40"/>
      <c r="J870" s="40"/>
      <c r="K870" s="40" t="s">
        <v>4516</v>
      </c>
      <c r="L870" s="40"/>
      <c r="M870" s="43" t="s">
        <v>56</v>
      </c>
      <c r="N870" s="45" t="s">
        <v>4517</v>
      </c>
      <c r="O870" s="40">
        <v>411</v>
      </c>
      <c r="P870" s="40">
        <v>4318</v>
      </c>
      <c r="Q870" s="40" t="s">
        <v>4518</v>
      </c>
      <c r="R870" s="46" t="s">
        <v>4519</v>
      </c>
      <c r="S870" s="43" t="s">
        <v>84</v>
      </c>
    </row>
    <row r="871" spans="1:19" ht="48">
      <c r="A871" s="44"/>
      <c r="B871" s="40"/>
      <c r="C871" s="41" t="s">
        <v>4520</v>
      </c>
      <c r="D871" s="41"/>
      <c r="E871" s="40" t="s">
        <v>4521</v>
      </c>
      <c r="F871" s="42">
        <v>44695.618472222224</v>
      </c>
      <c r="G871" s="40"/>
      <c r="H871" s="40"/>
      <c r="I871" s="40" t="s">
        <v>4522</v>
      </c>
      <c r="J871" s="40" t="s">
        <v>4523</v>
      </c>
      <c r="K871" s="40" t="s">
        <v>4524</v>
      </c>
      <c r="L871" s="40" t="s">
        <v>4525</v>
      </c>
      <c r="M871" s="43" t="s">
        <v>156</v>
      </c>
      <c r="N871" s="45" t="s">
        <v>4526</v>
      </c>
      <c r="O871" s="40">
        <v>18</v>
      </c>
      <c r="P871" s="40">
        <v>314</v>
      </c>
      <c r="Q871" s="40"/>
      <c r="R871" s="46" t="s">
        <v>4527</v>
      </c>
      <c r="S871" s="43" t="s">
        <v>4528</v>
      </c>
    </row>
    <row r="872" spans="1:19" ht="24">
      <c r="A872" s="44"/>
      <c r="B872" s="40"/>
      <c r="C872" s="41" t="s">
        <v>4529</v>
      </c>
      <c r="D872" s="41"/>
      <c r="E872" s="40" t="s">
        <v>4530</v>
      </c>
      <c r="F872" s="42">
        <v>44695.617835648147</v>
      </c>
      <c r="G872" s="40"/>
      <c r="H872" s="40"/>
      <c r="I872" s="40"/>
      <c r="J872" s="40"/>
      <c r="K872" s="40" t="s">
        <v>4531</v>
      </c>
      <c r="L872" s="40"/>
      <c r="M872" s="43" t="s">
        <v>56</v>
      </c>
      <c r="N872" s="45" t="s">
        <v>4532</v>
      </c>
      <c r="O872" s="40">
        <v>465</v>
      </c>
      <c r="P872" s="40">
        <v>678</v>
      </c>
      <c r="Q872" s="40" t="s">
        <v>4533</v>
      </c>
      <c r="R872" s="46" t="s">
        <v>4534</v>
      </c>
      <c r="S872" s="43" t="s">
        <v>84</v>
      </c>
    </row>
    <row r="873" spans="1:19" ht="24">
      <c r="A873" s="44"/>
      <c r="B873" s="40"/>
      <c r="C873" s="41" t="s">
        <v>4535</v>
      </c>
      <c r="D873" s="41"/>
      <c r="E873" s="40" t="s">
        <v>4536</v>
      </c>
      <c r="F873" s="42">
        <v>44695.617754629631</v>
      </c>
      <c r="G873" s="40"/>
      <c r="H873" s="40"/>
      <c r="I873" s="40"/>
      <c r="J873" s="40"/>
      <c r="K873" s="40" t="s">
        <v>4537</v>
      </c>
      <c r="L873" s="40"/>
      <c r="M873" s="43" t="s">
        <v>56</v>
      </c>
      <c r="N873" s="45" t="s">
        <v>4538</v>
      </c>
      <c r="O873" s="40">
        <v>3703</v>
      </c>
      <c r="P873" s="40">
        <v>2682</v>
      </c>
      <c r="Q873" s="40" t="s">
        <v>227</v>
      </c>
      <c r="R873" s="46" t="s">
        <v>4539</v>
      </c>
      <c r="S873" s="43" t="s">
        <v>4540</v>
      </c>
    </row>
    <row r="874" spans="1:19" ht="24">
      <c r="A874" s="44"/>
      <c r="B874" s="40"/>
      <c r="C874" s="41" t="s">
        <v>4541</v>
      </c>
      <c r="D874" s="41" t="s">
        <v>53</v>
      </c>
      <c r="E874" s="40" t="s">
        <v>4542</v>
      </c>
      <c r="F874" s="42">
        <v>44695.617372685185</v>
      </c>
      <c r="G874" s="40"/>
      <c r="H874" s="40"/>
      <c r="I874" s="40"/>
      <c r="J874" s="40"/>
      <c r="K874" s="40" t="s">
        <v>4543</v>
      </c>
      <c r="L874" s="40"/>
      <c r="M874" s="43" t="s">
        <v>64</v>
      </c>
      <c r="N874" s="45" t="s">
        <v>4544</v>
      </c>
      <c r="O874" s="40">
        <v>9972</v>
      </c>
      <c r="P874" s="40">
        <v>526</v>
      </c>
      <c r="Q874" s="40" t="s">
        <v>4545</v>
      </c>
      <c r="R874" s="46" t="s">
        <v>4546</v>
      </c>
      <c r="S874" s="43" t="s">
        <v>4547</v>
      </c>
    </row>
    <row r="875" spans="1:19" ht="36">
      <c r="A875" s="44"/>
      <c r="B875" s="40"/>
      <c r="C875" s="41" t="s">
        <v>4548</v>
      </c>
      <c r="D875" s="41" t="s">
        <v>53</v>
      </c>
      <c r="E875" s="40" t="s">
        <v>4549</v>
      </c>
      <c r="F875" s="42">
        <v>44695.616990740746</v>
      </c>
      <c r="G875" s="40"/>
      <c r="H875" s="40"/>
      <c r="I875" s="40"/>
      <c r="J875" s="40"/>
      <c r="K875" s="40" t="s">
        <v>4550</v>
      </c>
      <c r="L875" s="40"/>
      <c r="M875" s="43" t="s">
        <v>64</v>
      </c>
      <c r="N875" s="45" t="s">
        <v>4551</v>
      </c>
      <c r="O875" s="40">
        <v>106</v>
      </c>
      <c r="P875" s="40">
        <v>88</v>
      </c>
      <c r="Q875" s="40" t="s">
        <v>4552</v>
      </c>
      <c r="R875" s="46" t="s">
        <v>4553</v>
      </c>
      <c r="S875" s="43" t="s">
        <v>2681</v>
      </c>
    </row>
    <row r="876" spans="1:19" ht="24">
      <c r="A876" s="44"/>
      <c r="B876" s="40"/>
      <c r="C876" s="41" t="s">
        <v>4554</v>
      </c>
      <c r="D876" s="41" t="s">
        <v>53</v>
      </c>
      <c r="E876" s="40" t="s">
        <v>4555</v>
      </c>
      <c r="F876" s="42">
        <v>44695.616643518515</v>
      </c>
      <c r="G876" s="40"/>
      <c r="H876" s="40"/>
      <c r="I876" s="40"/>
      <c r="J876" s="40"/>
      <c r="K876" s="40" t="s">
        <v>4550</v>
      </c>
      <c r="L876" s="40"/>
      <c r="M876" s="43" t="s">
        <v>64</v>
      </c>
      <c r="N876" s="45" t="s">
        <v>4551</v>
      </c>
      <c r="O876" s="40">
        <v>106</v>
      </c>
      <c r="P876" s="40">
        <v>88</v>
      </c>
      <c r="Q876" s="40" t="s">
        <v>4552</v>
      </c>
      <c r="R876" s="46" t="s">
        <v>4556</v>
      </c>
      <c r="S876" s="43" t="s">
        <v>3485</v>
      </c>
    </row>
    <row r="877" spans="1:19" ht="36">
      <c r="A877" s="44"/>
      <c r="B877" s="40"/>
      <c r="C877" s="41" t="s">
        <v>4557</v>
      </c>
      <c r="D877" s="41" t="s">
        <v>53</v>
      </c>
      <c r="E877" s="40" t="s">
        <v>4558</v>
      </c>
      <c r="F877" s="42">
        <v>44695.616331018522</v>
      </c>
      <c r="G877" s="40"/>
      <c r="H877" s="40"/>
      <c r="I877" s="40"/>
      <c r="J877" s="40"/>
      <c r="K877" s="40" t="s">
        <v>4559</v>
      </c>
      <c r="L877" s="40"/>
      <c r="M877" s="43" t="s">
        <v>56</v>
      </c>
      <c r="N877" s="45" t="s">
        <v>4560</v>
      </c>
      <c r="O877" s="40">
        <v>663</v>
      </c>
      <c r="P877" s="40">
        <v>351</v>
      </c>
      <c r="Q877" s="40" t="s">
        <v>227</v>
      </c>
      <c r="R877" s="46" t="s">
        <v>4561</v>
      </c>
      <c r="S877" s="43" t="s">
        <v>1372</v>
      </c>
    </row>
    <row r="878" spans="1:19" ht="96">
      <c r="A878" s="44"/>
      <c r="B878" s="40"/>
      <c r="C878" s="41" t="s">
        <v>4562</v>
      </c>
      <c r="D878" s="41" t="s">
        <v>53</v>
      </c>
      <c r="E878" s="40" t="s">
        <v>4563</v>
      </c>
      <c r="F878" s="42">
        <v>44695.61440972222</v>
      </c>
      <c r="G878" s="40"/>
      <c r="H878" s="40"/>
      <c r="I878" s="40"/>
      <c r="J878" s="40"/>
      <c r="K878" s="40" t="s">
        <v>4564</v>
      </c>
      <c r="L878" s="40"/>
      <c r="M878" s="43" t="s">
        <v>56</v>
      </c>
      <c r="N878" s="45" t="s">
        <v>4565</v>
      </c>
      <c r="O878" s="40">
        <v>3994</v>
      </c>
      <c r="P878" s="40">
        <v>360</v>
      </c>
      <c r="Q878" s="40"/>
      <c r="R878" s="46" t="s">
        <v>4566</v>
      </c>
      <c r="S878" s="43" t="s">
        <v>112</v>
      </c>
    </row>
    <row r="879" spans="1:19" ht="36">
      <c r="A879" s="44"/>
      <c r="B879" s="40"/>
      <c r="C879" s="41" t="s">
        <v>4567</v>
      </c>
      <c r="D879" s="41"/>
      <c r="E879" s="40" t="s">
        <v>4568</v>
      </c>
      <c r="F879" s="42">
        <v>44695.61072916667</v>
      </c>
      <c r="G879" s="40"/>
      <c r="H879" s="40"/>
      <c r="I879" s="40"/>
      <c r="J879" s="40"/>
      <c r="K879" s="40" t="s">
        <v>4569</v>
      </c>
      <c r="L879" s="40"/>
      <c r="M879" s="43" t="s">
        <v>56</v>
      </c>
      <c r="N879" s="45" t="s">
        <v>4570</v>
      </c>
      <c r="O879" s="40">
        <v>19</v>
      </c>
      <c r="P879" s="40">
        <v>75</v>
      </c>
      <c r="Q879" s="40" t="s">
        <v>227</v>
      </c>
      <c r="R879" s="46" t="s">
        <v>4571</v>
      </c>
      <c r="S879" s="43" t="s">
        <v>4572</v>
      </c>
    </row>
    <row r="880" spans="1:19" ht="108">
      <c r="A880" s="44"/>
      <c r="B880" s="40"/>
      <c r="C880" s="41" t="s">
        <v>4573</v>
      </c>
      <c r="D880" s="41" t="s">
        <v>53</v>
      </c>
      <c r="E880" s="40" t="s">
        <v>4574</v>
      </c>
      <c r="F880" s="42">
        <v>44695.608391203699</v>
      </c>
      <c r="G880" s="40"/>
      <c r="H880" s="40"/>
      <c r="I880" s="40"/>
      <c r="J880" s="40"/>
      <c r="K880" s="40" t="s">
        <v>4575</v>
      </c>
      <c r="L880" s="40"/>
      <c r="M880" s="43" t="s">
        <v>64</v>
      </c>
      <c r="N880" s="45" t="s">
        <v>4576</v>
      </c>
      <c r="O880" s="40">
        <v>7037</v>
      </c>
      <c r="P880" s="40">
        <v>6643</v>
      </c>
      <c r="Q880" s="40" t="s">
        <v>97</v>
      </c>
      <c r="R880" s="46" t="s">
        <v>4577</v>
      </c>
      <c r="S880" s="43" t="s">
        <v>421</v>
      </c>
    </row>
    <row r="881" spans="1:19" ht="36">
      <c r="A881" s="44"/>
      <c r="B881" s="40"/>
      <c r="C881" s="41" t="s">
        <v>4578</v>
      </c>
      <c r="D881" s="41" t="s">
        <v>53</v>
      </c>
      <c r="E881" s="40" t="s">
        <v>4579</v>
      </c>
      <c r="F881" s="42">
        <v>44695.60837962963</v>
      </c>
      <c r="G881" s="40"/>
      <c r="H881" s="40"/>
      <c r="I881" s="40" t="s">
        <v>4580</v>
      </c>
      <c r="J881" s="40" t="s">
        <v>4581</v>
      </c>
      <c r="K881" s="40" t="s">
        <v>4582</v>
      </c>
      <c r="L881" s="40" t="s">
        <v>4583</v>
      </c>
      <c r="M881" s="43" t="s">
        <v>156</v>
      </c>
      <c r="N881" s="45" t="s">
        <v>4584</v>
      </c>
      <c r="O881" s="40">
        <v>14</v>
      </c>
      <c r="P881" s="40">
        <v>27</v>
      </c>
      <c r="Q881" s="40"/>
      <c r="R881" s="46" t="s">
        <v>4585</v>
      </c>
      <c r="S881" s="43" t="s">
        <v>4586</v>
      </c>
    </row>
    <row r="882" spans="1:19" ht="72">
      <c r="A882" s="44"/>
      <c r="B882" s="40"/>
      <c r="C882" s="41" t="s">
        <v>4588</v>
      </c>
      <c r="D882" s="41"/>
      <c r="E882" s="40" t="s">
        <v>4589</v>
      </c>
      <c r="F882" s="42">
        <v>44695.607453703706</v>
      </c>
      <c r="G882" s="40"/>
      <c r="H882" s="40"/>
      <c r="I882" s="40" t="s">
        <v>1679</v>
      </c>
      <c r="J882" s="40" t="s">
        <v>1676</v>
      </c>
      <c r="K882" s="40" t="s">
        <v>4590</v>
      </c>
      <c r="L882" s="40" t="s">
        <v>4591</v>
      </c>
      <c r="M882" s="43" t="s">
        <v>56</v>
      </c>
      <c r="N882" s="45" t="s">
        <v>4592</v>
      </c>
      <c r="O882" s="40">
        <v>2824</v>
      </c>
      <c r="P882" s="40">
        <v>559</v>
      </c>
      <c r="Q882" s="40" t="s">
        <v>227</v>
      </c>
      <c r="R882" s="46" t="s">
        <v>4593</v>
      </c>
      <c r="S882" s="43" t="s">
        <v>4594</v>
      </c>
    </row>
    <row r="883" spans="1:19" ht="72">
      <c r="A883" s="44"/>
      <c r="B883" s="40"/>
      <c r="C883" s="41" t="s">
        <v>4595</v>
      </c>
      <c r="D883" s="41" t="s">
        <v>53</v>
      </c>
      <c r="E883" s="40" t="s">
        <v>4596</v>
      </c>
      <c r="F883" s="42">
        <v>44695.607002314813</v>
      </c>
      <c r="G883" s="40"/>
      <c r="H883" s="40"/>
      <c r="I883" s="40"/>
      <c r="J883" s="40"/>
      <c r="K883" s="40" t="s">
        <v>3941</v>
      </c>
      <c r="L883" s="40"/>
      <c r="M883" s="43" t="s">
        <v>56</v>
      </c>
      <c r="N883" s="45" t="s">
        <v>4597</v>
      </c>
      <c r="O883" s="40">
        <v>748</v>
      </c>
      <c r="P883" s="40">
        <v>840</v>
      </c>
      <c r="Q883" s="40" t="s">
        <v>97</v>
      </c>
      <c r="R883" s="46" t="s">
        <v>4598</v>
      </c>
      <c r="S883" s="43" t="s">
        <v>112</v>
      </c>
    </row>
    <row r="884" spans="1:19" ht="24">
      <c r="A884" s="44"/>
      <c r="B884" s="40"/>
      <c r="C884" s="41" t="s">
        <v>4599</v>
      </c>
      <c r="D884" s="41"/>
      <c r="E884" s="40" t="s">
        <v>4600</v>
      </c>
      <c r="F884" s="42">
        <v>44695.60633101852</v>
      </c>
      <c r="G884" s="40"/>
      <c r="H884" s="40"/>
      <c r="I884" s="40" t="s">
        <v>4590</v>
      </c>
      <c r="J884" s="40" t="s">
        <v>4587</v>
      </c>
      <c r="K884" s="40" t="s">
        <v>1679</v>
      </c>
      <c r="L884" s="40" t="s">
        <v>4601</v>
      </c>
      <c r="M884" s="43" t="s">
        <v>64</v>
      </c>
      <c r="N884" s="45" t="s">
        <v>1680</v>
      </c>
      <c r="O884" s="40">
        <v>8818</v>
      </c>
      <c r="P884" s="40">
        <v>551</v>
      </c>
      <c r="Q884" s="40" t="s">
        <v>227</v>
      </c>
      <c r="R884" s="46" t="s">
        <v>4602</v>
      </c>
      <c r="S884" s="43" t="s">
        <v>4603</v>
      </c>
    </row>
    <row r="885" spans="1:19" ht="48">
      <c r="A885" s="44"/>
      <c r="B885" s="40"/>
      <c r="C885" s="41" t="s">
        <v>4604</v>
      </c>
      <c r="D885" s="41"/>
      <c r="E885" s="40" t="s">
        <v>4605</v>
      </c>
      <c r="F885" s="42">
        <v>44695.603356481486</v>
      </c>
      <c r="G885" s="40"/>
      <c r="H885" s="40"/>
      <c r="I885" s="40"/>
      <c r="J885" s="40"/>
      <c r="K885" s="40" t="s">
        <v>4606</v>
      </c>
      <c r="L885" s="40"/>
      <c r="M885" s="43" t="s">
        <v>156</v>
      </c>
      <c r="N885" s="45" t="s">
        <v>4607</v>
      </c>
      <c r="O885" s="40">
        <v>687</v>
      </c>
      <c r="P885" s="40">
        <v>420</v>
      </c>
      <c r="Q885" s="40" t="s">
        <v>4608</v>
      </c>
      <c r="R885" s="46" t="s">
        <v>4609</v>
      </c>
      <c r="S885" s="43" t="s">
        <v>4610</v>
      </c>
    </row>
    <row r="886" spans="1:19" ht="60">
      <c r="A886" s="44"/>
      <c r="B886" s="40"/>
      <c r="C886" s="41" t="s">
        <v>4611</v>
      </c>
      <c r="D886" s="41" t="s">
        <v>53</v>
      </c>
      <c r="E886" s="40" t="s">
        <v>4612</v>
      </c>
      <c r="F886" s="42">
        <v>44695.603020833332</v>
      </c>
      <c r="G886" s="40"/>
      <c r="H886" s="40"/>
      <c r="I886" s="40"/>
      <c r="J886" s="40"/>
      <c r="K886" s="40" t="s">
        <v>4613</v>
      </c>
      <c r="L886" s="40"/>
      <c r="M886" s="43" t="s">
        <v>64</v>
      </c>
      <c r="N886" s="45" t="s">
        <v>4614</v>
      </c>
      <c r="O886" s="40">
        <v>13357</v>
      </c>
      <c r="P886" s="40">
        <v>152</v>
      </c>
      <c r="Q886" s="40" t="s">
        <v>4615</v>
      </c>
      <c r="R886" s="46" t="s">
        <v>4616</v>
      </c>
      <c r="S886" s="43" t="s">
        <v>4617</v>
      </c>
    </row>
    <row r="887" spans="1:19" ht="13">
      <c r="A887" s="44"/>
      <c r="B887" s="40"/>
      <c r="C887" s="41" t="s">
        <v>4618</v>
      </c>
      <c r="D887" s="41"/>
      <c r="E887" s="40" t="s">
        <v>4619</v>
      </c>
      <c r="F887" s="42">
        <v>44695.602418981478</v>
      </c>
      <c r="G887" s="40"/>
      <c r="H887" s="40"/>
      <c r="I887" s="40"/>
      <c r="J887" s="40"/>
      <c r="K887" s="40" t="s">
        <v>4620</v>
      </c>
      <c r="L887" s="40"/>
      <c r="M887" s="43" t="s">
        <v>56</v>
      </c>
      <c r="N887" s="45" t="s">
        <v>4621</v>
      </c>
      <c r="O887" s="40">
        <v>28</v>
      </c>
      <c r="P887" s="40">
        <v>60</v>
      </c>
      <c r="Q887" s="40"/>
      <c r="R887" s="46" t="s">
        <v>4622</v>
      </c>
      <c r="S887" s="43" t="s">
        <v>4623</v>
      </c>
    </row>
    <row r="888" spans="1:19" ht="24">
      <c r="A888" s="44"/>
      <c r="B888" s="40"/>
      <c r="C888" s="41" t="s">
        <v>4624</v>
      </c>
      <c r="D888" s="41" t="s">
        <v>53</v>
      </c>
      <c r="E888" s="40" t="s">
        <v>4625</v>
      </c>
      <c r="F888" s="42">
        <v>44695.601701388892</v>
      </c>
      <c r="G888" s="40"/>
      <c r="H888" s="40"/>
      <c r="I888" s="40"/>
      <c r="J888" s="40"/>
      <c r="K888" s="40" t="s">
        <v>1133</v>
      </c>
      <c r="L888" s="40"/>
      <c r="M888" s="43" t="s">
        <v>64</v>
      </c>
      <c r="N888" s="45" t="s">
        <v>1134</v>
      </c>
      <c r="O888" s="40">
        <v>3763</v>
      </c>
      <c r="P888" s="40">
        <v>253</v>
      </c>
      <c r="Q888" s="46" t="s">
        <v>1135</v>
      </c>
      <c r="R888" s="46" t="s">
        <v>4626</v>
      </c>
      <c r="S888" s="43" t="s">
        <v>4627</v>
      </c>
    </row>
    <row r="889" spans="1:19" ht="36">
      <c r="A889" s="44"/>
      <c r="B889" s="40"/>
      <c r="C889" s="41" t="s">
        <v>4628</v>
      </c>
      <c r="D889" s="41" t="s">
        <v>53</v>
      </c>
      <c r="E889" s="40" t="s">
        <v>4629</v>
      </c>
      <c r="F889" s="42">
        <v>44695.599305555559</v>
      </c>
      <c r="G889" s="40"/>
      <c r="H889" s="40"/>
      <c r="I889" s="40"/>
      <c r="J889" s="40"/>
      <c r="K889" s="40" t="s">
        <v>4630</v>
      </c>
      <c r="L889" s="40"/>
      <c r="M889" s="43" t="s">
        <v>56</v>
      </c>
      <c r="N889" s="45" t="s">
        <v>4631</v>
      </c>
      <c r="O889" s="40">
        <v>180</v>
      </c>
      <c r="P889" s="40">
        <v>580</v>
      </c>
      <c r="Q889" s="40" t="s">
        <v>4632</v>
      </c>
      <c r="R889" s="46" t="s">
        <v>4633</v>
      </c>
      <c r="S889" s="43" t="s">
        <v>421</v>
      </c>
    </row>
    <row r="890" spans="1:19" ht="96">
      <c r="A890" s="44"/>
      <c r="B890" s="40"/>
      <c r="C890" s="41" t="s">
        <v>4634</v>
      </c>
      <c r="D890" s="41"/>
      <c r="E890" s="40" t="s">
        <v>4635</v>
      </c>
      <c r="F890" s="42">
        <v>44695.598298611112</v>
      </c>
      <c r="G890" s="40"/>
      <c r="H890" s="40"/>
      <c r="I890" s="40"/>
      <c r="J890" s="40"/>
      <c r="K890" s="40" t="s">
        <v>745</v>
      </c>
      <c r="L890" s="40"/>
      <c r="M890" s="43" t="s">
        <v>56</v>
      </c>
      <c r="N890" s="45" t="s">
        <v>746</v>
      </c>
      <c r="O890" s="40">
        <v>519</v>
      </c>
      <c r="P890" s="40">
        <v>262</v>
      </c>
      <c r="Q890" s="40" t="s">
        <v>747</v>
      </c>
      <c r="R890" s="46" t="s">
        <v>4636</v>
      </c>
      <c r="S890" s="43" t="s">
        <v>1940</v>
      </c>
    </row>
    <row r="891" spans="1:19" ht="60">
      <c r="A891" s="44"/>
      <c r="B891" s="40"/>
      <c r="C891" s="41" t="s">
        <v>4637</v>
      </c>
      <c r="D891" s="41"/>
      <c r="E891" s="40" t="s">
        <v>4638</v>
      </c>
      <c r="F891" s="42">
        <v>44695.598055555558</v>
      </c>
      <c r="G891" s="40"/>
      <c r="H891" s="40"/>
      <c r="I891" s="40"/>
      <c r="J891" s="40"/>
      <c r="K891" s="40" t="s">
        <v>4639</v>
      </c>
      <c r="L891" s="40"/>
      <c r="M891" s="43" t="s">
        <v>56</v>
      </c>
      <c r="N891" s="45" t="s">
        <v>4640</v>
      </c>
      <c r="O891" s="40">
        <v>2078</v>
      </c>
      <c r="P891" s="40">
        <v>3630</v>
      </c>
      <c r="Q891" s="40" t="s">
        <v>227</v>
      </c>
      <c r="R891" s="46" t="s">
        <v>4641</v>
      </c>
      <c r="S891" s="43" t="s">
        <v>84</v>
      </c>
    </row>
    <row r="892" spans="1:19" ht="72">
      <c r="A892" s="44"/>
      <c r="B892" s="40"/>
      <c r="C892" s="41" t="s">
        <v>4642</v>
      </c>
      <c r="D892" s="41" t="s">
        <v>53</v>
      </c>
      <c r="E892" s="40" t="s">
        <v>4643</v>
      </c>
      <c r="F892" s="42">
        <v>44695.596493055556</v>
      </c>
      <c r="G892" s="40"/>
      <c r="H892" s="40"/>
      <c r="I892" s="40"/>
      <c r="J892" s="40"/>
      <c r="K892" s="40" t="s">
        <v>1918</v>
      </c>
      <c r="L892" s="40"/>
      <c r="M892" s="43" t="s">
        <v>156</v>
      </c>
      <c r="N892" s="45" t="s">
        <v>1919</v>
      </c>
      <c r="O892" s="40">
        <v>30</v>
      </c>
      <c r="P892" s="40">
        <v>47</v>
      </c>
      <c r="Q892" s="40"/>
      <c r="R892" s="46" t="s">
        <v>4644</v>
      </c>
      <c r="S892" s="43" t="s">
        <v>4645</v>
      </c>
    </row>
    <row r="893" spans="1:19" ht="60">
      <c r="A893" s="44"/>
      <c r="B893" s="40"/>
      <c r="C893" s="41" t="s">
        <v>4646</v>
      </c>
      <c r="D893" s="41"/>
      <c r="E893" s="40" t="s">
        <v>4647</v>
      </c>
      <c r="F893" s="42">
        <v>44695.596296296295</v>
      </c>
      <c r="G893" s="40"/>
      <c r="H893" s="40"/>
      <c r="I893" s="40"/>
      <c r="J893" s="40"/>
      <c r="K893" s="40" t="s">
        <v>4606</v>
      </c>
      <c r="L893" s="40"/>
      <c r="M893" s="43" t="s">
        <v>156</v>
      </c>
      <c r="N893" s="45" t="s">
        <v>4607</v>
      </c>
      <c r="O893" s="40">
        <v>687</v>
      </c>
      <c r="P893" s="40">
        <v>420</v>
      </c>
      <c r="Q893" s="40" t="s">
        <v>4608</v>
      </c>
      <c r="R893" s="46" t="s">
        <v>4648</v>
      </c>
      <c r="S893" s="43" t="s">
        <v>4649</v>
      </c>
    </row>
    <row r="894" spans="1:19" ht="48">
      <c r="A894" s="44"/>
      <c r="B894" s="40"/>
      <c r="C894" s="41" t="s">
        <v>4650</v>
      </c>
      <c r="D894" s="41"/>
      <c r="E894" s="40" t="s">
        <v>4651</v>
      </c>
      <c r="F894" s="42">
        <v>44695.596041666664</v>
      </c>
      <c r="G894" s="40"/>
      <c r="H894" s="40"/>
      <c r="I894" s="40"/>
      <c r="J894" s="40"/>
      <c r="K894" s="40" t="s">
        <v>4652</v>
      </c>
      <c r="L894" s="40"/>
      <c r="M894" s="43" t="s">
        <v>56</v>
      </c>
      <c r="N894" s="45" t="s">
        <v>4653</v>
      </c>
      <c r="O894" s="40">
        <v>123</v>
      </c>
      <c r="P894" s="40">
        <v>77</v>
      </c>
      <c r="Q894" s="40" t="s">
        <v>4654</v>
      </c>
      <c r="R894" s="46" t="s">
        <v>4655</v>
      </c>
      <c r="S894" s="43" t="s">
        <v>4656</v>
      </c>
    </row>
    <row r="895" spans="1:19" ht="84">
      <c r="A895" s="44"/>
      <c r="B895" s="40"/>
      <c r="C895" s="41" t="s">
        <v>4657</v>
      </c>
      <c r="D895" s="41"/>
      <c r="E895" s="40" t="s">
        <v>4658</v>
      </c>
      <c r="F895" s="42">
        <v>44695.594895833332</v>
      </c>
      <c r="G895" s="40"/>
      <c r="H895" s="40"/>
      <c r="I895" s="40"/>
      <c r="J895" s="40"/>
      <c r="K895" s="40" t="s">
        <v>4659</v>
      </c>
      <c r="L895" s="40"/>
      <c r="M895" s="43" t="s">
        <v>56</v>
      </c>
      <c r="N895" s="45" t="s">
        <v>637</v>
      </c>
      <c r="O895" s="40">
        <v>3</v>
      </c>
      <c r="P895" s="40">
        <v>14</v>
      </c>
      <c r="Q895" s="40"/>
      <c r="R895" s="46" t="s">
        <v>4660</v>
      </c>
      <c r="S895" s="43" t="s">
        <v>1940</v>
      </c>
    </row>
    <row r="896" spans="1:19" ht="24">
      <c r="A896" s="44"/>
      <c r="B896" s="40"/>
      <c r="C896" s="41" t="s">
        <v>4661</v>
      </c>
      <c r="D896" s="41" t="s">
        <v>53</v>
      </c>
      <c r="E896" s="40" t="s">
        <v>4662</v>
      </c>
      <c r="F896" s="42">
        <v>44695.594212962962</v>
      </c>
      <c r="G896" s="40"/>
      <c r="H896" s="40"/>
      <c r="I896" s="40"/>
      <c r="J896" s="40"/>
      <c r="K896" s="40" t="s">
        <v>4663</v>
      </c>
      <c r="L896" s="40"/>
      <c r="M896" s="43" t="s">
        <v>56</v>
      </c>
      <c r="N896" s="45" t="s">
        <v>4664</v>
      </c>
      <c r="O896" s="40">
        <v>47</v>
      </c>
      <c r="P896" s="40">
        <v>77</v>
      </c>
      <c r="Q896" s="40" t="s">
        <v>227</v>
      </c>
      <c r="R896" s="46" t="s">
        <v>4665</v>
      </c>
      <c r="S896" s="43" t="s">
        <v>4666</v>
      </c>
    </row>
    <row r="897" spans="1:19" ht="24">
      <c r="A897" s="44"/>
      <c r="B897" s="40"/>
      <c r="C897" s="41" t="s">
        <v>4667</v>
      </c>
      <c r="D897" s="41" t="s">
        <v>53</v>
      </c>
      <c r="E897" s="40" t="s">
        <v>4668</v>
      </c>
      <c r="F897" s="42">
        <v>44695.593611111108</v>
      </c>
      <c r="G897" s="40"/>
      <c r="H897" s="40"/>
      <c r="I897" s="40"/>
      <c r="J897" s="40"/>
      <c r="K897" s="40" t="s">
        <v>3625</v>
      </c>
      <c r="L897" s="40"/>
      <c r="M897" s="43" t="s">
        <v>348</v>
      </c>
      <c r="N897" s="45" t="s">
        <v>3626</v>
      </c>
      <c r="O897" s="40">
        <v>429193</v>
      </c>
      <c r="P897" s="40">
        <v>1</v>
      </c>
      <c r="Q897" s="40" t="s">
        <v>82</v>
      </c>
      <c r="R897" s="46" t="s">
        <v>4669</v>
      </c>
      <c r="S897" s="43" t="s">
        <v>4670</v>
      </c>
    </row>
    <row r="898" spans="1:19" ht="48">
      <c r="A898" s="44"/>
      <c r="B898" s="40"/>
      <c r="C898" s="41" t="s">
        <v>4671</v>
      </c>
      <c r="D898" s="41" t="s">
        <v>53</v>
      </c>
      <c r="E898" s="40" t="s">
        <v>4672</v>
      </c>
      <c r="F898" s="42">
        <v>44695.592835648145</v>
      </c>
      <c r="G898" s="40"/>
      <c r="H898" s="40"/>
      <c r="I898" s="40"/>
      <c r="J898" s="40"/>
      <c r="K898" s="40" t="s">
        <v>4673</v>
      </c>
      <c r="L898" s="40"/>
      <c r="M898" s="43" t="s">
        <v>56</v>
      </c>
      <c r="N898" s="45" t="s">
        <v>4674</v>
      </c>
      <c r="O898" s="40">
        <v>769</v>
      </c>
      <c r="P898" s="40">
        <v>512</v>
      </c>
      <c r="Q898" s="40" t="s">
        <v>4675</v>
      </c>
      <c r="R898" s="46" t="s">
        <v>4676</v>
      </c>
      <c r="S898" s="43" t="s">
        <v>421</v>
      </c>
    </row>
    <row r="899" spans="1:19" ht="24">
      <c r="A899" s="44"/>
      <c r="B899" s="40"/>
      <c r="C899" s="41" t="s">
        <v>4677</v>
      </c>
      <c r="D899" s="41" t="s">
        <v>53</v>
      </c>
      <c r="E899" s="40" t="s">
        <v>4678</v>
      </c>
      <c r="F899" s="42">
        <v>44695.591782407406</v>
      </c>
      <c r="G899" s="40"/>
      <c r="H899" s="40"/>
      <c r="I899" s="40"/>
      <c r="J899" s="40"/>
      <c r="K899" s="40" t="s">
        <v>4679</v>
      </c>
      <c r="L899" s="40"/>
      <c r="M899" s="43" t="s">
        <v>64</v>
      </c>
      <c r="N899" s="45" t="s">
        <v>4680</v>
      </c>
      <c r="O899" s="40"/>
      <c r="P899" s="40">
        <v>7</v>
      </c>
      <c r="Q899" s="40"/>
      <c r="R899" s="46" t="s">
        <v>4681</v>
      </c>
      <c r="S899" s="43" t="s">
        <v>4682</v>
      </c>
    </row>
    <row r="900" spans="1:19" ht="24">
      <c r="A900" s="44"/>
      <c r="B900" s="40"/>
      <c r="C900" s="41" t="s">
        <v>4683</v>
      </c>
      <c r="D900" s="41"/>
      <c r="E900" s="40" t="s">
        <v>4684</v>
      </c>
      <c r="F900" s="42">
        <v>44695.588576388887</v>
      </c>
      <c r="G900" s="40"/>
      <c r="H900" s="40"/>
      <c r="I900" s="40"/>
      <c r="J900" s="40"/>
      <c r="K900" s="40" t="s">
        <v>4620</v>
      </c>
      <c r="L900" s="40"/>
      <c r="M900" s="43" t="s">
        <v>56</v>
      </c>
      <c r="N900" s="45" t="s">
        <v>4621</v>
      </c>
      <c r="O900" s="40">
        <v>28</v>
      </c>
      <c r="P900" s="40">
        <v>60</v>
      </c>
      <c r="Q900" s="40"/>
      <c r="R900" s="46" t="s">
        <v>4685</v>
      </c>
      <c r="S900" s="43" t="s">
        <v>4686</v>
      </c>
    </row>
    <row r="901" spans="1:19" ht="24">
      <c r="A901" s="44"/>
      <c r="B901" s="40"/>
      <c r="C901" s="41" t="s">
        <v>4687</v>
      </c>
      <c r="D901" s="41"/>
      <c r="E901" s="40" t="s">
        <v>4688</v>
      </c>
      <c r="F901" s="42">
        <v>44695.587951388894</v>
      </c>
      <c r="G901" s="40"/>
      <c r="H901" s="40"/>
      <c r="I901" s="40"/>
      <c r="J901" s="40"/>
      <c r="K901" s="40" t="s">
        <v>4689</v>
      </c>
      <c r="L901" s="40"/>
      <c r="M901" s="43" t="s">
        <v>56</v>
      </c>
      <c r="N901" s="45" t="s">
        <v>4690</v>
      </c>
      <c r="O901" s="40">
        <v>13</v>
      </c>
      <c r="P901" s="40">
        <v>40</v>
      </c>
      <c r="Q901" s="40"/>
      <c r="R901" s="46" t="s">
        <v>4691</v>
      </c>
      <c r="S901" s="43" t="s">
        <v>112</v>
      </c>
    </row>
    <row r="902" spans="1:19" ht="24">
      <c r="A902" s="44"/>
      <c r="B902" s="40"/>
      <c r="C902" s="41" t="s">
        <v>4692</v>
      </c>
      <c r="D902" s="41" t="s">
        <v>53</v>
      </c>
      <c r="E902" s="40" t="s">
        <v>4693</v>
      </c>
      <c r="F902" s="42">
        <v>44695.587627314817</v>
      </c>
      <c r="G902" s="40"/>
      <c r="H902" s="40"/>
      <c r="I902" s="40"/>
      <c r="J902" s="40"/>
      <c r="K902" s="40" t="s">
        <v>717</v>
      </c>
      <c r="L902" s="40"/>
      <c r="M902" s="43" t="s">
        <v>64</v>
      </c>
      <c r="N902" s="45" t="s">
        <v>718</v>
      </c>
      <c r="O902" s="40">
        <v>563</v>
      </c>
      <c r="P902" s="40">
        <v>328</v>
      </c>
      <c r="Q902" s="40"/>
      <c r="R902" s="46" t="s">
        <v>4694</v>
      </c>
      <c r="S902" s="43" t="s">
        <v>1372</v>
      </c>
    </row>
    <row r="903" spans="1:19" ht="24">
      <c r="A903" s="44"/>
      <c r="B903" s="40"/>
      <c r="C903" s="41" t="s">
        <v>4695</v>
      </c>
      <c r="D903" s="41"/>
      <c r="E903" s="40" t="s">
        <v>4696</v>
      </c>
      <c r="F903" s="42">
        <v>44695.586793981478</v>
      </c>
      <c r="G903" s="40"/>
      <c r="H903" s="40"/>
      <c r="I903" s="40"/>
      <c r="J903" s="40"/>
      <c r="K903" s="40" t="s">
        <v>4697</v>
      </c>
      <c r="L903" s="40"/>
      <c r="M903" s="43" t="s">
        <v>64</v>
      </c>
      <c r="N903" s="45" t="s">
        <v>4698</v>
      </c>
      <c r="O903" s="40">
        <v>1332</v>
      </c>
      <c r="P903" s="40">
        <v>157</v>
      </c>
      <c r="Q903" s="40" t="s">
        <v>4699</v>
      </c>
      <c r="R903" s="46" t="s">
        <v>4700</v>
      </c>
      <c r="S903" s="43" t="s">
        <v>84</v>
      </c>
    </row>
    <row r="904" spans="1:19" ht="36">
      <c r="A904" s="44"/>
      <c r="B904" s="40"/>
      <c r="C904" s="41" t="s">
        <v>4701</v>
      </c>
      <c r="D904" s="41"/>
      <c r="E904" s="40" t="s">
        <v>4702</v>
      </c>
      <c r="F904" s="42">
        <v>44695.584652777776</v>
      </c>
      <c r="G904" s="40"/>
      <c r="H904" s="40"/>
      <c r="I904" s="40"/>
      <c r="J904" s="40"/>
      <c r="K904" s="40" t="s">
        <v>4703</v>
      </c>
      <c r="L904" s="40"/>
      <c r="M904" s="43" t="s">
        <v>156</v>
      </c>
      <c r="N904" s="45" t="s">
        <v>4704</v>
      </c>
      <c r="O904" s="40">
        <v>646</v>
      </c>
      <c r="P904" s="40">
        <v>273</v>
      </c>
      <c r="Q904" s="40" t="s">
        <v>4705</v>
      </c>
      <c r="R904" s="46" t="s">
        <v>4706</v>
      </c>
      <c r="S904" s="43" t="s">
        <v>84</v>
      </c>
    </row>
    <row r="905" spans="1:19" ht="72">
      <c r="A905" s="44"/>
      <c r="B905" s="40"/>
      <c r="C905" s="41" t="s">
        <v>4707</v>
      </c>
      <c r="D905" s="41" t="s">
        <v>53</v>
      </c>
      <c r="E905" s="40" t="s">
        <v>4708</v>
      </c>
      <c r="F905" s="42">
        <v>44695.583773148144</v>
      </c>
      <c r="G905" s="40"/>
      <c r="H905" s="40"/>
      <c r="I905" s="40"/>
      <c r="J905" s="40"/>
      <c r="K905" s="40" t="s">
        <v>4709</v>
      </c>
      <c r="L905" s="40"/>
      <c r="M905" s="43" t="s">
        <v>56</v>
      </c>
      <c r="N905" s="45" t="s">
        <v>4710</v>
      </c>
      <c r="O905" s="40">
        <v>326</v>
      </c>
      <c r="P905" s="40">
        <v>297</v>
      </c>
      <c r="Q905" s="40"/>
      <c r="R905" s="46" t="s">
        <v>4711</v>
      </c>
      <c r="S905" s="43" t="s">
        <v>4712</v>
      </c>
    </row>
    <row r="906" spans="1:19" ht="168">
      <c r="A906" s="44"/>
      <c r="B906" s="40"/>
      <c r="C906" s="41" t="s">
        <v>4713</v>
      </c>
      <c r="D906" s="41" t="s">
        <v>53</v>
      </c>
      <c r="E906" s="40" t="s">
        <v>4714</v>
      </c>
      <c r="F906" s="42">
        <v>44695.583101851851</v>
      </c>
      <c r="G906" s="40"/>
      <c r="H906" s="40"/>
      <c r="I906" s="40"/>
      <c r="J906" s="40"/>
      <c r="K906" s="40" t="s">
        <v>4715</v>
      </c>
      <c r="L906" s="40"/>
      <c r="M906" s="43" t="s">
        <v>156</v>
      </c>
      <c r="N906" s="45" t="s">
        <v>4716</v>
      </c>
      <c r="O906" s="40">
        <v>2902</v>
      </c>
      <c r="P906" s="40">
        <v>951</v>
      </c>
      <c r="Q906" s="40"/>
      <c r="R906" s="46" t="s">
        <v>4717</v>
      </c>
      <c r="S906" s="43" t="s">
        <v>1372</v>
      </c>
    </row>
    <row r="907" spans="1:19" ht="72">
      <c r="A907" s="44"/>
      <c r="B907" s="40"/>
      <c r="C907" s="41" t="s">
        <v>4718</v>
      </c>
      <c r="D907" s="41" t="s">
        <v>53</v>
      </c>
      <c r="E907" s="40" t="s">
        <v>4719</v>
      </c>
      <c r="F907" s="42">
        <v>44695.582800925928</v>
      </c>
      <c r="G907" s="40"/>
      <c r="H907" s="40"/>
      <c r="I907" s="40"/>
      <c r="J907" s="40"/>
      <c r="K907" s="40" t="s">
        <v>4720</v>
      </c>
      <c r="L907" s="40"/>
      <c r="M907" s="43" t="s">
        <v>56</v>
      </c>
      <c r="N907" s="45" t="s">
        <v>4721</v>
      </c>
      <c r="O907" s="40">
        <v>4555</v>
      </c>
      <c r="P907" s="40">
        <v>2378</v>
      </c>
      <c r="Q907" s="40" t="s">
        <v>227</v>
      </c>
      <c r="R907" s="46" t="s">
        <v>4722</v>
      </c>
      <c r="S907" s="43" t="s">
        <v>421</v>
      </c>
    </row>
    <row r="908" spans="1:19" ht="48">
      <c r="A908" s="44"/>
      <c r="B908" s="40"/>
      <c r="C908" s="41" t="s">
        <v>4723</v>
      </c>
      <c r="D908" s="41" t="s">
        <v>53</v>
      </c>
      <c r="E908" s="40" t="s">
        <v>4724</v>
      </c>
      <c r="F908" s="42">
        <v>44695.582071759258</v>
      </c>
      <c r="G908" s="40"/>
      <c r="H908" s="40"/>
      <c r="I908" s="40"/>
      <c r="J908" s="40"/>
      <c r="K908" s="40" t="s">
        <v>4613</v>
      </c>
      <c r="L908" s="40"/>
      <c r="M908" s="43" t="s">
        <v>64</v>
      </c>
      <c r="N908" s="45" t="s">
        <v>4614</v>
      </c>
      <c r="O908" s="40">
        <v>13357</v>
      </c>
      <c r="P908" s="40">
        <v>152</v>
      </c>
      <c r="Q908" s="40" t="s">
        <v>4615</v>
      </c>
      <c r="R908" s="46" t="s">
        <v>4725</v>
      </c>
      <c r="S908" s="43" t="s">
        <v>4726</v>
      </c>
    </row>
    <row r="909" spans="1:19" ht="24">
      <c r="A909" s="44"/>
      <c r="B909" s="40"/>
      <c r="C909" s="41" t="s">
        <v>4727</v>
      </c>
      <c r="D909" s="41" t="s">
        <v>53</v>
      </c>
      <c r="E909" s="40" t="s">
        <v>4728</v>
      </c>
      <c r="F909" s="42">
        <v>44695.581655092596</v>
      </c>
      <c r="G909" s="40"/>
      <c r="H909" s="40"/>
      <c r="I909" s="40"/>
      <c r="J909" s="40"/>
      <c r="K909" s="40" t="s">
        <v>4729</v>
      </c>
      <c r="L909" s="40"/>
      <c r="M909" s="43" t="s">
        <v>56</v>
      </c>
      <c r="N909" s="45" t="s">
        <v>4730</v>
      </c>
      <c r="O909" s="40">
        <v>322</v>
      </c>
      <c r="P909" s="40">
        <v>303</v>
      </c>
      <c r="Q909" s="40"/>
      <c r="R909" s="46" t="s">
        <v>4731</v>
      </c>
      <c r="S909" s="43" t="s">
        <v>112</v>
      </c>
    </row>
    <row r="910" spans="1:19" ht="24">
      <c r="A910" s="44"/>
      <c r="B910" s="40"/>
      <c r="C910" s="41" t="s">
        <v>4732</v>
      </c>
      <c r="D910" s="41" t="s">
        <v>53</v>
      </c>
      <c r="E910" s="40" t="s">
        <v>4733</v>
      </c>
      <c r="F910" s="42">
        <v>44695.581331018519</v>
      </c>
      <c r="G910" s="40"/>
      <c r="H910" s="40"/>
      <c r="I910" s="40"/>
      <c r="J910" s="40"/>
      <c r="K910" s="40" t="s">
        <v>1866</v>
      </c>
      <c r="L910" s="40"/>
      <c r="M910" s="43" t="s">
        <v>64</v>
      </c>
      <c r="N910" s="45" t="s">
        <v>2378</v>
      </c>
      <c r="O910" s="40">
        <v>664288</v>
      </c>
      <c r="P910" s="40">
        <v>175</v>
      </c>
      <c r="Q910" s="40" t="s">
        <v>66</v>
      </c>
      <c r="R910" s="46" t="s">
        <v>4734</v>
      </c>
      <c r="S910" s="43" t="s">
        <v>4735</v>
      </c>
    </row>
    <row r="911" spans="1:19" ht="24">
      <c r="A911" s="44"/>
      <c r="B911" s="40"/>
      <c r="C911" s="41" t="s">
        <v>4736</v>
      </c>
      <c r="D911" s="41" t="s">
        <v>53</v>
      </c>
      <c r="E911" s="40" t="s">
        <v>4737</v>
      </c>
      <c r="F911" s="42">
        <v>44695.577604166669</v>
      </c>
      <c r="G911" s="40"/>
      <c r="H911" s="40"/>
      <c r="I911" s="40"/>
      <c r="J911" s="40"/>
      <c r="K911" s="40" t="s">
        <v>4738</v>
      </c>
      <c r="L911" s="40"/>
      <c r="M911" s="43" t="s">
        <v>56</v>
      </c>
      <c r="N911" s="45" t="s">
        <v>4739</v>
      </c>
      <c r="O911" s="40">
        <v>13873</v>
      </c>
      <c r="P911" s="40">
        <v>12000</v>
      </c>
      <c r="Q911" s="40" t="s">
        <v>4740</v>
      </c>
      <c r="R911" s="46" t="s">
        <v>4741</v>
      </c>
      <c r="S911" s="43" t="s">
        <v>4742</v>
      </c>
    </row>
    <row r="912" spans="1:19" ht="96">
      <c r="A912" s="44"/>
      <c r="B912" s="40"/>
      <c r="C912" s="41" t="s">
        <v>4743</v>
      </c>
      <c r="D912" s="41"/>
      <c r="E912" s="40" t="s">
        <v>4744</v>
      </c>
      <c r="F912" s="42">
        <v>44695.576365740737</v>
      </c>
      <c r="G912" s="40"/>
      <c r="H912" s="40"/>
      <c r="I912" s="40"/>
      <c r="J912" s="40"/>
      <c r="K912" s="40" t="s">
        <v>4745</v>
      </c>
      <c r="L912" s="40"/>
      <c r="M912" s="43" t="s">
        <v>56</v>
      </c>
      <c r="N912" s="45" t="s">
        <v>4746</v>
      </c>
      <c r="O912" s="40">
        <v>107</v>
      </c>
      <c r="P912" s="40">
        <v>232</v>
      </c>
      <c r="Q912" s="40"/>
      <c r="R912" s="46" t="s">
        <v>4747</v>
      </c>
      <c r="S912" s="43" t="s">
        <v>84</v>
      </c>
    </row>
    <row r="913" spans="1:19" ht="24">
      <c r="A913" s="44"/>
      <c r="B913" s="40"/>
      <c r="C913" s="41" t="s">
        <v>4748</v>
      </c>
      <c r="D913" s="41" t="s">
        <v>53</v>
      </c>
      <c r="E913" s="40" t="s">
        <v>4749</v>
      </c>
      <c r="F913" s="42">
        <v>44695.574293981481</v>
      </c>
      <c r="G913" s="40"/>
      <c r="H913" s="40"/>
      <c r="I913" s="40"/>
      <c r="J913" s="40"/>
      <c r="K913" s="40" t="s">
        <v>4750</v>
      </c>
      <c r="L913" s="40"/>
      <c r="M913" s="43" t="s">
        <v>56</v>
      </c>
      <c r="N913" s="45" t="s">
        <v>4751</v>
      </c>
      <c r="O913" s="40">
        <v>1098</v>
      </c>
      <c r="P913" s="40">
        <v>797</v>
      </c>
      <c r="Q913" s="40" t="s">
        <v>4752</v>
      </c>
      <c r="R913" s="46" t="s">
        <v>4753</v>
      </c>
      <c r="S913" s="43" t="s">
        <v>4754</v>
      </c>
    </row>
    <row r="914" spans="1:19" ht="36">
      <c r="A914" s="44"/>
      <c r="B914" s="40"/>
      <c r="C914" s="41" t="s">
        <v>4755</v>
      </c>
      <c r="D914" s="41"/>
      <c r="E914" s="40" t="s">
        <v>4756</v>
      </c>
      <c r="F914" s="42">
        <v>44695.573344907403</v>
      </c>
      <c r="G914" s="40"/>
      <c r="H914" s="40"/>
      <c r="I914" s="40" t="s">
        <v>281</v>
      </c>
      <c r="J914" s="40" t="s">
        <v>282</v>
      </c>
      <c r="K914" s="40" t="s">
        <v>4757</v>
      </c>
      <c r="L914" s="40" t="s">
        <v>2491</v>
      </c>
      <c r="M914" s="43" t="s">
        <v>64</v>
      </c>
      <c r="N914" s="45" t="s">
        <v>4758</v>
      </c>
      <c r="O914" s="40">
        <v>19</v>
      </c>
      <c r="P914" s="40">
        <v>80</v>
      </c>
      <c r="Q914" s="40"/>
      <c r="R914" s="46" t="s">
        <v>4759</v>
      </c>
      <c r="S914" s="43" t="s">
        <v>287</v>
      </c>
    </row>
    <row r="915" spans="1:19" ht="24">
      <c r="A915" s="44"/>
      <c r="B915" s="40"/>
      <c r="C915" s="41" t="s">
        <v>4760</v>
      </c>
      <c r="D915" s="41" t="s">
        <v>53</v>
      </c>
      <c r="E915" s="40" t="s">
        <v>4761</v>
      </c>
      <c r="F915" s="42">
        <v>44695.573229166665</v>
      </c>
      <c r="G915" s="40"/>
      <c r="H915" s="40"/>
      <c r="I915" s="40"/>
      <c r="J915" s="40"/>
      <c r="K915" s="40" t="s">
        <v>1405</v>
      </c>
      <c r="L915" s="40"/>
      <c r="M915" s="43" t="s">
        <v>64</v>
      </c>
      <c r="N915" s="45" t="s">
        <v>1406</v>
      </c>
      <c r="O915" s="40">
        <v>4</v>
      </c>
      <c r="P915" s="40">
        <v>1</v>
      </c>
      <c r="Q915" s="40" t="s">
        <v>227</v>
      </c>
      <c r="R915" s="46" t="s">
        <v>4762</v>
      </c>
      <c r="S915" s="43" t="s">
        <v>4253</v>
      </c>
    </row>
    <row r="916" spans="1:19" ht="24">
      <c r="A916" s="44"/>
      <c r="B916" s="40"/>
      <c r="C916" s="41" t="s">
        <v>4763</v>
      </c>
      <c r="D916" s="41"/>
      <c r="E916" s="40" t="s">
        <v>4764</v>
      </c>
      <c r="F916" s="42">
        <v>44695.568773148145</v>
      </c>
      <c r="G916" s="40"/>
      <c r="H916" s="40"/>
      <c r="I916" s="40"/>
      <c r="J916" s="40"/>
      <c r="K916" s="40" t="s">
        <v>4765</v>
      </c>
      <c r="L916" s="40"/>
      <c r="M916" s="43" t="s">
        <v>56</v>
      </c>
      <c r="N916" s="45" t="s">
        <v>4766</v>
      </c>
      <c r="O916" s="40">
        <v>22936</v>
      </c>
      <c r="P916" s="40">
        <v>16259</v>
      </c>
      <c r="Q916" s="40" t="s">
        <v>227</v>
      </c>
      <c r="R916" s="46" t="s">
        <v>4767</v>
      </c>
      <c r="S916" s="43" t="s">
        <v>1940</v>
      </c>
    </row>
    <row r="917" spans="1:19" ht="24">
      <c r="A917" s="44"/>
      <c r="B917" s="40"/>
      <c r="C917" s="41" t="s">
        <v>4768</v>
      </c>
      <c r="D917" s="41"/>
      <c r="E917" s="40" t="s">
        <v>4769</v>
      </c>
      <c r="F917" s="42">
        <v>44695.568599537037</v>
      </c>
      <c r="G917" s="40"/>
      <c r="H917" s="40"/>
      <c r="I917" s="40"/>
      <c r="J917" s="40"/>
      <c r="K917" s="40" t="s">
        <v>4770</v>
      </c>
      <c r="L917" s="40"/>
      <c r="M917" s="43" t="s">
        <v>156</v>
      </c>
      <c r="N917" s="45" t="s">
        <v>4771</v>
      </c>
      <c r="O917" s="40">
        <v>6217</v>
      </c>
      <c r="P917" s="40">
        <v>5255</v>
      </c>
      <c r="Q917" s="40" t="s">
        <v>4772</v>
      </c>
      <c r="R917" s="46" t="s">
        <v>4773</v>
      </c>
      <c r="S917" s="43" t="s">
        <v>1940</v>
      </c>
    </row>
    <row r="918" spans="1:19" ht="60">
      <c r="A918" s="44"/>
      <c r="B918" s="40"/>
      <c r="C918" s="41" t="s">
        <v>4774</v>
      </c>
      <c r="D918" s="41"/>
      <c r="E918" s="40" t="s">
        <v>4775</v>
      </c>
      <c r="F918" s="42">
        <v>44695.567094907412</v>
      </c>
      <c r="G918" s="40"/>
      <c r="H918" s="40"/>
      <c r="I918" s="40"/>
      <c r="J918" s="40"/>
      <c r="K918" s="40" t="s">
        <v>4776</v>
      </c>
      <c r="L918" s="40"/>
      <c r="M918" s="43" t="s">
        <v>56</v>
      </c>
      <c r="N918" s="45" t="s">
        <v>4777</v>
      </c>
      <c r="O918" s="40">
        <v>841</v>
      </c>
      <c r="P918" s="40">
        <v>1381</v>
      </c>
      <c r="Q918" s="40" t="s">
        <v>4778</v>
      </c>
      <c r="R918" s="46" t="s">
        <v>4779</v>
      </c>
      <c r="S918" s="43" t="s">
        <v>4780</v>
      </c>
    </row>
    <row r="919" spans="1:19" ht="24">
      <c r="A919" s="44"/>
      <c r="B919" s="40"/>
      <c r="C919" s="41" t="s">
        <v>4781</v>
      </c>
      <c r="D919" s="41" t="s">
        <v>53</v>
      </c>
      <c r="E919" s="40" t="s">
        <v>4782</v>
      </c>
      <c r="F919" s="42">
        <v>44695.566365740742</v>
      </c>
      <c r="G919" s="40"/>
      <c r="H919" s="40"/>
      <c r="I919" s="40"/>
      <c r="J919" s="40"/>
      <c r="K919" s="40" t="s">
        <v>1405</v>
      </c>
      <c r="L919" s="40"/>
      <c r="M919" s="43" t="s">
        <v>64</v>
      </c>
      <c r="N919" s="45" t="s">
        <v>1406</v>
      </c>
      <c r="O919" s="40">
        <v>4</v>
      </c>
      <c r="P919" s="40">
        <v>1</v>
      </c>
      <c r="Q919" s="40" t="s">
        <v>227</v>
      </c>
      <c r="R919" s="46" t="s">
        <v>4783</v>
      </c>
      <c r="S919" s="43" t="s">
        <v>4253</v>
      </c>
    </row>
    <row r="920" spans="1:19" ht="24">
      <c r="A920" s="44"/>
      <c r="B920" s="40"/>
      <c r="C920" s="41" t="s">
        <v>4784</v>
      </c>
      <c r="D920" s="41"/>
      <c r="E920" s="40" t="s">
        <v>4785</v>
      </c>
      <c r="F920" s="42">
        <v>44695.563900462963</v>
      </c>
      <c r="G920" s="40"/>
      <c r="H920" s="40"/>
      <c r="I920" s="40"/>
      <c r="J920" s="40"/>
      <c r="K920" s="40" t="s">
        <v>4786</v>
      </c>
      <c r="L920" s="40"/>
      <c r="M920" s="43" t="s">
        <v>156</v>
      </c>
      <c r="N920" s="45" t="s">
        <v>4787</v>
      </c>
      <c r="O920" s="40">
        <v>66093</v>
      </c>
      <c r="P920" s="40">
        <v>30993</v>
      </c>
      <c r="Q920" s="40"/>
      <c r="R920" s="46" t="s">
        <v>4788</v>
      </c>
      <c r="S920" s="43" t="s">
        <v>421</v>
      </c>
    </row>
    <row r="921" spans="1:19" ht="24">
      <c r="A921" s="44"/>
      <c r="B921" s="40"/>
      <c r="C921" s="41" t="s">
        <v>4789</v>
      </c>
      <c r="D921" s="41" t="s">
        <v>53</v>
      </c>
      <c r="E921" s="40" t="s">
        <v>4790</v>
      </c>
      <c r="F921" s="42">
        <v>44695.563425925924</v>
      </c>
      <c r="G921" s="40"/>
      <c r="H921" s="40"/>
      <c r="I921" s="40"/>
      <c r="J921" s="40"/>
      <c r="K921" s="40" t="s">
        <v>4791</v>
      </c>
      <c r="L921" s="40"/>
      <c r="M921" s="43" t="s">
        <v>56</v>
      </c>
      <c r="N921" s="45" t="s">
        <v>4792</v>
      </c>
      <c r="O921" s="40">
        <v>1317</v>
      </c>
      <c r="P921" s="40">
        <v>2404</v>
      </c>
      <c r="Q921" s="40" t="s">
        <v>227</v>
      </c>
      <c r="R921" s="46" t="s">
        <v>4793</v>
      </c>
      <c r="S921" s="43" t="s">
        <v>112</v>
      </c>
    </row>
    <row r="922" spans="1:19" ht="36">
      <c r="A922" s="44"/>
      <c r="B922" s="40"/>
      <c r="C922" s="41" t="s">
        <v>4794</v>
      </c>
      <c r="D922" s="41"/>
      <c r="E922" s="40" t="s">
        <v>4795</v>
      </c>
      <c r="F922" s="42">
        <v>44695.560763888891</v>
      </c>
      <c r="G922" s="40"/>
      <c r="H922" s="40"/>
      <c r="I922" s="40"/>
      <c r="J922" s="40"/>
      <c r="K922" s="40" t="s">
        <v>317</v>
      </c>
      <c r="L922" s="40"/>
      <c r="M922" s="43" t="s">
        <v>156</v>
      </c>
      <c r="N922" s="45" t="s">
        <v>318</v>
      </c>
      <c r="O922" s="40">
        <v>13</v>
      </c>
      <c r="P922" s="40">
        <v>37</v>
      </c>
      <c r="Q922" s="40" t="s">
        <v>227</v>
      </c>
      <c r="R922" s="46" t="s">
        <v>4796</v>
      </c>
      <c r="S922" s="43" t="s">
        <v>4797</v>
      </c>
    </row>
    <row r="923" spans="1:19" ht="13">
      <c r="A923" s="44"/>
      <c r="B923" s="40"/>
      <c r="C923" s="41" t="s">
        <v>4798</v>
      </c>
      <c r="D923" s="41"/>
      <c r="E923" s="40" t="s">
        <v>4799</v>
      </c>
      <c r="F923" s="42">
        <v>44695.56049768519</v>
      </c>
      <c r="G923" s="40"/>
      <c r="H923" s="40"/>
      <c r="I923" s="40"/>
      <c r="J923" s="40"/>
      <c r="K923" s="40" t="s">
        <v>317</v>
      </c>
      <c r="L923" s="40"/>
      <c r="M923" s="43" t="s">
        <v>156</v>
      </c>
      <c r="N923" s="45" t="s">
        <v>318</v>
      </c>
      <c r="O923" s="40">
        <v>13</v>
      </c>
      <c r="P923" s="40">
        <v>37</v>
      </c>
      <c r="Q923" s="40" t="s">
        <v>227</v>
      </c>
      <c r="R923" s="46" t="s">
        <v>4800</v>
      </c>
      <c r="S923" s="43" t="s">
        <v>4271</v>
      </c>
    </row>
    <row r="924" spans="1:19" ht="13">
      <c r="A924" s="44"/>
      <c r="B924" s="40"/>
      <c r="C924" s="41" t="s">
        <v>4801</v>
      </c>
      <c r="D924" s="41"/>
      <c r="E924" s="40" t="s">
        <v>4802</v>
      </c>
      <c r="F924" s="42">
        <v>44695.55978009259</v>
      </c>
      <c r="G924" s="40"/>
      <c r="H924" s="40"/>
      <c r="I924" s="40"/>
      <c r="J924" s="40"/>
      <c r="K924" s="40" t="s">
        <v>317</v>
      </c>
      <c r="L924" s="40"/>
      <c r="M924" s="43" t="s">
        <v>156</v>
      </c>
      <c r="N924" s="45" t="s">
        <v>318</v>
      </c>
      <c r="O924" s="40">
        <v>13</v>
      </c>
      <c r="P924" s="40">
        <v>37</v>
      </c>
      <c r="Q924" s="40" t="s">
        <v>227</v>
      </c>
      <c r="R924" s="46" t="s">
        <v>4803</v>
      </c>
      <c r="S924" s="43" t="s">
        <v>1940</v>
      </c>
    </row>
    <row r="925" spans="1:19" ht="24">
      <c r="A925" s="44"/>
      <c r="B925" s="40"/>
      <c r="C925" s="41" t="s">
        <v>4804</v>
      </c>
      <c r="D925" s="41" t="s">
        <v>53</v>
      </c>
      <c r="E925" s="40" t="s">
        <v>4805</v>
      </c>
      <c r="F925" s="42">
        <v>44695.559745370367</v>
      </c>
      <c r="G925" s="40"/>
      <c r="H925" s="40"/>
      <c r="I925" s="40"/>
      <c r="J925" s="40"/>
      <c r="K925" s="40" t="s">
        <v>1866</v>
      </c>
      <c r="L925" s="40"/>
      <c r="M925" s="43" t="s">
        <v>64</v>
      </c>
      <c r="N925" s="45" t="s">
        <v>2378</v>
      </c>
      <c r="O925" s="40">
        <v>664288</v>
      </c>
      <c r="P925" s="40">
        <v>175</v>
      </c>
      <c r="Q925" s="40" t="s">
        <v>66</v>
      </c>
      <c r="R925" s="46" t="s">
        <v>4806</v>
      </c>
      <c r="S925" s="43" t="s">
        <v>4807</v>
      </c>
    </row>
    <row r="926" spans="1:19" ht="36">
      <c r="A926" s="44"/>
      <c r="B926" s="40"/>
      <c r="C926" s="41" t="s">
        <v>4808</v>
      </c>
      <c r="D926" s="41" t="s">
        <v>53</v>
      </c>
      <c r="E926" s="40" t="s">
        <v>4809</v>
      </c>
      <c r="F926" s="42">
        <v>44695.558564814812</v>
      </c>
      <c r="G926" s="40"/>
      <c r="H926" s="40"/>
      <c r="I926" s="40"/>
      <c r="J926" s="40"/>
      <c r="K926" s="40" t="s">
        <v>4810</v>
      </c>
      <c r="L926" s="40"/>
      <c r="M926" s="43" t="s">
        <v>56</v>
      </c>
      <c r="N926" s="45" t="s">
        <v>4811</v>
      </c>
      <c r="O926" s="40">
        <v>1301</v>
      </c>
      <c r="P926" s="40">
        <v>699</v>
      </c>
      <c r="Q926" s="40" t="s">
        <v>227</v>
      </c>
      <c r="R926" s="46" t="s">
        <v>4812</v>
      </c>
      <c r="S926" s="43" t="s">
        <v>112</v>
      </c>
    </row>
    <row r="927" spans="1:19" ht="24">
      <c r="A927" s="44"/>
      <c r="B927" s="40"/>
      <c r="C927" s="41" t="s">
        <v>4813</v>
      </c>
      <c r="D927" s="41"/>
      <c r="E927" s="40" t="s">
        <v>4814</v>
      </c>
      <c r="F927" s="42">
        <v>44695.557881944449</v>
      </c>
      <c r="G927" s="40"/>
      <c r="H927" s="40"/>
      <c r="I927" s="40"/>
      <c r="J927" s="40"/>
      <c r="K927" s="40" t="s">
        <v>4537</v>
      </c>
      <c r="L927" s="40"/>
      <c r="M927" s="43" t="s">
        <v>56</v>
      </c>
      <c r="N927" s="45" t="s">
        <v>4538</v>
      </c>
      <c r="O927" s="40">
        <v>3703</v>
      </c>
      <c r="P927" s="40">
        <v>2682</v>
      </c>
      <c r="Q927" s="40" t="s">
        <v>227</v>
      </c>
      <c r="R927" s="46" t="s">
        <v>4815</v>
      </c>
      <c r="S927" s="43" t="s">
        <v>421</v>
      </c>
    </row>
    <row r="928" spans="1:19" ht="13">
      <c r="A928" s="44"/>
      <c r="B928" s="40"/>
      <c r="C928" s="41" t="s">
        <v>4816</v>
      </c>
      <c r="D928" s="41" t="s">
        <v>53</v>
      </c>
      <c r="E928" s="40" t="s">
        <v>4817</v>
      </c>
      <c r="F928" s="42">
        <v>44695.557673611111</v>
      </c>
      <c r="G928" s="40"/>
      <c r="H928" s="40"/>
      <c r="I928" s="40"/>
      <c r="J928" s="40"/>
      <c r="K928" s="40" t="s">
        <v>4818</v>
      </c>
      <c r="L928" s="40"/>
      <c r="M928" s="43" t="s">
        <v>156</v>
      </c>
      <c r="N928" s="45" t="s">
        <v>4819</v>
      </c>
      <c r="O928" s="40">
        <v>752</v>
      </c>
      <c r="P928" s="40">
        <v>453</v>
      </c>
      <c r="Q928" s="40" t="s">
        <v>4820</v>
      </c>
      <c r="R928" s="46" t="s">
        <v>4821</v>
      </c>
      <c r="S928" s="43" t="s">
        <v>3485</v>
      </c>
    </row>
    <row r="929" spans="1:19" ht="13">
      <c r="A929" s="44"/>
      <c r="B929" s="40"/>
      <c r="C929" s="41" t="s">
        <v>4822</v>
      </c>
      <c r="D929" s="41" t="s">
        <v>223</v>
      </c>
      <c r="E929" s="40" t="s">
        <v>4823</v>
      </c>
      <c r="F929" s="42">
        <v>44695.557569444441</v>
      </c>
      <c r="G929" s="40"/>
      <c r="H929" s="40"/>
      <c r="I929" s="40"/>
      <c r="J929" s="40"/>
      <c r="K929" s="40" t="s">
        <v>4824</v>
      </c>
      <c r="L929" s="40"/>
      <c r="M929" s="43" t="s">
        <v>64</v>
      </c>
      <c r="N929" s="45" t="s">
        <v>4825</v>
      </c>
      <c r="O929" s="40">
        <v>8986</v>
      </c>
      <c r="P929" s="40">
        <v>27</v>
      </c>
      <c r="Q929" s="40" t="s">
        <v>66</v>
      </c>
      <c r="R929" s="46" t="s">
        <v>4826</v>
      </c>
      <c r="S929" s="43" t="s">
        <v>4827</v>
      </c>
    </row>
    <row r="930" spans="1:19" ht="13">
      <c r="A930" s="44"/>
      <c r="B930" s="40"/>
      <c r="C930" s="41" t="s">
        <v>4828</v>
      </c>
      <c r="D930" s="41" t="s">
        <v>53</v>
      </c>
      <c r="E930" s="40" t="s">
        <v>4829</v>
      </c>
      <c r="F930" s="42">
        <v>44695.556574074071</v>
      </c>
      <c r="G930" s="40"/>
      <c r="H930" s="40"/>
      <c r="I930" s="40"/>
      <c r="J930" s="40"/>
      <c r="K930" s="40" t="s">
        <v>4830</v>
      </c>
      <c r="L930" s="40"/>
      <c r="M930" s="43" t="s">
        <v>56</v>
      </c>
      <c r="N930" s="45" t="s">
        <v>4831</v>
      </c>
      <c r="O930" s="40">
        <v>825</v>
      </c>
      <c r="P930" s="40">
        <v>776</v>
      </c>
      <c r="Q930" s="40" t="s">
        <v>4832</v>
      </c>
      <c r="R930" s="46" t="s">
        <v>4833</v>
      </c>
      <c r="S930" s="43" t="s">
        <v>112</v>
      </c>
    </row>
    <row r="931" spans="1:19" ht="24">
      <c r="A931" s="44"/>
      <c r="B931" s="40"/>
      <c r="C931" s="41" t="s">
        <v>4834</v>
      </c>
      <c r="D931" s="41" t="s">
        <v>53</v>
      </c>
      <c r="E931" s="40" t="s">
        <v>4835</v>
      </c>
      <c r="F931" s="42">
        <v>44695.550023148149</v>
      </c>
      <c r="G931" s="40"/>
      <c r="H931" s="40"/>
      <c r="I931" s="40"/>
      <c r="J931" s="40"/>
      <c r="K931" s="40" t="s">
        <v>1405</v>
      </c>
      <c r="L931" s="40"/>
      <c r="M931" s="43" t="s">
        <v>64</v>
      </c>
      <c r="N931" s="45" t="s">
        <v>1406</v>
      </c>
      <c r="O931" s="40">
        <v>4</v>
      </c>
      <c r="P931" s="40">
        <v>1</v>
      </c>
      <c r="Q931" s="40" t="s">
        <v>227</v>
      </c>
      <c r="R931" s="46" t="s">
        <v>4836</v>
      </c>
      <c r="S931" s="43" t="s">
        <v>4253</v>
      </c>
    </row>
    <row r="932" spans="1:19" ht="24">
      <c r="A932" s="44"/>
      <c r="B932" s="40"/>
      <c r="C932" s="41" t="s">
        <v>4837</v>
      </c>
      <c r="D932" s="41" t="s">
        <v>223</v>
      </c>
      <c r="E932" s="40" t="s">
        <v>4838</v>
      </c>
      <c r="F932" s="42">
        <v>44695.547384259262</v>
      </c>
      <c r="G932" s="40"/>
      <c r="H932" s="40"/>
      <c r="I932" s="40"/>
      <c r="J932" s="40"/>
      <c r="K932" s="40" t="s">
        <v>4839</v>
      </c>
      <c r="L932" s="40"/>
      <c r="M932" s="43" t="s">
        <v>56</v>
      </c>
      <c r="N932" s="45" t="s">
        <v>4840</v>
      </c>
      <c r="O932" s="40">
        <v>48</v>
      </c>
      <c r="P932" s="40">
        <v>143</v>
      </c>
      <c r="Q932" s="40"/>
      <c r="R932" s="46" t="s">
        <v>4841</v>
      </c>
      <c r="S932" s="43" t="s">
        <v>4271</v>
      </c>
    </row>
    <row r="933" spans="1:19" ht="13">
      <c r="A933" s="44"/>
      <c r="B933" s="40"/>
      <c r="C933" s="41" t="s">
        <v>4842</v>
      </c>
      <c r="D933" s="41" t="s">
        <v>53</v>
      </c>
      <c r="E933" s="40" t="s">
        <v>4843</v>
      </c>
      <c r="F933" s="42">
        <v>44695.546249999999</v>
      </c>
      <c r="G933" s="40"/>
      <c r="H933" s="40"/>
      <c r="I933" s="40"/>
      <c r="J933" s="40"/>
      <c r="K933" s="40" t="s">
        <v>2001</v>
      </c>
      <c r="L933" s="40"/>
      <c r="M933" s="43" t="s">
        <v>56</v>
      </c>
      <c r="N933" s="45" t="s">
        <v>2002</v>
      </c>
      <c r="O933" s="40">
        <v>3346</v>
      </c>
      <c r="P933" s="40">
        <v>3038</v>
      </c>
      <c r="Q933" s="40" t="s">
        <v>2003</v>
      </c>
      <c r="R933" s="46" t="s">
        <v>4844</v>
      </c>
      <c r="S933" s="43" t="s">
        <v>421</v>
      </c>
    </row>
    <row r="934" spans="1:19" ht="48">
      <c r="A934" s="44"/>
      <c r="B934" s="40"/>
      <c r="C934" s="41" t="s">
        <v>4845</v>
      </c>
      <c r="D934" s="41" t="s">
        <v>223</v>
      </c>
      <c r="E934" s="40" t="s">
        <v>4846</v>
      </c>
      <c r="F934" s="42">
        <v>44695.546180555553</v>
      </c>
      <c r="G934" s="40"/>
      <c r="H934" s="40"/>
      <c r="I934" s="40"/>
      <c r="J934" s="40"/>
      <c r="K934" s="40" t="s">
        <v>4847</v>
      </c>
      <c r="L934" s="40"/>
      <c r="M934" s="43" t="s">
        <v>64</v>
      </c>
      <c r="N934" s="45" t="s">
        <v>4848</v>
      </c>
      <c r="O934" s="40">
        <v>541</v>
      </c>
      <c r="P934" s="40">
        <v>569</v>
      </c>
      <c r="Q934" s="40" t="s">
        <v>227</v>
      </c>
      <c r="R934" s="46" t="s">
        <v>4849</v>
      </c>
      <c r="S934" s="43" t="s">
        <v>4850</v>
      </c>
    </row>
    <row r="935" spans="1:19" ht="24">
      <c r="A935" s="44"/>
      <c r="B935" s="40"/>
      <c r="C935" s="41" t="s">
        <v>4851</v>
      </c>
      <c r="D935" s="41" t="s">
        <v>223</v>
      </c>
      <c r="E935" s="40" t="s">
        <v>4852</v>
      </c>
      <c r="F935" s="42">
        <v>44695.546122685184</v>
      </c>
      <c r="G935" s="40"/>
      <c r="H935" s="40"/>
      <c r="I935" s="40"/>
      <c r="J935" s="40"/>
      <c r="K935" s="40" t="s">
        <v>4847</v>
      </c>
      <c r="L935" s="40"/>
      <c r="M935" s="43" t="s">
        <v>64</v>
      </c>
      <c r="N935" s="45" t="s">
        <v>4848</v>
      </c>
      <c r="O935" s="40">
        <v>541</v>
      </c>
      <c r="P935" s="40">
        <v>569</v>
      </c>
      <c r="Q935" s="40" t="s">
        <v>227</v>
      </c>
      <c r="R935" s="46" t="s">
        <v>4853</v>
      </c>
      <c r="S935" s="43" t="s">
        <v>4854</v>
      </c>
    </row>
    <row r="936" spans="1:19" ht="96">
      <c r="A936" s="44"/>
      <c r="B936" s="40"/>
      <c r="C936" s="41" t="s">
        <v>4855</v>
      </c>
      <c r="D936" s="41"/>
      <c r="E936" s="40" t="s">
        <v>4856</v>
      </c>
      <c r="F936" s="42">
        <v>44695.545312499999</v>
      </c>
      <c r="G936" s="40"/>
      <c r="H936" s="40"/>
      <c r="I936" s="40"/>
      <c r="J936" s="40"/>
      <c r="K936" s="40" t="s">
        <v>4295</v>
      </c>
      <c r="L936" s="40"/>
      <c r="M936" s="43" t="s">
        <v>64</v>
      </c>
      <c r="N936" s="45" t="s">
        <v>4296</v>
      </c>
      <c r="O936" s="40">
        <v>243</v>
      </c>
      <c r="P936" s="40">
        <v>489</v>
      </c>
      <c r="Q936" s="40" t="s">
        <v>227</v>
      </c>
      <c r="R936" s="46" t="s">
        <v>4857</v>
      </c>
      <c r="S936" s="43" t="s">
        <v>84</v>
      </c>
    </row>
    <row r="937" spans="1:19" ht="24">
      <c r="A937" s="44"/>
      <c r="B937" s="40"/>
      <c r="C937" s="41" t="s">
        <v>4858</v>
      </c>
      <c r="D937" s="41"/>
      <c r="E937" s="40" t="s">
        <v>4859</v>
      </c>
      <c r="F937" s="42">
        <v>44695.543576388889</v>
      </c>
      <c r="G937" s="40"/>
      <c r="H937" s="40"/>
      <c r="I937" s="40"/>
      <c r="J937" s="40"/>
      <c r="K937" s="40" t="s">
        <v>4847</v>
      </c>
      <c r="L937" s="40"/>
      <c r="M937" s="43" t="s">
        <v>64</v>
      </c>
      <c r="N937" s="45" t="s">
        <v>4848</v>
      </c>
      <c r="O937" s="40">
        <v>541</v>
      </c>
      <c r="P937" s="40">
        <v>569</v>
      </c>
      <c r="Q937" s="40" t="s">
        <v>227</v>
      </c>
      <c r="R937" s="46" t="s">
        <v>4860</v>
      </c>
      <c r="S937" s="43" t="s">
        <v>1372</v>
      </c>
    </row>
    <row r="938" spans="1:19" ht="13">
      <c r="A938" s="44"/>
      <c r="B938" s="40"/>
      <c r="C938" s="41" t="s">
        <v>4861</v>
      </c>
      <c r="D938" s="41" t="s">
        <v>53</v>
      </c>
      <c r="E938" s="40" t="s">
        <v>4862</v>
      </c>
      <c r="F938" s="42">
        <v>44695.542928240742</v>
      </c>
      <c r="G938" s="40"/>
      <c r="H938" s="40"/>
      <c r="I938" s="40"/>
      <c r="J938" s="40"/>
      <c r="K938" s="40" t="s">
        <v>4863</v>
      </c>
      <c r="L938" s="40"/>
      <c r="M938" s="43" t="s">
        <v>56</v>
      </c>
      <c r="N938" s="45" t="s">
        <v>4864</v>
      </c>
      <c r="O938" s="40">
        <v>5531</v>
      </c>
      <c r="P938" s="40">
        <v>1850</v>
      </c>
      <c r="Q938" s="40" t="s">
        <v>4865</v>
      </c>
      <c r="R938" s="46" t="s">
        <v>4866</v>
      </c>
      <c r="S938" s="43" t="s">
        <v>421</v>
      </c>
    </row>
    <row r="939" spans="1:19" ht="13">
      <c r="A939" s="44"/>
      <c r="B939" s="40"/>
      <c r="C939" s="41" t="s">
        <v>4867</v>
      </c>
      <c r="D939" s="41"/>
      <c r="E939" s="40" t="s">
        <v>4868</v>
      </c>
      <c r="F939" s="42">
        <v>44695.542465277773</v>
      </c>
      <c r="G939" s="40"/>
      <c r="H939" s="40"/>
      <c r="I939" s="40"/>
      <c r="J939" s="40"/>
      <c r="K939" s="40" t="s">
        <v>4869</v>
      </c>
      <c r="L939" s="40"/>
      <c r="M939" s="43" t="s">
        <v>56</v>
      </c>
      <c r="N939" s="45" t="s">
        <v>4870</v>
      </c>
      <c r="O939" s="40">
        <v>617</v>
      </c>
      <c r="P939" s="40">
        <v>368</v>
      </c>
      <c r="Q939" s="40" t="s">
        <v>66</v>
      </c>
      <c r="R939" s="46" t="s">
        <v>4871</v>
      </c>
      <c r="S939" s="43" t="s">
        <v>4872</v>
      </c>
    </row>
    <row r="940" spans="1:19" ht="36">
      <c r="A940" s="44"/>
      <c r="B940" s="40"/>
      <c r="C940" s="41" t="s">
        <v>4873</v>
      </c>
      <c r="D940" s="41" t="s">
        <v>53</v>
      </c>
      <c r="E940" s="40" t="s">
        <v>4874</v>
      </c>
      <c r="F940" s="42">
        <v>44695.541226851856</v>
      </c>
      <c r="G940" s="40"/>
      <c r="H940" s="40"/>
      <c r="I940" s="40"/>
      <c r="J940" s="40"/>
      <c r="K940" s="40" t="s">
        <v>4875</v>
      </c>
      <c r="L940" s="40"/>
      <c r="M940" s="43" t="s">
        <v>156</v>
      </c>
      <c r="N940" s="45" t="s">
        <v>4876</v>
      </c>
      <c r="O940" s="40">
        <v>532</v>
      </c>
      <c r="P940" s="40">
        <v>399</v>
      </c>
      <c r="Q940" s="40"/>
      <c r="R940" s="46" t="s">
        <v>4877</v>
      </c>
      <c r="S940" s="43" t="s">
        <v>3492</v>
      </c>
    </row>
    <row r="941" spans="1:19" ht="36">
      <c r="A941" s="44"/>
      <c r="B941" s="40"/>
      <c r="C941" s="41" t="s">
        <v>4878</v>
      </c>
      <c r="D941" s="41" t="s">
        <v>53</v>
      </c>
      <c r="E941" s="40" t="s">
        <v>4879</v>
      </c>
      <c r="F941" s="42">
        <v>44695.537905092591</v>
      </c>
      <c r="G941" s="40"/>
      <c r="H941" s="40"/>
      <c r="I941" s="40"/>
      <c r="J941" s="40"/>
      <c r="K941" s="40" t="s">
        <v>4880</v>
      </c>
      <c r="L941" s="40"/>
      <c r="M941" s="43" t="s">
        <v>64</v>
      </c>
      <c r="N941" s="45" t="s">
        <v>4881</v>
      </c>
      <c r="O941" s="40">
        <v>2696</v>
      </c>
      <c r="P941" s="40">
        <v>2121</v>
      </c>
      <c r="Q941" s="40" t="s">
        <v>227</v>
      </c>
      <c r="R941" s="46" t="s">
        <v>4882</v>
      </c>
      <c r="S941" s="43" t="s">
        <v>84</v>
      </c>
    </row>
    <row r="942" spans="1:19" ht="13">
      <c r="A942" s="44"/>
      <c r="B942" s="40"/>
      <c r="C942" s="41" t="s">
        <v>4883</v>
      </c>
      <c r="D942" s="41" t="s">
        <v>53</v>
      </c>
      <c r="E942" s="40" t="s">
        <v>4884</v>
      </c>
      <c r="F942" s="42">
        <v>44695.537395833337</v>
      </c>
      <c r="G942" s="40"/>
      <c r="H942" s="40"/>
      <c r="I942" s="40"/>
      <c r="J942" s="40"/>
      <c r="K942" s="40" t="s">
        <v>4885</v>
      </c>
      <c r="L942" s="40"/>
      <c r="M942" s="43" t="s">
        <v>156</v>
      </c>
      <c r="N942" s="45" t="s">
        <v>4886</v>
      </c>
      <c r="O942" s="40">
        <v>65</v>
      </c>
      <c r="P942" s="40">
        <v>631</v>
      </c>
      <c r="Q942" s="40" t="s">
        <v>4887</v>
      </c>
      <c r="R942" s="46" t="s">
        <v>4888</v>
      </c>
      <c r="S942" s="43" t="s">
        <v>75</v>
      </c>
    </row>
    <row r="943" spans="1:19" ht="60">
      <c r="A943" s="44"/>
      <c r="B943" s="40"/>
      <c r="C943" s="41" t="s">
        <v>4889</v>
      </c>
      <c r="D943" s="41" t="s">
        <v>53</v>
      </c>
      <c r="E943" s="40" t="s">
        <v>4890</v>
      </c>
      <c r="F943" s="42">
        <v>44695.535497685181</v>
      </c>
      <c r="G943" s="40"/>
      <c r="H943" s="40"/>
      <c r="I943" s="40"/>
      <c r="J943" s="40"/>
      <c r="K943" s="40" t="s">
        <v>4891</v>
      </c>
      <c r="L943" s="40"/>
      <c r="M943" s="43" t="s">
        <v>156</v>
      </c>
      <c r="N943" s="45" t="s">
        <v>4892</v>
      </c>
      <c r="O943" s="40">
        <v>5</v>
      </c>
      <c r="P943" s="40">
        <v>68</v>
      </c>
      <c r="Q943" s="40" t="s">
        <v>227</v>
      </c>
      <c r="R943" s="46" t="s">
        <v>4893</v>
      </c>
      <c r="S943" s="43" t="s">
        <v>2681</v>
      </c>
    </row>
    <row r="944" spans="1:19" ht="36">
      <c r="A944" s="44"/>
      <c r="B944" s="40"/>
      <c r="C944" s="41" t="s">
        <v>4894</v>
      </c>
      <c r="D944" s="41" t="s">
        <v>223</v>
      </c>
      <c r="E944" s="40" t="s">
        <v>4895</v>
      </c>
      <c r="F944" s="42">
        <v>44695.534756944442</v>
      </c>
      <c r="G944" s="40"/>
      <c r="H944" s="40"/>
      <c r="I944" s="40"/>
      <c r="J944" s="40"/>
      <c r="K944" s="40" t="s">
        <v>4896</v>
      </c>
      <c r="L944" s="40"/>
      <c r="M944" s="43" t="s">
        <v>56</v>
      </c>
      <c r="N944" s="45" t="s">
        <v>4897</v>
      </c>
      <c r="O944" s="40">
        <v>376</v>
      </c>
      <c r="P944" s="40">
        <v>1294</v>
      </c>
      <c r="Q944" s="40" t="s">
        <v>777</v>
      </c>
      <c r="R944" s="46" t="s">
        <v>4898</v>
      </c>
      <c r="S944" s="43" t="s">
        <v>685</v>
      </c>
    </row>
    <row r="945" spans="1:19" ht="24">
      <c r="A945" s="44"/>
      <c r="B945" s="40"/>
      <c r="C945" s="41" t="s">
        <v>4899</v>
      </c>
      <c r="D945" s="41" t="s">
        <v>223</v>
      </c>
      <c r="E945" s="40" t="s">
        <v>4900</v>
      </c>
      <c r="F945" s="42">
        <v>44695.534108796295</v>
      </c>
      <c r="G945" s="40"/>
      <c r="H945" s="40"/>
      <c r="I945" s="40"/>
      <c r="J945" s="40"/>
      <c r="K945" s="40" t="s">
        <v>4901</v>
      </c>
      <c r="L945" s="40"/>
      <c r="M945" s="43" t="s">
        <v>64</v>
      </c>
      <c r="N945" s="45" t="s">
        <v>4902</v>
      </c>
      <c r="O945" s="40">
        <v>3373</v>
      </c>
      <c r="P945" s="40">
        <v>395</v>
      </c>
      <c r="Q945" s="40" t="s">
        <v>1938</v>
      </c>
      <c r="R945" s="46" t="s">
        <v>4903</v>
      </c>
      <c r="S945" s="43" t="s">
        <v>84</v>
      </c>
    </row>
    <row r="946" spans="1:19" ht="60">
      <c r="A946" s="44"/>
      <c r="B946" s="40"/>
      <c r="C946" s="41" t="s">
        <v>4904</v>
      </c>
      <c r="D946" s="41" t="s">
        <v>223</v>
      </c>
      <c r="E946" s="40" t="s">
        <v>4905</v>
      </c>
      <c r="F946" s="42">
        <v>44695.53398148148</v>
      </c>
      <c r="G946" s="40"/>
      <c r="H946" s="40"/>
      <c r="I946" s="40" t="s">
        <v>4906</v>
      </c>
      <c r="J946" s="40" t="s">
        <v>4907</v>
      </c>
      <c r="K946" s="40" t="s">
        <v>4908</v>
      </c>
      <c r="L946" s="40" t="s">
        <v>4909</v>
      </c>
      <c r="M946" s="43" t="s">
        <v>56</v>
      </c>
      <c r="N946" s="45" t="s">
        <v>4910</v>
      </c>
      <c r="O946" s="40">
        <v>99</v>
      </c>
      <c r="P946" s="40">
        <v>93</v>
      </c>
      <c r="Q946" s="40" t="s">
        <v>2693</v>
      </c>
      <c r="R946" s="46" t="s">
        <v>4911</v>
      </c>
      <c r="S946" s="43" t="s">
        <v>4912</v>
      </c>
    </row>
    <row r="947" spans="1:19" ht="96">
      <c r="A947" s="44"/>
      <c r="B947" s="40"/>
      <c r="C947" s="41" t="s">
        <v>4913</v>
      </c>
      <c r="D947" s="41" t="s">
        <v>53</v>
      </c>
      <c r="E947" s="40" t="s">
        <v>4914</v>
      </c>
      <c r="F947" s="42">
        <v>44695.533275462964</v>
      </c>
      <c r="G947" s="40"/>
      <c r="H947" s="40"/>
      <c r="I947" s="40"/>
      <c r="J947" s="40"/>
      <c r="K947" s="40" t="s">
        <v>4915</v>
      </c>
      <c r="L947" s="40"/>
      <c r="M947" s="43" t="s">
        <v>156</v>
      </c>
      <c r="N947" s="45" t="s">
        <v>4916</v>
      </c>
      <c r="O947" s="40">
        <v>676</v>
      </c>
      <c r="P947" s="40">
        <v>201</v>
      </c>
      <c r="Q947" s="40" t="s">
        <v>4917</v>
      </c>
      <c r="R947" s="46" t="s">
        <v>4918</v>
      </c>
      <c r="S947" s="43" t="s">
        <v>112</v>
      </c>
    </row>
    <row r="948" spans="1:19" ht="13">
      <c r="A948" s="44"/>
      <c r="B948" s="40"/>
      <c r="C948" s="41" t="s">
        <v>4919</v>
      </c>
      <c r="D948" s="41" t="s">
        <v>53</v>
      </c>
      <c r="E948" s="40" t="s">
        <v>4920</v>
      </c>
      <c r="F948" s="42">
        <v>44695.532905092594</v>
      </c>
      <c r="G948" s="40"/>
      <c r="H948" s="40"/>
      <c r="I948" s="40"/>
      <c r="J948" s="40"/>
      <c r="K948" s="40" t="s">
        <v>1405</v>
      </c>
      <c r="L948" s="40"/>
      <c r="M948" s="43" t="s">
        <v>64</v>
      </c>
      <c r="N948" s="45" t="s">
        <v>1406</v>
      </c>
      <c r="O948" s="40">
        <v>4</v>
      </c>
      <c r="P948" s="40">
        <v>1</v>
      </c>
      <c r="Q948" s="40" t="s">
        <v>227</v>
      </c>
      <c r="R948" s="46" t="s">
        <v>4921</v>
      </c>
      <c r="S948" s="43" t="s">
        <v>4253</v>
      </c>
    </row>
    <row r="949" spans="1:19" ht="36">
      <c r="A949" s="44"/>
      <c r="B949" s="40"/>
      <c r="C949" s="41" t="s">
        <v>4922</v>
      </c>
      <c r="D949" s="41" t="s">
        <v>136</v>
      </c>
      <c r="E949" s="40" t="s">
        <v>4923</v>
      </c>
      <c r="F949" s="42">
        <v>44695.530266203699</v>
      </c>
      <c r="G949" s="40"/>
      <c r="H949" s="40"/>
      <c r="I949" s="40"/>
      <c r="J949" s="40"/>
      <c r="K949" s="40" t="s">
        <v>4924</v>
      </c>
      <c r="L949" s="40"/>
      <c r="M949" s="43" t="s">
        <v>56</v>
      </c>
      <c r="N949" s="45" t="s">
        <v>4925</v>
      </c>
      <c r="O949" s="40">
        <v>58</v>
      </c>
      <c r="P949" s="40">
        <v>720</v>
      </c>
      <c r="Q949" s="40"/>
      <c r="R949" s="46" t="s">
        <v>4926</v>
      </c>
      <c r="S949" s="43" t="s">
        <v>4927</v>
      </c>
    </row>
    <row r="950" spans="1:19" ht="84">
      <c r="A950" s="44"/>
      <c r="B950" s="40"/>
      <c r="C950" s="41" t="s">
        <v>4928</v>
      </c>
      <c r="D950" s="41" t="s">
        <v>223</v>
      </c>
      <c r="E950" s="40" t="s">
        <v>4929</v>
      </c>
      <c r="F950" s="42">
        <v>44695.52957175926</v>
      </c>
      <c r="G950" s="40"/>
      <c r="H950" s="40"/>
      <c r="I950" s="40"/>
      <c r="J950" s="40"/>
      <c r="K950" s="40" t="s">
        <v>4930</v>
      </c>
      <c r="L950" s="40"/>
      <c r="M950" s="43" t="s">
        <v>56</v>
      </c>
      <c r="N950" s="45" t="s">
        <v>4931</v>
      </c>
      <c r="O950" s="40">
        <v>106</v>
      </c>
      <c r="P950" s="40">
        <v>836</v>
      </c>
      <c r="Q950" s="40" t="s">
        <v>227</v>
      </c>
      <c r="R950" s="46" t="s">
        <v>4932</v>
      </c>
      <c r="S950" s="43" t="s">
        <v>84</v>
      </c>
    </row>
    <row r="951" spans="1:19" ht="72">
      <c r="A951" s="44"/>
      <c r="B951" s="40"/>
      <c r="C951" s="41" t="s">
        <v>4933</v>
      </c>
      <c r="D951" s="41" t="s">
        <v>223</v>
      </c>
      <c r="E951" s="40" t="s">
        <v>4934</v>
      </c>
      <c r="F951" s="42">
        <v>44695.528634259259</v>
      </c>
      <c r="G951" s="40"/>
      <c r="H951" s="40"/>
      <c r="I951" s="40"/>
      <c r="J951" s="40"/>
      <c r="K951" s="40" t="s">
        <v>3934</v>
      </c>
      <c r="L951" s="40"/>
      <c r="M951" s="43" t="s">
        <v>56</v>
      </c>
      <c r="N951" s="45" t="s">
        <v>3935</v>
      </c>
      <c r="O951" s="40">
        <v>1204</v>
      </c>
      <c r="P951" s="40">
        <v>1229</v>
      </c>
      <c r="Q951" s="40" t="s">
        <v>3936</v>
      </c>
      <c r="R951" s="46" t="s">
        <v>4935</v>
      </c>
      <c r="S951" s="43" t="s">
        <v>84</v>
      </c>
    </row>
    <row r="952" spans="1:19" ht="60">
      <c r="A952" s="44"/>
      <c r="B952" s="40"/>
      <c r="C952" s="41" t="s">
        <v>4936</v>
      </c>
      <c r="D952" s="41" t="s">
        <v>53</v>
      </c>
      <c r="E952" s="40" t="s">
        <v>4934</v>
      </c>
      <c r="F952" s="42">
        <v>44695.528634259259</v>
      </c>
      <c r="G952" s="40"/>
      <c r="H952" s="40"/>
      <c r="I952" s="40"/>
      <c r="J952" s="40"/>
      <c r="K952" s="40" t="s">
        <v>4937</v>
      </c>
      <c r="L952" s="40"/>
      <c r="M952" s="43" t="s">
        <v>56</v>
      </c>
      <c r="N952" s="45" t="s">
        <v>4938</v>
      </c>
      <c r="O952" s="40">
        <v>210</v>
      </c>
      <c r="P952" s="40">
        <v>201</v>
      </c>
      <c r="Q952" s="40" t="s">
        <v>4939</v>
      </c>
      <c r="R952" s="46" t="s">
        <v>4940</v>
      </c>
      <c r="S952" s="43" t="s">
        <v>1372</v>
      </c>
    </row>
    <row r="953" spans="1:19" ht="13">
      <c r="A953" s="44"/>
      <c r="B953" s="40"/>
      <c r="C953" s="41" t="s">
        <v>4941</v>
      </c>
      <c r="D953" s="41" t="s">
        <v>53</v>
      </c>
      <c r="E953" s="40" t="s">
        <v>4942</v>
      </c>
      <c r="F953" s="42">
        <v>44695.528587962966</v>
      </c>
      <c r="G953" s="40"/>
      <c r="H953" s="40"/>
      <c r="I953" s="40"/>
      <c r="J953" s="40"/>
      <c r="K953" s="40" t="s">
        <v>4943</v>
      </c>
      <c r="L953" s="40"/>
      <c r="M953" s="43" t="s">
        <v>56</v>
      </c>
      <c r="N953" s="45" t="s">
        <v>4944</v>
      </c>
      <c r="O953" s="40">
        <v>40</v>
      </c>
      <c r="P953" s="40">
        <v>71</v>
      </c>
      <c r="Q953" s="40" t="s">
        <v>4945</v>
      </c>
      <c r="R953" s="46" t="s">
        <v>4946</v>
      </c>
      <c r="S953" s="43" t="s">
        <v>112</v>
      </c>
    </row>
    <row r="954" spans="1:19" ht="24">
      <c r="A954" s="44"/>
      <c r="B954" s="40"/>
      <c r="C954" s="41" t="s">
        <v>4947</v>
      </c>
      <c r="D954" s="41" t="s">
        <v>53</v>
      </c>
      <c r="E954" s="40" t="s">
        <v>4948</v>
      </c>
      <c r="F954" s="42">
        <v>44695.52815972222</v>
      </c>
      <c r="G954" s="40"/>
      <c r="H954" s="40"/>
      <c r="I954" s="40"/>
      <c r="J954" s="40"/>
      <c r="K954" s="40" t="s">
        <v>317</v>
      </c>
      <c r="L954" s="40"/>
      <c r="M954" s="43" t="s">
        <v>156</v>
      </c>
      <c r="N954" s="45" t="s">
        <v>318</v>
      </c>
      <c r="O954" s="40">
        <v>13</v>
      </c>
      <c r="P954" s="40">
        <v>37</v>
      </c>
      <c r="Q954" s="40" t="s">
        <v>227</v>
      </c>
      <c r="R954" s="46" t="s">
        <v>4949</v>
      </c>
      <c r="S954" s="43" t="s">
        <v>1372</v>
      </c>
    </row>
    <row r="955" spans="1:19" ht="48">
      <c r="A955" s="44"/>
      <c r="B955" s="40"/>
      <c r="C955" s="41" t="s">
        <v>4950</v>
      </c>
      <c r="D955" s="41" t="s">
        <v>53</v>
      </c>
      <c r="E955" s="40" t="s">
        <v>4951</v>
      </c>
      <c r="F955" s="42">
        <v>44695.528055555551</v>
      </c>
      <c r="G955" s="40"/>
      <c r="H955" s="40"/>
      <c r="I955" s="40"/>
      <c r="J955" s="40"/>
      <c r="K955" s="40" t="s">
        <v>317</v>
      </c>
      <c r="L955" s="40"/>
      <c r="M955" s="43" t="s">
        <v>156</v>
      </c>
      <c r="N955" s="45" t="s">
        <v>318</v>
      </c>
      <c r="O955" s="40">
        <v>13</v>
      </c>
      <c r="P955" s="40">
        <v>37</v>
      </c>
      <c r="Q955" s="40" t="s">
        <v>227</v>
      </c>
      <c r="R955" s="46" t="s">
        <v>4952</v>
      </c>
      <c r="S955" s="43" t="s">
        <v>84</v>
      </c>
    </row>
    <row r="956" spans="1:19" ht="60">
      <c r="A956" s="44"/>
      <c r="B956" s="40"/>
      <c r="C956" s="41" t="s">
        <v>4953</v>
      </c>
      <c r="D956" s="41" t="s">
        <v>53</v>
      </c>
      <c r="E956" s="40" t="s">
        <v>4954</v>
      </c>
      <c r="F956" s="42">
        <v>44695.527847222227</v>
      </c>
      <c r="G956" s="40"/>
      <c r="H956" s="40"/>
      <c r="I956" s="40"/>
      <c r="J956" s="40"/>
      <c r="K956" s="40" t="s">
        <v>161</v>
      </c>
      <c r="L956" s="40"/>
      <c r="M956" s="43" t="s">
        <v>162</v>
      </c>
      <c r="N956" s="45" t="s">
        <v>163</v>
      </c>
      <c r="O956" s="40">
        <v>13899</v>
      </c>
      <c r="P956" s="40">
        <v>58</v>
      </c>
      <c r="Q956" s="40" t="s">
        <v>97</v>
      </c>
      <c r="R956" s="46" t="s">
        <v>4955</v>
      </c>
      <c r="S956" s="43" t="s">
        <v>4956</v>
      </c>
    </row>
    <row r="957" spans="1:19" ht="24">
      <c r="A957" s="44"/>
      <c r="B957" s="40"/>
      <c r="C957" s="41" t="s">
        <v>4957</v>
      </c>
      <c r="D957" s="41" t="s">
        <v>53</v>
      </c>
      <c r="E957" s="40" t="s">
        <v>4958</v>
      </c>
      <c r="F957" s="42">
        <v>44695.527581018519</v>
      </c>
      <c r="G957" s="40"/>
      <c r="H957" s="40"/>
      <c r="I957" s="40"/>
      <c r="J957" s="40"/>
      <c r="K957" s="40" t="s">
        <v>4959</v>
      </c>
      <c r="L957" s="40"/>
      <c r="M957" s="43" t="s">
        <v>56</v>
      </c>
      <c r="N957" s="45" t="s">
        <v>4960</v>
      </c>
      <c r="O957" s="40">
        <v>123</v>
      </c>
      <c r="P957" s="40">
        <v>621</v>
      </c>
      <c r="Q957" s="40" t="s">
        <v>227</v>
      </c>
      <c r="R957" s="46" t="s">
        <v>4961</v>
      </c>
      <c r="S957" s="43" t="s">
        <v>84</v>
      </c>
    </row>
    <row r="958" spans="1:19" ht="60">
      <c r="A958" s="44"/>
      <c r="B958" s="40"/>
      <c r="C958" s="41" t="s">
        <v>4962</v>
      </c>
      <c r="D958" s="41" t="s">
        <v>53</v>
      </c>
      <c r="E958" s="40" t="s">
        <v>4963</v>
      </c>
      <c r="F958" s="42">
        <v>44695.52611111111</v>
      </c>
      <c r="G958" s="40"/>
      <c r="H958" s="40"/>
      <c r="I958" s="40"/>
      <c r="J958" s="40"/>
      <c r="K958" s="40" t="s">
        <v>4964</v>
      </c>
      <c r="L958" s="40"/>
      <c r="M958" s="43" t="s">
        <v>156</v>
      </c>
      <c r="N958" s="45" t="s">
        <v>4965</v>
      </c>
      <c r="O958" s="40">
        <v>1062</v>
      </c>
      <c r="P958" s="40">
        <v>700</v>
      </c>
      <c r="Q958" s="40" t="s">
        <v>4966</v>
      </c>
      <c r="R958" s="46" t="s">
        <v>4967</v>
      </c>
      <c r="S958" s="43" t="s">
        <v>1384</v>
      </c>
    </row>
    <row r="959" spans="1:19" ht="60">
      <c r="A959" s="44"/>
      <c r="B959" s="40"/>
      <c r="C959" s="41" t="s">
        <v>4968</v>
      </c>
      <c r="D959" s="41" t="s">
        <v>53</v>
      </c>
      <c r="E959" s="40" t="s">
        <v>4969</v>
      </c>
      <c r="F959" s="42">
        <v>44695.52548611111</v>
      </c>
      <c r="G959" s="40"/>
      <c r="H959" s="40"/>
      <c r="I959" s="40"/>
      <c r="J959" s="40"/>
      <c r="K959" s="40" t="s">
        <v>4970</v>
      </c>
      <c r="L959" s="40"/>
      <c r="M959" s="43" t="s">
        <v>56</v>
      </c>
      <c r="N959" s="45" t="s">
        <v>4971</v>
      </c>
      <c r="O959" s="40">
        <v>156</v>
      </c>
      <c r="P959" s="40">
        <v>360</v>
      </c>
      <c r="Q959" s="40"/>
      <c r="R959" s="46" t="s">
        <v>4972</v>
      </c>
      <c r="S959" s="43" t="s">
        <v>1384</v>
      </c>
    </row>
    <row r="960" spans="1:19" ht="13">
      <c r="A960" s="44"/>
      <c r="B960" s="40"/>
      <c r="C960" s="41" t="s">
        <v>4973</v>
      </c>
      <c r="D960" s="41" t="s">
        <v>53</v>
      </c>
      <c r="E960" s="40" t="s">
        <v>4974</v>
      </c>
      <c r="F960" s="42">
        <v>44695.525277777779</v>
      </c>
      <c r="G960" s="40"/>
      <c r="H960" s="40"/>
      <c r="I960" s="40"/>
      <c r="J960" s="40"/>
      <c r="K960" s="40" t="s">
        <v>4975</v>
      </c>
      <c r="L960" s="40"/>
      <c r="M960" s="43" t="s">
        <v>56</v>
      </c>
      <c r="N960" s="45" t="s">
        <v>4976</v>
      </c>
      <c r="O960" s="40">
        <v>9279</v>
      </c>
      <c r="P960" s="40">
        <v>3467</v>
      </c>
      <c r="Q960" s="40" t="s">
        <v>66</v>
      </c>
      <c r="R960" s="46" t="s">
        <v>4977</v>
      </c>
      <c r="S960" s="43" t="s">
        <v>84</v>
      </c>
    </row>
    <row r="961" spans="1:19" ht="48">
      <c r="A961" s="44"/>
      <c r="B961" s="40"/>
      <c r="C961" s="41" t="s">
        <v>4978</v>
      </c>
      <c r="D961" s="41" t="s">
        <v>53</v>
      </c>
      <c r="E961" s="40" t="s">
        <v>4979</v>
      </c>
      <c r="F961" s="42">
        <v>44695.522662037038</v>
      </c>
      <c r="G961" s="40"/>
      <c r="H961" s="40"/>
      <c r="I961" s="40"/>
      <c r="J961" s="40"/>
      <c r="K961" s="40" t="s">
        <v>4980</v>
      </c>
      <c r="L961" s="40"/>
      <c r="M961" s="43" t="s">
        <v>56</v>
      </c>
      <c r="N961" s="45" t="s">
        <v>4981</v>
      </c>
      <c r="O961" s="40">
        <v>19417</v>
      </c>
      <c r="P961" s="40">
        <v>11873</v>
      </c>
      <c r="Q961" s="40" t="s">
        <v>227</v>
      </c>
      <c r="R961" s="46" t="s">
        <v>4982</v>
      </c>
      <c r="S961" s="43" t="s">
        <v>4983</v>
      </c>
    </row>
    <row r="962" spans="1:19" ht="36">
      <c r="A962" s="44"/>
      <c r="B962" s="40"/>
      <c r="C962" s="41" t="s">
        <v>4984</v>
      </c>
      <c r="D962" s="41" t="s">
        <v>53</v>
      </c>
      <c r="E962" s="40" t="s">
        <v>4985</v>
      </c>
      <c r="F962" s="42">
        <v>44695.519062499996</v>
      </c>
      <c r="G962" s="40"/>
      <c r="H962" s="40"/>
      <c r="I962" s="40"/>
      <c r="J962" s="40"/>
      <c r="K962" s="40" t="s">
        <v>4398</v>
      </c>
      <c r="L962" s="40"/>
      <c r="M962" s="43" t="s">
        <v>56</v>
      </c>
      <c r="N962" s="45" t="s">
        <v>4399</v>
      </c>
      <c r="O962" s="40">
        <v>6</v>
      </c>
      <c r="P962" s="40">
        <v>91</v>
      </c>
      <c r="Q962" s="40"/>
      <c r="R962" s="46" t="s">
        <v>4986</v>
      </c>
      <c r="S962" s="43" t="s">
        <v>4401</v>
      </c>
    </row>
    <row r="963" spans="1:19" ht="48">
      <c r="A963" s="44"/>
      <c r="B963" s="40"/>
      <c r="C963" s="41" t="s">
        <v>4987</v>
      </c>
      <c r="D963" s="41" t="s">
        <v>53</v>
      </c>
      <c r="E963" s="40" t="s">
        <v>4988</v>
      </c>
      <c r="F963" s="42">
        <v>44695.519016203703</v>
      </c>
      <c r="G963" s="40"/>
      <c r="H963" s="40"/>
      <c r="I963" s="40"/>
      <c r="J963" s="40"/>
      <c r="K963" s="40" t="s">
        <v>1405</v>
      </c>
      <c r="L963" s="40"/>
      <c r="M963" s="43" t="s">
        <v>64</v>
      </c>
      <c r="N963" s="45" t="s">
        <v>1406</v>
      </c>
      <c r="O963" s="40">
        <v>4</v>
      </c>
      <c r="P963" s="40">
        <v>1</v>
      </c>
      <c r="Q963" s="40" t="s">
        <v>227</v>
      </c>
      <c r="R963" s="46" t="s">
        <v>4989</v>
      </c>
      <c r="S963" s="43" t="s">
        <v>4253</v>
      </c>
    </row>
    <row r="964" spans="1:19" ht="24">
      <c r="A964" s="44"/>
      <c r="B964" s="40"/>
      <c r="C964" s="41" t="s">
        <v>4990</v>
      </c>
      <c r="D964" s="41" t="s">
        <v>53</v>
      </c>
      <c r="E964" s="40" t="s">
        <v>4991</v>
      </c>
      <c r="F964" s="42">
        <v>44695.518900462965</v>
      </c>
      <c r="G964" s="40"/>
      <c r="H964" s="40"/>
      <c r="I964" s="40"/>
      <c r="J964" s="40"/>
      <c r="K964" s="40" t="s">
        <v>4613</v>
      </c>
      <c r="L964" s="40"/>
      <c r="M964" s="43" t="s">
        <v>64</v>
      </c>
      <c r="N964" s="45" t="s">
        <v>4614</v>
      </c>
      <c r="O964" s="40">
        <v>13357</v>
      </c>
      <c r="P964" s="40">
        <v>152</v>
      </c>
      <c r="Q964" s="40" t="s">
        <v>4615</v>
      </c>
      <c r="R964" s="46" t="s">
        <v>4992</v>
      </c>
      <c r="S964" s="43" t="s">
        <v>4993</v>
      </c>
    </row>
    <row r="965" spans="1:19" ht="13">
      <c r="A965" s="44"/>
      <c r="B965" s="40"/>
      <c r="C965" s="41" t="s">
        <v>4994</v>
      </c>
      <c r="D965" s="41" t="s">
        <v>223</v>
      </c>
      <c r="E965" s="40" t="s">
        <v>4995</v>
      </c>
      <c r="F965" s="42">
        <v>44695.518703703703</v>
      </c>
      <c r="G965" s="40"/>
      <c r="H965" s="40"/>
      <c r="I965" s="40"/>
      <c r="J965" s="40"/>
      <c r="K965" s="40" t="s">
        <v>3744</v>
      </c>
      <c r="L965" s="40"/>
      <c r="M965" s="43" t="s">
        <v>56</v>
      </c>
      <c r="N965" s="45" t="s">
        <v>3745</v>
      </c>
      <c r="O965" s="40">
        <v>289</v>
      </c>
      <c r="P965" s="40">
        <v>388</v>
      </c>
      <c r="Q965" s="40" t="s">
        <v>3746</v>
      </c>
      <c r="R965" s="46" t="s">
        <v>4996</v>
      </c>
      <c r="S965" s="43" t="s">
        <v>934</v>
      </c>
    </row>
    <row r="966" spans="1:19" ht="24">
      <c r="A966" s="44"/>
      <c r="B966" s="40"/>
      <c r="C966" s="41" t="s">
        <v>4997</v>
      </c>
      <c r="D966" s="41" t="s">
        <v>53</v>
      </c>
      <c r="E966" s="40" t="s">
        <v>4998</v>
      </c>
      <c r="F966" s="42">
        <v>44695.517314814817</v>
      </c>
      <c r="G966" s="40"/>
      <c r="H966" s="40"/>
      <c r="I966" s="40"/>
      <c r="J966" s="40"/>
      <c r="K966" s="40" t="s">
        <v>4999</v>
      </c>
      <c r="L966" s="40"/>
      <c r="M966" s="43" t="s">
        <v>56</v>
      </c>
      <c r="N966" s="45" t="s">
        <v>5000</v>
      </c>
      <c r="O966" s="40">
        <v>1631</v>
      </c>
      <c r="P966" s="40">
        <v>5003</v>
      </c>
      <c r="Q966" s="40" t="s">
        <v>2779</v>
      </c>
      <c r="R966" s="46" t="s">
        <v>5001</v>
      </c>
      <c r="S966" s="43" t="s">
        <v>84</v>
      </c>
    </row>
    <row r="967" spans="1:19" ht="24">
      <c r="A967" s="44"/>
      <c r="B967" s="40"/>
      <c r="C967" s="41" t="s">
        <v>5002</v>
      </c>
      <c r="D967" s="41" t="s">
        <v>53</v>
      </c>
      <c r="E967" s="40" t="s">
        <v>5003</v>
      </c>
      <c r="F967" s="42">
        <v>44695.372546296298</v>
      </c>
      <c r="G967" s="40"/>
      <c r="H967" s="40"/>
      <c r="I967" s="40"/>
      <c r="J967" s="40"/>
      <c r="K967" s="40" t="s">
        <v>647</v>
      </c>
      <c r="L967" s="40"/>
      <c r="M967" s="43" t="s">
        <v>56</v>
      </c>
      <c r="N967" s="45" t="s">
        <v>648</v>
      </c>
      <c r="O967" s="40">
        <v>8282</v>
      </c>
      <c r="P967" s="40">
        <v>6782</v>
      </c>
      <c r="Q967" s="40" t="s">
        <v>649</v>
      </c>
      <c r="R967" s="46" t="s">
        <v>5004</v>
      </c>
      <c r="S967" s="43" t="s">
        <v>5005</v>
      </c>
    </row>
    <row r="968" spans="1:19" ht="13">
      <c r="A968" s="44"/>
      <c r="B968" s="40"/>
      <c r="C968" s="41" t="s">
        <v>5006</v>
      </c>
      <c r="D968" s="41" t="s">
        <v>53</v>
      </c>
      <c r="E968" s="40" t="s">
        <v>5007</v>
      </c>
      <c r="F968" s="42">
        <v>44695.372187500005</v>
      </c>
      <c r="G968" s="40"/>
      <c r="H968" s="40"/>
      <c r="I968" s="40"/>
      <c r="J968" s="40"/>
      <c r="K968" s="40" t="s">
        <v>295</v>
      </c>
      <c r="L968" s="40"/>
      <c r="M968" s="43" t="s">
        <v>64</v>
      </c>
      <c r="N968" s="45" t="s">
        <v>296</v>
      </c>
      <c r="O968" s="40">
        <v>1114</v>
      </c>
      <c r="P968" s="40">
        <v>8</v>
      </c>
      <c r="Q968" s="40"/>
      <c r="R968" s="46" t="s">
        <v>5008</v>
      </c>
      <c r="S968" s="43" t="s">
        <v>5009</v>
      </c>
    </row>
    <row r="969" spans="1:19" ht="24">
      <c r="A969" s="44"/>
      <c r="B969" s="40"/>
      <c r="C969" s="41" t="s">
        <v>5010</v>
      </c>
      <c r="D969" s="41" t="s">
        <v>53</v>
      </c>
      <c r="E969" s="40" t="s">
        <v>5011</v>
      </c>
      <c r="F969" s="42">
        <v>44695.37200231482</v>
      </c>
      <c r="G969" s="40"/>
      <c r="H969" s="40"/>
      <c r="I969" s="40"/>
      <c r="J969" s="40"/>
      <c r="K969" s="40" t="s">
        <v>4663</v>
      </c>
      <c r="L969" s="40"/>
      <c r="M969" s="43" t="s">
        <v>56</v>
      </c>
      <c r="N969" s="45" t="s">
        <v>4664</v>
      </c>
      <c r="O969" s="40">
        <v>47</v>
      </c>
      <c r="P969" s="40">
        <v>77</v>
      </c>
      <c r="Q969" s="40" t="s">
        <v>227</v>
      </c>
      <c r="R969" s="46" t="s">
        <v>5012</v>
      </c>
      <c r="S969" s="43" t="s">
        <v>112</v>
      </c>
    </row>
    <row r="970" spans="1:19" ht="13">
      <c r="A970" s="44"/>
      <c r="B970" s="40"/>
      <c r="C970" s="41" t="s">
        <v>5013</v>
      </c>
      <c r="D970" s="41" t="s">
        <v>53</v>
      </c>
      <c r="E970" s="40" t="s">
        <v>5014</v>
      </c>
      <c r="F970" s="42">
        <v>44695.37195601852</v>
      </c>
      <c r="G970" s="40"/>
      <c r="H970" s="40"/>
      <c r="I970" s="40"/>
      <c r="J970" s="40"/>
      <c r="K970" s="40" t="s">
        <v>5015</v>
      </c>
      <c r="L970" s="40"/>
      <c r="M970" s="43" t="s">
        <v>56</v>
      </c>
      <c r="N970" s="45" t="s">
        <v>5016</v>
      </c>
      <c r="O970" s="40">
        <v>10441</v>
      </c>
      <c r="P970" s="40">
        <v>2480</v>
      </c>
      <c r="Q970" s="40" t="s">
        <v>3683</v>
      </c>
      <c r="R970" s="46" t="s">
        <v>5017</v>
      </c>
      <c r="S970" s="43" t="s">
        <v>112</v>
      </c>
    </row>
    <row r="971" spans="1:19" ht="13">
      <c r="A971" s="44"/>
      <c r="B971" s="40"/>
      <c r="C971" s="41" t="s">
        <v>5018</v>
      </c>
      <c r="D971" s="41" t="s">
        <v>53</v>
      </c>
      <c r="E971" s="40" t="s">
        <v>5019</v>
      </c>
      <c r="F971" s="42">
        <v>44695.371817129635</v>
      </c>
      <c r="G971" s="40"/>
      <c r="H971" s="40"/>
      <c r="I971" s="40"/>
      <c r="J971" s="40"/>
      <c r="K971" s="40" t="s">
        <v>5020</v>
      </c>
      <c r="L971" s="40"/>
      <c r="M971" s="43" t="s">
        <v>64</v>
      </c>
      <c r="N971" s="45" t="s">
        <v>5021</v>
      </c>
      <c r="O971" s="40">
        <v>364</v>
      </c>
      <c r="P971" s="40">
        <v>363</v>
      </c>
      <c r="Q971" s="40" t="s">
        <v>66</v>
      </c>
      <c r="R971" s="46" t="s">
        <v>5022</v>
      </c>
      <c r="S971" s="43" t="s">
        <v>5023</v>
      </c>
    </row>
    <row r="972" spans="1:19" ht="24">
      <c r="A972" s="44"/>
      <c r="B972" s="40"/>
      <c r="C972" s="41" t="s">
        <v>5024</v>
      </c>
      <c r="D972" s="41" t="s">
        <v>53</v>
      </c>
      <c r="E972" s="40" t="s">
        <v>5025</v>
      </c>
      <c r="F972" s="42">
        <v>44695.371585648143</v>
      </c>
      <c r="G972" s="40"/>
      <c r="H972" s="40"/>
      <c r="I972" s="40"/>
      <c r="J972" s="40"/>
      <c r="K972" s="40" t="s">
        <v>2272</v>
      </c>
      <c r="L972" s="40"/>
      <c r="M972" s="43" t="s">
        <v>64</v>
      </c>
      <c r="N972" s="45" t="s">
        <v>2273</v>
      </c>
      <c r="O972" s="40">
        <v>77</v>
      </c>
      <c r="P972" s="40">
        <v>27</v>
      </c>
      <c r="Q972" s="40" t="s">
        <v>2089</v>
      </c>
      <c r="R972" s="46" t="s">
        <v>5026</v>
      </c>
      <c r="S972" s="43" t="s">
        <v>112</v>
      </c>
    </row>
    <row r="973" spans="1:19" ht="24">
      <c r="A973" s="44"/>
      <c r="B973" s="40"/>
      <c r="C973" s="41" t="s">
        <v>5027</v>
      </c>
      <c r="D973" s="41"/>
      <c r="E973" s="40" t="s">
        <v>5028</v>
      </c>
      <c r="F973" s="42">
        <v>44695.371296296296</v>
      </c>
      <c r="G973" s="40"/>
      <c r="H973" s="40"/>
      <c r="I973" s="40"/>
      <c r="J973" s="40"/>
      <c r="K973" s="40" t="s">
        <v>5029</v>
      </c>
      <c r="L973" s="40"/>
      <c r="M973" s="43" t="s">
        <v>56</v>
      </c>
      <c r="N973" s="45" t="s">
        <v>5030</v>
      </c>
      <c r="O973" s="40">
        <v>1247</v>
      </c>
      <c r="P973" s="40">
        <v>2345</v>
      </c>
      <c r="Q973" s="40" t="s">
        <v>5031</v>
      </c>
      <c r="R973" s="46" t="s">
        <v>5032</v>
      </c>
      <c r="S973" s="43" t="s">
        <v>112</v>
      </c>
    </row>
    <row r="974" spans="1:19" ht="60">
      <c r="A974" s="44"/>
      <c r="B974" s="40"/>
      <c r="C974" s="41" t="s">
        <v>5033</v>
      </c>
      <c r="D974" s="41" t="s">
        <v>223</v>
      </c>
      <c r="E974" s="40" t="s">
        <v>5034</v>
      </c>
      <c r="F974" s="42">
        <v>44695.370752314819</v>
      </c>
      <c r="G974" s="40"/>
      <c r="H974" s="40"/>
      <c r="I974" s="40" t="s">
        <v>5035</v>
      </c>
      <c r="J974" s="40" t="s">
        <v>5036</v>
      </c>
      <c r="K974" s="40" t="s">
        <v>5037</v>
      </c>
      <c r="L974" s="40" t="s">
        <v>5038</v>
      </c>
      <c r="M974" s="43" t="s">
        <v>156</v>
      </c>
      <c r="N974" s="45" t="s">
        <v>5039</v>
      </c>
      <c r="O974" s="40">
        <v>94</v>
      </c>
      <c r="P974" s="40">
        <v>97</v>
      </c>
      <c r="Q974" s="40" t="s">
        <v>227</v>
      </c>
      <c r="R974" s="46" t="s">
        <v>5040</v>
      </c>
      <c r="S974" s="43" t="s">
        <v>5041</v>
      </c>
    </row>
    <row r="975" spans="1:19" ht="60">
      <c r="A975" s="44"/>
      <c r="B975" s="40"/>
      <c r="C975" s="41" t="s">
        <v>5042</v>
      </c>
      <c r="D975" s="41" t="s">
        <v>53</v>
      </c>
      <c r="E975" s="40" t="s">
        <v>5043</v>
      </c>
      <c r="F975" s="42">
        <v>44695.370601851857</v>
      </c>
      <c r="G975" s="40"/>
      <c r="H975" s="40"/>
      <c r="I975" s="40" t="s">
        <v>5044</v>
      </c>
      <c r="J975" s="40" t="s">
        <v>5045</v>
      </c>
      <c r="K975" s="40" t="s">
        <v>5046</v>
      </c>
      <c r="L975" s="40" t="s">
        <v>5047</v>
      </c>
      <c r="M975" s="43" t="s">
        <v>56</v>
      </c>
      <c r="N975" s="45" t="s">
        <v>5048</v>
      </c>
      <c r="O975" s="40">
        <v>863</v>
      </c>
      <c r="P975" s="40">
        <v>172</v>
      </c>
      <c r="Q975" s="40" t="s">
        <v>1475</v>
      </c>
      <c r="R975" s="46" t="s">
        <v>5049</v>
      </c>
      <c r="S975" s="43" t="s">
        <v>5050</v>
      </c>
    </row>
    <row r="976" spans="1:19" ht="24">
      <c r="A976" s="44"/>
      <c r="B976" s="40"/>
      <c r="C976" s="41" t="s">
        <v>5051</v>
      </c>
      <c r="D976" s="41" t="s">
        <v>53</v>
      </c>
      <c r="E976" s="40" t="s">
        <v>5052</v>
      </c>
      <c r="F976" s="42">
        <v>44695.370532407411</v>
      </c>
      <c r="G976" s="40"/>
      <c r="H976" s="40"/>
      <c r="I976" s="40"/>
      <c r="J976" s="40"/>
      <c r="K976" s="40" t="s">
        <v>5053</v>
      </c>
      <c r="L976" s="40"/>
      <c r="M976" s="43" t="s">
        <v>156</v>
      </c>
      <c r="N976" s="45" t="s">
        <v>5054</v>
      </c>
      <c r="O976" s="40">
        <v>948</v>
      </c>
      <c r="P976" s="40">
        <v>868</v>
      </c>
      <c r="Q976" s="40" t="s">
        <v>2510</v>
      </c>
      <c r="R976" s="46" t="s">
        <v>5055</v>
      </c>
      <c r="S976" s="43" t="s">
        <v>5056</v>
      </c>
    </row>
    <row r="977" spans="1:19" ht="48">
      <c r="A977" s="44"/>
      <c r="B977" s="40"/>
      <c r="C977" s="41" t="s">
        <v>5057</v>
      </c>
      <c r="D977" s="41" t="s">
        <v>53</v>
      </c>
      <c r="E977" s="40" t="s">
        <v>5058</v>
      </c>
      <c r="F977" s="42">
        <v>44695.370266203703</v>
      </c>
      <c r="G977" s="40"/>
      <c r="H977" s="40"/>
      <c r="I977" s="40"/>
      <c r="J977" s="40"/>
      <c r="K977" s="40" t="s">
        <v>660</v>
      </c>
      <c r="L977" s="40"/>
      <c r="M977" s="43" t="s">
        <v>56</v>
      </c>
      <c r="N977" s="45" t="s">
        <v>661</v>
      </c>
      <c r="O977" s="40">
        <v>863</v>
      </c>
      <c r="P977" s="40">
        <v>12</v>
      </c>
      <c r="Q977" s="40" t="s">
        <v>227</v>
      </c>
      <c r="R977" s="46" t="s">
        <v>5059</v>
      </c>
      <c r="S977" s="43" t="s">
        <v>112</v>
      </c>
    </row>
    <row r="978" spans="1:19" ht="13">
      <c r="A978" s="44"/>
      <c r="B978" s="40"/>
      <c r="C978" s="41" t="s">
        <v>5060</v>
      </c>
      <c r="D978" s="41" t="s">
        <v>53</v>
      </c>
      <c r="E978" s="40" t="s">
        <v>5061</v>
      </c>
      <c r="F978" s="42">
        <v>44695.36990740741</v>
      </c>
      <c r="G978" s="40"/>
      <c r="H978" s="40"/>
      <c r="I978" s="40" t="s">
        <v>5062</v>
      </c>
      <c r="J978" s="40" t="s">
        <v>5063</v>
      </c>
      <c r="K978" s="40" t="s">
        <v>5064</v>
      </c>
      <c r="L978" s="40" t="s">
        <v>5065</v>
      </c>
      <c r="M978" s="43" t="s">
        <v>56</v>
      </c>
      <c r="N978" s="45" t="s">
        <v>5066</v>
      </c>
      <c r="O978" s="40">
        <v>13</v>
      </c>
      <c r="P978" s="40">
        <v>21</v>
      </c>
      <c r="Q978" s="40" t="s">
        <v>227</v>
      </c>
      <c r="R978" s="46" t="s">
        <v>5067</v>
      </c>
      <c r="S978" s="43" t="s">
        <v>5068</v>
      </c>
    </row>
    <row r="979" spans="1:19" ht="13">
      <c r="A979" s="44"/>
      <c r="B979" s="40"/>
      <c r="C979" s="41" t="s">
        <v>5069</v>
      </c>
      <c r="D979" s="41" t="s">
        <v>3613</v>
      </c>
      <c r="E979" s="40" t="s">
        <v>5070</v>
      </c>
      <c r="F979" s="42">
        <v>44695.369803240741</v>
      </c>
      <c r="G979" s="40"/>
      <c r="H979" s="40"/>
      <c r="I979" s="40"/>
      <c r="J979" s="40"/>
      <c r="K979" s="40" t="s">
        <v>5071</v>
      </c>
      <c r="L979" s="40"/>
      <c r="M979" s="43" t="s">
        <v>56</v>
      </c>
      <c r="N979" s="45" t="s">
        <v>5072</v>
      </c>
      <c r="O979" s="40">
        <v>516</v>
      </c>
      <c r="P979" s="40">
        <v>1817</v>
      </c>
      <c r="Q979" s="40" t="s">
        <v>5073</v>
      </c>
      <c r="R979" s="46" t="s">
        <v>5074</v>
      </c>
      <c r="S979" s="43" t="s">
        <v>5075</v>
      </c>
    </row>
    <row r="980" spans="1:19" ht="48">
      <c r="A980" s="44"/>
      <c r="B980" s="40"/>
      <c r="C980" s="41" t="s">
        <v>5076</v>
      </c>
      <c r="D980" s="41" t="s">
        <v>53</v>
      </c>
      <c r="E980" s="40" t="s">
        <v>5077</v>
      </c>
      <c r="F980" s="42">
        <v>44695.369594907403</v>
      </c>
      <c r="G980" s="40"/>
      <c r="H980" s="40"/>
      <c r="I980" s="40"/>
      <c r="J980" s="40"/>
      <c r="K980" s="40" t="s">
        <v>295</v>
      </c>
      <c r="L980" s="40"/>
      <c r="M980" s="43" t="s">
        <v>64</v>
      </c>
      <c r="N980" s="45" t="s">
        <v>296</v>
      </c>
      <c r="O980" s="40">
        <v>1114</v>
      </c>
      <c r="P980" s="40">
        <v>8</v>
      </c>
      <c r="Q980" s="40"/>
      <c r="R980" s="46" t="s">
        <v>5078</v>
      </c>
      <c r="S980" s="43" t="s">
        <v>5079</v>
      </c>
    </row>
    <row r="981" spans="1:19" ht="24">
      <c r="A981" s="44"/>
      <c r="B981" s="40"/>
      <c r="C981" s="41" t="s">
        <v>5080</v>
      </c>
      <c r="D981" s="41" t="s">
        <v>53</v>
      </c>
      <c r="E981" s="40" t="s">
        <v>5081</v>
      </c>
      <c r="F981" s="42">
        <v>44695.369247685187</v>
      </c>
      <c r="G981" s="40"/>
      <c r="H981" s="40"/>
      <c r="I981" s="40"/>
      <c r="J981" s="40"/>
      <c r="K981" s="40" t="s">
        <v>5082</v>
      </c>
      <c r="L981" s="40"/>
      <c r="M981" s="43" t="s">
        <v>56</v>
      </c>
      <c r="N981" s="45" t="s">
        <v>5083</v>
      </c>
      <c r="O981" s="40">
        <v>1530</v>
      </c>
      <c r="P981" s="40">
        <v>202</v>
      </c>
      <c r="Q981" s="40" t="s">
        <v>227</v>
      </c>
      <c r="R981" s="46" t="s">
        <v>5084</v>
      </c>
      <c r="S981" s="43" t="s">
        <v>5085</v>
      </c>
    </row>
    <row r="982" spans="1:19" ht="24">
      <c r="A982" s="44"/>
      <c r="B982" s="40"/>
      <c r="C982" s="41" t="s">
        <v>5086</v>
      </c>
      <c r="D982" s="41" t="s">
        <v>53</v>
      </c>
      <c r="E982" s="40" t="s">
        <v>5087</v>
      </c>
      <c r="F982" s="42">
        <v>44695.369155092594</v>
      </c>
      <c r="G982" s="40"/>
      <c r="H982" s="40"/>
      <c r="I982" s="40"/>
      <c r="J982" s="40"/>
      <c r="K982" s="40" t="s">
        <v>1341</v>
      </c>
      <c r="L982" s="40"/>
      <c r="M982" s="43" t="s">
        <v>64</v>
      </c>
      <c r="N982" s="45" t="s">
        <v>1342</v>
      </c>
      <c r="O982" s="40">
        <v>7</v>
      </c>
      <c r="P982" s="40">
        <v>1</v>
      </c>
      <c r="Q982" s="40"/>
      <c r="R982" s="46" t="s">
        <v>5088</v>
      </c>
      <c r="S982" s="43" t="s">
        <v>5089</v>
      </c>
    </row>
    <row r="983" spans="1:19" ht="24">
      <c r="A983" s="44"/>
      <c r="B983" s="40"/>
      <c r="C983" s="41" t="s">
        <v>5090</v>
      </c>
      <c r="D983" s="41" t="s">
        <v>53</v>
      </c>
      <c r="E983" s="40" t="s">
        <v>5091</v>
      </c>
      <c r="F983" s="42">
        <v>44695.368923611109</v>
      </c>
      <c r="G983" s="40"/>
      <c r="H983" s="40"/>
      <c r="I983" s="40"/>
      <c r="J983" s="40"/>
      <c r="K983" s="40" t="s">
        <v>5092</v>
      </c>
      <c r="L983" s="40"/>
      <c r="M983" s="43" t="s">
        <v>56</v>
      </c>
      <c r="N983" s="45" t="s">
        <v>5093</v>
      </c>
      <c r="O983" s="40"/>
      <c r="P983" s="40"/>
      <c r="Q983" s="40"/>
      <c r="R983" s="46" t="s">
        <v>5094</v>
      </c>
      <c r="S983" s="43" t="s">
        <v>5095</v>
      </c>
    </row>
    <row r="984" spans="1:19" ht="13">
      <c r="A984" s="44"/>
      <c r="B984" s="40"/>
      <c r="C984" s="41" t="s">
        <v>5096</v>
      </c>
      <c r="D984" s="41" t="s">
        <v>53</v>
      </c>
      <c r="E984" s="40" t="s">
        <v>5097</v>
      </c>
      <c r="F984" s="42">
        <v>44695.368668981479</v>
      </c>
      <c r="G984" s="40"/>
      <c r="H984" s="40"/>
      <c r="I984" s="40"/>
      <c r="J984" s="40"/>
      <c r="K984" s="40" t="s">
        <v>5098</v>
      </c>
      <c r="L984" s="40"/>
      <c r="M984" s="43" t="s">
        <v>156</v>
      </c>
      <c r="N984" s="45" t="s">
        <v>5099</v>
      </c>
      <c r="O984" s="40">
        <v>2</v>
      </c>
      <c r="P984" s="40">
        <v>208</v>
      </c>
      <c r="Q984" s="40"/>
      <c r="R984" s="46" t="s">
        <v>5100</v>
      </c>
      <c r="S984" s="43" t="s">
        <v>5101</v>
      </c>
    </row>
    <row r="985" spans="1:19" ht="60">
      <c r="A985" s="44"/>
      <c r="B985" s="40"/>
      <c r="C985" s="41" t="s">
        <v>5102</v>
      </c>
      <c r="D985" s="41" t="s">
        <v>53</v>
      </c>
      <c r="E985" s="40" t="s">
        <v>5103</v>
      </c>
      <c r="F985" s="42">
        <v>44695.368645833332</v>
      </c>
      <c r="G985" s="40"/>
      <c r="H985" s="40"/>
      <c r="I985" s="40"/>
      <c r="J985" s="40"/>
      <c r="K985" s="40" t="s">
        <v>5104</v>
      </c>
      <c r="L985" s="40"/>
      <c r="M985" s="43" t="s">
        <v>56</v>
      </c>
      <c r="N985" s="45" t="s">
        <v>5105</v>
      </c>
      <c r="O985" s="40">
        <v>1507</v>
      </c>
      <c r="P985" s="40">
        <v>891</v>
      </c>
      <c r="Q985" s="40" t="s">
        <v>227</v>
      </c>
      <c r="R985" s="46" t="s">
        <v>5106</v>
      </c>
      <c r="S985" s="43" t="s">
        <v>5107</v>
      </c>
    </row>
    <row r="986" spans="1:19" ht="96">
      <c r="A986" s="44"/>
      <c r="B986" s="40"/>
      <c r="C986" s="41" t="s">
        <v>5108</v>
      </c>
      <c r="D986" s="41" t="s">
        <v>53</v>
      </c>
      <c r="E986" s="40" t="s">
        <v>5109</v>
      </c>
      <c r="F986" s="42">
        <v>44695.36855324074</v>
      </c>
      <c r="G986" s="40"/>
      <c r="H986" s="40"/>
      <c r="I986" s="40"/>
      <c r="J986" s="40"/>
      <c r="K986" s="40" t="s">
        <v>5015</v>
      </c>
      <c r="L986" s="40"/>
      <c r="M986" s="43" t="s">
        <v>56</v>
      </c>
      <c r="N986" s="45" t="s">
        <v>5016</v>
      </c>
      <c r="O986" s="40">
        <v>10441</v>
      </c>
      <c r="P986" s="40">
        <v>2480</v>
      </c>
      <c r="Q986" s="40" t="s">
        <v>3683</v>
      </c>
      <c r="R986" s="46" t="s">
        <v>5110</v>
      </c>
      <c r="S986" s="43" t="s">
        <v>112</v>
      </c>
    </row>
    <row r="987" spans="1:19" ht="24">
      <c r="A987" s="44"/>
      <c r="B987" s="40"/>
      <c r="C987" s="41" t="s">
        <v>5111</v>
      </c>
      <c r="D987" s="41" t="s">
        <v>53</v>
      </c>
      <c r="E987" s="40" t="s">
        <v>5112</v>
      </c>
      <c r="F987" s="42">
        <v>44695.368391203709</v>
      </c>
      <c r="G987" s="40"/>
      <c r="H987" s="40"/>
      <c r="I987" s="40"/>
      <c r="J987" s="40"/>
      <c r="K987" s="40" t="s">
        <v>5092</v>
      </c>
      <c r="L987" s="40"/>
      <c r="M987" s="43" t="s">
        <v>56</v>
      </c>
      <c r="N987" s="45" t="s">
        <v>5093</v>
      </c>
      <c r="O987" s="40"/>
      <c r="P987" s="40"/>
      <c r="Q987" s="40"/>
      <c r="R987" s="46" t="s">
        <v>5113</v>
      </c>
      <c r="S987" s="43" t="s">
        <v>5114</v>
      </c>
    </row>
    <row r="988" spans="1:19" ht="13">
      <c r="A988" s="44"/>
      <c r="B988" s="40"/>
      <c r="C988" s="41" t="s">
        <v>5115</v>
      </c>
      <c r="D988" s="41" t="s">
        <v>53</v>
      </c>
      <c r="E988" s="40" t="s">
        <v>5116</v>
      </c>
      <c r="F988" s="42">
        <v>44695.368263888886</v>
      </c>
      <c r="G988" s="40"/>
      <c r="H988" s="40"/>
      <c r="I988" s="40"/>
      <c r="J988" s="40"/>
      <c r="K988" s="40" t="s">
        <v>5117</v>
      </c>
      <c r="L988" s="40"/>
      <c r="M988" s="43" t="s">
        <v>348</v>
      </c>
      <c r="N988" s="45" t="s">
        <v>5118</v>
      </c>
      <c r="O988" s="40">
        <v>9895</v>
      </c>
      <c r="P988" s="40">
        <v>11</v>
      </c>
      <c r="Q988" s="40" t="s">
        <v>227</v>
      </c>
      <c r="R988" s="46" t="s">
        <v>5119</v>
      </c>
      <c r="S988" s="43" t="s">
        <v>5120</v>
      </c>
    </row>
    <row r="989" spans="1:19" ht="48">
      <c r="A989" s="44"/>
      <c r="B989" s="40"/>
      <c r="C989" s="41" t="s">
        <v>5121</v>
      </c>
      <c r="D989" s="41" t="s">
        <v>53</v>
      </c>
      <c r="E989" s="40" t="s">
        <v>5122</v>
      </c>
      <c r="F989" s="42">
        <v>44695.368055555555</v>
      </c>
      <c r="G989" s="40"/>
      <c r="H989" s="40"/>
      <c r="I989" s="40"/>
      <c r="J989" s="40"/>
      <c r="K989" s="40" t="s">
        <v>5123</v>
      </c>
      <c r="L989" s="40"/>
      <c r="M989" s="43" t="s">
        <v>156</v>
      </c>
      <c r="N989" s="45" t="s">
        <v>5124</v>
      </c>
      <c r="O989" s="40">
        <v>48</v>
      </c>
      <c r="P989" s="40">
        <v>197</v>
      </c>
      <c r="Q989" s="40"/>
      <c r="R989" s="46" t="s">
        <v>5125</v>
      </c>
      <c r="S989" s="43" t="s">
        <v>5126</v>
      </c>
    </row>
    <row r="990" spans="1:19" ht="60">
      <c r="A990" s="44"/>
      <c r="B990" s="40"/>
      <c r="C990" s="41" t="s">
        <v>5127</v>
      </c>
      <c r="D990" s="41" t="s">
        <v>53</v>
      </c>
      <c r="E990" s="40" t="s">
        <v>5128</v>
      </c>
      <c r="F990" s="42">
        <v>44695.367708333331</v>
      </c>
      <c r="G990" s="40"/>
      <c r="H990" s="40"/>
      <c r="I990" s="40"/>
      <c r="J990" s="40"/>
      <c r="K990" s="40" t="s">
        <v>5129</v>
      </c>
      <c r="L990" s="40"/>
      <c r="M990" s="43" t="s">
        <v>56</v>
      </c>
      <c r="N990" s="45" t="s">
        <v>5130</v>
      </c>
      <c r="O990" s="40">
        <v>18</v>
      </c>
      <c r="P990" s="40">
        <v>37</v>
      </c>
      <c r="Q990" s="40"/>
      <c r="R990" s="46" t="s">
        <v>5131</v>
      </c>
      <c r="S990" s="43" t="s">
        <v>112</v>
      </c>
    </row>
    <row r="991" spans="1:19" ht="60">
      <c r="A991" s="44"/>
      <c r="B991" s="40"/>
      <c r="C991" s="41" t="s">
        <v>5132</v>
      </c>
      <c r="D991" s="41" t="s">
        <v>223</v>
      </c>
      <c r="E991" s="40" t="s">
        <v>5133</v>
      </c>
      <c r="F991" s="42">
        <v>44695.367615740739</v>
      </c>
      <c r="G991" s="40"/>
      <c r="H991" s="40"/>
      <c r="I991" s="40"/>
      <c r="J991" s="40"/>
      <c r="K991" s="40" t="s">
        <v>5134</v>
      </c>
      <c r="L991" s="40"/>
      <c r="M991" s="43" t="s">
        <v>56</v>
      </c>
      <c r="N991" s="45" t="s">
        <v>5135</v>
      </c>
      <c r="O991" s="40">
        <v>540</v>
      </c>
      <c r="P991" s="40">
        <v>659</v>
      </c>
      <c r="Q991" s="40" t="s">
        <v>777</v>
      </c>
      <c r="R991" s="46" t="s">
        <v>5136</v>
      </c>
      <c r="S991" s="43" t="s">
        <v>112</v>
      </c>
    </row>
    <row r="992" spans="1:19" ht="132">
      <c r="A992" s="44"/>
      <c r="B992" s="40"/>
      <c r="C992" s="41" t="s">
        <v>5137</v>
      </c>
      <c r="D992" s="41" t="s">
        <v>223</v>
      </c>
      <c r="E992" s="40" t="s">
        <v>5138</v>
      </c>
      <c r="F992" s="42">
        <v>44695.367569444439</v>
      </c>
      <c r="G992" s="40"/>
      <c r="H992" s="40"/>
      <c r="I992" s="40"/>
      <c r="J992" s="40"/>
      <c r="K992" s="40" t="s">
        <v>5139</v>
      </c>
      <c r="L992" s="40"/>
      <c r="M992" s="43" t="s">
        <v>56</v>
      </c>
      <c r="N992" s="45" t="s">
        <v>5140</v>
      </c>
      <c r="O992" s="40">
        <v>1957</v>
      </c>
      <c r="P992" s="40">
        <v>766</v>
      </c>
      <c r="Q992" s="40" t="s">
        <v>5141</v>
      </c>
      <c r="R992" s="46" t="s">
        <v>5142</v>
      </c>
      <c r="S992" s="43" t="s">
        <v>112</v>
      </c>
    </row>
    <row r="993" spans="1:19" ht="132">
      <c r="A993" s="44"/>
      <c r="B993" s="40"/>
      <c r="C993" s="41" t="s">
        <v>5143</v>
      </c>
      <c r="D993" s="41" t="s">
        <v>223</v>
      </c>
      <c r="E993" s="40" t="s">
        <v>5144</v>
      </c>
      <c r="F993" s="42">
        <v>44695.367141203707</v>
      </c>
      <c r="G993" s="40"/>
      <c r="H993" s="40"/>
      <c r="I993" s="40"/>
      <c r="J993" s="40"/>
      <c r="K993" s="40" t="s">
        <v>727</v>
      </c>
      <c r="L993" s="40"/>
      <c r="M993" s="43" t="s">
        <v>56</v>
      </c>
      <c r="N993" s="45" t="s">
        <v>728</v>
      </c>
      <c r="O993" s="40">
        <v>10094</v>
      </c>
      <c r="P993" s="40">
        <v>1245</v>
      </c>
      <c r="Q993" s="40" t="s">
        <v>729</v>
      </c>
      <c r="R993" s="46" t="s">
        <v>5145</v>
      </c>
      <c r="S993" s="43" t="s">
        <v>112</v>
      </c>
    </row>
    <row r="994" spans="1:19" ht="48">
      <c r="A994" s="44"/>
      <c r="B994" s="40"/>
      <c r="C994" s="41" t="s">
        <v>5146</v>
      </c>
      <c r="D994" s="41" t="s">
        <v>53</v>
      </c>
      <c r="E994" s="40" t="s">
        <v>5147</v>
      </c>
      <c r="F994" s="42">
        <v>44695.366793981477</v>
      </c>
      <c r="G994" s="40"/>
      <c r="H994" s="40"/>
      <c r="I994" s="40"/>
      <c r="J994" s="40"/>
      <c r="K994" s="40" t="s">
        <v>527</v>
      </c>
      <c r="L994" s="40"/>
      <c r="M994" s="43" t="s">
        <v>64</v>
      </c>
      <c r="N994" s="45" t="s">
        <v>528</v>
      </c>
      <c r="O994" s="40">
        <v>5897</v>
      </c>
      <c r="P994" s="40">
        <v>4696</v>
      </c>
      <c r="Q994" s="40" t="s">
        <v>227</v>
      </c>
      <c r="R994" s="46" t="s">
        <v>5148</v>
      </c>
      <c r="S994" s="43" t="s">
        <v>112</v>
      </c>
    </row>
    <row r="995" spans="1:19" ht="13">
      <c r="A995" s="44"/>
      <c r="B995" s="40"/>
      <c r="C995" s="41" t="s">
        <v>5149</v>
      </c>
      <c r="D995" s="41" t="s">
        <v>223</v>
      </c>
      <c r="E995" s="40" t="s">
        <v>5150</v>
      </c>
      <c r="F995" s="42">
        <v>44695.366261574076</v>
      </c>
      <c r="G995" s="40"/>
      <c r="H995" s="40"/>
      <c r="I995" s="40"/>
      <c r="J995" s="40"/>
      <c r="K995" s="40" t="s">
        <v>647</v>
      </c>
      <c r="L995" s="40"/>
      <c r="M995" s="43" t="s">
        <v>56</v>
      </c>
      <c r="N995" s="45" t="s">
        <v>648</v>
      </c>
      <c r="O995" s="40">
        <v>8282</v>
      </c>
      <c r="P995" s="40">
        <v>6782</v>
      </c>
      <c r="Q995" s="40" t="s">
        <v>649</v>
      </c>
      <c r="R995" s="46" t="s">
        <v>5151</v>
      </c>
      <c r="S995" s="43" t="s">
        <v>112</v>
      </c>
    </row>
    <row r="996" spans="1:19" ht="60">
      <c r="A996" s="44"/>
      <c r="B996" s="40"/>
      <c r="C996" s="41" t="s">
        <v>5152</v>
      </c>
      <c r="D996" s="41" t="s">
        <v>223</v>
      </c>
      <c r="E996" s="40" t="s">
        <v>5153</v>
      </c>
      <c r="F996" s="42">
        <v>44695.366226851853</v>
      </c>
      <c r="G996" s="40"/>
      <c r="H996" s="40"/>
      <c r="I996" s="40"/>
      <c r="J996" s="40"/>
      <c r="K996" s="40" t="s">
        <v>5154</v>
      </c>
      <c r="L996" s="40"/>
      <c r="M996" s="43" t="s">
        <v>56</v>
      </c>
      <c r="N996" s="45" t="s">
        <v>5155</v>
      </c>
      <c r="O996" s="40">
        <v>17787</v>
      </c>
      <c r="P996" s="40">
        <v>71</v>
      </c>
      <c r="Q996" s="40" t="s">
        <v>5156</v>
      </c>
      <c r="R996" s="46" t="s">
        <v>5157</v>
      </c>
      <c r="S996" s="43" t="s">
        <v>5158</v>
      </c>
    </row>
    <row r="997" spans="1:19" ht="24">
      <c r="A997" s="44"/>
      <c r="B997" s="40"/>
      <c r="C997" s="41" t="s">
        <v>5159</v>
      </c>
      <c r="D997" s="41" t="s">
        <v>3613</v>
      </c>
      <c r="E997" s="40" t="s">
        <v>5160</v>
      </c>
      <c r="F997" s="42">
        <v>44695.366215277776</v>
      </c>
      <c r="G997" s="40"/>
      <c r="H997" s="40"/>
      <c r="I997" s="40"/>
      <c r="J997" s="40"/>
      <c r="K997" s="40" t="s">
        <v>469</v>
      </c>
      <c r="L997" s="40"/>
      <c r="M997" s="43" t="s">
        <v>56</v>
      </c>
      <c r="N997" s="45" t="s">
        <v>470</v>
      </c>
      <c r="O997" s="40">
        <v>20365</v>
      </c>
      <c r="P997" s="40">
        <v>521</v>
      </c>
      <c r="Q997" s="40"/>
      <c r="R997" s="46" t="s">
        <v>5161</v>
      </c>
      <c r="S997" s="43" t="s">
        <v>5162</v>
      </c>
    </row>
    <row r="998" spans="1:19" ht="48">
      <c r="A998" s="44"/>
      <c r="B998" s="40"/>
      <c r="C998" s="41" t="s">
        <v>5163</v>
      </c>
      <c r="D998" s="41" t="s">
        <v>223</v>
      </c>
      <c r="E998" s="40" t="s">
        <v>5164</v>
      </c>
      <c r="F998" s="42">
        <v>44695.365925925929</v>
      </c>
      <c r="G998" s="40"/>
      <c r="H998" s="40"/>
      <c r="I998" s="40"/>
      <c r="J998" s="40"/>
      <c r="K998" s="40" t="s">
        <v>5165</v>
      </c>
      <c r="L998" s="40"/>
      <c r="M998" s="43" t="s">
        <v>64</v>
      </c>
      <c r="N998" s="45" t="s">
        <v>5166</v>
      </c>
      <c r="O998" s="40">
        <v>181</v>
      </c>
      <c r="P998" s="40">
        <v>827</v>
      </c>
      <c r="Q998" s="40" t="s">
        <v>227</v>
      </c>
      <c r="R998" s="46" t="s">
        <v>5167</v>
      </c>
      <c r="S998" s="43" t="s">
        <v>4850</v>
      </c>
    </row>
    <row r="999" spans="1:19" ht="13">
      <c r="A999" s="44"/>
      <c r="B999" s="40"/>
      <c r="C999" s="41" t="s">
        <v>5168</v>
      </c>
      <c r="D999" s="41" t="s">
        <v>78</v>
      </c>
      <c r="E999" s="40" t="s">
        <v>5169</v>
      </c>
      <c r="F999" s="42">
        <v>44695.365347222221</v>
      </c>
      <c r="G999" s="40"/>
      <c r="H999" s="40"/>
      <c r="I999" s="40"/>
      <c r="J999" s="40"/>
      <c r="K999" s="40" t="s">
        <v>5082</v>
      </c>
      <c r="L999" s="40"/>
      <c r="M999" s="43" t="s">
        <v>56</v>
      </c>
      <c r="N999" s="45" t="s">
        <v>5083</v>
      </c>
      <c r="O999" s="40">
        <v>1530</v>
      </c>
      <c r="P999" s="40">
        <v>202</v>
      </c>
      <c r="Q999" s="40" t="s">
        <v>227</v>
      </c>
      <c r="R999" s="46" t="s">
        <v>5170</v>
      </c>
      <c r="S999" s="43" t="s">
        <v>5171</v>
      </c>
    </row>
    <row r="1000" spans="1:19" ht="36">
      <c r="A1000" s="44"/>
      <c r="B1000" s="40"/>
      <c r="C1000" s="41" t="s">
        <v>5172</v>
      </c>
      <c r="D1000" s="41" t="s">
        <v>53</v>
      </c>
      <c r="E1000" s="40" t="s">
        <v>5173</v>
      </c>
      <c r="F1000" s="42">
        <v>44694.781377314815</v>
      </c>
      <c r="G1000" s="40"/>
      <c r="H1000" s="40"/>
      <c r="I1000" s="40" t="s">
        <v>5174</v>
      </c>
      <c r="J1000" s="40" t="s">
        <v>5175</v>
      </c>
      <c r="K1000" s="40" t="s">
        <v>5176</v>
      </c>
      <c r="L1000" s="40" t="s">
        <v>5177</v>
      </c>
      <c r="M1000" s="43" t="s">
        <v>56</v>
      </c>
      <c r="N1000" s="45" t="s">
        <v>5178</v>
      </c>
      <c r="O1000" s="40">
        <v>1</v>
      </c>
      <c r="P1000" s="40">
        <v>33</v>
      </c>
      <c r="Q1000" s="40"/>
      <c r="R1000" s="46" t="s">
        <v>5179</v>
      </c>
      <c r="S1000" s="43" t="s">
        <v>5180</v>
      </c>
    </row>
  </sheetData>
  <dataValidations count="1">
    <dataValidation type="list" allowBlank="1" sqref="D2:D1000" xr:uid="{00000000-0002-0000-0100-000000000000}">
      <formula1>"Comparing with other parties,Fed-up with other parties,Support youth in politics,Comment on the campaign,Comment on the slogan and the phrases,Aware residents to vote,Election updates,To support Independent party,Negative tweets"</formula1>
    </dataValidation>
  </dataValidations>
  <hyperlinks>
    <hyperlink ref="N2" r:id="rId1" xr:uid="{00000000-0004-0000-0100-000000000000}"/>
    <hyperlink ref="R2" r:id="rId2" xr:uid="{00000000-0004-0000-0100-000001000000}"/>
    <hyperlink ref="N3" r:id="rId3" xr:uid="{00000000-0004-0000-0100-000002000000}"/>
    <hyperlink ref="R3" r:id="rId4" xr:uid="{00000000-0004-0000-0100-000003000000}"/>
    <hyperlink ref="N4" r:id="rId5" xr:uid="{00000000-0004-0000-0100-000004000000}"/>
    <hyperlink ref="R4" r:id="rId6" xr:uid="{00000000-0004-0000-0100-000005000000}"/>
    <hyperlink ref="N5" r:id="rId7" xr:uid="{00000000-0004-0000-0100-000006000000}"/>
    <hyperlink ref="R5" r:id="rId8" xr:uid="{00000000-0004-0000-0100-000007000000}"/>
    <hyperlink ref="N6" r:id="rId9" xr:uid="{00000000-0004-0000-0100-000008000000}"/>
    <hyperlink ref="R6" r:id="rId10" xr:uid="{00000000-0004-0000-0100-000009000000}"/>
    <hyperlink ref="N7" r:id="rId11" xr:uid="{00000000-0004-0000-0100-00000A000000}"/>
    <hyperlink ref="R7" r:id="rId12" xr:uid="{00000000-0004-0000-0100-00000B000000}"/>
    <hyperlink ref="N8" r:id="rId13" xr:uid="{00000000-0004-0000-0100-00000C000000}"/>
    <hyperlink ref="R8" r:id="rId14" xr:uid="{00000000-0004-0000-0100-00000D000000}"/>
    <hyperlink ref="N9" r:id="rId15" xr:uid="{00000000-0004-0000-0100-00000E000000}"/>
    <hyperlink ref="R9" r:id="rId16" xr:uid="{00000000-0004-0000-0100-00000F000000}"/>
    <hyperlink ref="N10" r:id="rId17" xr:uid="{00000000-0004-0000-0100-000010000000}"/>
    <hyperlink ref="R10" r:id="rId18" xr:uid="{00000000-0004-0000-0100-000011000000}"/>
    <hyperlink ref="N11" r:id="rId19" xr:uid="{00000000-0004-0000-0100-000012000000}"/>
    <hyperlink ref="R11" r:id="rId20" xr:uid="{00000000-0004-0000-0100-000013000000}"/>
    <hyperlink ref="N12" r:id="rId21" xr:uid="{00000000-0004-0000-0100-000014000000}"/>
    <hyperlink ref="R12" r:id="rId22" xr:uid="{00000000-0004-0000-0100-000015000000}"/>
    <hyperlink ref="N13" r:id="rId23" xr:uid="{00000000-0004-0000-0100-000016000000}"/>
    <hyperlink ref="R13" r:id="rId24" xr:uid="{00000000-0004-0000-0100-000017000000}"/>
    <hyperlink ref="N14" r:id="rId25" xr:uid="{00000000-0004-0000-0100-000018000000}"/>
    <hyperlink ref="R14" r:id="rId26" xr:uid="{00000000-0004-0000-0100-000019000000}"/>
    <hyperlink ref="N15" r:id="rId27" xr:uid="{00000000-0004-0000-0100-00001A000000}"/>
    <hyperlink ref="R15" r:id="rId28" xr:uid="{00000000-0004-0000-0100-00001B000000}"/>
    <hyperlink ref="N16" r:id="rId29" xr:uid="{00000000-0004-0000-0100-00001C000000}"/>
    <hyperlink ref="R16" r:id="rId30" xr:uid="{00000000-0004-0000-0100-00001D000000}"/>
    <hyperlink ref="N17" r:id="rId31" xr:uid="{00000000-0004-0000-0100-00001E000000}"/>
    <hyperlink ref="R17" r:id="rId32" xr:uid="{00000000-0004-0000-0100-00001F000000}"/>
    <hyperlink ref="N18" r:id="rId33" xr:uid="{00000000-0004-0000-0100-000020000000}"/>
    <hyperlink ref="R18" r:id="rId34" xr:uid="{00000000-0004-0000-0100-000021000000}"/>
    <hyperlink ref="N19" r:id="rId35" xr:uid="{00000000-0004-0000-0100-000022000000}"/>
    <hyperlink ref="R19" r:id="rId36" xr:uid="{00000000-0004-0000-0100-000023000000}"/>
    <hyperlink ref="N20" r:id="rId37" xr:uid="{00000000-0004-0000-0100-000024000000}"/>
    <hyperlink ref="R20" r:id="rId38" xr:uid="{00000000-0004-0000-0100-000025000000}"/>
    <hyperlink ref="N21" r:id="rId39" xr:uid="{00000000-0004-0000-0100-000026000000}"/>
    <hyperlink ref="R21" r:id="rId40" xr:uid="{00000000-0004-0000-0100-000027000000}"/>
    <hyperlink ref="N22" r:id="rId41" xr:uid="{00000000-0004-0000-0100-000028000000}"/>
    <hyperlink ref="R22" r:id="rId42" xr:uid="{00000000-0004-0000-0100-000029000000}"/>
    <hyperlink ref="N23" r:id="rId43" xr:uid="{00000000-0004-0000-0100-00002A000000}"/>
    <hyperlink ref="R23" r:id="rId44" xr:uid="{00000000-0004-0000-0100-00002B000000}"/>
    <hyperlink ref="N24" r:id="rId45" xr:uid="{00000000-0004-0000-0100-00002C000000}"/>
    <hyperlink ref="R24" r:id="rId46" xr:uid="{00000000-0004-0000-0100-00002D000000}"/>
    <hyperlink ref="N25" r:id="rId47" xr:uid="{00000000-0004-0000-0100-00002E000000}"/>
    <hyperlink ref="R25" r:id="rId48" xr:uid="{00000000-0004-0000-0100-00002F000000}"/>
    <hyperlink ref="N26" r:id="rId49" xr:uid="{00000000-0004-0000-0100-000030000000}"/>
    <hyperlink ref="R26" r:id="rId50" xr:uid="{00000000-0004-0000-0100-000031000000}"/>
    <hyperlink ref="N27" r:id="rId51" xr:uid="{00000000-0004-0000-0100-000032000000}"/>
    <hyperlink ref="R27" r:id="rId52" xr:uid="{00000000-0004-0000-0100-000033000000}"/>
    <hyperlink ref="N28" r:id="rId53" xr:uid="{00000000-0004-0000-0100-000034000000}"/>
    <hyperlink ref="R28" r:id="rId54" xr:uid="{00000000-0004-0000-0100-000035000000}"/>
    <hyperlink ref="N29" r:id="rId55" xr:uid="{00000000-0004-0000-0100-000036000000}"/>
    <hyperlink ref="R29" r:id="rId56" xr:uid="{00000000-0004-0000-0100-000037000000}"/>
    <hyperlink ref="N30" r:id="rId57" xr:uid="{00000000-0004-0000-0100-000038000000}"/>
    <hyperlink ref="R30" r:id="rId58" xr:uid="{00000000-0004-0000-0100-000039000000}"/>
    <hyperlink ref="N31" r:id="rId59" xr:uid="{00000000-0004-0000-0100-00003A000000}"/>
    <hyperlink ref="R31" r:id="rId60" xr:uid="{00000000-0004-0000-0100-00003B000000}"/>
    <hyperlink ref="N32" r:id="rId61" xr:uid="{00000000-0004-0000-0100-00003C000000}"/>
    <hyperlink ref="R32" r:id="rId62" xr:uid="{00000000-0004-0000-0100-00003D000000}"/>
    <hyperlink ref="N33" r:id="rId63" xr:uid="{00000000-0004-0000-0100-00003E000000}"/>
    <hyperlink ref="N34" r:id="rId64" xr:uid="{00000000-0004-0000-0100-00003F000000}"/>
    <hyperlink ref="N35" r:id="rId65" xr:uid="{00000000-0004-0000-0100-000040000000}"/>
    <hyperlink ref="N36" r:id="rId66" xr:uid="{00000000-0004-0000-0100-000041000000}"/>
    <hyperlink ref="N37" r:id="rId67" xr:uid="{00000000-0004-0000-0100-000042000000}"/>
    <hyperlink ref="N38" r:id="rId68" xr:uid="{00000000-0004-0000-0100-000043000000}"/>
    <hyperlink ref="N39" r:id="rId69" xr:uid="{00000000-0004-0000-0100-000044000000}"/>
    <hyperlink ref="R39" r:id="rId70" xr:uid="{00000000-0004-0000-0100-000045000000}"/>
    <hyperlink ref="N40" r:id="rId71" xr:uid="{00000000-0004-0000-0100-000046000000}"/>
    <hyperlink ref="R40" r:id="rId72" xr:uid="{00000000-0004-0000-0100-000047000000}"/>
    <hyperlink ref="N41" r:id="rId73" xr:uid="{00000000-0004-0000-0100-000048000000}"/>
    <hyperlink ref="R41" r:id="rId74" xr:uid="{00000000-0004-0000-0100-000049000000}"/>
    <hyperlink ref="N42" r:id="rId75" xr:uid="{00000000-0004-0000-0100-00004A000000}"/>
    <hyperlink ref="R42" r:id="rId76" xr:uid="{00000000-0004-0000-0100-00004B000000}"/>
    <hyperlink ref="N43" r:id="rId77" xr:uid="{00000000-0004-0000-0100-00004C000000}"/>
    <hyperlink ref="R43" r:id="rId78" xr:uid="{00000000-0004-0000-0100-00004D000000}"/>
    <hyperlink ref="N44" r:id="rId79" xr:uid="{00000000-0004-0000-0100-00004E000000}"/>
    <hyperlink ref="R44" r:id="rId80" xr:uid="{00000000-0004-0000-0100-00004F000000}"/>
    <hyperlink ref="N45" r:id="rId81" xr:uid="{00000000-0004-0000-0100-000050000000}"/>
    <hyperlink ref="R45" r:id="rId82" xr:uid="{00000000-0004-0000-0100-000051000000}"/>
    <hyperlink ref="N46" r:id="rId83" xr:uid="{00000000-0004-0000-0100-000052000000}"/>
    <hyperlink ref="R46" r:id="rId84" xr:uid="{00000000-0004-0000-0100-000053000000}"/>
    <hyperlink ref="N47" r:id="rId85" xr:uid="{00000000-0004-0000-0100-000054000000}"/>
    <hyperlink ref="R47" r:id="rId86" xr:uid="{00000000-0004-0000-0100-000055000000}"/>
    <hyperlink ref="N48" r:id="rId87" xr:uid="{00000000-0004-0000-0100-000056000000}"/>
    <hyperlink ref="R48" r:id="rId88" xr:uid="{00000000-0004-0000-0100-000057000000}"/>
    <hyperlink ref="N49" r:id="rId89" xr:uid="{00000000-0004-0000-0100-000058000000}"/>
    <hyperlink ref="R49" r:id="rId90" xr:uid="{00000000-0004-0000-0100-000059000000}"/>
    <hyperlink ref="N50" r:id="rId91" xr:uid="{00000000-0004-0000-0100-00005A000000}"/>
    <hyperlink ref="R50" r:id="rId92" xr:uid="{00000000-0004-0000-0100-00005B000000}"/>
    <hyperlink ref="N51" r:id="rId93" xr:uid="{00000000-0004-0000-0100-00005C000000}"/>
    <hyperlink ref="R51" r:id="rId94" xr:uid="{00000000-0004-0000-0100-00005D000000}"/>
    <hyperlink ref="N52" r:id="rId95" xr:uid="{00000000-0004-0000-0100-00005E000000}"/>
    <hyperlink ref="R52" r:id="rId96" xr:uid="{00000000-0004-0000-0100-00005F000000}"/>
    <hyperlink ref="N53" r:id="rId97" xr:uid="{00000000-0004-0000-0100-000060000000}"/>
    <hyperlink ref="R53" r:id="rId98" xr:uid="{00000000-0004-0000-0100-000061000000}"/>
    <hyperlink ref="N54" r:id="rId99" xr:uid="{00000000-0004-0000-0100-000062000000}"/>
    <hyperlink ref="R54" r:id="rId100" xr:uid="{00000000-0004-0000-0100-000063000000}"/>
    <hyperlink ref="N55" r:id="rId101" xr:uid="{00000000-0004-0000-0100-000064000000}"/>
    <hyperlink ref="R55" r:id="rId102" xr:uid="{00000000-0004-0000-0100-000065000000}"/>
    <hyperlink ref="N56" r:id="rId103" xr:uid="{00000000-0004-0000-0100-000066000000}"/>
    <hyperlink ref="R56" r:id="rId104" xr:uid="{00000000-0004-0000-0100-000067000000}"/>
    <hyperlink ref="N57" r:id="rId105" xr:uid="{00000000-0004-0000-0100-000068000000}"/>
    <hyperlink ref="R57" r:id="rId106" xr:uid="{00000000-0004-0000-0100-000069000000}"/>
    <hyperlink ref="N58" r:id="rId107" xr:uid="{00000000-0004-0000-0100-00006A000000}"/>
    <hyperlink ref="R58" r:id="rId108" xr:uid="{00000000-0004-0000-0100-00006B000000}"/>
    <hyperlink ref="N59" r:id="rId109" xr:uid="{00000000-0004-0000-0100-00006C000000}"/>
    <hyperlink ref="R59" r:id="rId110" xr:uid="{00000000-0004-0000-0100-00006D000000}"/>
    <hyperlink ref="N60" r:id="rId111" xr:uid="{00000000-0004-0000-0100-00006E000000}"/>
    <hyperlink ref="R60" r:id="rId112" xr:uid="{00000000-0004-0000-0100-00006F000000}"/>
    <hyperlink ref="N61" r:id="rId113" xr:uid="{00000000-0004-0000-0100-000070000000}"/>
    <hyperlink ref="R61" r:id="rId114" xr:uid="{00000000-0004-0000-0100-000071000000}"/>
    <hyperlink ref="N62" r:id="rId115" xr:uid="{00000000-0004-0000-0100-000072000000}"/>
    <hyperlink ref="R62" r:id="rId116" xr:uid="{00000000-0004-0000-0100-000073000000}"/>
    <hyperlink ref="N63" r:id="rId117" xr:uid="{00000000-0004-0000-0100-000074000000}"/>
    <hyperlink ref="R63" r:id="rId118" xr:uid="{00000000-0004-0000-0100-000075000000}"/>
    <hyperlink ref="N64" r:id="rId119" xr:uid="{00000000-0004-0000-0100-000076000000}"/>
    <hyperlink ref="R64" r:id="rId120" xr:uid="{00000000-0004-0000-0100-000077000000}"/>
    <hyperlink ref="N65" r:id="rId121" xr:uid="{00000000-0004-0000-0100-000078000000}"/>
    <hyperlink ref="R65" r:id="rId122" xr:uid="{00000000-0004-0000-0100-000079000000}"/>
    <hyperlink ref="N66" r:id="rId123" xr:uid="{00000000-0004-0000-0100-00007A000000}"/>
    <hyperlink ref="R66" r:id="rId124" xr:uid="{00000000-0004-0000-0100-00007B000000}"/>
    <hyperlink ref="N67" r:id="rId125" xr:uid="{00000000-0004-0000-0100-00007C000000}"/>
    <hyperlink ref="R67" r:id="rId126" xr:uid="{00000000-0004-0000-0100-00007D000000}"/>
    <hyperlink ref="N68" r:id="rId127" xr:uid="{00000000-0004-0000-0100-00007E000000}"/>
    <hyperlink ref="R68" r:id="rId128" xr:uid="{00000000-0004-0000-0100-00007F000000}"/>
    <hyperlink ref="N69" r:id="rId129" xr:uid="{00000000-0004-0000-0100-000080000000}"/>
    <hyperlink ref="R69" r:id="rId130" xr:uid="{00000000-0004-0000-0100-000081000000}"/>
    <hyperlink ref="N70" r:id="rId131" xr:uid="{00000000-0004-0000-0100-000082000000}"/>
    <hyperlink ref="R70" r:id="rId132" xr:uid="{00000000-0004-0000-0100-000083000000}"/>
    <hyperlink ref="N71" r:id="rId133" xr:uid="{00000000-0004-0000-0100-000084000000}"/>
    <hyperlink ref="R71" r:id="rId134" xr:uid="{00000000-0004-0000-0100-000085000000}"/>
    <hyperlink ref="N72" r:id="rId135" xr:uid="{00000000-0004-0000-0100-000086000000}"/>
    <hyperlink ref="R72" r:id="rId136" xr:uid="{00000000-0004-0000-0100-000087000000}"/>
    <hyperlink ref="N73" r:id="rId137" xr:uid="{00000000-0004-0000-0100-000088000000}"/>
    <hyperlink ref="R73" r:id="rId138" xr:uid="{00000000-0004-0000-0100-000089000000}"/>
    <hyperlink ref="N74" r:id="rId139" xr:uid="{00000000-0004-0000-0100-00008A000000}"/>
    <hyperlink ref="R74" r:id="rId140" xr:uid="{00000000-0004-0000-0100-00008B000000}"/>
    <hyperlink ref="N75" r:id="rId141" xr:uid="{00000000-0004-0000-0100-00008C000000}"/>
    <hyperlink ref="R75" r:id="rId142" xr:uid="{00000000-0004-0000-0100-00008D000000}"/>
    <hyperlink ref="N76" r:id="rId143" xr:uid="{00000000-0004-0000-0100-00008E000000}"/>
    <hyperlink ref="R76" r:id="rId144" xr:uid="{00000000-0004-0000-0100-00008F000000}"/>
    <hyperlink ref="N77" r:id="rId145" xr:uid="{00000000-0004-0000-0100-000090000000}"/>
    <hyperlink ref="R77" r:id="rId146" xr:uid="{00000000-0004-0000-0100-000091000000}"/>
    <hyperlink ref="N78" r:id="rId147" xr:uid="{00000000-0004-0000-0100-000092000000}"/>
    <hyperlink ref="R78" r:id="rId148" xr:uid="{00000000-0004-0000-0100-000093000000}"/>
    <hyperlink ref="N79" r:id="rId149" xr:uid="{00000000-0004-0000-0100-000094000000}"/>
    <hyperlink ref="R79" r:id="rId150" xr:uid="{00000000-0004-0000-0100-000095000000}"/>
    <hyperlink ref="N80" r:id="rId151" xr:uid="{00000000-0004-0000-0100-000096000000}"/>
    <hyperlink ref="R80" r:id="rId152" xr:uid="{00000000-0004-0000-0100-000097000000}"/>
    <hyperlink ref="N81" r:id="rId153" xr:uid="{00000000-0004-0000-0100-000098000000}"/>
    <hyperlink ref="R81" r:id="rId154" xr:uid="{00000000-0004-0000-0100-000099000000}"/>
    <hyperlink ref="N82" r:id="rId155" xr:uid="{00000000-0004-0000-0100-00009A000000}"/>
    <hyperlink ref="R82" r:id="rId156" xr:uid="{00000000-0004-0000-0100-00009B000000}"/>
    <hyperlink ref="N83" r:id="rId157" xr:uid="{00000000-0004-0000-0100-00009C000000}"/>
    <hyperlink ref="R83" r:id="rId158" xr:uid="{00000000-0004-0000-0100-00009D000000}"/>
    <hyperlink ref="N84" r:id="rId159" xr:uid="{00000000-0004-0000-0100-00009E000000}"/>
    <hyperlink ref="R84" r:id="rId160" xr:uid="{00000000-0004-0000-0100-00009F000000}"/>
    <hyperlink ref="N85" r:id="rId161" xr:uid="{00000000-0004-0000-0100-0000A0000000}"/>
    <hyperlink ref="R85" r:id="rId162" xr:uid="{00000000-0004-0000-0100-0000A1000000}"/>
    <hyperlink ref="N86" r:id="rId163" xr:uid="{00000000-0004-0000-0100-0000A2000000}"/>
    <hyperlink ref="R86" r:id="rId164" xr:uid="{00000000-0004-0000-0100-0000A3000000}"/>
    <hyperlink ref="N87" r:id="rId165" xr:uid="{00000000-0004-0000-0100-0000A4000000}"/>
    <hyperlink ref="R87" r:id="rId166" xr:uid="{00000000-0004-0000-0100-0000A5000000}"/>
    <hyperlink ref="N88" r:id="rId167" xr:uid="{00000000-0004-0000-0100-0000A6000000}"/>
    <hyperlink ref="R88" r:id="rId168" xr:uid="{00000000-0004-0000-0100-0000A7000000}"/>
    <hyperlink ref="N89" r:id="rId169" xr:uid="{00000000-0004-0000-0100-0000A8000000}"/>
    <hyperlink ref="R89" r:id="rId170" xr:uid="{00000000-0004-0000-0100-0000A9000000}"/>
    <hyperlink ref="N90" r:id="rId171" xr:uid="{00000000-0004-0000-0100-0000AA000000}"/>
    <hyperlink ref="R90" r:id="rId172" xr:uid="{00000000-0004-0000-0100-0000AB000000}"/>
    <hyperlink ref="N91" r:id="rId173" xr:uid="{00000000-0004-0000-0100-0000AC000000}"/>
    <hyperlink ref="R91" r:id="rId174" xr:uid="{00000000-0004-0000-0100-0000AD000000}"/>
    <hyperlink ref="N92" r:id="rId175" xr:uid="{00000000-0004-0000-0100-0000AE000000}"/>
    <hyperlink ref="R92" r:id="rId176" xr:uid="{00000000-0004-0000-0100-0000AF000000}"/>
    <hyperlink ref="N93" r:id="rId177" xr:uid="{00000000-0004-0000-0100-0000B0000000}"/>
    <hyperlink ref="R93" r:id="rId178" xr:uid="{00000000-0004-0000-0100-0000B1000000}"/>
    <hyperlink ref="N94" r:id="rId179" xr:uid="{00000000-0004-0000-0100-0000B2000000}"/>
    <hyperlink ref="R94" r:id="rId180" xr:uid="{00000000-0004-0000-0100-0000B3000000}"/>
    <hyperlink ref="N95" r:id="rId181" xr:uid="{00000000-0004-0000-0100-0000B4000000}"/>
    <hyperlink ref="R95" r:id="rId182" xr:uid="{00000000-0004-0000-0100-0000B5000000}"/>
    <hyperlink ref="N96" r:id="rId183" xr:uid="{00000000-0004-0000-0100-0000B6000000}"/>
    <hyperlink ref="R96" r:id="rId184" xr:uid="{00000000-0004-0000-0100-0000B7000000}"/>
    <hyperlink ref="N97" r:id="rId185" xr:uid="{00000000-0004-0000-0100-0000B8000000}"/>
    <hyperlink ref="R97" r:id="rId186" xr:uid="{00000000-0004-0000-0100-0000B9000000}"/>
    <hyperlink ref="N98" r:id="rId187" xr:uid="{00000000-0004-0000-0100-0000BA000000}"/>
    <hyperlink ref="R98" r:id="rId188" xr:uid="{00000000-0004-0000-0100-0000BB000000}"/>
    <hyperlink ref="N99" r:id="rId189" xr:uid="{00000000-0004-0000-0100-0000BC000000}"/>
    <hyperlink ref="R99" r:id="rId190" xr:uid="{00000000-0004-0000-0100-0000BD000000}"/>
    <hyperlink ref="N100" r:id="rId191" xr:uid="{00000000-0004-0000-0100-0000BE000000}"/>
    <hyperlink ref="R100" r:id="rId192" xr:uid="{00000000-0004-0000-0100-0000BF000000}"/>
    <hyperlink ref="N101" r:id="rId193" xr:uid="{00000000-0004-0000-0100-0000C0000000}"/>
    <hyperlink ref="R101" r:id="rId194" xr:uid="{00000000-0004-0000-0100-0000C1000000}"/>
    <hyperlink ref="N102" r:id="rId195" xr:uid="{00000000-0004-0000-0100-0000C2000000}"/>
    <hyperlink ref="R102" r:id="rId196" xr:uid="{00000000-0004-0000-0100-0000C3000000}"/>
    <hyperlink ref="N103" r:id="rId197" xr:uid="{00000000-0004-0000-0100-0000C4000000}"/>
    <hyperlink ref="R103" r:id="rId198" xr:uid="{00000000-0004-0000-0100-0000C5000000}"/>
    <hyperlink ref="N104" r:id="rId199" xr:uid="{00000000-0004-0000-0100-0000C6000000}"/>
    <hyperlink ref="R104" r:id="rId200" xr:uid="{00000000-0004-0000-0100-0000C7000000}"/>
    <hyperlink ref="N105" r:id="rId201" xr:uid="{00000000-0004-0000-0100-0000C8000000}"/>
    <hyperlink ref="R105" r:id="rId202" xr:uid="{00000000-0004-0000-0100-0000C9000000}"/>
    <hyperlink ref="N106" r:id="rId203" xr:uid="{00000000-0004-0000-0100-0000CA000000}"/>
    <hyperlink ref="R106" r:id="rId204" xr:uid="{00000000-0004-0000-0100-0000CB000000}"/>
    <hyperlink ref="N107" r:id="rId205" xr:uid="{00000000-0004-0000-0100-0000CC000000}"/>
    <hyperlink ref="R107" r:id="rId206" xr:uid="{00000000-0004-0000-0100-0000CD000000}"/>
    <hyperlink ref="N108" r:id="rId207" xr:uid="{00000000-0004-0000-0100-0000CE000000}"/>
    <hyperlink ref="R108" r:id="rId208" xr:uid="{00000000-0004-0000-0100-0000CF000000}"/>
    <hyperlink ref="N109" r:id="rId209" xr:uid="{00000000-0004-0000-0100-0000D0000000}"/>
    <hyperlink ref="R109" r:id="rId210" xr:uid="{00000000-0004-0000-0100-0000D1000000}"/>
    <hyperlink ref="N110" r:id="rId211" xr:uid="{00000000-0004-0000-0100-0000D2000000}"/>
    <hyperlink ref="R110" r:id="rId212" xr:uid="{00000000-0004-0000-0100-0000D3000000}"/>
    <hyperlink ref="N111" r:id="rId213" xr:uid="{00000000-0004-0000-0100-0000D4000000}"/>
    <hyperlink ref="R111" r:id="rId214" xr:uid="{00000000-0004-0000-0100-0000D5000000}"/>
    <hyperlink ref="N112" r:id="rId215" xr:uid="{00000000-0004-0000-0100-0000D6000000}"/>
    <hyperlink ref="R112" r:id="rId216" xr:uid="{00000000-0004-0000-0100-0000D7000000}"/>
    <hyperlink ref="N113" r:id="rId217" xr:uid="{00000000-0004-0000-0100-0000D8000000}"/>
    <hyperlink ref="R113" r:id="rId218" xr:uid="{00000000-0004-0000-0100-0000D9000000}"/>
    <hyperlink ref="N114" r:id="rId219" xr:uid="{00000000-0004-0000-0100-0000DA000000}"/>
    <hyperlink ref="R114" r:id="rId220" xr:uid="{00000000-0004-0000-0100-0000DB000000}"/>
    <hyperlink ref="N115" r:id="rId221" xr:uid="{00000000-0004-0000-0100-0000DC000000}"/>
    <hyperlink ref="R115" r:id="rId222" xr:uid="{00000000-0004-0000-0100-0000DD000000}"/>
    <hyperlink ref="N116" r:id="rId223" xr:uid="{00000000-0004-0000-0100-0000DE000000}"/>
    <hyperlink ref="R116" r:id="rId224" xr:uid="{00000000-0004-0000-0100-0000DF000000}"/>
    <hyperlink ref="N117" r:id="rId225" xr:uid="{00000000-0004-0000-0100-0000E0000000}"/>
    <hyperlink ref="R117" r:id="rId226" xr:uid="{00000000-0004-0000-0100-0000E1000000}"/>
    <hyperlink ref="N118" r:id="rId227" xr:uid="{00000000-0004-0000-0100-0000E2000000}"/>
    <hyperlink ref="R118" r:id="rId228" xr:uid="{00000000-0004-0000-0100-0000E3000000}"/>
    <hyperlink ref="N119" r:id="rId229" xr:uid="{00000000-0004-0000-0100-0000E4000000}"/>
    <hyperlink ref="R119" r:id="rId230" xr:uid="{00000000-0004-0000-0100-0000E5000000}"/>
    <hyperlink ref="N120" r:id="rId231" xr:uid="{00000000-0004-0000-0100-0000E6000000}"/>
    <hyperlink ref="R120" r:id="rId232" xr:uid="{00000000-0004-0000-0100-0000E7000000}"/>
    <hyperlink ref="N121" r:id="rId233" xr:uid="{00000000-0004-0000-0100-0000E8000000}"/>
    <hyperlink ref="R121" r:id="rId234" xr:uid="{00000000-0004-0000-0100-0000E9000000}"/>
    <hyperlink ref="N122" r:id="rId235" xr:uid="{00000000-0004-0000-0100-0000EA000000}"/>
    <hyperlink ref="R122" r:id="rId236" xr:uid="{00000000-0004-0000-0100-0000EB000000}"/>
    <hyperlink ref="N123" r:id="rId237" xr:uid="{00000000-0004-0000-0100-0000EC000000}"/>
    <hyperlink ref="R123" r:id="rId238" xr:uid="{00000000-0004-0000-0100-0000ED000000}"/>
    <hyperlink ref="N124" r:id="rId239" xr:uid="{00000000-0004-0000-0100-0000EE000000}"/>
    <hyperlink ref="R124" r:id="rId240" xr:uid="{00000000-0004-0000-0100-0000EF000000}"/>
    <hyperlink ref="N125" r:id="rId241" xr:uid="{00000000-0004-0000-0100-0000F0000000}"/>
    <hyperlink ref="R125" r:id="rId242" xr:uid="{00000000-0004-0000-0100-0000F1000000}"/>
    <hyperlink ref="N126" r:id="rId243" xr:uid="{00000000-0004-0000-0100-0000F2000000}"/>
    <hyperlink ref="R126" r:id="rId244" xr:uid="{00000000-0004-0000-0100-0000F3000000}"/>
    <hyperlink ref="N127" r:id="rId245" xr:uid="{00000000-0004-0000-0100-0000F4000000}"/>
    <hyperlink ref="R127" r:id="rId246" xr:uid="{00000000-0004-0000-0100-0000F5000000}"/>
    <hyperlink ref="N128" r:id="rId247" xr:uid="{00000000-0004-0000-0100-0000F6000000}"/>
    <hyperlink ref="R128" r:id="rId248" xr:uid="{00000000-0004-0000-0100-0000F7000000}"/>
    <hyperlink ref="N129" r:id="rId249" xr:uid="{00000000-0004-0000-0100-0000F8000000}"/>
    <hyperlink ref="R129" r:id="rId250" xr:uid="{00000000-0004-0000-0100-0000F9000000}"/>
    <hyperlink ref="N130" r:id="rId251" xr:uid="{00000000-0004-0000-0100-0000FA000000}"/>
    <hyperlink ref="R130" r:id="rId252" xr:uid="{00000000-0004-0000-0100-0000FB000000}"/>
    <hyperlink ref="N131" r:id="rId253" xr:uid="{00000000-0004-0000-0100-0000FC000000}"/>
    <hyperlink ref="R131" r:id="rId254" xr:uid="{00000000-0004-0000-0100-0000FD000000}"/>
    <hyperlink ref="N132" r:id="rId255" xr:uid="{00000000-0004-0000-0100-0000FE000000}"/>
    <hyperlink ref="R132" r:id="rId256" xr:uid="{00000000-0004-0000-0100-0000FF000000}"/>
    <hyperlink ref="N133" r:id="rId257" xr:uid="{00000000-0004-0000-0100-000000010000}"/>
    <hyperlink ref="R133" r:id="rId258" xr:uid="{00000000-0004-0000-0100-000001010000}"/>
    <hyperlink ref="N134" r:id="rId259" xr:uid="{00000000-0004-0000-0100-000002010000}"/>
    <hyperlink ref="R134" r:id="rId260" xr:uid="{00000000-0004-0000-0100-000003010000}"/>
    <hyperlink ref="N135" r:id="rId261" xr:uid="{00000000-0004-0000-0100-000004010000}"/>
    <hyperlink ref="R135" r:id="rId262" xr:uid="{00000000-0004-0000-0100-000005010000}"/>
    <hyperlink ref="N136" r:id="rId263" xr:uid="{00000000-0004-0000-0100-000006010000}"/>
    <hyperlink ref="R136" r:id="rId264" xr:uid="{00000000-0004-0000-0100-000007010000}"/>
    <hyperlink ref="N137" r:id="rId265" xr:uid="{00000000-0004-0000-0100-000008010000}"/>
    <hyperlink ref="R137" r:id="rId266" xr:uid="{00000000-0004-0000-0100-000009010000}"/>
    <hyperlink ref="N138" r:id="rId267" xr:uid="{00000000-0004-0000-0100-00000A010000}"/>
    <hyperlink ref="R138" r:id="rId268" xr:uid="{00000000-0004-0000-0100-00000B010000}"/>
    <hyperlink ref="N139" r:id="rId269" xr:uid="{00000000-0004-0000-0100-00000C010000}"/>
    <hyperlink ref="R139" r:id="rId270" xr:uid="{00000000-0004-0000-0100-00000D010000}"/>
    <hyperlink ref="N140" r:id="rId271" xr:uid="{00000000-0004-0000-0100-00000E010000}"/>
    <hyperlink ref="R140" r:id="rId272" xr:uid="{00000000-0004-0000-0100-00000F010000}"/>
    <hyperlink ref="N141" r:id="rId273" xr:uid="{00000000-0004-0000-0100-000010010000}"/>
    <hyperlink ref="R141" r:id="rId274" xr:uid="{00000000-0004-0000-0100-000011010000}"/>
    <hyperlink ref="N142" r:id="rId275" xr:uid="{00000000-0004-0000-0100-000012010000}"/>
    <hyperlink ref="R142" r:id="rId276" xr:uid="{00000000-0004-0000-0100-000013010000}"/>
    <hyperlink ref="N143" r:id="rId277" xr:uid="{00000000-0004-0000-0100-000014010000}"/>
    <hyperlink ref="R143" r:id="rId278" xr:uid="{00000000-0004-0000-0100-000015010000}"/>
    <hyperlink ref="N144" r:id="rId279" xr:uid="{00000000-0004-0000-0100-000016010000}"/>
    <hyperlink ref="R144" r:id="rId280" xr:uid="{00000000-0004-0000-0100-000017010000}"/>
    <hyperlink ref="N145" r:id="rId281" xr:uid="{00000000-0004-0000-0100-000018010000}"/>
    <hyperlink ref="R145" r:id="rId282" xr:uid="{00000000-0004-0000-0100-000019010000}"/>
    <hyperlink ref="N146" r:id="rId283" xr:uid="{00000000-0004-0000-0100-00001A010000}"/>
    <hyperlink ref="R146" r:id="rId284" xr:uid="{00000000-0004-0000-0100-00001B010000}"/>
    <hyperlink ref="N147" r:id="rId285" xr:uid="{00000000-0004-0000-0100-00001C010000}"/>
    <hyperlink ref="R147" r:id="rId286" xr:uid="{00000000-0004-0000-0100-00001D010000}"/>
    <hyperlink ref="N148" r:id="rId287" xr:uid="{00000000-0004-0000-0100-00001E010000}"/>
    <hyperlink ref="R148" r:id="rId288" xr:uid="{00000000-0004-0000-0100-00001F010000}"/>
    <hyperlink ref="N149" r:id="rId289" xr:uid="{00000000-0004-0000-0100-000020010000}"/>
    <hyperlink ref="R149" r:id="rId290" xr:uid="{00000000-0004-0000-0100-000021010000}"/>
    <hyperlink ref="N150" r:id="rId291" xr:uid="{00000000-0004-0000-0100-000022010000}"/>
    <hyperlink ref="R150" r:id="rId292" xr:uid="{00000000-0004-0000-0100-000023010000}"/>
    <hyperlink ref="N151" r:id="rId293" xr:uid="{00000000-0004-0000-0100-000024010000}"/>
    <hyperlink ref="R151" r:id="rId294" xr:uid="{00000000-0004-0000-0100-000025010000}"/>
    <hyperlink ref="N152" r:id="rId295" xr:uid="{00000000-0004-0000-0100-000026010000}"/>
    <hyperlink ref="R152" r:id="rId296" xr:uid="{00000000-0004-0000-0100-000027010000}"/>
    <hyperlink ref="N153" r:id="rId297" xr:uid="{00000000-0004-0000-0100-000028010000}"/>
    <hyperlink ref="R153" r:id="rId298" xr:uid="{00000000-0004-0000-0100-000029010000}"/>
    <hyperlink ref="N154" r:id="rId299" xr:uid="{00000000-0004-0000-0100-00002A010000}"/>
    <hyperlink ref="R154" r:id="rId300" xr:uid="{00000000-0004-0000-0100-00002B010000}"/>
    <hyperlink ref="N155" r:id="rId301" xr:uid="{00000000-0004-0000-0100-00002C010000}"/>
    <hyperlink ref="R155" r:id="rId302" xr:uid="{00000000-0004-0000-0100-00002D010000}"/>
    <hyperlink ref="N156" r:id="rId303" xr:uid="{00000000-0004-0000-0100-00002E010000}"/>
    <hyperlink ref="R156" r:id="rId304" xr:uid="{00000000-0004-0000-0100-00002F010000}"/>
    <hyperlink ref="N157" r:id="rId305" xr:uid="{00000000-0004-0000-0100-000030010000}"/>
    <hyperlink ref="R157" r:id="rId306" xr:uid="{00000000-0004-0000-0100-000031010000}"/>
    <hyperlink ref="N158" r:id="rId307" xr:uid="{00000000-0004-0000-0100-000032010000}"/>
    <hyperlink ref="R158" r:id="rId308" xr:uid="{00000000-0004-0000-0100-000033010000}"/>
    <hyperlink ref="N159" r:id="rId309" xr:uid="{00000000-0004-0000-0100-000034010000}"/>
    <hyperlink ref="R159" r:id="rId310" xr:uid="{00000000-0004-0000-0100-000035010000}"/>
    <hyperlink ref="N160" r:id="rId311" xr:uid="{00000000-0004-0000-0100-000036010000}"/>
    <hyperlink ref="R160" r:id="rId312" xr:uid="{00000000-0004-0000-0100-000037010000}"/>
    <hyperlink ref="N161" r:id="rId313" xr:uid="{00000000-0004-0000-0100-000038010000}"/>
    <hyperlink ref="R161" r:id="rId314" xr:uid="{00000000-0004-0000-0100-000039010000}"/>
    <hyperlink ref="N162" r:id="rId315" xr:uid="{00000000-0004-0000-0100-00003A010000}"/>
    <hyperlink ref="R162" r:id="rId316" xr:uid="{00000000-0004-0000-0100-00003B010000}"/>
    <hyperlink ref="N163" r:id="rId317" xr:uid="{00000000-0004-0000-0100-00003C010000}"/>
    <hyperlink ref="R163" r:id="rId318" xr:uid="{00000000-0004-0000-0100-00003D010000}"/>
    <hyperlink ref="N164" r:id="rId319" xr:uid="{00000000-0004-0000-0100-00003E010000}"/>
    <hyperlink ref="R164" r:id="rId320" xr:uid="{00000000-0004-0000-0100-00003F010000}"/>
    <hyperlink ref="N165" r:id="rId321" xr:uid="{00000000-0004-0000-0100-000040010000}"/>
    <hyperlink ref="R165" r:id="rId322" xr:uid="{00000000-0004-0000-0100-000041010000}"/>
    <hyperlink ref="N166" r:id="rId323" xr:uid="{00000000-0004-0000-0100-000042010000}"/>
    <hyperlink ref="R166" r:id="rId324" xr:uid="{00000000-0004-0000-0100-000043010000}"/>
    <hyperlink ref="N167" r:id="rId325" xr:uid="{00000000-0004-0000-0100-000044010000}"/>
    <hyperlink ref="R167" r:id="rId326" xr:uid="{00000000-0004-0000-0100-000045010000}"/>
    <hyperlink ref="N168" r:id="rId327" xr:uid="{00000000-0004-0000-0100-000046010000}"/>
    <hyperlink ref="R168" r:id="rId328" xr:uid="{00000000-0004-0000-0100-000047010000}"/>
    <hyperlink ref="N169" r:id="rId329" xr:uid="{00000000-0004-0000-0100-000048010000}"/>
    <hyperlink ref="R169" r:id="rId330" xr:uid="{00000000-0004-0000-0100-000049010000}"/>
    <hyperlink ref="N170" r:id="rId331" xr:uid="{00000000-0004-0000-0100-00004A010000}"/>
    <hyperlink ref="R170" r:id="rId332" xr:uid="{00000000-0004-0000-0100-00004B010000}"/>
    <hyperlink ref="N171" r:id="rId333" xr:uid="{00000000-0004-0000-0100-00004C010000}"/>
    <hyperlink ref="R171" r:id="rId334" xr:uid="{00000000-0004-0000-0100-00004D010000}"/>
    <hyperlink ref="N172" r:id="rId335" xr:uid="{00000000-0004-0000-0100-00004E010000}"/>
    <hyperlink ref="R172" r:id="rId336" xr:uid="{00000000-0004-0000-0100-00004F010000}"/>
    <hyperlink ref="N173" r:id="rId337" xr:uid="{00000000-0004-0000-0100-000050010000}"/>
    <hyperlink ref="R173" r:id="rId338" xr:uid="{00000000-0004-0000-0100-000051010000}"/>
    <hyperlink ref="N174" r:id="rId339" xr:uid="{00000000-0004-0000-0100-000052010000}"/>
    <hyperlink ref="R174" r:id="rId340" xr:uid="{00000000-0004-0000-0100-000053010000}"/>
    <hyperlink ref="N175" r:id="rId341" xr:uid="{00000000-0004-0000-0100-000054010000}"/>
    <hyperlink ref="R175" r:id="rId342" xr:uid="{00000000-0004-0000-0100-000055010000}"/>
    <hyperlink ref="N176" r:id="rId343" xr:uid="{00000000-0004-0000-0100-000056010000}"/>
    <hyperlink ref="R176" r:id="rId344" xr:uid="{00000000-0004-0000-0100-000057010000}"/>
    <hyperlink ref="N177" r:id="rId345" xr:uid="{00000000-0004-0000-0100-000058010000}"/>
    <hyperlink ref="R177" r:id="rId346" xr:uid="{00000000-0004-0000-0100-000059010000}"/>
    <hyperlink ref="N178" r:id="rId347" xr:uid="{00000000-0004-0000-0100-00005A010000}"/>
    <hyperlink ref="R178" r:id="rId348" xr:uid="{00000000-0004-0000-0100-00005B010000}"/>
    <hyperlink ref="N179" r:id="rId349" xr:uid="{00000000-0004-0000-0100-00005C010000}"/>
    <hyperlink ref="R179" r:id="rId350" xr:uid="{00000000-0004-0000-0100-00005D010000}"/>
    <hyperlink ref="N180" r:id="rId351" xr:uid="{00000000-0004-0000-0100-00005E010000}"/>
    <hyperlink ref="R180" r:id="rId352" xr:uid="{00000000-0004-0000-0100-00005F010000}"/>
    <hyperlink ref="N181" r:id="rId353" xr:uid="{00000000-0004-0000-0100-000060010000}"/>
    <hyperlink ref="R181" r:id="rId354" xr:uid="{00000000-0004-0000-0100-000061010000}"/>
    <hyperlink ref="N182" r:id="rId355" xr:uid="{00000000-0004-0000-0100-000062010000}"/>
    <hyperlink ref="R182" r:id="rId356" xr:uid="{00000000-0004-0000-0100-000063010000}"/>
    <hyperlink ref="N183" r:id="rId357" xr:uid="{00000000-0004-0000-0100-000064010000}"/>
    <hyperlink ref="R183" r:id="rId358" xr:uid="{00000000-0004-0000-0100-000065010000}"/>
    <hyperlink ref="N184" r:id="rId359" xr:uid="{00000000-0004-0000-0100-000066010000}"/>
    <hyperlink ref="R184" r:id="rId360" xr:uid="{00000000-0004-0000-0100-000067010000}"/>
    <hyperlink ref="N185" r:id="rId361" xr:uid="{00000000-0004-0000-0100-000068010000}"/>
    <hyperlink ref="R185" r:id="rId362" xr:uid="{00000000-0004-0000-0100-000069010000}"/>
    <hyperlink ref="N186" r:id="rId363" xr:uid="{00000000-0004-0000-0100-00006A010000}"/>
    <hyperlink ref="R186" r:id="rId364" xr:uid="{00000000-0004-0000-0100-00006B010000}"/>
    <hyperlink ref="N187" r:id="rId365" xr:uid="{00000000-0004-0000-0100-00006C010000}"/>
    <hyperlink ref="R187" r:id="rId366" xr:uid="{00000000-0004-0000-0100-00006D010000}"/>
    <hyperlink ref="N188" r:id="rId367" xr:uid="{00000000-0004-0000-0100-00006E010000}"/>
    <hyperlink ref="R188" r:id="rId368" xr:uid="{00000000-0004-0000-0100-00006F010000}"/>
    <hyperlink ref="N189" r:id="rId369" xr:uid="{00000000-0004-0000-0100-000070010000}"/>
    <hyperlink ref="R189" r:id="rId370" xr:uid="{00000000-0004-0000-0100-000071010000}"/>
    <hyperlink ref="N190" r:id="rId371" xr:uid="{00000000-0004-0000-0100-000072010000}"/>
    <hyperlink ref="R190" r:id="rId372" xr:uid="{00000000-0004-0000-0100-000073010000}"/>
    <hyperlink ref="N191" r:id="rId373" xr:uid="{00000000-0004-0000-0100-000074010000}"/>
    <hyperlink ref="R191" r:id="rId374" xr:uid="{00000000-0004-0000-0100-000075010000}"/>
    <hyperlink ref="N192" r:id="rId375" xr:uid="{00000000-0004-0000-0100-000076010000}"/>
    <hyperlink ref="R192" r:id="rId376" xr:uid="{00000000-0004-0000-0100-000077010000}"/>
    <hyperlink ref="N193" r:id="rId377" xr:uid="{00000000-0004-0000-0100-000078010000}"/>
    <hyperlink ref="R193" r:id="rId378" xr:uid="{00000000-0004-0000-0100-000079010000}"/>
    <hyperlink ref="N194" r:id="rId379" xr:uid="{00000000-0004-0000-0100-00007A010000}"/>
    <hyperlink ref="Q194" r:id="rId380" xr:uid="{00000000-0004-0000-0100-00007B010000}"/>
    <hyperlink ref="R194" r:id="rId381" xr:uid="{00000000-0004-0000-0100-00007C010000}"/>
    <hyperlink ref="N195" r:id="rId382" xr:uid="{00000000-0004-0000-0100-00007D010000}"/>
    <hyperlink ref="R195" r:id="rId383" xr:uid="{00000000-0004-0000-0100-00007E010000}"/>
    <hyperlink ref="N196" r:id="rId384" xr:uid="{00000000-0004-0000-0100-00007F010000}"/>
    <hyperlink ref="R196" r:id="rId385" xr:uid="{00000000-0004-0000-0100-000080010000}"/>
    <hyperlink ref="N197" r:id="rId386" xr:uid="{00000000-0004-0000-0100-000081010000}"/>
    <hyperlink ref="R197" r:id="rId387" xr:uid="{00000000-0004-0000-0100-000082010000}"/>
    <hyperlink ref="N198" r:id="rId388" xr:uid="{00000000-0004-0000-0100-000083010000}"/>
    <hyperlink ref="R198" r:id="rId389" xr:uid="{00000000-0004-0000-0100-000084010000}"/>
    <hyperlink ref="N199" r:id="rId390" xr:uid="{00000000-0004-0000-0100-000085010000}"/>
    <hyperlink ref="R199" r:id="rId391" xr:uid="{00000000-0004-0000-0100-000086010000}"/>
    <hyperlink ref="N200" r:id="rId392" xr:uid="{00000000-0004-0000-0100-000087010000}"/>
    <hyperlink ref="R200" r:id="rId393" xr:uid="{00000000-0004-0000-0100-000088010000}"/>
    <hyperlink ref="N201" r:id="rId394" xr:uid="{00000000-0004-0000-0100-000089010000}"/>
    <hyperlink ref="R201" r:id="rId395" xr:uid="{00000000-0004-0000-0100-00008A010000}"/>
    <hyperlink ref="N202" r:id="rId396" xr:uid="{00000000-0004-0000-0100-00008B010000}"/>
    <hyperlink ref="R202" r:id="rId397" xr:uid="{00000000-0004-0000-0100-00008C010000}"/>
    <hyperlink ref="N203" r:id="rId398" xr:uid="{00000000-0004-0000-0100-00008D010000}"/>
    <hyperlink ref="R203" r:id="rId399" xr:uid="{00000000-0004-0000-0100-00008E010000}"/>
    <hyperlink ref="N204" r:id="rId400" xr:uid="{00000000-0004-0000-0100-00008F010000}"/>
    <hyperlink ref="R204" r:id="rId401" xr:uid="{00000000-0004-0000-0100-000090010000}"/>
    <hyperlink ref="N205" r:id="rId402" xr:uid="{00000000-0004-0000-0100-000091010000}"/>
    <hyperlink ref="R205" r:id="rId403" xr:uid="{00000000-0004-0000-0100-000092010000}"/>
    <hyperlink ref="N206" r:id="rId404" xr:uid="{00000000-0004-0000-0100-000093010000}"/>
    <hyperlink ref="R206" r:id="rId405" xr:uid="{00000000-0004-0000-0100-000094010000}"/>
    <hyperlink ref="N207" r:id="rId406" xr:uid="{00000000-0004-0000-0100-000095010000}"/>
    <hyperlink ref="R207" r:id="rId407" xr:uid="{00000000-0004-0000-0100-000096010000}"/>
    <hyperlink ref="N208" r:id="rId408" xr:uid="{00000000-0004-0000-0100-000097010000}"/>
    <hyperlink ref="R208" r:id="rId409" xr:uid="{00000000-0004-0000-0100-000098010000}"/>
    <hyperlink ref="N209" r:id="rId410" xr:uid="{00000000-0004-0000-0100-000099010000}"/>
    <hyperlink ref="R209" r:id="rId411" xr:uid="{00000000-0004-0000-0100-00009A010000}"/>
    <hyperlink ref="N210" r:id="rId412" xr:uid="{00000000-0004-0000-0100-00009B010000}"/>
    <hyperlink ref="R210" r:id="rId413" xr:uid="{00000000-0004-0000-0100-00009C010000}"/>
    <hyperlink ref="N211" r:id="rId414" xr:uid="{00000000-0004-0000-0100-00009D010000}"/>
    <hyperlink ref="R211" r:id="rId415" xr:uid="{00000000-0004-0000-0100-00009E010000}"/>
    <hyperlink ref="N212" r:id="rId416" xr:uid="{00000000-0004-0000-0100-00009F010000}"/>
    <hyperlink ref="R212" r:id="rId417" xr:uid="{00000000-0004-0000-0100-0000A0010000}"/>
    <hyperlink ref="N213" r:id="rId418" xr:uid="{00000000-0004-0000-0100-0000A1010000}"/>
    <hyperlink ref="R213" r:id="rId419" xr:uid="{00000000-0004-0000-0100-0000A2010000}"/>
    <hyperlink ref="N214" r:id="rId420" xr:uid="{00000000-0004-0000-0100-0000A3010000}"/>
    <hyperlink ref="R214" r:id="rId421" xr:uid="{00000000-0004-0000-0100-0000A4010000}"/>
    <hyperlink ref="N215" r:id="rId422" xr:uid="{00000000-0004-0000-0100-0000A5010000}"/>
    <hyperlink ref="R215" r:id="rId423" xr:uid="{00000000-0004-0000-0100-0000A6010000}"/>
    <hyperlink ref="N216" r:id="rId424" xr:uid="{00000000-0004-0000-0100-0000A7010000}"/>
    <hyperlink ref="R216" r:id="rId425" xr:uid="{00000000-0004-0000-0100-0000A8010000}"/>
    <hyperlink ref="N217" r:id="rId426" xr:uid="{00000000-0004-0000-0100-0000A9010000}"/>
    <hyperlink ref="R217" r:id="rId427" xr:uid="{00000000-0004-0000-0100-0000AA010000}"/>
    <hyperlink ref="N218" r:id="rId428" xr:uid="{00000000-0004-0000-0100-0000AB010000}"/>
    <hyperlink ref="R218" r:id="rId429" xr:uid="{00000000-0004-0000-0100-0000AC010000}"/>
    <hyperlink ref="N219" r:id="rId430" xr:uid="{00000000-0004-0000-0100-0000AD010000}"/>
    <hyperlink ref="R219" r:id="rId431" xr:uid="{00000000-0004-0000-0100-0000AE010000}"/>
    <hyperlink ref="N220" r:id="rId432" xr:uid="{00000000-0004-0000-0100-0000AF010000}"/>
    <hyperlink ref="R220" r:id="rId433" xr:uid="{00000000-0004-0000-0100-0000B0010000}"/>
    <hyperlink ref="N221" r:id="rId434" xr:uid="{00000000-0004-0000-0100-0000B1010000}"/>
    <hyperlink ref="R221" r:id="rId435" xr:uid="{00000000-0004-0000-0100-0000B2010000}"/>
    <hyperlink ref="N222" r:id="rId436" xr:uid="{00000000-0004-0000-0100-0000B3010000}"/>
    <hyperlink ref="R222" r:id="rId437" xr:uid="{00000000-0004-0000-0100-0000B4010000}"/>
    <hyperlink ref="N223" r:id="rId438" xr:uid="{00000000-0004-0000-0100-0000B5010000}"/>
    <hyperlink ref="R223" r:id="rId439" xr:uid="{00000000-0004-0000-0100-0000B6010000}"/>
    <hyperlink ref="N224" r:id="rId440" xr:uid="{00000000-0004-0000-0100-0000B7010000}"/>
    <hyperlink ref="R224" r:id="rId441" xr:uid="{00000000-0004-0000-0100-0000B8010000}"/>
    <hyperlink ref="N225" r:id="rId442" xr:uid="{00000000-0004-0000-0100-0000B9010000}"/>
    <hyperlink ref="R225" r:id="rId443" xr:uid="{00000000-0004-0000-0100-0000BA010000}"/>
    <hyperlink ref="N226" r:id="rId444" xr:uid="{00000000-0004-0000-0100-0000BB010000}"/>
    <hyperlink ref="R226" r:id="rId445" xr:uid="{00000000-0004-0000-0100-0000BC010000}"/>
    <hyperlink ref="N227" r:id="rId446" xr:uid="{00000000-0004-0000-0100-0000BD010000}"/>
    <hyperlink ref="R227" r:id="rId447" xr:uid="{00000000-0004-0000-0100-0000BE010000}"/>
    <hyperlink ref="N228" r:id="rId448" xr:uid="{00000000-0004-0000-0100-0000BF010000}"/>
    <hyperlink ref="R228" r:id="rId449" xr:uid="{00000000-0004-0000-0100-0000C0010000}"/>
    <hyperlink ref="N229" r:id="rId450" xr:uid="{00000000-0004-0000-0100-0000C1010000}"/>
    <hyperlink ref="R229" r:id="rId451" xr:uid="{00000000-0004-0000-0100-0000C2010000}"/>
    <hyperlink ref="N230" r:id="rId452" xr:uid="{00000000-0004-0000-0100-0000C3010000}"/>
    <hyperlink ref="R230" r:id="rId453" xr:uid="{00000000-0004-0000-0100-0000C4010000}"/>
    <hyperlink ref="N231" r:id="rId454" xr:uid="{00000000-0004-0000-0100-0000C5010000}"/>
    <hyperlink ref="R231" r:id="rId455" xr:uid="{00000000-0004-0000-0100-0000C6010000}"/>
    <hyperlink ref="N232" r:id="rId456" xr:uid="{00000000-0004-0000-0100-0000C7010000}"/>
    <hyperlink ref="R232" r:id="rId457" xr:uid="{00000000-0004-0000-0100-0000C8010000}"/>
    <hyperlink ref="N233" r:id="rId458" xr:uid="{00000000-0004-0000-0100-0000C9010000}"/>
    <hyperlink ref="R233" r:id="rId459" xr:uid="{00000000-0004-0000-0100-0000CA010000}"/>
    <hyperlink ref="N234" r:id="rId460" xr:uid="{00000000-0004-0000-0100-0000CB010000}"/>
    <hyperlink ref="R234" r:id="rId461" xr:uid="{00000000-0004-0000-0100-0000CC010000}"/>
    <hyperlink ref="N235" r:id="rId462" xr:uid="{00000000-0004-0000-0100-0000CD010000}"/>
    <hyperlink ref="R235" r:id="rId463" xr:uid="{00000000-0004-0000-0100-0000CE010000}"/>
    <hyperlink ref="N236" r:id="rId464" xr:uid="{00000000-0004-0000-0100-0000CF010000}"/>
    <hyperlink ref="R236" r:id="rId465" xr:uid="{00000000-0004-0000-0100-0000D0010000}"/>
    <hyperlink ref="N237" r:id="rId466" xr:uid="{00000000-0004-0000-0100-0000D1010000}"/>
    <hyperlink ref="R237" r:id="rId467" xr:uid="{00000000-0004-0000-0100-0000D2010000}"/>
    <hyperlink ref="N238" r:id="rId468" xr:uid="{00000000-0004-0000-0100-0000D3010000}"/>
    <hyperlink ref="R238" r:id="rId469" xr:uid="{00000000-0004-0000-0100-0000D4010000}"/>
    <hyperlink ref="N239" r:id="rId470" xr:uid="{00000000-0004-0000-0100-0000D5010000}"/>
    <hyperlink ref="R239" r:id="rId471" xr:uid="{00000000-0004-0000-0100-0000D6010000}"/>
    <hyperlink ref="N240" r:id="rId472" xr:uid="{00000000-0004-0000-0100-0000D7010000}"/>
    <hyperlink ref="R240" r:id="rId473" xr:uid="{00000000-0004-0000-0100-0000D8010000}"/>
    <hyperlink ref="N241" r:id="rId474" xr:uid="{00000000-0004-0000-0100-0000D9010000}"/>
    <hyperlink ref="R241" r:id="rId475" xr:uid="{00000000-0004-0000-0100-0000DA010000}"/>
    <hyperlink ref="N242" r:id="rId476" xr:uid="{00000000-0004-0000-0100-0000DB010000}"/>
    <hyperlink ref="R242" r:id="rId477" xr:uid="{00000000-0004-0000-0100-0000DC010000}"/>
    <hyperlink ref="N243" r:id="rId478" xr:uid="{00000000-0004-0000-0100-0000DD010000}"/>
    <hyperlink ref="R243" r:id="rId479" xr:uid="{00000000-0004-0000-0100-0000DE010000}"/>
    <hyperlink ref="N244" r:id="rId480" xr:uid="{00000000-0004-0000-0100-0000DF010000}"/>
    <hyperlink ref="R244" r:id="rId481" xr:uid="{00000000-0004-0000-0100-0000E0010000}"/>
    <hyperlink ref="N245" r:id="rId482" xr:uid="{00000000-0004-0000-0100-0000E1010000}"/>
    <hyperlink ref="R245" r:id="rId483" xr:uid="{00000000-0004-0000-0100-0000E2010000}"/>
    <hyperlink ref="N246" r:id="rId484" xr:uid="{00000000-0004-0000-0100-0000E3010000}"/>
    <hyperlink ref="R246" r:id="rId485" xr:uid="{00000000-0004-0000-0100-0000E4010000}"/>
    <hyperlink ref="N247" r:id="rId486" xr:uid="{00000000-0004-0000-0100-0000E5010000}"/>
    <hyperlink ref="R247" r:id="rId487" xr:uid="{00000000-0004-0000-0100-0000E6010000}"/>
    <hyperlink ref="N248" r:id="rId488" xr:uid="{00000000-0004-0000-0100-0000E7010000}"/>
    <hyperlink ref="R248" r:id="rId489" xr:uid="{00000000-0004-0000-0100-0000E8010000}"/>
    <hyperlink ref="N249" r:id="rId490" xr:uid="{00000000-0004-0000-0100-0000E9010000}"/>
    <hyperlink ref="R249" r:id="rId491" xr:uid="{00000000-0004-0000-0100-0000EA010000}"/>
    <hyperlink ref="N250" r:id="rId492" xr:uid="{00000000-0004-0000-0100-0000EB010000}"/>
    <hyperlink ref="R250" r:id="rId493" xr:uid="{00000000-0004-0000-0100-0000EC010000}"/>
    <hyperlink ref="N251" r:id="rId494" xr:uid="{00000000-0004-0000-0100-0000ED010000}"/>
    <hyperlink ref="R251" r:id="rId495" xr:uid="{00000000-0004-0000-0100-0000EE010000}"/>
    <hyperlink ref="N252" r:id="rId496" xr:uid="{00000000-0004-0000-0100-0000EF010000}"/>
    <hyperlink ref="R252" r:id="rId497" xr:uid="{00000000-0004-0000-0100-0000F0010000}"/>
    <hyperlink ref="N253" r:id="rId498" xr:uid="{00000000-0004-0000-0100-0000F1010000}"/>
    <hyperlink ref="R253" r:id="rId499" xr:uid="{00000000-0004-0000-0100-0000F2010000}"/>
    <hyperlink ref="N254" r:id="rId500" xr:uid="{00000000-0004-0000-0100-0000F3010000}"/>
    <hyperlink ref="R254" r:id="rId501" xr:uid="{00000000-0004-0000-0100-0000F4010000}"/>
    <hyperlink ref="N255" r:id="rId502" xr:uid="{00000000-0004-0000-0100-0000F5010000}"/>
    <hyperlink ref="R255" r:id="rId503" xr:uid="{00000000-0004-0000-0100-0000F6010000}"/>
    <hyperlink ref="N256" r:id="rId504" xr:uid="{00000000-0004-0000-0100-0000F7010000}"/>
    <hyperlink ref="R256" r:id="rId505" xr:uid="{00000000-0004-0000-0100-0000F8010000}"/>
    <hyperlink ref="N257" r:id="rId506" xr:uid="{00000000-0004-0000-0100-0000F9010000}"/>
    <hyperlink ref="R257" r:id="rId507" xr:uid="{00000000-0004-0000-0100-0000FA010000}"/>
    <hyperlink ref="N258" r:id="rId508" xr:uid="{00000000-0004-0000-0100-0000FB010000}"/>
    <hyperlink ref="R258" r:id="rId509" xr:uid="{00000000-0004-0000-0100-0000FC010000}"/>
    <hyperlink ref="N259" r:id="rId510" xr:uid="{00000000-0004-0000-0100-0000FD010000}"/>
    <hyperlink ref="R259" r:id="rId511" xr:uid="{00000000-0004-0000-0100-0000FE010000}"/>
    <hyperlink ref="N260" r:id="rId512" xr:uid="{00000000-0004-0000-0100-0000FF010000}"/>
    <hyperlink ref="R260" r:id="rId513" xr:uid="{00000000-0004-0000-0100-000000020000}"/>
    <hyperlink ref="N261" r:id="rId514" xr:uid="{00000000-0004-0000-0100-000001020000}"/>
    <hyperlink ref="R261" r:id="rId515" xr:uid="{00000000-0004-0000-0100-000002020000}"/>
    <hyperlink ref="N262" r:id="rId516" xr:uid="{00000000-0004-0000-0100-000003020000}"/>
    <hyperlink ref="R262" r:id="rId517" xr:uid="{00000000-0004-0000-0100-000004020000}"/>
    <hyperlink ref="N263" r:id="rId518" xr:uid="{00000000-0004-0000-0100-000005020000}"/>
    <hyperlink ref="R263" r:id="rId519" xr:uid="{00000000-0004-0000-0100-000006020000}"/>
    <hyperlink ref="N264" r:id="rId520" xr:uid="{00000000-0004-0000-0100-000007020000}"/>
    <hyperlink ref="R264" r:id="rId521" xr:uid="{00000000-0004-0000-0100-000008020000}"/>
    <hyperlink ref="N265" r:id="rId522" xr:uid="{00000000-0004-0000-0100-000009020000}"/>
    <hyperlink ref="R265" r:id="rId523" xr:uid="{00000000-0004-0000-0100-00000A020000}"/>
    <hyperlink ref="N266" r:id="rId524" xr:uid="{00000000-0004-0000-0100-00000B020000}"/>
    <hyperlink ref="R266" r:id="rId525" xr:uid="{00000000-0004-0000-0100-00000C020000}"/>
    <hyperlink ref="N267" r:id="rId526" xr:uid="{00000000-0004-0000-0100-00000D020000}"/>
    <hyperlink ref="R267" r:id="rId527" xr:uid="{00000000-0004-0000-0100-00000E020000}"/>
    <hyperlink ref="N268" r:id="rId528" xr:uid="{00000000-0004-0000-0100-00000F020000}"/>
    <hyperlink ref="R268" r:id="rId529" xr:uid="{00000000-0004-0000-0100-000010020000}"/>
    <hyperlink ref="N269" r:id="rId530" xr:uid="{00000000-0004-0000-0100-000011020000}"/>
    <hyperlink ref="R269" r:id="rId531" xr:uid="{00000000-0004-0000-0100-000012020000}"/>
    <hyperlink ref="N270" r:id="rId532" xr:uid="{00000000-0004-0000-0100-000013020000}"/>
    <hyperlink ref="R270" r:id="rId533" xr:uid="{00000000-0004-0000-0100-000014020000}"/>
    <hyperlink ref="N271" r:id="rId534" xr:uid="{00000000-0004-0000-0100-000015020000}"/>
    <hyperlink ref="R271" r:id="rId535" xr:uid="{00000000-0004-0000-0100-000016020000}"/>
    <hyperlink ref="N272" r:id="rId536" xr:uid="{00000000-0004-0000-0100-000017020000}"/>
    <hyperlink ref="R272" r:id="rId537" xr:uid="{00000000-0004-0000-0100-000018020000}"/>
    <hyperlink ref="N273" r:id="rId538" xr:uid="{00000000-0004-0000-0100-000019020000}"/>
    <hyperlink ref="R273" r:id="rId539" xr:uid="{00000000-0004-0000-0100-00001A020000}"/>
    <hyperlink ref="N274" r:id="rId540" xr:uid="{00000000-0004-0000-0100-00001B020000}"/>
    <hyperlink ref="R274" r:id="rId541" xr:uid="{00000000-0004-0000-0100-00001C020000}"/>
    <hyperlink ref="N275" r:id="rId542" xr:uid="{00000000-0004-0000-0100-00001D020000}"/>
    <hyperlink ref="R275" r:id="rId543" xr:uid="{00000000-0004-0000-0100-00001E020000}"/>
    <hyperlink ref="N276" r:id="rId544" xr:uid="{00000000-0004-0000-0100-00001F020000}"/>
    <hyperlink ref="R276" r:id="rId545" xr:uid="{00000000-0004-0000-0100-000020020000}"/>
    <hyperlink ref="N277" r:id="rId546" xr:uid="{00000000-0004-0000-0100-000021020000}"/>
    <hyperlink ref="R277" r:id="rId547" xr:uid="{00000000-0004-0000-0100-000022020000}"/>
    <hyperlink ref="N278" r:id="rId548" xr:uid="{00000000-0004-0000-0100-000023020000}"/>
    <hyperlink ref="R278" r:id="rId549" xr:uid="{00000000-0004-0000-0100-000024020000}"/>
    <hyperlink ref="N279" r:id="rId550" xr:uid="{00000000-0004-0000-0100-000025020000}"/>
    <hyperlink ref="R279" r:id="rId551" xr:uid="{00000000-0004-0000-0100-000026020000}"/>
    <hyperlink ref="N280" r:id="rId552" xr:uid="{00000000-0004-0000-0100-000027020000}"/>
    <hyperlink ref="R280" r:id="rId553" xr:uid="{00000000-0004-0000-0100-000028020000}"/>
    <hyperlink ref="N281" r:id="rId554" xr:uid="{00000000-0004-0000-0100-000029020000}"/>
    <hyperlink ref="R281" r:id="rId555" xr:uid="{00000000-0004-0000-0100-00002A020000}"/>
    <hyperlink ref="N282" r:id="rId556" xr:uid="{00000000-0004-0000-0100-00002B020000}"/>
    <hyperlink ref="R282" r:id="rId557" xr:uid="{00000000-0004-0000-0100-00002C020000}"/>
    <hyperlink ref="N283" r:id="rId558" xr:uid="{00000000-0004-0000-0100-00002D020000}"/>
    <hyperlink ref="R283" r:id="rId559" xr:uid="{00000000-0004-0000-0100-00002E020000}"/>
    <hyperlink ref="N284" r:id="rId560" xr:uid="{00000000-0004-0000-0100-00002F020000}"/>
    <hyperlink ref="R284" r:id="rId561" xr:uid="{00000000-0004-0000-0100-000030020000}"/>
    <hyperlink ref="N285" r:id="rId562" xr:uid="{00000000-0004-0000-0100-000031020000}"/>
    <hyperlink ref="R285" r:id="rId563" xr:uid="{00000000-0004-0000-0100-000032020000}"/>
    <hyperlink ref="N286" r:id="rId564" xr:uid="{00000000-0004-0000-0100-000033020000}"/>
    <hyperlink ref="R286" r:id="rId565" xr:uid="{00000000-0004-0000-0100-000034020000}"/>
    <hyperlink ref="N287" r:id="rId566" xr:uid="{00000000-0004-0000-0100-000035020000}"/>
    <hyperlink ref="R287" r:id="rId567" xr:uid="{00000000-0004-0000-0100-000036020000}"/>
    <hyperlink ref="N288" r:id="rId568" xr:uid="{00000000-0004-0000-0100-000037020000}"/>
    <hyperlink ref="R288" r:id="rId569" xr:uid="{00000000-0004-0000-0100-000038020000}"/>
    <hyperlink ref="N289" r:id="rId570" xr:uid="{00000000-0004-0000-0100-000039020000}"/>
    <hyperlink ref="R289" r:id="rId571" xr:uid="{00000000-0004-0000-0100-00003A020000}"/>
    <hyperlink ref="N290" r:id="rId572" xr:uid="{00000000-0004-0000-0100-00003B020000}"/>
    <hyperlink ref="R290" r:id="rId573" xr:uid="{00000000-0004-0000-0100-00003C020000}"/>
    <hyperlink ref="N291" r:id="rId574" xr:uid="{00000000-0004-0000-0100-00003D020000}"/>
    <hyperlink ref="R291" r:id="rId575" xr:uid="{00000000-0004-0000-0100-00003E020000}"/>
    <hyperlink ref="N292" r:id="rId576" xr:uid="{00000000-0004-0000-0100-00003F020000}"/>
    <hyperlink ref="R292" r:id="rId577" xr:uid="{00000000-0004-0000-0100-000040020000}"/>
    <hyperlink ref="N293" r:id="rId578" xr:uid="{00000000-0004-0000-0100-000041020000}"/>
    <hyperlink ref="R293" r:id="rId579" xr:uid="{00000000-0004-0000-0100-000042020000}"/>
    <hyperlink ref="N294" r:id="rId580" xr:uid="{00000000-0004-0000-0100-000043020000}"/>
    <hyperlink ref="R294" r:id="rId581" xr:uid="{00000000-0004-0000-0100-000044020000}"/>
    <hyperlink ref="N295" r:id="rId582" xr:uid="{00000000-0004-0000-0100-000045020000}"/>
    <hyperlink ref="R295" r:id="rId583" xr:uid="{00000000-0004-0000-0100-000046020000}"/>
    <hyperlink ref="N296" r:id="rId584" xr:uid="{00000000-0004-0000-0100-000047020000}"/>
    <hyperlink ref="R296" r:id="rId585" xr:uid="{00000000-0004-0000-0100-000048020000}"/>
    <hyperlink ref="N297" r:id="rId586" xr:uid="{00000000-0004-0000-0100-000049020000}"/>
    <hyperlink ref="R297" r:id="rId587" xr:uid="{00000000-0004-0000-0100-00004A020000}"/>
    <hyperlink ref="N298" r:id="rId588" xr:uid="{00000000-0004-0000-0100-00004B020000}"/>
    <hyperlink ref="R298" r:id="rId589" xr:uid="{00000000-0004-0000-0100-00004C020000}"/>
    <hyperlink ref="N299" r:id="rId590" xr:uid="{00000000-0004-0000-0100-00004D020000}"/>
    <hyperlink ref="R299" r:id="rId591" xr:uid="{00000000-0004-0000-0100-00004E020000}"/>
    <hyperlink ref="N300" r:id="rId592" xr:uid="{00000000-0004-0000-0100-00004F020000}"/>
    <hyperlink ref="R300" r:id="rId593" xr:uid="{00000000-0004-0000-0100-000050020000}"/>
    <hyperlink ref="N301" r:id="rId594" xr:uid="{00000000-0004-0000-0100-000051020000}"/>
    <hyperlink ref="R301" r:id="rId595" xr:uid="{00000000-0004-0000-0100-000052020000}"/>
    <hyperlink ref="N302" r:id="rId596" xr:uid="{00000000-0004-0000-0100-000053020000}"/>
    <hyperlink ref="R302" r:id="rId597" xr:uid="{00000000-0004-0000-0100-000054020000}"/>
    <hyperlink ref="N303" r:id="rId598" xr:uid="{00000000-0004-0000-0100-000055020000}"/>
    <hyperlink ref="R303" r:id="rId599" xr:uid="{00000000-0004-0000-0100-000056020000}"/>
    <hyperlink ref="N304" r:id="rId600" xr:uid="{00000000-0004-0000-0100-000057020000}"/>
    <hyperlink ref="R304" r:id="rId601" xr:uid="{00000000-0004-0000-0100-000058020000}"/>
    <hyperlink ref="N305" r:id="rId602" xr:uid="{00000000-0004-0000-0100-000059020000}"/>
    <hyperlink ref="R305" r:id="rId603" xr:uid="{00000000-0004-0000-0100-00005A020000}"/>
    <hyperlink ref="N306" r:id="rId604" xr:uid="{00000000-0004-0000-0100-00005B020000}"/>
    <hyperlink ref="R306" r:id="rId605" xr:uid="{00000000-0004-0000-0100-00005C020000}"/>
    <hyperlink ref="N307" r:id="rId606" xr:uid="{00000000-0004-0000-0100-00005D020000}"/>
    <hyperlink ref="R307" r:id="rId607" xr:uid="{00000000-0004-0000-0100-00005E020000}"/>
    <hyperlink ref="N308" r:id="rId608" xr:uid="{00000000-0004-0000-0100-00005F020000}"/>
    <hyperlink ref="R308" r:id="rId609" xr:uid="{00000000-0004-0000-0100-000060020000}"/>
    <hyperlink ref="N309" r:id="rId610" xr:uid="{00000000-0004-0000-0100-000061020000}"/>
    <hyperlink ref="R309" r:id="rId611" xr:uid="{00000000-0004-0000-0100-000062020000}"/>
    <hyperlink ref="N310" r:id="rId612" xr:uid="{00000000-0004-0000-0100-000063020000}"/>
    <hyperlink ref="R310" r:id="rId613" xr:uid="{00000000-0004-0000-0100-000064020000}"/>
    <hyperlink ref="N311" r:id="rId614" xr:uid="{00000000-0004-0000-0100-000065020000}"/>
    <hyperlink ref="R311" r:id="rId615" xr:uid="{00000000-0004-0000-0100-000066020000}"/>
    <hyperlink ref="N312" r:id="rId616" xr:uid="{00000000-0004-0000-0100-000067020000}"/>
    <hyperlink ref="R312" r:id="rId617" xr:uid="{00000000-0004-0000-0100-000068020000}"/>
    <hyperlink ref="N313" r:id="rId618" xr:uid="{00000000-0004-0000-0100-000069020000}"/>
    <hyperlink ref="R313" r:id="rId619" xr:uid="{00000000-0004-0000-0100-00006A020000}"/>
    <hyperlink ref="N314" r:id="rId620" xr:uid="{00000000-0004-0000-0100-00006B020000}"/>
    <hyperlink ref="R314" r:id="rId621" xr:uid="{00000000-0004-0000-0100-00006C020000}"/>
    <hyperlink ref="N315" r:id="rId622" xr:uid="{00000000-0004-0000-0100-00006D020000}"/>
    <hyperlink ref="R315" r:id="rId623" xr:uid="{00000000-0004-0000-0100-00006E020000}"/>
    <hyperlink ref="N316" r:id="rId624" xr:uid="{00000000-0004-0000-0100-00006F020000}"/>
    <hyperlink ref="R316" r:id="rId625" xr:uid="{00000000-0004-0000-0100-000070020000}"/>
    <hyperlink ref="N317" r:id="rId626" xr:uid="{00000000-0004-0000-0100-000071020000}"/>
    <hyperlink ref="R317" r:id="rId627" xr:uid="{00000000-0004-0000-0100-000072020000}"/>
    <hyperlink ref="N318" r:id="rId628" xr:uid="{00000000-0004-0000-0100-000073020000}"/>
    <hyperlink ref="R318" r:id="rId629" xr:uid="{00000000-0004-0000-0100-000074020000}"/>
    <hyperlink ref="N319" r:id="rId630" xr:uid="{00000000-0004-0000-0100-000075020000}"/>
    <hyperlink ref="R319" r:id="rId631" xr:uid="{00000000-0004-0000-0100-000076020000}"/>
    <hyperlink ref="N320" r:id="rId632" xr:uid="{00000000-0004-0000-0100-000077020000}"/>
    <hyperlink ref="R320" r:id="rId633" xr:uid="{00000000-0004-0000-0100-000078020000}"/>
    <hyperlink ref="N321" r:id="rId634" xr:uid="{00000000-0004-0000-0100-000079020000}"/>
    <hyperlink ref="R321" r:id="rId635" xr:uid="{00000000-0004-0000-0100-00007A020000}"/>
    <hyperlink ref="N322" r:id="rId636" xr:uid="{00000000-0004-0000-0100-00007B020000}"/>
    <hyperlink ref="R322" r:id="rId637" xr:uid="{00000000-0004-0000-0100-00007C020000}"/>
    <hyperlink ref="N323" r:id="rId638" xr:uid="{00000000-0004-0000-0100-00007D020000}"/>
    <hyperlink ref="R323" r:id="rId639" xr:uid="{00000000-0004-0000-0100-00007E020000}"/>
    <hyperlink ref="N324" r:id="rId640" xr:uid="{00000000-0004-0000-0100-00007F020000}"/>
    <hyperlink ref="R324" r:id="rId641" xr:uid="{00000000-0004-0000-0100-000080020000}"/>
    <hyperlink ref="N325" r:id="rId642" xr:uid="{00000000-0004-0000-0100-000081020000}"/>
    <hyperlink ref="R325" r:id="rId643" xr:uid="{00000000-0004-0000-0100-000082020000}"/>
    <hyperlink ref="N326" r:id="rId644" xr:uid="{00000000-0004-0000-0100-000083020000}"/>
    <hyperlink ref="R326" r:id="rId645" xr:uid="{00000000-0004-0000-0100-000084020000}"/>
    <hyperlink ref="N327" r:id="rId646" xr:uid="{00000000-0004-0000-0100-000085020000}"/>
    <hyperlink ref="R327" r:id="rId647" xr:uid="{00000000-0004-0000-0100-000086020000}"/>
    <hyperlink ref="N328" r:id="rId648" xr:uid="{00000000-0004-0000-0100-000087020000}"/>
    <hyperlink ref="R328" r:id="rId649" xr:uid="{00000000-0004-0000-0100-000088020000}"/>
    <hyperlink ref="N329" r:id="rId650" xr:uid="{00000000-0004-0000-0100-000089020000}"/>
    <hyperlink ref="R329" r:id="rId651" xr:uid="{00000000-0004-0000-0100-00008A020000}"/>
    <hyperlink ref="N330" r:id="rId652" xr:uid="{00000000-0004-0000-0100-00008B020000}"/>
    <hyperlink ref="R330" r:id="rId653" xr:uid="{00000000-0004-0000-0100-00008C020000}"/>
    <hyperlink ref="N331" r:id="rId654" xr:uid="{00000000-0004-0000-0100-00008D020000}"/>
    <hyperlink ref="R331" r:id="rId655" xr:uid="{00000000-0004-0000-0100-00008E020000}"/>
    <hyperlink ref="N332" r:id="rId656" xr:uid="{00000000-0004-0000-0100-00008F020000}"/>
    <hyperlink ref="R332" r:id="rId657" xr:uid="{00000000-0004-0000-0100-000090020000}"/>
    <hyperlink ref="N333" r:id="rId658" xr:uid="{00000000-0004-0000-0100-000091020000}"/>
    <hyperlink ref="R333" r:id="rId659" xr:uid="{00000000-0004-0000-0100-000092020000}"/>
    <hyperlink ref="N334" r:id="rId660" xr:uid="{00000000-0004-0000-0100-000093020000}"/>
    <hyperlink ref="R334" r:id="rId661" xr:uid="{00000000-0004-0000-0100-000094020000}"/>
    <hyperlink ref="N335" r:id="rId662" xr:uid="{00000000-0004-0000-0100-000095020000}"/>
    <hyperlink ref="R335" r:id="rId663" xr:uid="{00000000-0004-0000-0100-000096020000}"/>
    <hyperlink ref="N336" r:id="rId664" xr:uid="{00000000-0004-0000-0100-000097020000}"/>
    <hyperlink ref="R336" r:id="rId665" xr:uid="{00000000-0004-0000-0100-000098020000}"/>
    <hyperlink ref="N337" r:id="rId666" xr:uid="{00000000-0004-0000-0100-000099020000}"/>
    <hyperlink ref="R337" r:id="rId667" xr:uid="{00000000-0004-0000-0100-00009A020000}"/>
    <hyperlink ref="N338" r:id="rId668" xr:uid="{00000000-0004-0000-0100-00009B020000}"/>
    <hyperlink ref="R338" r:id="rId669" xr:uid="{00000000-0004-0000-0100-00009C020000}"/>
    <hyperlink ref="N339" r:id="rId670" xr:uid="{00000000-0004-0000-0100-00009D020000}"/>
    <hyperlink ref="R339" r:id="rId671" xr:uid="{00000000-0004-0000-0100-00009E020000}"/>
    <hyperlink ref="N340" r:id="rId672" xr:uid="{00000000-0004-0000-0100-00009F020000}"/>
    <hyperlink ref="R340" r:id="rId673" xr:uid="{00000000-0004-0000-0100-0000A0020000}"/>
    <hyperlink ref="N341" r:id="rId674" xr:uid="{00000000-0004-0000-0100-0000A1020000}"/>
    <hyperlink ref="R341" r:id="rId675" xr:uid="{00000000-0004-0000-0100-0000A2020000}"/>
    <hyperlink ref="N342" r:id="rId676" xr:uid="{00000000-0004-0000-0100-0000A3020000}"/>
    <hyperlink ref="R342" r:id="rId677" xr:uid="{00000000-0004-0000-0100-0000A4020000}"/>
    <hyperlink ref="N343" r:id="rId678" xr:uid="{00000000-0004-0000-0100-0000A5020000}"/>
    <hyperlink ref="R343" r:id="rId679" xr:uid="{00000000-0004-0000-0100-0000A6020000}"/>
    <hyperlink ref="N344" r:id="rId680" xr:uid="{00000000-0004-0000-0100-0000A7020000}"/>
    <hyperlink ref="R344" r:id="rId681" xr:uid="{00000000-0004-0000-0100-0000A8020000}"/>
    <hyperlink ref="N345" r:id="rId682" xr:uid="{00000000-0004-0000-0100-0000A9020000}"/>
    <hyperlink ref="R345" r:id="rId683" xr:uid="{00000000-0004-0000-0100-0000AA020000}"/>
    <hyperlink ref="N346" r:id="rId684" xr:uid="{00000000-0004-0000-0100-0000AB020000}"/>
    <hyperlink ref="R346" r:id="rId685" xr:uid="{00000000-0004-0000-0100-0000AC020000}"/>
    <hyperlink ref="N347" r:id="rId686" xr:uid="{00000000-0004-0000-0100-0000AD020000}"/>
    <hyperlink ref="R347" r:id="rId687" xr:uid="{00000000-0004-0000-0100-0000AE020000}"/>
    <hyperlink ref="N348" r:id="rId688" xr:uid="{00000000-0004-0000-0100-0000AF020000}"/>
    <hyperlink ref="R348" r:id="rId689" xr:uid="{00000000-0004-0000-0100-0000B0020000}"/>
    <hyperlink ref="N349" r:id="rId690" xr:uid="{00000000-0004-0000-0100-0000B1020000}"/>
    <hyperlink ref="R349" r:id="rId691" xr:uid="{00000000-0004-0000-0100-0000B2020000}"/>
    <hyperlink ref="N350" r:id="rId692" xr:uid="{00000000-0004-0000-0100-0000B3020000}"/>
    <hyperlink ref="R350" r:id="rId693" xr:uid="{00000000-0004-0000-0100-0000B4020000}"/>
    <hyperlink ref="N351" r:id="rId694" xr:uid="{00000000-0004-0000-0100-0000B5020000}"/>
    <hyperlink ref="R351" r:id="rId695" xr:uid="{00000000-0004-0000-0100-0000B6020000}"/>
    <hyperlink ref="N352" r:id="rId696" xr:uid="{00000000-0004-0000-0100-0000B7020000}"/>
    <hyperlink ref="R352" r:id="rId697" xr:uid="{00000000-0004-0000-0100-0000B8020000}"/>
    <hyperlink ref="N353" r:id="rId698" xr:uid="{00000000-0004-0000-0100-0000B9020000}"/>
    <hyperlink ref="R353" r:id="rId699" xr:uid="{00000000-0004-0000-0100-0000BA020000}"/>
    <hyperlink ref="N354" r:id="rId700" xr:uid="{00000000-0004-0000-0100-0000BB020000}"/>
    <hyperlink ref="R354" r:id="rId701" xr:uid="{00000000-0004-0000-0100-0000BC020000}"/>
    <hyperlink ref="N355" r:id="rId702" xr:uid="{00000000-0004-0000-0100-0000BD020000}"/>
    <hyperlink ref="R355" r:id="rId703" xr:uid="{00000000-0004-0000-0100-0000BE020000}"/>
    <hyperlink ref="N356" r:id="rId704" xr:uid="{00000000-0004-0000-0100-0000BF020000}"/>
    <hyperlink ref="R356" r:id="rId705" xr:uid="{00000000-0004-0000-0100-0000C0020000}"/>
    <hyperlink ref="N357" r:id="rId706" xr:uid="{00000000-0004-0000-0100-0000C1020000}"/>
    <hyperlink ref="R357" r:id="rId707" xr:uid="{00000000-0004-0000-0100-0000C2020000}"/>
    <hyperlink ref="N358" r:id="rId708" xr:uid="{00000000-0004-0000-0100-0000C3020000}"/>
    <hyperlink ref="R358" r:id="rId709" xr:uid="{00000000-0004-0000-0100-0000C4020000}"/>
    <hyperlink ref="N359" r:id="rId710" xr:uid="{00000000-0004-0000-0100-0000C5020000}"/>
    <hyperlink ref="R359" r:id="rId711" xr:uid="{00000000-0004-0000-0100-0000C6020000}"/>
    <hyperlink ref="N360" r:id="rId712" xr:uid="{00000000-0004-0000-0100-0000C7020000}"/>
    <hyperlink ref="R360" r:id="rId713" xr:uid="{00000000-0004-0000-0100-0000C8020000}"/>
    <hyperlink ref="N361" r:id="rId714" xr:uid="{00000000-0004-0000-0100-0000C9020000}"/>
    <hyperlink ref="R361" r:id="rId715" xr:uid="{00000000-0004-0000-0100-0000CA020000}"/>
    <hyperlink ref="N362" r:id="rId716" xr:uid="{00000000-0004-0000-0100-0000CB020000}"/>
    <hyperlink ref="R362" r:id="rId717" xr:uid="{00000000-0004-0000-0100-0000CC020000}"/>
    <hyperlink ref="N363" r:id="rId718" xr:uid="{00000000-0004-0000-0100-0000CD020000}"/>
    <hyperlink ref="R363" r:id="rId719" xr:uid="{00000000-0004-0000-0100-0000CE020000}"/>
    <hyperlink ref="N364" r:id="rId720" xr:uid="{00000000-0004-0000-0100-0000CF020000}"/>
    <hyperlink ref="R364" r:id="rId721" xr:uid="{00000000-0004-0000-0100-0000D0020000}"/>
    <hyperlink ref="N365" r:id="rId722" xr:uid="{00000000-0004-0000-0100-0000D1020000}"/>
    <hyperlink ref="R365" r:id="rId723" xr:uid="{00000000-0004-0000-0100-0000D2020000}"/>
    <hyperlink ref="N366" r:id="rId724" xr:uid="{00000000-0004-0000-0100-0000D3020000}"/>
    <hyperlink ref="R366" r:id="rId725" xr:uid="{00000000-0004-0000-0100-0000D4020000}"/>
    <hyperlink ref="N367" r:id="rId726" xr:uid="{00000000-0004-0000-0100-0000D5020000}"/>
    <hyperlink ref="R367" r:id="rId727" xr:uid="{00000000-0004-0000-0100-0000D6020000}"/>
    <hyperlink ref="N368" r:id="rId728" xr:uid="{00000000-0004-0000-0100-0000D7020000}"/>
    <hyperlink ref="R368" r:id="rId729" xr:uid="{00000000-0004-0000-0100-0000D8020000}"/>
    <hyperlink ref="N369" r:id="rId730" xr:uid="{00000000-0004-0000-0100-0000D9020000}"/>
    <hyperlink ref="R369" r:id="rId731" xr:uid="{00000000-0004-0000-0100-0000DA020000}"/>
    <hyperlink ref="N370" r:id="rId732" xr:uid="{00000000-0004-0000-0100-0000DB020000}"/>
    <hyperlink ref="R370" r:id="rId733" xr:uid="{00000000-0004-0000-0100-0000DC020000}"/>
    <hyperlink ref="N371" r:id="rId734" xr:uid="{00000000-0004-0000-0100-0000DD020000}"/>
    <hyperlink ref="R371" r:id="rId735" xr:uid="{00000000-0004-0000-0100-0000DE020000}"/>
    <hyperlink ref="N372" r:id="rId736" xr:uid="{00000000-0004-0000-0100-0000DF020000}"/>
    <hyperlink ref="R372" r:id="rId737" xr:uid="{00000000-0004-0000-0100-0000E0020000}"/>
    <hyperlink ref="N373" r:id="rId738" xr:uid="{00000000-0004-0000-0100-0000E1020000}"/>
    <hyperlink ref="R373" r:id="rId739" xr:uid="{00000000-0004-0000-0100-0000E2020000}"/>
    <hyperlink ref="N374" r:id="rId740" xr:uid="{00000000-0004-0000-0100-0000E3020000}"/>
    <hyperlink ref="R374" r:id="rId741" xr:uid="{00000000-0004-0000-0100-0000E4020000}"/>
    <hyperlink ref="N375" r:id="rId742" xr:uid="{00000000-0004-0000-0100-0000E5020000}"/>
    <hyperlink ref="R375" r:id="rId743" xr:uid="{00000000-0004-0000-0100-0000E6020000}"/>
    <hyperlink ref="N376" r:id="rId744" xr:uid="{00000000-0004-0000-0100-0000E7020000}"/>
    <hyperlink ref="R376" r:id="rId745" xr:uid="{00000000-0004-0000-0100-0000E8020000}"/>
    <hyperlink ref="N377" r:id="rId746" xr:uid="{00000000-0004-0000-0100-0000E9020000}"/>
    <hyperlink ref="R377" r:id="rId747" xr:uid="{00000000-0004-0000-0100-0000EA020000}"/>
    <hyperlink ref="N378" r:id="rId748" xr:uid="{00000000-0004-0000-0100-0000EB020000}"/>
    <hyperlink ref="R378" r:id="rId749" xr:uid="{00000000-0004-0000-0100-0000EC020000}"/>
    <hyperlink ref="N379" r:id="rId750" xr:uid="{00000000-0004-0000-0100-0000ED020000}"/>
    <hyperlink ref="R379" r:id="rId751" xr:uid="{00000000-0004-0000-0100-0000EE020000}"/>
    <hyperlink ref="N380" r:id="rId752" xr:uid="{00000000-0004-0000-0100-0000EF020000}"/>
    <hyperlink ref="R380" r:id="rId753" xr:uid="{00000000-0004-0000-0100-0000F0020000}"/>
    <hyperlink ref="N381" r:id="rId754" xr:uid="{00000000-0004-0000-0100-0000F1020000}"/>
    <hyperlink ref="R381" r:id="rId755" xr:uid="{00000000-0004-0000-0100-0000F2020000}"/>
    <hyperlink ref="N382" r:id="rId756" xr:uid="{00000000-0004-0000-0100-0000F3020000}"/>
    <hyperlink ref="R382" r:id="rId757" xr:uid="{00000000-0004-0000-0100-0000F4020000}"/>
    <hyperlink ref="N383" r:id="rId758" xr:uid="{00000000-0004-0000-0100-0000F5020000}"/>
    <hyperlink ref="R383" r:id="rId759" xr:uid="{00000000-0004-0000-0100-0000F6020000}"/>
    <hyperlink ref="N384" r:id="rId760" xr:uid="{00000000-0004-0000-0100-0000F7020000}"/>
    <hyperlink ref="R384" r:id="rId761" xr:uid="{00000000-0004-0000-0100-0000F8020000}"/>
    <hyperlink ref="N385" r:id="rId762" xr:uid="{00000000-0004-0000-0100-0000F9020000}"/>
    <hyperlink ref="R385" r:id="rId763" xr:uid="{00000000-0004-0000-0100-0000FA020000}"/>
    <hyperlink ref="N386" r:id="rId764" xr:uid="{00000000-0004-0000-0100-0000FB020000}"/>
    <hyperlink ref="R386" r:id="rId765" xr:uid="{00000000-0004-0000-0100-0000FC020000}"/>
    <hyperlink ref="N387" r:id="rId766" xr:uid="{00000000-0004-0000-0100-0000FD020000}"/>
    <hyperlink ref="R387" r:id="rId767" xr:uid="{00000000-0004-0000-0100-0000FE020000}"/>
    <hyperlink ref="N388" r:id="rId768" xr:uid="{00000000-0004-0000-0100-0000FF020000}"/>
    <hyperlink ref="R388" r:id="rId769" xr:uid="{00000000-0004-0000-0100-000000030000}"/>
    <hyperlink ref="N389" r:id="rId770" xr:uid="{00000000-0004-0000-0100-000001030000}"/>
    <hyperlink ref="R389" r:id="rId771" xr:uid="{00000000-0004-0000-0100-000002030000}"/>
    <hyperlink ref="N390" r:id="rId772" xr:uid="{00000000-0004-0000-0100-000003030000}"/>
    <hyperlink ref="R390" r:id="rId773" xr:uid="{00000000-0004-0000-0100-000004030000}"/>
    <hyperlink ref="N391" r:id="rId774" xr:uid="{00000000-0004-0000-0100-000005030000}"/>
    <hyperlink ref="R391" r:id="rId775" xr:uid="{00000000-0004-0000-0100-000006030000}"/>
    <hyperlink ref="N392" r:id="rId776" xr:uid="{00000000-0004-0000-0100-000007030000}"/>
    <hyperlink ref="R392" r:id="rId777" xr:uid="{00000000-0004-0000-0100-000008030000}"/>
    <hyperlink ref="N393" r:id="rId778" xr:uid="{00000000-0004-0000-0100-000009030000}"/>
    <hyperlink ref="R393" r:id="rId779" xr:uid="{00000000-0004-0000-0100-00000A030000}"/>
    <hyperlink ref="N394" r:id="rId780" xr:uid="{00000000-0004-0000-0100-00000B030000}"/>
    <hyperlink ref="R394" r:id="rId781" xr:uid="{00000000-0004-0000-0100-00000C030000}"/>
    <hyperlink ref="N395" r:id="rId782" xr:uid="{00000000-0004-0000-0100-00000D030000}"/>
    <hyperlink ref="R395" r:id="rId783" xr:uid="{00000000-0004-0000-0100-00000E030000}"/>
    <hyperlink ref="N396" r:id="rId784" xr:uid="{00000000-0004-0000-0100-00000F030000}"/>
    <hyperlink ref="R396" r:id="rId785" xr:uid="{00000000-0004-0000-0100-000010030000}"/>
    <hyperlink ref="N397" r:id="rId786" xr:uid="{00000000-0004-0000-0100-000011030000}"/>
    <hyperlink ref="R397" r:id="rId787" xr:uid="{00000000-0004-0000-0100-000012030000}"/>
    <hyperlink ref="N398" r:id="rId788" xr:uid="{00000000-0004-0000-0100-000013030000}"/>
    <hyperlink ref="R398" r:id="rId789" xr:uid="{00000000-0004-0000-0100-000014030000}"/>
    <hyperlink ref="N399" r:id="rId790" xr:uid="{00000000-0004-0000-0100-000015030000}"/>
    <hyperlink ref="R399" r:id="rId791" xr:uid="{00000000-0004-0000-0100-000016030000}"/>
    <hyperlink ref="N400" r:id="rId792" xr:uid="{00000000-0004-0000-0100-000017030000}"/>
    <hyperlink ref="R400" r:id="rId793" xr:uid="{00000000-0004-0000-0100-000018030000}"/>
    <hyperlink ref="N401" r:id="rId794" xr:uid="{00000000-0004-0000-0100-000019030000}"/>
    <hyperlink ref="R401" r:id="rId795" xr:uid="{00000000-0004-0000-0100-00001A030000}"/>
    <hyperlink ref="N402" r:id="rId796" xr:uid="{00000000-0004-0000-0100-00001B030000}"/>
    <hyperlink ref="R402" r:id="rId797" xr:uid="{00000000-0004-0000-0100-00001C030000}"/>
    <hyperlink ref="N403" r:id="rId798" xr:uid="{00000000-0004-0000-0100-00001D030000}"/>
    <hyperlink ref="R403" r:id="rId799" xr:uid="{00000000-0004-0000-0100-00001E030000}"/>
    <hyperlink ref="N404" r:id="rId800" xr:uid="{00000000-0004-0000-0100-00001F030000}"/>
    <hyperlink ref="R404" r:id="rId801" xr:uid="{00000000-0004-0000-0100-000020030000}"/>
    <hyperlink ref="N405" r:id="rId802" xr:uid="{00000000-0004-0000-0100-000021030000}"/>
    <hyperlink ref="R405" r:id="rId803" xr:uid="{00000000-0004-0000-0100-000022030000}"/>
    <hyperlink ref="N406" r:id="rId804" xr:uid="{00000000-0004-0000-0100-000023030000}"/>
    <hyperlink ref="R406" r:id="rId805" xr:uid="{00000000-0004-0000-0100-000024030000}"/>
    <hyperlink ref="N407" r:id="rId806" xr:uid="{00000000-0004-0000-0100-000025030000}"/>
    <hyperlink ref="R407" r:id="rId807" xr:uid="{00000000-0004-0000-0100-000026030000}"/>
    <hyperlink ref="N408" r:id="rId808" xr:uid="{00000000-0004-0000-0100-000027030000}"/>
    <hyperlink ref="R408" r:id="rId809" xr:uid="{00000000-0004-0000-0100-000028030000}"/>
    <hyperlink ref="N409" r:id="rId810" xr:uid="{00000000-0004-0000-0100-000029030000}"/>
    <hyperlink ref="R409" r:id="rId811" xr:uid="{00000000-0004-0000-0100-00002A030000}"/>
    <hyperlink ref="N410" r:id="rId812" xr:uid="{00000000-0004-0000-0100-00002B030000}"/>
    <hyperlink ref="R410" r:id="rId813" xr:uid="{00000000-0004-0000-0100-00002C030000}"/>
    <hyperlink ref="N411" r:id="rId814" xr:uid="{00000000-0004-0000-0100-00002D030000}"/>
    <hyperlink ref="R411" r:id="rId815" xr:uid="{00000000-0004-0000-0100-00002E030000}"/>
    <hyperlink ref="N412" r:id="rId816" xr:uid="{00000000-0004-0000-0100-00002F030000}"/>
    <hyperlink ref="R412" r:id="rId817" xr:uid="{00000000-0004-0000-0100-000030030000}"/>
    <hyperlink ref="N413" r:id="rId818" xr:uid="{00000000-0004-0000-0100-000031030000}"/>
    <hyperlink ref="R413" r:id="rId819" xr:uid="{00000000-0004-0000-0100-000032030000}"/>
    <hyperlink ref="N414" r:id="rId820" xr:uid="{00000000-0004-0000-0100-000033030000}"/>
    <hyperlink ref="R414" r:id="rId821" xr:uid="{00000000-0004-0000-0100-000034030000}"/>
    <hyperlink ref="N415" r:id="rId822" xr:uid="{00000000-0004-0000-0100-000035030000}"/>
    <hyperlink ref="R415" r:id="rId823" xr:uid="{00000000-0004-0000-0100-000036030000}"/>
    <hyperlink ref="N416" r:id="rId824" xr:uid="{00000000-0004-0000-0100-000037030000}"/>
    <hyperlink ref="R416" r:id="rId825" xr:uid="{00000000-0004-0000-0100-000038030000}"/>
    <hyperlink ref="N417" r:id="rId826" xr:uid="{00000000-0004-0000-0100-000039030000}"/>
    <hyperlink ref="R417" r:id="rId827" xr:uid="{00000000-0004-0000-0100-00003A030000}"/>
    <hyperlink ref="N418" r:id="rId828" xr:uid="{00000000-0004-0000-0100-00003B030000}"/>
    <hyperlink ref="R418" r:id="rId829" xr:uid="{00000000-0004-0000-0100-00003C030000}"/>
    <hyperlink ref="N419" r:id="rId830" xr:uid="{00000000-0004-0000-0100-00003D030000}"/>
    <hyperlink ref="R419" r:id="rId831" xr:uid="{00000000-0004-0000-0100-00003E030000}"/>
    <hyperlink ref="N420" r:id="rId832" xr:uid="{00000000-0004-0000-0100-00003F030000}"/>
    <hyperlink ref="R420" r:id="rId833" xr:uid="{00000000-0004-0000-0100-000040030000}"/>
    <hyperlink ref="N421" r:id="rId834" xr:uid="{00000000-0004-0000-0100-000041030000}"/>
    <hyperlink ref="R421" r:id="rId835" xr:uid="{00000000-0004-0000-0100-000042030000}"/>
    <hyperlink ref="N422" r:id="rId836" xr:uid="{00000000-0004-0000-0100-000043030000}"/>
    <hyperlink ref="R422" r:id="rId837" xr:uid="{00000000-0004-0000-0100-000044030000}"/>
    <hyperlink ref="N423" r:id="rId838" xr:uid="{00000000-0004-0000-0100-000045030000}"/>
    <hyperlink ref="R423" r:id="rId839" xr:uid="{00000000-0004-0000-0100-000046030000}"/>
    <hyperlink ref="N424" r:id="rId840" xr:uid="{00000000-0004-0000-0100-000047030000}"/>
    <hyperlink ref="R424" r:id="rId841" xr:uid="{00000000-0004-0000-0100-000048030000}"/>
    <hyperlink ref="N425" r:id="rId842" xr:uid="{00000000-0004-0000-0100-000049030000}"/>
    <hyperlink ref="R425" r:id="rId843" xr:uid="{00000000-0004-0000-0100-00004A030000}"/>
    <hyperlink ref="N426" r:id="rId844" xr:uid="{00000000-0004-0000-0100-00004B030000}"/>
    <hyperlink ref="R426" r:id="rId845" xr:uid="{00000000-0004-0000-0100-00004C030000}"/>
    <hyperlink ref="N427" r:id="rId846" xr:uid="{00000000-0004-0000-0100-00004D030000}"/>
    <hyperlink ref="R427" r:id="rId847" xr:uid="{00000000-0004-0000-0100-00004E030000}"/>
    <hyperlink ref="N428" r:id="rId848" xr:uid="{00000000-0004-0000-0100-00004F030000}"/>
    <hyperlink ref="R428" r:id="rId849" xr:uid="{00000000-0004-0000-0100-000050030000}"/>
    <hyperlink ref="N429" r:id="rId850" xr:uid="{00000000-0004-0000-0100-000051030000}"/>
    <hyperlink ref="R429" r:id="rId851" xr:uid="{00000000-0004-0000-0100-000052030000}"/>
    <hyperlink ref="N430" r:id="rId852" xr:uid="{00000000-0004-0000-0100-000053030000}"/>
    <hyperlink ref="R430" r:id="rId853" xr:uid="{00000000-0004-0000-0100-000054030000}"/>
    <hyperlink ref="N431" r:id="rId854" xr:uid="{00000000-0004-0000-0100-000055030000}"/>
    <hyperlink ref="R431" r:id="rId855" xr:uid="{00000000-0004-0000-0100-000056030000}"/>
    <hyperlink ref="N432" r:id="rId856" xr:uid="{00000000-0004-0000-0100-000057030000}"/>
    <hyperlink ref="R432" r:id="rId857" xr:uid="{00000000-0004-0000-0100-000058030000}"/>
    <hyperlink ref="N433" r:id="rId858" xr:uid="{00000000-0004-0000-0100-000059030000}"/>
    <hyperlink ref="R433" r:id="rId859" xr:uid="{00000000-0004-0000-0100-00005A030000}"/>
    <hyperlink ref="N434" r:id="rId860" xr:uid="{00000000-0004-0000-0100-00005B030000}"/>
    <hyperlink ref="R434" r:id="rId861" xr:uid="{00000000-0004-0000-0100-00005C030000}"/>
    <hyperlink ref="N435" r:id="rId862" xr:uid="{00000000-0004-0000-0100-00005D030000}"/>
    <hyperlink ref="R435" r:id="rId863" xr:uid="{00000000-0004-0000-0100-00005E030000}"/>
    <hyperlink ref="N436" r:id="rId864" xr:uid="{00000000-0004-0000-0100-00005F030000}"/>
    <hyperlink ref="R436" r:id="rId865" xr:uid="{00000000-0004-0000-0100-000060030000}"/>
    <hyperlink ref="N437" r:id="rId866" xr:uid="{00000000-0004-0000-0100-000061030000}"/>
    <hyperlink ref="R437" r:id="rId867" xr:uid="{00000000-0004-0000-0100-000062030000}"/>
    <hyperlink ref="N438" r:id="rId868" xr:uid="{00000000-0004-0000-0100-000063030000}"/>
    <hyperlink ref="R438" r:id="rId869" xr:uid="{00000000-0004-0000-0100-000064030000}"/>
    <hyperlink ref="N439" r:id="rId870" xr:uid="{00000000-0004-0000-0100-000065030000}"/>
    <hyperlink ref="R439" r:id="rId871" xr:uid="{00000000-0004-0000-0100-000066030000}"/>
    <hyperlink ref="N440" r:id="rId872" xr:uid="{00000000-0004-0000-0100-000067030000}"/>
    <hyperlink ref="R440" r:id="rId873" xr:uid="{00000000-0004-0000-0100-000068030000}"/>
    <hyperlink ref="N441" r:id="rId874" xr:uid="{00000000-0004-0000-0100-000069030000}"/>
    <hyperlink ref="R441" r:id="rId875" xr:uid="{00000000-0004-0000-0100-00006A030000}"/>
    <hyperlink ref="N442" r:id="rId876" xr:uid="{00000000-0004-0000-0100-00006B030000}"/>
    <hyperlink ref="R442" r:id="rId877" xr:uid="{00000000-0004-0000-0100-00006C030000}"/>
    <hyperlink ref="N443" r:id="rId878" xr:uid="{00000000-0004-0000-0100-00006D030000}"/>
    <hyperlink ref="R443" r:id="rId879" xr:uid="{00000000-0004-0000-0100-00006E030000}"/>
    <hyperlink ref="N444" r:id="rId880" xr:uid="{00000000-0004-0000-0100-00006F030000}"/>
    <hyperlink ref="R444" r:id="rId881" xr:uid="{00000000-0004-0000-0100-000070030000}"/>
    <hyperlink ref="N445" r:id="rId882" xr:uid="{00000000-0004-0000-0100-000071030000}"/>
    <hyperlink ref="R445" r:id="rId883" xr:uid="{00000000-0004-0000-0100-000072030000}"/>
    <hyperlink ref="N446" r:id="rId884" xr:uid="{00000000-0004-0000-0100-000073030000}"/>
    <hyperlink ref="R446" r:id="rId885" xr:uid="{00000000-0004-0000-0100-000074030000}"/>
    <hyperlink ref="N447" r:id="rId886" xr:uid="{00000000-0004-0000-0100-000075030000}"/>
    <hyperlink ref="R447" r:id="rId887" xr:uid="{00000000-0004-0000-0100-000076030000}"/>
    <hyperlink ref="N448" r:id="rId888" xr:uid="{00000000-0004-0000-0100-000077030000}"/>
    <hyperlink ref="R448" r:id="rId889" xr:uid="{00000000-0004-0000-0100-000078030000}"/>
    <hyperlink ref="N449" r:id="rId890" xr:uid="{00000000-0004-0000-0100-000079030000}"/>
    <hyperlink ref="R449" r:id="rId891" xr:uid="{00000000-0004-0000-0100-00007A030000}"/>
    <hyperlink ref="N450" r:id="rId892" xr:uid="{00000000-0004-0000-0100-00007B030000}"/>
    <hyperlink ref="R450" r:id="rId893" xr:uid="{00000000-0004-0000-0100-00007C030000}"/>
    <hyperlink ref="N451" r:id="rId894" xr:uid="{00000000-0004-0000-0100-00007D030000}"/>
    <hyperlink ref="R451" r:id="rId895" xr:uid="{00000000-0004-0000-0100-00007E030000}"/>
    <hyperlink ref="N452" r:id="rId896" xr:uid="{00000000-0004-0000-0100-00007F030000}"/>
    <hyperlink ref="R452" r:id="rId897" xr:uid="{00000000-0004-0000-0100-000080030000}"/>
    <hyperlink ref="N453" r:id="rId898" xr:uid="{00000000-0004-0000-0100-000081030000}"/>
    <hyperlink ref="R453" r:id="rId899" xr:uid="{00000000-0004-0000-0100-000082030000}"/>
    <hyperlink ref="N454" r:id="rId900" xr:uid="{00000000-0004-0000-0100-000083030000}"/>
    <hyperlink ref="R454" r:id="rId901" xr:uid="{00000000-0004-0000-0100-000084030000}"/>
    <hyperlink ref="N455" r:id="rId902" xr:uid="{00000000-0004-0000-0100-000085030000}"/>
    <hyperlink ref="R455" r:id="rId903" xr:uid="{00000000-0004-0000-0100-000086030000}"/>
    <hyperlink ref="N456" r:id="rId904" xr:uid="{00000000-0004-0000-0100-000087030000}"/>
    <hyperlink ref="R456" r:id="rId905" xr:uid="{00000000-0004-0000-0100-000088030000}"/>
    <hyperlink ref="N457" r:id="rId906" xr:uid="{00000000-0004-0000-0100-000089030000}"/>
    <hyperlink ref="R457" r:id="rId907" xr:uid="{00000000-0004-0000-0100-00008A030000}"/>
    <hyperlink ref="N458" r:id="rId908" xr:uid="{00000000-0004-0000-0100-00008B030000}"/>
    <hyperlink ref="R458" r:id="rId909" xr:uid="{00000000-0004-0000-0100-00008C030000}"/>
    <hyperlink ref="N459" r:id="rId910" xr:uid="{00000000-0004-0000-0100-00008D030000}"/>
    <hyperlink ref="R459" r:id="rId911" xr:uid="{00000000-0004-0000-0100-00008E030000}"/>
    <hyperlink ref="N460" r:id="rId912" xr:uid="{00000000-0004-0000-0100-00008F030000}"/>
    <hyperlink ref="R460" r:id="rId913" xr:uid="{00000000-0004-0000-0100-000090030000}"/>
    <hyperlink ref="N461" r:id="rId914" xr:uid="{00000000-0004-0000-0100-000091030000}"/>
    <hyperlink ref="R461" r:id="rId915" xr:uid="{00000000-0004-0000-0100-000092030000}"/>
    <hyperlink ref="N462" r:id="rId916" xr:uid="{00000000-0004-0000-0100-000093030000}"/>
    <hyperlink ref="R462" r:id="rId917" xr:uid="{00000000-0004-0000-0100-000094030000}"/>
    <hyperlink ref="N463" r:id="rId918" xr:uid="{00000000-0004-0000-0100-000095030000}"/>
    <hyperlink ref="R463" r:id="rId919" xr:uid="{00000000-0004-0000-0100-000096030000}"/>
    <hyperlink ref="N464" r:id="rId920" xr:uid="{00000000-0004-0000-0100-000097030000}"/>
    <hyperlink ref="R464" r:id="rId921" xr:uid="{00000000-0004-0000-0100-000098030000}"/>
    <hyperlink ref="N465" r:id="rId922" xr:uid="{00000000-0004-0000-0100-000099030000}"/>
    <hyperlink ref="R465" r:id="rId923" xr:uid="{00000000-0004-0000-0100-00009A030000}"/>
    <hyperlink ref="N466" r:id="rId924" xr:uid="{00000000-0004-0000-0100-00009B030000}"/>
    <hyperlink ref="R466" r:id="rId925" xr:uid="{00000000-0004-0000-0100-00009C030000}"/>
    <hyperlink ref="N467" r:id="rId926" xr:uid="{00000000-0004-0000-0100-00009D030000}"/>
    <hyperlink ref="R467" r:id="rId927" xr:uid="{00000000-0004-0000-0100-00009E030000}"/>
    <hyperlink ref="N468" r:id="rId928" xr:uid="{00000000-0004-0000-0100-00009F030000}"/>
    <hyperlink ref="R468" r:id="rId929" xr:uid="{00000000-0004-0000-0100-0000A0030000}"/>
    <hyperlink ref="N469" r:id="rId930" xr:uid="{00000000-0004-0000-0100-0000A1030000}"/>
    <hyperlink ref="R469" r:id="rId931" xr:uid="{00000000-0004-0000-0100-0000A2030000}"/>
    <hyperlink ref="N470" r:id="rId932" xr:uid="{00000000-0004-0000-0100-0000A3030000}"/>
    <hyperlink ref="R470" r:id="rId933" xr:uid="{00000000-0004-0000-0100-0000A4030000}"/>
    <hyperlink ref="N471" r:id="rId934" xr:uid="{00000000-0004-0000-0100-0000A5030000}"/>
    <hyperlink ref="R471" r:id="rId935" xr:uid="{00000000-0004-0000-0100-0000A6030000}"/>
    <hyperlink ref="N472" r:id="rId936" xr:uid="{00000000-0004-0000-0100-0000A7030000}"/>
    <hyperlink ref="R472" r:id="rId937" xr:uid="{00000000-0004-0000-0100-0000A8030000}"/>
    <hyperlink ref="N473" r:id="rId938" xr:uid="{00000000-0004-0000-0100-0000A9030000}"/>
    <hyperlink ref="R473" r:id="rId939" xr:uid="{00000000-0004-0000-0100-0000AA030000}"/>
    <hyperlink ref="N474" r:id="rId940" xr:uid="{00000000-0004-0000-0100-0000AB030000}"/>
    <hyperlink ref="R474" r:id="rId941" xr:uid="{00000000-0004-0000-0100-0000AC030000}"/>
    <hyperlink ref="N475" r:id="rId942" xr:uid="{00000000-0004-0000-0100-0000AD030000}"/>
    <hyperlink ref="R475" r:id="rId943" xr:uid="{00000000-0004-0000-0100-0000AE030000}"/>
    <hyperlink ref="N476" r:id="rId944" xr:uid="{00000000-0004-0000-0100-0000AF030000}"/>
    <hyperlink ref="R476" r:id="rId945" xr:uid="{00000000-0004-0000-0100-0000B0030000}"/>
    <hyperlink ref="N477" r:id="rId946" xr:uid="{00000000-0004-0000-0100-0000B1030000}"/>
    <hyperlink ref="R477" r:id="rId947" xr:uid="{00000000-0004-0000-0100-0000B2030000}"/>
    <hyperlink ref="N478" r:id="rId948" xr:uid="{00000000-0004-0000-0100-0000B3030000}"/>
    <hyperlink ref="R478" r:id="rId949" xr:uid="{00000000-0004-0000-0100-0000B4030000}"/>
    <hyperlink ref="N479" r:id="rId950" xr:uid="{00000000-0004-0000-0100-0000B5030000}"/>
    <hyperlink ref="R479" r:id="rId951" xr:uid="{00000000-0004-0000-0100-0000B6030000}"/>
    <hyperlink ref="N480" r:id="rId952" xr:uid="{00000000-0004-0000-0100-0000B7030000}"/>
    <hyperlink ref="R480" r:id="rId953" xr:uid="{00000000-0004-0000-0100-0000B8030000}"/>
    <hyperlink ref="N481" r:id="rId954" xr:uid="{00000000-0004-0000-0100-0000B9030000}"/>
    <hyperlink ref="R481" r:id="rId955" xr:uid="{00000000-0004-0000-0100-0000BA030000}"/>
    <hyperlink ref="N482" r:id="rId956" xr:uid="{00000000-0004-0000-0100-0000BB030000}"/>
    <hyperlink ref="R482" r:id="rId957" xr:uid="{00000000-0004-0000-0100-0000BC030000}"/>
    <hyperlink ref="N483" r:id="rId958" xr:uid="{00000000-0004-0000-0100-0000BD030000}"/>
    <hyperlink ref="R483" r:id="rId959" xr:uid="{00000000-0004-0000-0100-0000BE030000}"/>
    <hyperlink ref="N484" r:id="rId960" xr:uid="{00000000-0004-0000-0100-0000BF030000}"/>
    <hyperlink ref="R484" r:id="rId961" xr:uid="{00000000-0004-0000-0100-0000C0030000}"/>
    <hyperlink ref="N485" r:id="rId962" xr:uid="{00000000-0004-0000-0100-0000C1030000}"/>
    <hyperlink ref="R485" r:id="rId963" xr:uid="{00000000-0004-0000-0100-0000C2030000}"/>
    <hyperlink ref="N486" r:id="rId964" xr:uid="{00000000-0004-0000-0100-0000C3030000}"/>
    <hyperlink ref="R486" r:id="rId965" xr:uid="{00000000-0004-0000-0100-0000C4030000}"/>
    <hyperlink ref="N487" r:id="rId966" xr:uid="{00000000-0004-0000-0100-0000C5030000}"/>
    <hyperlink ref="R487" r:id="rId967" xr:uid="{00000000-0004-0000-0100-0000C6030000}"/>
    <hyperlink ref="N488" r:id="rId968" xr:uid="{00000000-0004-0000-0100-0000C7030000}"/>
    <hyperlink ref="R488" r:id="rId969" xr:uid="{00000000-0004-0000-0100-0000C8030000}"/>
    <hyperlink ref="N489" r:id="rId970" xr:uid="{00000000-0004-0000-0100-0000C9030000}"/>
    <hyperlink ref="R489" r:id="rId971" xr:uid="{00000000-0004-0000-0100-0000CA030000}"/>
    <hyperlink ref="N490" r:id="rId972" xr:uid="{00000000-0004-0000-0100-0000CB030000}"/>
    <hyperlink ref="R490" r:id="rId973" xr:uid="{00000000-0004-0000-0100-0000CC030000}"/>
    <hyperlink ref="N491" r:id="rId974" xr:uid="{00000000-0004-0000-0100-0000CD030000}"/>
    <hyperlink ref="R491" r:id="rId975" xr:uid="{00000000-0004-0000-0100-0000CE030000}"/>
    <hyperlink ref="N492" r:id="rId976" xr:uid="{00000000-0004-0000-0100-0000CF030000}"/>
    <hyperlink ref="R492" r:id="rId977" xr:uid="{00000000-0004-0000-0100-0000D0030000}"/>
    <hyperlink ref="N493" r:id="rId978" xr:uid="{00000000-0004-0000-0100-0000D1030000}"/>
    <hyperlink ref="R493" r:id="rId979" xr:uid="{00000000-0004-0000-0100-0000D2030000}"/>
    <hyperlink ref="N494" r:id="rId980" xr:uid="{00000000-0004-0000-0100-0000D3030000}"/>
    <hyperlink ref="R494" r:id="rId981" xr:uid="{00000000-0004-0000-0100-0000D4030000}"/>
    <hyperlink ref="N495" r:id="rId982" xr:uid="{00000000-0004-0000-0100-0000D5030000}"/>
    <hyperlink ref="R495" r:id="rId983" xr:uid="{00000000-0004-0000-0100-0000D6030000}"/>
    <hyperlink ref="N496" r:id="rId984" xr:uid="{00000000-0004-0000-0100-0000D7030000}"/>
    <hyperlink ref="R496" r:id="rId985" xr:uid="{00000000-0004-0000-0100-0000D8030000}"/>
    <hyperlink ref="N497" r:id="rId986" xr:uid="{00000000-0004-0000-0100-0000D9030000}"/>
    <hyperlink ref="R497" r:id="rId987" xr:uid="{00000000-0004-0000-0100-0000DA030000}"/>
    <hyperlink ref="N498" r:id="rId988" xr:uid="{00000000-0004-0000-0100-0000DB030000}"/>
    <hyperlink ref="R498" r:id="rId989" xr:uid="{00000000-0004-0000-0100-0000DC030000}"/>
    <hyperlink ref="N499" r:id="rId990" xr:uid="{00000000-0004-0000-0100-0000DD030000}"/>
    <hyperlink ref="R499" r:id="rId991" xr:uid="{00000000-0004-0000-0100-0000DE030000}"/>
    <hyperlink ref="N500" r:id="rId992" xr:uid="{00000000-0004-0000-0100-0000DF030000}"/>
    <hyperlink ref="R500" r:id="rId993" xr:uid="{00000000-0004-0000-0100-0000E0030000}"/>
    <hyperlink ref="N501" r:id="rId994" xr:uid="{00000000-0004-0000-0100-0000E1030000}"/>
    <hyperlink ref="R501" r:id="rId995" xr:uid="{00000000-0004-0000-0100-0000E2030000}"/>
    <hyperlink ref="N502" r:id="rId996" xr:uid="{00000000-0004-0000-0100-0000E3030000}"/>
    <hyperlink ref="R502" r:id="rId997" xr:uid="{00000000-0004-0000-0100-0000E4030000}"/>
    <hyperlink ref="N503" r:id="rId998" xr:uid="{00000000-0004-0000-0100-0000E5030000}"/>
    <hyperlink ref="R503" r:id="rId999" xr:uid="{00000000-0004-0000-0100-0000E6030000}"/>
    <hyperlink ref="N504" r:id="rId1000" xr:uid="{00000000-0004-0000-0100-0000E7030000}"/>
    <hyperlink ref="R504" r:id="rId1001" xr:uid="{00000000-0004-0000-0100-0000E8030000}"/>
    <hyperlink ref="N505" r:id="rId1002" xr:uid="{00000000-0004-0000-0100-0000E9030000}"/>
    <hyperlink ref="R505" r:id="rId1003" xr:uid="{00000000-0004-0000-0100-0000EA030000}"/>
    <hyperlink ref="N506" r:id="rId1004" xr:uid="{00000000-0004-0000-0100-0000EB030000}"/>
    <hyperlink ref="R506" r:id="rId1005" xr:uid="{00000000-0004-0000-0100-0000EC030000}"/>
    <hyperlink ref="N507" r:id="rId1006" xr:uid="{00000000-0004-0000-0100-0000ED030000}"/>
    <hyperlink ref="R507" r:id="rId1007" xr:uid="{00000000-0004-0000-0100-0000EE030000}"/>
    <hyperlink ref="N508" r:id="rId1008" xr:uid="{00000000-0004-0000-0100-0000EF030000}"/>
    <hyperlink ref="R508" r:id="rId1009" xr:uid="{00000000-0004-0000-0100-0000F0030000}"/>
    <hyperlink ref="N509" r:id="rId1010" xr:uid="{00000000-0004-0000-0100-0000F1030000}"/>
    <hyperlink ref="R509" r:id="rId1011" xr:uid="{00000000-0004-0000-0100-0000F2030000}"/>
    <hyperlink ref="N510" r:id="rId1012" xr:uid="{00000000-0004-0000-0100-0000F3030000}"/>
    <hyperlink ref="R510" r:id="rId1013" xr:uid="{00000000-0004-0000-0100-0000F4030000}"/>
    <hyperlink ref="N511" r:id="rId1014" xr:uid="{00000000-0004-0000-0100-0000F5030000}"/>
    <hyperlink ref="R511" r:id="rId1015" xr:uid="{00000000-0004-0000-0100-0000F6030000}"/>
    <hyperlink ref="N512" r:id="rId1016" xr:uid="{00000000-0004-0000-0100-0000F7030000}"/>
    <hyperlink ref="R512" r:id="rId1017" xr:uid="{00000000-0004-0000-0100-0000F8030000}"/>
    <hyperlink ref="N513" r:id="rId1018" xr:uid="{00000000-0004-0000-0100-0000F9030000}"/>
    <hyperlink ref="R513" r:id="rId1019" xr:uid="{00000000-0004-0000-0100-0000FA030000}"/>
    <hyperlink ref="N514" r:id="rId1020" xr:uid="{00000000-0004-0000-0100-0000FB030000}"/>
    <hyperlink ref="R514" r:id="rId1021" xr:uid="{00000000-0004-0000-0100-0000FC030000}"/>
    <hyperlink ref="N515" r:id="rId1022" xr:uid="{00000000-0004-0000-0100-0000FD030000}"/>
    <hyperlink ref="R515" r:id="rId1023" xr:uid="{00000000-0004-0000-0100-0000FE030000}"/>
    <hyperlink ref="N516" r:id="rId1024" xr:uid="{00000000-0004-0000-0100-0000FF030000}"/>
    <hyperlink ref="R516" r:id="rId1025" xr:uid="{00000000-0004-0000-0100-000000040000}"/>
    <hyperlink ref="N517" r:id="rId1026" xr:uid="{00000000-0004-0000-0100-000001040000}"/>
    <hyperlink ref="R517" r:id="rId1027" xr:uid="{00000000-0004-0000-0100-000002040000}"/>
    <hyperlink ref="N518" r:id="rId1028" xr:uid="{00000000-0004-0000-0100-000003040000}"/>
    <hyperlink ref="R518" r:id="rId1029" xr:uid="{00000000-0004-0000-0100-000004040000}"/>
    <hyperlink ref="N519" r:id="rId1030" xr:uid="{00000000-0004-0000-0100-000005040000}"/>
    <hyperlink ref="R519" r:id="rId1031" xr:uid="{00000000-0004-0000-0100-000006040000}"/>
    <hyperlink ref="N520" r:id="rId1032" xr:uid="{00000000-0004-0000-0100-000007040000}"/>
    <hyperlink ref="R520" r:id="rId1033" xr:uid="{00000000-0004-0000-0100-000008040000}"/>
    <hyperlink ref="N521" r:id="rId1034" xr:uid="{00000000-0004-0000-0100-000009040000}"/>
    <hyperlink ref="R521" r:id="rId1035" xr:uid="{00000000-0004-0000-0100-00000A040000}"/>
    <hyperlink ref="N522" r:id="rId1036" xr:uid="{00000000-0004-0000-0100-00000B040000}"/>
    <hyperlink ref="R522" r:id="rId1037" xr:uid="{00000000-0004-0000-0100-00000C040000}"/>
    <hyperlink ref="N523" r:id="rId1038" xr:uid="{00000000-0004-0000-0100-00000D040000}"/>
    <hyperlink ref="R523" r:id="rId1039" xr:uid="{00000000-0004-0000-0100-00000E040000}"/>
    <hyperlink ref="N524" r:id="rId1040" xr:uid="{00000000-0004-0000-0100-00000F040000}"/>
    <hyperlink ref="R524" r:id="rId1041" xr:uid="{00000000-0004-0000-0100-000010040000}"/>
    <hyperlink ref="N525" r:id="rId1042" xr:uid="{00000000-0004-0000-0100-000011040000}"/>
    <hyperlink ref="R525" r:id="rId1043" xr:uid="{00000000-0004-0000-0100-000012040000}"/>
    <hyperlink ref="N526" r:id="rId1044" xr:uid="{00000000-0004-0000-0100-000013040000}"/>
    <hyperlink ref="R526" r:id="rId1045" xr:uid="{00000000-0004-0000-0100-000014040000}"/>
    <hyperlink ref="N527" r:id="rId1046" xr:uid="{00000000-0004-0000-0100-000015040000}"/>
    <hyperlink ref="R527" r:id="rId1047" xr:uid="{00000000-0004-0000-0100-000016040000}"/>
    <hyperlink ref="N528" r:id="rId1048" xr:uid="{00000000-0004-0000-0100-000017040000}"/>
    <hyperlink ref="R528" r:id="rId1049" xr:uid="{00000000-0004-0000-0100-000018040000}"/>
    <hyperlink ref="N529" r:id="rId1050" xr:uid="{00000000-0004-0000-0100-000019040000}"/>
    <hyperlink ref="R529" r:id="rId1051" xr:uid="{00000000-0004-0000-0100-00001A040000}"/>
    <hyperlink ref="N530" r:id="rId1052" xr:uid="{00000000-0004-0000-0100-00001B040000}"/>
    <hyperlink ref="R530" r:id="rId1053" xr:uid="{00000000-0004-0000-0100-00001C040000}"/>
    <hyperlink ref="N531" r:id="rId1054" xr:uid="{00000000-0004-0000-0100-00001D040000}"/>
    <hyperlink ref="R531" r:id="rId1055" xr:uid="{00000000-0004-0000-0100-00001E040000}"/>
    <hyperlink ref="N532" r:id="rId1056" xr:uid="{00000000-0004-0000-0100-00001F040000}"/>
    <hyperlink ref="R532" r:id="rId1057" xr:uid="{00000000-0004-0000-0100-000020040000}"/>
    <hyperlink ref="N533" r:id="rId1058" xr:uid="{00000000-0004-0000-0100-000021040000}"/>
    <hyperlink ref="R533" r:id="rId1059" xr:uid="{00000000-0004-0000-0100-000022040000}"/>
    <hyperlink ref="N534" r:id="rId1060" xr:uid="{00000000-0004-0000-0100-000023040000}"/>
    <hyperlink ref="R534" r:id="rId1061" xr:uid="{00000000-0004-0000-0100-000024040000}"/>
    <hyperlink ref="N535" r:id="rId1062" xr:uid="{00000000-0004-0000-0100-000025040000}"/>
    <hyperlink ref="R535" r:id="rId1063" xr:uid="{00000000-0004-0000-0100-000026040000}"/>
    <hyperlink ref="N536" r:id="rId1064" xr:uid="{00000000-0004-0000-0100-000027040000}"/>
    <hyperlink ref="R536" r:id="rId1065" xr:uid="{00000000-0004-0000-0100-000028040000}"/>
    <hyperlink ref="N537" r:id="rId1066" xr:uid="{00000000-0004-0000-0100-000029040000}"/>
    <hyperlink ref="R537" r:id="rId1067" xr:uid="{00000000-0004-0000-0100-00002A040000}"/>
    <hyperlink ref="N538" r:id="rId1068" xr:uid="{00000000-0004-0000-0100-00002B040000}"/>
    <hyperlink ref="R538" r:id="rId1069" xr:uid="{00000000-0004-0000-0100-00002C040000}"/>
    <hyperlink ref="N539" r:id="rId1070" xr:uid="{00000000-0004-0000-0100-00002D040000}"/>
    <hyperlink ref="R539" r:id="rId1071" xr:uid="{00000000-0004-0000-0100-00002E040000}"/>
    <hyperlink ref="N540" r:id="rId1072" xr:uid="{00000000-0004-0000-0100-00002F040000}"/>
    <hyperlink ref="R540" r:id="rId1073" xr:uid="{00000000-0004-0000-0100-000030040000}"/>
    <hyperlink ref="N541" r:id="rId1074" xr:uid="{00000000-0004-0000-0100-000031040000}"/>
    <hyperlink ref="R541" r:id="rId1075" xr:uid="{00000000-0004-0000-0100-000032040000}"/>
    <hyperlink ref="N542" r:id="rId1076" xr:uid="{00000000-0004-0000-0100-000033040000}"/>
    <hyperlink ref="R542" r:id="rId1077" xr:uid="{00000000-0004-0000-0100-000034040000}"/>
    <hyperlink ref="N543" r:id="rId1078" xr:uid="{00000000-0004-0000-0100-000035040000}"/>
    <hyperlink ref="R543" r:id="rId1079" xr:uid="{00000000-0004-0000-0100-000036040000}"/>
    <hyperlink ref="N544" r:id="rId1080" xr:uid="{00000000-0004-0000-0100-000037040000}"/>
    <hyperlink ref="R544" r:id="rId1081" xr:uid="{00000000-0004-0000-0100-000038040000}"/>
    <hyperlink ref="N545" r:id="rId1082" xr:uid="{00000000-0004-0000-0100-000039040000}"/>
    <hyperlink ref="R545" r:id="rId1083" xr:uid="{00000000-0004-0000-0100-00003A040000}"/>
    <hyperlink ref="N546" r:id="rId1084" xr:uid="{00000000-0004-0000-0100-00003B040000}"/>
    <hyperlink ref="R546" r:id="rId1085" xr:uid="{00000000-0004-0000-0100-00003C040000}"/>
    <hyperlink ref="N547" r:id="rId1086" xr:uid="{00000000-0004-0000-0100-00003D040000}"/>
    <hyperlink ref="R547" r:id="rId1087" xr:uid="{00000000-0004-0000-0100-00003E040000}"/>
    <hyperlink ref="N548" r:id="rId1088" xr:uid="{00000000-0004-0000-0100-00003F040000}"/>
    <hyperlink ref="R548" r:id="rId1089" xr:uid="{00000000-0004-0000-0100-000040040000}"/>
    <hyperlink ref="N549" r:id="rId1090" xr:uid="{00000000-0004-0000-0100-000041040000}"/>
    <hyperlink ref="R549" r:id="rId1091" xr:uid="{00000000-0004-0000-0100-000042040000}"/>
    <hyperlink ref="N550" r:id="rId1092" xr:uid="{00000000-0004-0000-0100-000043040000}"/>
    <hyperlink ref="R550" r:id="rId1093" xr:uid="{00000000-0004-0000-0100-000044040000}"/>
    <hyperlink ref="N551" r:id="rId1094" xr:uid="{00000000-0004-0000-0100-000045040000}"/>
    <hyperlink ref="R551" r:id="rId1095" xr:uid="{00000000-0004-0000-0100-000046040000}"/>
    <hyperlink ref="N552" r:id="rId1096" xr:uid="{00000000-0004-0000-0100-000047040000}"/>
    <hyperlink ref="R552" r:id="rId1097" xr:uid="{00000000-0004-0000-0100-000048040000}"/>
    <hyperlink ref="N553" r:id="rId1098" xr:uid="{00000000-0004-0000-0100-000049040000}"/>
    <hyperlink ref="Q553" r:id="rId1099" xr:uid="{00000000-0004-0000-0100-00004A040000}"/>
    <hyperlink ref="R553" r:id="rId1100" xr:uid="{00000000-0004-0000-0100-00004B040000}"/>
    <hyperlink ref="N554" r:id="rId1101" xr:uid="{00000000-0004-0000-0100-00004C040000}"/>
    <hyperlink ref="R554" r:id="rId1102" xr:uid="{00000000-0004-0000-0100-00004D040000}"/>
    <hyperlink ref="N555" r:id="rId1103" xr:uid="{00000000-0004-0000-0100-00004E040000}"/>
    <hyperlink ref="R555" r:id="rId1104" xr:uid="{00000000-0004-0000-0100-00004F040000}"/>
    <hyperlink ref="N556" r:id="rId1105" xr:uid="{00000000-0004-0000-0100-000050040000}"/>
    <hyperlink ref="R556" r:id="rId1106" xr:uid="{00000000-0004-0000-0100-000051040000}"/>
    <hyperlink ref="N557" r:id="rId1107" xr:uid="{00000000-0004-0000-0100-000052040000}"/>
    <hyperlink ref="R557" r:id="rId1108" xr:uid="{00000000-0004-0000-0100-000053040000}"/>
    <hyperlink ref="N558" r:id="rId1109" xr:uid="{00000000-0004-0000-0100-000054040000}"/>
    <hyperlink ref="R558" r:id="rId1110" xr:uid="{00000000-0004-0000-0100-000055040000}"/>
    <hyperlink ref="N559" r:id="rId1111" xr:uid="{00000000-0004-0000-0100-000056040000}"/>
    <hyperlink ref="R559" r:id="rId1112" xr:uid="{00000000-0004-0000-0100-000057040000}"/>
    <hyperlink ref="N560" r:id="rId1113" xr:uid="{00000000-0004-0000-0100-000058040000}"/>
    <hyperlink ref="R560" r:id="rId1114" xr:uid="{00000000-0004-0000-0100-000059040000}"/>
    <hyperlink ref="N561" r:id="rId1115" xr:uid="{00000000-0004-0000-0100-00005A040000}"/>
    <hyperlink ref="R561" r:id="rId1116" xr:uid="{00000000-0004-0000-0100-00005B040000}"/>
    <hyperlink ref="N562" r:id="rId1117" xr:uid="{00000000-0004-0000-0100-00005C040000}"/>
    <hyperlink ref="R562" r:id="rId1118" xr:uid="{00000000-0004-0000-0100-00005D040000}"/>
    <hyperlink ref="N563" r:id="rId1119" xr:uid="{00000000-0004-0000-0100-00005E040000}"/>
    <hyperlink ref="R563" r:id="rId1120" xr:uid="{00000000-0004-0000-0100-00005F040000}"/>
    <hyperlink ref="N564" r:id="rId1121" xr:uid="{00000000-0004-0000-0100-000060040000}"/>
    <hyperlink ref="R564" r:id="rId1122" xr:uid="{00000000-0004-0000-0100-000061040000}"/>
    <hyperlink ref="N565" r:id="rId1123" xr:uid="{00000000-0004-0000-0100-000062040000}"/>
    <hyperlink ref="R565" r:id="rId1124" xr:uid="{00000000-0004-0000-0100-000063040000}"/>
    <hyperlink ref="N566" r:id="rId1125" xr:uid="{00000000-0004-0000-0100-000064040000}"/>
    <hyperlink ref="R566" r:id="rId1126" xr:uid="{00000000-0004-0000-0100-000065040000}"/>
    <hyperlink ref="N567" r:id="rId1127" xr:uid="{00000000-0004-0000-0100-000066040000}"/>
    <hyperlink ref="R567" r:id="rId1128" xr:uid="{00000000-0004-0000-0100-000067040000}"/>
    <hyperlink ref="N568" r:id="rId1129" xr:uid="{00000000-0004-0000-0100-000068040000}"/>
    <hyperlink ref="R568" r:id="rId1130" xr:uid="{00000000-0004-0000-0100-000069040000}"/>
    <hyperlink ref="N569" r:id="rId1131" xr:uid="{00000000-0004-0000-0100-00006A040000}"/>
    <hyperlink ref="R569" r:id="rId1132" xr:uid="{00000000-0004-0000-0100-00006B040000}"/>
    <hyperlink ref="N570" r:id="rId1133" xr:uid="{00000000-0004-0000-0100-00006C040000}"/>
    <hyperlink ref="R570" r:id="rId1134" xr:uid="{00000000-0004-0000-0100-00006D040000}"/>
    <hyperlink ref="N571" r:id="rId1135" xr:uid="{00000000-0004-0000-0100-00006E040000}"/>
    <hyperlink ref="R571" r:id="rId1136" xr:uid="{00000000-0004-0000-0100-00006F040000}"/>
    <hyperlink ref="N572" r:id="rId1137" xr:uid="{00000000-0004-0000-0100-000070040000}"/>
    <hyperlink ref="R572" r:id="rId1138" xr:uid="{00000000-0004-0000-0100-000071040000}"/>
    <hyperlink ref="N573" r:id="rId1139" xr:uid="{00000000-0004-0000-0100-000072040000}"/>
    <hyperlink ref="R573" r:id="rId1140" xr:uid="{00000000-0004-0000-0100-000073040000}"/>
    <hyperlink ref="N574" r:id="rId1141" xr:uid="{00000000-0004-0000-0100-000074040000}"/>
    <hyperlink ref="R574" r:id="rId1142" xr:uid="{00000000-0004-0000-0100-000075040000}"/>
    <hyperlink ref="N575" r:id="rId1143" xr:uid="{00000000-0004-0000-0100-000076040000}"/>
    <hyperlink ref="R575" r:id="rId1144" xr:uid="{00000000-0004-0000-0100-000077040000}"/>
    <hyperlink ref="N576" r:id="rId1145" xr:uid="{00000000-0004-0000-0100-000078040000}"/>
    <hyperlink ref="R576" r:id="rId1146" xr:uid="{00000000-0004-0000-0100-000079040000}"/>
    <hyperlink ref="N577" r:id="rId1147" xr:uid="{00000000-0004-0000-0100-00007A040000}"/>
    <hyperlink ref="R577" r:id="rId1148" xr:uid="{00000000-0004-0000-0100-00007B040000}"/>
    <hyperlink ref="N578" r:id="rId1149" xr:uid="{00000000-0004-0000-0100-00007C040000}"/>
    <hyperlink ref="R578" r:id="rId1150" xr:uid="{00000000-0004-0000-0100-00007D040000}"/>
    <hyperlink ref="N579" r:id="rId1151" xr:uid="{00000000-0004-0000-0100-00007E040000}"/>
    <hyperlink ref="R579" r:id="rId1152" xr:uid="{00000000-0004-0000-0100-00007F040000}"/>
    <hyperlink ref="N580" r:id="rId1153" xr:uid="{00000000-0004-0000-0100-000080040000}"/>
    <hyperlink ref="R580" r:id="rId1154" xr:uid="{00000000-0004-0000-0100-000081040000}"/>
    <hyperlink ref="N581" r:id="rId1155" xr:uid="{00000000-0004-0000-0100-000082040000}"/>
    <hyperlink ref="R581" r:id="rId1156" xr:uid="{00000000-0004-0000-0100-000083040000}"/>
    <hyperlink ref="N582" r:id="rId1157" xr:uid="{00000000-0004-0000-0100-000084040000}"/>
    <hyperlink ref="R582" r:id="rId1158" xr:uid="{00000000-0004-0000-0100-000085040000}"/>
    <hyperlink ref="N583" r:id="rId1159" xr:uid="{00000000-0004-0000-0100-000086040000}"/>
    <hyperlink ref="R583" r:id="rId1160" xr:uid="{00000000-0004-0000-0100-000087040000}"/>
    <hyperlink ref="N584" r:id="rId1161" xr:uid="{00000000-0004-0000-0100-000088040000}"/>
    <hyperlink ref="R584" r:id="rId1162" xr:uid="{00000000-0004-0000-0100-000089040000}"/>
    <hyperlink ref="N585" r:id="rId1163" xr:uid="{00000000-0004-0000-0100-00008A040000}"/>
    <hyperlink ref="R585" r:id="rId1164" xr:uid="{00000000-0004-0000-0100-00008B040000}"/>
    <hyperlink ref="N586" r:id="rId1165" xr:uid="{00000000-0004-0000-0100-00008C040000}"/>
    <hyperlink ref="R586" r:id="rId1166" xr:uid="{00000000-0004-0000-0100-00008D040000}"/>
    <hyperlink ref="N587" r:id="rId1167" xr:uid="{00000000-0004-0000-0100-00008E040000}"/>
    <hyperlink ref="R587" r:id="rId1168" xr:uid="{00000000-0004-0000-0100-00008F040000}"/>
    <hyperlink ref="N588" r:id="rId1169" xr:uid="{00000000-0004-0000-0100-000090040000}"/>
    <hyperlink ref="R588" r:id="rId1170" xr:uid="{00000000-0004-0000-0100-000091040000}"/>
    <hyperlink ref="N589" r:id="rId1171" xr:uid="{00000000-0004-0000-0100-000092040000}"/>
    <hyperlink ref="R589" r:id="rId1172" xr:uid="{00000000-0004-0000-0100-000093040000}"/>
    <hyperlink ref="N590" r:id="rId1173" xr:uid="{00000000-0004-0000-0100-000094040000}"/>
    <hyperlink ref="R590" r:id="rId1174" xr:uid="{00000000-0004-0000-0100-000095040000}"/>
    <hyperlink ref="N591" r:id="rId1175" xr:uid="{00000000-0004-0000-0100-000096040000}"/>
    <hyperlink ref="R591" r:id="rId1176" xr:uid="{00000000-0004-0000-0100-000097040000}"/>
    <hyperlink ref="N592" r:id="rId1177" xr:uid="{00000000-0004-0000-0100-000098040000}"/>
    <hyperlink ref="R592" r:id="rId1178" xr:uid="{00000000-0004-0000-0100-000099040000}"/>
    <hyperlink ref="N593" r:id="rId1179" xr:uid="{00000000-0004-0000-0100-00009A040000}"/>
    <hyperlink ref="R593" r:id="rId1180" xr:uid="{00000000-0004-0000-0100-00009B040000}"/>
    <hyperlink ref="N594" r:id="rId1181" xr:uid="{00000000-0004-0000-0100-00009C040000}"/>
    <hyperlink ref="R594" r:id="rId1182" xr:uid="{00000000-0004-0000-0100-00009D040000}"/>
    <hyperlink ref="N595" r:id="rId1183" xr:uid="{00000000-0004-0000-0100-00009E040000}"/>
    <hyperlink ref="R595" r:id="rId1184" xr:uid="{00000000-0004-0000-0100-00009F040000}"/>
    <hyperlink ref="N596" r:id="rId1185" xr:uid="{00000000-0004-0000-0100-0000A0040000}"/>
    <hyperlink ref="R596" r:id="rId1186" xr:uid="{00000000-0004-0000-0100-0000A1040000}"/>
    <hyperlink ref="N597" r:id="rId1187" xr:uid="{00000000-0004-0000-0100-0000A2040000}"/>
    <hyperlink ref="R597" r:id="rId1188" xr:uid="{00000000-0004-0000-0100-0000A3040000}"/>
    <hyperlink ref="N598" r:id="rId1189" xr:uid="{00000000-0004-0000-0100-0000A4040000}"/>
    <hyperlink ref="R598" r:id="rId1190" xr:uid="{00000000-0004-0000-0100-0000A5040000}"/>
    <hyperlink ref="N599" r:id="rId1191" xr:uid="{00000000-0004-0000-0100-0000A6040000}"/>
    <hyperlink ref="R599" r:id="rId1192" xr:uid="{00000000-0004-0000-0100-0000A7040000}"/>
    <hyperlink ref="N600" r:id="rId1193" xr:uid="{00000000-0004-0000-0100-0000A8040000}"/>
    <hyperlink ref="R600" r:id="rId1194" xr:uid="{00000000-0004-0000-0100-0000A9040000}"/>
    <hyperlink ref="N601" r:id="rId1195" xr:uid="{00000000-0004-0000-0100-0000AA040000}"/>
    <hyperlink ref="R601" r:id="rId1196" xr:uid="{00000000-0004-0000-0100-0000AB040000}"/>
    <hyperlink ref="N602" r:id="rId1197" xr:uid="{00000000-0004-0000-0100-0000AC040000}"/>
    <hyperlink ref="R602" r:id="rId1198" xr:uid="{00000000-0004-0000-0100-0000AD040000}"/>
    <hyperlink ref="N603" r:id="rId1199" xr:uid="{00000000-0004-0000-0100-0000AE040000}"/>
    <hyperlink ref="R603" r:id="rId1200" xr:uid="{00000000-0004-0000-0100-0000AF040000}"/>
    <hyperlink ref="N604" r:id="rId1201" xr:uid="{00000000-0004-0000-0100-0000B0040000}"/>
    <hyperlink ref="R604" r:id="rId1202" xr:uid="{00000000-0004-0000-0100-0000B1040000}"/>
    <hyperlink ref="N605" r:id="rId1203" xr:uid="{00000000-0004-0000-0100-0000B2040000}"/>
    <hyperlink ref="R605" r:id="rId1204" xr:uid="{00000000-0004-0000-0100-0000B3040000}"/>
    <hyperlink ref="N606" r:id="rId1205" xr:uid="{00000000-0004-0000-0100-0000B4040000}"/>
    <hyperlink ref="R606" r:id="rId1206" xr:uid="{00000000-0004-0000-0100-0000B5040000}"/>
    <hyperlink ref="N607" r:id="rId1207" xr:uid="{00000000-0004-0000-0100-0000B6040000}"/>
    <hyperlink ref="R607" r:id="rId1208" xr:uid="{00000000-0004-0000-0100-0000B7040000}"/>
    <hyperlink ref="N608" r:id="rId1209" xr:uid="{00000000-0004-0000-0100-0000B8040000}"/>
    <hyperlink ref="R608" r:id="rId1210" xr:uid="{00000000-0004-0000-0100-0000B9040000}"/>
    <hyperlink ref="N609" r:id="rId1211" xr:uid="{00000000-0004-0000-0100-0000BA040000}"/>
    <hyperlink ref="R609" r:id="rId1212" xr:uid="{00000000-0004-0000-0100-0000BB040000}"/>
    <hyperlink ref="N610" r:id="rId1213" xr:uid="{00000000-0004-0000-0100-0000BC040000}"/>
    <hyperlink ref="R610" r:id="rId1214" xr:uid="{00000000-0004-0000-0100-0000BD040000}"/>
    <hyperlink ref="N611" r:id="rId1215" xr:uid="{00000000-0004-0000-0100-0000BE040000}"/>
    <hyperlink ref="R611" r:id="rId1216" xr:uid="{00000000-0004-0000-0100-0000BF040000}"/>
    <hyperlink ref="N612" r:id="rId1217" xr:uid="{00000000-0004-0000-0100-0000C0040000}"/>
    <hyperlink ref="R612" r:id="rId1218" xr:uid="{00000000-0004-0000-0100-0000C1040000}"/>
    <hyperlink ref="N613" r:id="rId1219" xr:uid="{00000000-0004-0000-0100-0000C2040000}"/>
    <hyperlink ref="R613" r:id="rId1220" xr:uid="{00000000-0004-0000-0100-0000C3040000}"/>
    <hyperlink ref="N614" r:id="rId1221" xr:uid="{00000000-0004-0000-0100-0000C4040000}"/>
    <hyperlink ref="R614" r:id="rId1222" xr:uid="{00000000-0004-0000-0100-0000C5040000}"/>
    <hyperlink ref="N615" r:id="rId1223" xr:uid="{00000000-0004-0000-0100-0000C6040000}"/>
    <hyperlink ref="R615" r:id="rId1224" xr:uid="{00000000-0004-0000-0100-0000C7040000}"/>
    <hyperlink ref="N616" r:id="rId1225" xr:uid="{00000000-0004-0000-0100-0000C8040000}"/>
    <hyperlink ref="R616" r:id="rId1226" xr:uid="{00000000-0004-0000-0100-0000C9040000}"/>
    <hyperlink ref="N617" r:id="rId1227" xr:uid="{00000000-0004-0000-0100-0000CA040000}"/>
    <hyperlink ref="R617" r:id="rId1228" xr:uid="{00000000-0004-0000-0100-0000CB040000}"/>
    <hyperlink ref="N618" r:id="rId1229" xr:uid="{00000000-0004-0000-0100-0000CC040000}"/>
    <hyperlink ref="R618" r:id="rId1230" xr:uid="{00000000-0004-0000-0100-0000CD040000}"/>
    <hyperlink ref="N619" r:id="rId1231" xr:uid="{00000000-0004-0000-0100-0000CE040000}"/>
    <hyperlink ref="R619" r:id="rId1232" xr:uid="{00000000-0004-0000-0100-0000CF040000}"/>
    <hyperlink ref="N620" r:id="rId1233" xr:uid="{00000000-0004-0000-0100-0000D0040000}"/>
    <hyperlink ref="R620" r:id="rId1234" xr:uid="{00000000-0004-0000-0100-0000D1040000}"/>
    <hyperlink ref="N621" r:id="rId1235" xr:uid="{00000000-0004-0000-0100-0000D2040000}"/>
    <hyperlink ref="R621" r:id="rId1236" xr:uid="{00000000-0004-0000-0100-0000D3040000}"/>
    <hyperlink ref="N622" r:id="rId1237" xr:uid="{00000000-0004-0000-0100-0000D4040000}"/>
    <hyperlink ref="R622" r:id="rId1238" xr:uid="{00000000-0004-0000-0100-0000D5040000}"/>
    <hyperlink ref="N623" r:id="rId1239" xr:uid="{00000000-0004-0000-0100-0000D6040000}"/>
    <hyperlink ref="R623" r:id="rId1240" xr:uid="{00000000-0004-0000-0100-0000D7040000}"/>
    <hyperlink ref="N624" r:id="rId1241" xr:uid="{00000000-0004-0000-0100-0000D8040000}"/>
    <hyperlink ref="R624" r:id="rId1242" xr:uid="{00000000-0004-0000-0100-0000D9040000}"/>
    <hyperlink ref="N625" r:id="rId1243" xr:uid="{00000000-0004-0000-0100-0000DA040000}"/>
    <hyperlink ref="R625" r:id="rId1244" xr:uid="{00000000-0004-0000-0100-0000DB040000}"/>
    <hyperlink ref="N626" r:id="rId1245" xr:uid="{00000000-0004-0000-0100-0000DC040000}"/>
    <hyperlink ref="R626" r:id="rId1246" xr:uid="{00000000-0004-0000-0100-0000DD040000}"/>
    <hyperlink ref="N627" r:id="rId1247" xr:uid="{00000000-0004-0000-0100-0000DE040000}"/>
    <hyperlink ref="R627" r:id="rId1248" xr:uid="{00000000-0004-0000-0100-0000DF040000}"/>
    <hyperlink ref="N628" r:id="rId1249" xr:uid="{00000000-0004-0000-0100-0000E0040000}"/>
    <hyperlink ref="R628" r:id="rId1250" xr:uid="{00000000-0004-0000-0100-0000E1040000}"/>
    <hyperlink ref="N629" r:id="rId1251" xr:uid="{00000000-0004-0000-0100-0000E2040000}"/>
    <hyperlink ref="R629" r:id="rId1252" xr:uid="{00000000-0004-0000-0100-0000E3040000}"/>
    <hyperlink ref="N630" r:id="rId1253" xr:uid="{00000000-0004-0000-0100-0000E4040000}"/>
    <hyperlink ref="R630" r:id="rId1254" xr:uid="{00000000-0004-0000-0100-0000E5040000}"/>
    <hyperlink ref="N631" r:id="rId1255" xr:uid="{00000000-0004-0000-0100-0000E6040000}"/>
    <hyperlink ref="R631" r:id="rId1256" xr:uid="{00000000-0004-0000-0100-0000E7040000}"/>
    <hyperlink ref="N632" r:id="rId1257" xr:uid="{00000000-0004-0000-0100-0000E8040000}"/>
    <hyperlink ref="R632" r:id="rId1258" xr:uid="{00000000-0004-0000-0100-0000E9040000}"/>
    <hyperlink ref="N633" r:id="rId1259" xr:uid="{00000000-0004-0000-0100-0000EA040000}"/>
    <hyperlink ref="R633" r:id="rId1260" xr:uid="{00000000-0004-0000-0100-0000EB040000}"/>
    <hyperlink ref="N634" r:id="rId1261" xr:uid="{00000000-0004-0000-0100-0000EC040000}"/>
    <hyperlink ref="R634" r:id="rId1262" xr:uid="{00000000-0004-0000-0100-0000ED040000}"/>
    <hyperlink ref="N635" r:id="rId1263" xr:uid="{00000000-0004-0000-0100-0000EE040000}"/>
    <hyperlink ref="R635" r:id="rId1264" xr:uid="{00000000-0004-0000-0100-0000EF040000}"/>
    <hyperlink ref="N636" r:id="rId1265" xr:uid="{00000000-0004-0000-0100-0000F0040000}"/>
    <hyperlink ref="R636" r:id="rId1266" xr:uid="{00000000-0004-0000-0100-0000F1040000}"/>
    <hyperlink ref="N637" r:id="rId1267" xr:uid="{00000000-0004-0000-0100-0000F2040000}"/>
    <hyperlink ref="R637" r:id="rId1268" xr:uid="{00000000-0004-0000-0100-0000F3040000}"/>
    <hyperlink ref="N638" r:id="rId1269" xr:uid="{00000000-0004-0000-0100-0000F4040000}"/>
    <hyperlink ref="R638" r:id="rId1270" xr:uid="{00000000-0004-0000-0100-0000F5040000}"/>
    <hyperlink ref="N639" r:id="rId1271" xr:uid="{00000000-0004-0000-0100-0000F6040000}"/>
    <hyperlink ref="R639" r:id="rId1272" xr:uid="{00000000-0004-0000-0100-0000F7040000}"/>
    <hyperlink ref="N640" r:id="rId1273" xr:uid="{00000000-0004-0000-0100-0000F8040000}"/>
    <hyperlink ref="R640" r:id="rId1274" xr:uid="{00000000-0004-0000-0100-0000F9040000}"/>
    <hyperlink ref="N641" r:id="rId1275" xr:uid="{00000000-0004-0000-0100-0000FA040000}"/>
    <hyperlink ref="R641" r:id="rId1276" xr:uid="{00000000-0004-0000-0100-0000FB040000}"/>
    <hyperlink ref="N642" r:id="rId1277" xr:uid="{00000000-0004-0000-0100-0000FC040000}"/>
    <hyperlink ref="R642" r:id="rId1278" xr:uid="{00000000-0004-0000-0100-0000FD040000}"/>
    <hyperlink ref="N643" r:id="rId1279" xr:uid="{00000000-0004-0000-0100-0000FE040000}"/>
    <hyperlink ref="R643" r:id="rId1280" xr:uid="{00000000-0004-0000-0100-0000FF040000}"/>
    <hyperlink ref="N644" r:id="rId1281" xr:uid="{00000000-0004-0000-0100-000000050000}"/>
    <hyperlink ref="R644" r:id="rId1282" xr:uid="{00000000-0004-0000-0100-000001050000}"/>
    <hyperlink ref="N645" r:id="rId1283" xr:uid="{00000000-0004-0000-0100-000002050000}"/>
    <hyperlink ref="R645" r:id="rId1284" xr:uid="{00000000-0004-0000-0100-000003050000}"/>
    <hyperlink ref="N646" r:id="rId1285" xr:uid="{00000000-0004-0000-0100-000004050000}"/>
    <hyperlink ref="R646" r:id="rId1286" xr:uid="{00000000-0004-0000-0100-000005050000}"/>
    <hyperlink ref="N647" r:id="rId1287" xr:uid="{00000000-0004-0000-0100-000006050000}"/>
    <hyperlink ref="R647" r:id="rId1288" xr:uid="{00000000-0004-0000-0100-000007050000}"/>
    <hyperlink ref="N648" r:id="rId1289" xr:uid="{00000000-0004-0000-0100-000008050000}"/>
    <hyperlink ref="R648" r:id="rId1290" xr:uid="{00000000-0004-0000-0100-000009050000}"/>
    <hyperlink ref="N649" r:id="rId1291" xr:uid="{00000000-0004-0000-0100-00000A050000}"/>
    <hyperlink ref="R649" r:id="rId1292" xr:uid="{00000000-0004-0000-0100-00000B050000}"/>
    <hyperlink ref="N650" r:id="rId1293" xr:uid="{00000000-0004-0000-0100-00000C050000}"/>
    <hyperlink ref="R650" r:id="rId1294" xr:uid="{00000000-0004-0000-0100-00000D050000}"/>
    <hyperlink ref="N651" r:id="rId1295" xr:uid="{00000000-0004-0000-0100-00000E050000}"/>
    <hyperlink ref="R651" r:id="rId1296" xr:uid="{00000000-0004-0000-0100-00000F050000}"/>
    <hyperlink ref="N652" r:id="rId1297" xr:uid="{00000000-0004-0000-0100-000010050000}"/>
    <hyperlink ref="R652" r:id="rId1298" xr:uid="{00000000-0004-0000-0100-000011050000}"/>
    <hyperlink ref="N653" r:id="rId1299" xr:uid="{00000000-0004-0000-0100-000012050000}"/>
    <hyperlink ref="R653" r:id="rId1300" xr:uid="{00000000-0004-0000-0100-000013050000}"/>
    <hyperlink ref="N654" r:id="rId1301" xr:uid="{00000000-0004-0000-0100-000014050000}"/>
    <hyperlink ref="R654" r:id="rId1302" xr:uid="{00000000-0004-0000-0100-000015050000}"/>
    <hyperlink ref="N655" r:id="rId1303" xr:uid="{00000000-0004-0000-0100-000016050000}"/>
    <hyperlink ref="R655" r:id="rId1304" xr:uid="{00000000-0004-0000-0100-000017050000}"/>
    <hyperlink ref="N656" r:id="rId1305" xr:uid="{00000000-0004-0000-0100-000018050000}"/>
    <hyperlink ref="R656" r:id="rId1306" xr:uid="{00000000-0004-0000-0100-000019050000}"/>
    <hyperlink ref="N657" r:id="rId1307" xr:uid="{00000000-0004-0000-0100-00001A050000}"/>
    <hyperlink ref="R657" r:id="rId1308" xr:uid="{00000000-0004-0000-0100-00001B050000}"/>
    <hyperlink ref="N658" r:id="rId1309" xr:uid="{00000000-0004-0000-0100-00001C050000}"/>
    <hyperlink ref="R658" r:id="rId1310" xr:uid="{00000000-0004-0000-0100-00001D050000}"/>
    <hyperlink ref="N659" r:id="rId1311" xr:uid="{00000000-0004-0000-0100-00001E050000}"/>
    <hyperlink ref="R659" r:id="rId1312" xr:uid="{00000000-0004-0000-0100-00001F050000}"/>
    <hyperlink ref="N660" r:id="rId1313" xr:uid="{00000000-0004-0000-0100-000020050000}"/>
    <hyperlink ref="R660" r:id="rId1314" xr:uid="{00000000-0004-0000-0100-000021050000}"/>
    <hyperlink ref="N661" r:id="rId1315" xr:uid="{00000000-0004-0000-0100-000022050000}"/>
    <hyperlink ref="R661" r:id="rId1316" xr:uid="{00000000-0004-0000-0100-000023050000}"/>
    <hyperlink ref="N662" r:id="rId1317" xr:uid="{00000000-0004-0000-0100-000024050000}"/>
    <hyperlink ref="R662" r:id="rId1318" xr:uid="{00000000-0004-0000-0100-000025050000}"/>
    <hyperlink ref="N663" r:id="rId1319" xr:uid="{00000000-0004-0000-0100-000026050000}"/>
    <hyperlink ref="R663" r:id="rId1320" xr:uid="{00000000-0004-0000-0100-000027050000}"/>
    <hyperlink ref="N664" r:id="rId1321" xr:uid="{00000000-0004-0000-0100-000028050000}"/>
    <hyperlink ref="R664" r:id="rId1322" xr:uid="{00000000-0004-0000-0100-000029050000}"/>
    <hyperlink ref="N665" r:id="rId1323" xr:uid="{00000000-0004-0000-0100-00002A050000}"/>
    <hyperlink ref="R665" r:id="rId1324" xr:uid="{00000000-0004-0000-0100-00002B050000}"/>
    <hyperlink ref="N666" r:id="rId1325" xr:uid="{00000000-0004-0000-0100-00002C050000}"/>
    <hyperlink ref="R666" r:id="rId1326" xr:uid="{00000000-0004-0000-0100-00002D050000}"/>
    <hyperlink ref="N667" r:id="rId1327" xr:uid="{00000000-0004-0000-0100-00002E050000}"/>
    <hyperlink ref="R667" r:id="rId1328" xr:uid="{00000000-0004-0000-0100-00002F050000}"/>
    <hyperlink ref="N668" r:id="rId1329" xr:uid="{00000000-0004-0000-0100-000030050000}"/>
    <hyperlink ref="R668" r:id="rId1330" xr:uid="{00000000-0004-0000-0100-000031050000}"/>
    <hyperlink ref="N669" r:id="rId1331" xr:uid="{00000000-0004-0000-0100-000032050000}"/>
    <hyperlink ref="R669" r:id="rId1332" xr:uid="{00000000-0004-0000-0100-000033050000}"/>
    <hyperlink ref="N670" r:id="rId1333" xr:uid="{00000000-0004-0000-0100-000034050000}"/>
    <hyperlink ref="R670" r:id="rId1334" xr:uid="{00000000-0004-0000-0100-000035050000}"/>
    <hyperlink ref="N671" r:id="rId1335" xr:uid="{00000000-0004-0000-0100-000036050000}"/>
    <hyperlink ref="R671" r:id="rId1336" xr:uid="{00000000-0004-0000-0100-000037050000}"/>
    <hyperlink ref="N672" r:id="rId1337" xr:uid="{00000000-0004-0000-0100-000038050000}"/>
    <hyperlink ref="R672" r:id="rId1338" xr:uid="{00000000-0004-0000-0100-000039050000}"/>
    <hyperlink ref="N673" r:id="rId1339" xr:uid="{00000000-0004-0000-0100-00003A050000}"/>
    <hyperlink ref="R673" r:id="rId1340" xr:uid="{00000000-0004-0000-0100-00003B050000}"/>
    <hyperlink ref="N674" r:id="rId1341" xr:uid="{00000000-0004-0000-0100-00003C050000}"/>
    <hyperlink ref="R674" r:id="rId1342" xr:uid="{00000000-0004-0000-0100-00003D050000}"/>
    <hyperlink ref="N675" r:id="rId1343" xr:uid="{00000000-0004-0000-0100-00003E050000}"/>
    <hyperlink ref="R675" r:id="rId1344" xr:uid="{00000000-0004-0000-0100-00003F050000}"/>
    <hyperlink ref="N676" r:id="rId1345" xr:uid="{00000000-0004-0000-0100-000040050000}"/>
    <hyperlink ref="R676" r:id="rId1346" xr:uid="{00000000-0004-0000-0100-000041050000}"/>
    <hyperlink ref="N677" r:id="rId1347" xr:uid="{00000000-0004-0000-0100-000042050000}"/>
    <hyperlink ref="R677" r:id="rId1348" xr:uid="{00000000-0004-0000-0100-000043050000}"/>
    <hyperlink ref="N678" r:id="rId1349" xr:uid="{00000000-0004-0000-0100-000044050000}"/>
    <hyperlink ref="R678" r:id="rId1350" xr:uid="{00000000-0004-0000-0100-000045050000}"/>
    <hyperlink ref="N679" r:id="rId1351" xr:uid="{00000000-0004-0000-0100-000046050000}"/>
    <hyperlink ref="R679" r:id="rId1352" xr:uid="{00000000-0004-0000-0100-000047050000}"/>
    <hyperlink ref="N680" r:id="rId1353" xr:uid="{00000000-0004-0000-0100-000048050000}"/>
    <hyperlink ref="R680" r:id="rId1354" xr:uid="{00000000-0004-0000-0100-000049050000}"/>
    <hyperlink ref="N681" r:id="rId1355" xr:uid="{00000000-0004-0000-0100-00004A050000}"/>
    <hyperlink ref="R681" r:id="rId1356" xr:uid="{00000000-0004-0000-0100-00004B050000}"/>
    <hyperlink ref="N682" r:id="rId1357" xr:uid="{00000000-0004-0000-0100-00004C050000}"/>
    <hyperlink ref="R682" r:id="rId1358" xr:uid="{00000000-0004-0000-0100-00004D050000}"/>
    <hyperlink ref="N683" r:id="rId1359" xr:uid="{00000000-0004-0000-0100-00004E050000}"/>
    <hyperlink ref="R683" r:id="rId1360" xr:uid="{00000000-0004-0000-0100-00004F050000}"/>
    <hyperlink ref="N684" r:id="rId1361" xr:uid="{00000000-0004-0000-0100-000050050000}"/>
    <hyperlink ref="R684" r:id="rId1362" xr:uid="{00000000-0004-0000-0100-000051050000}"/>
    <hyperlink ref="N685" r:id="rId1363" xr:uid="{00000000-0004-0000-0100-000052050000}"/>
    <hyperlink ref="R685" r:id="rId1364" xr:uid="{00000000-0004-0000-0100-000053050000}"/>
    <hyperlink ref="N686" r:id="rId1365" xr:uid="{00000000-0004-0000-0100-000054050000}"/>
    <hyperlink ref="R686" r:id="rId1366" xr:uid="{00000000-0004-0000-0100-000055050000}"/>
    <hyperlink ref="N687" r:id="rId1367" xr:uid="{00000000-0004-0000-0100-000056050000}"/>
    <hyperlink ref="R687" r:id="rId1368" xr:uid="{00000000-0004-0000-0100-000057050000}"/>
    <hyperlink ref="N688" r:id="rId1369" xr:uid="{00000000-0004-0000-0100-000058050000}"/>
    <hyperlink ref="R688" r:id="rId1370" xr:uid="{00000000-0004-0000-0100-000059050000}"/>
    <hyperlink ref="N689" r:id="rId1371" xr:uid="{00000000-0004-0000-0100-00005A050000}"/>
    <hyperlink ref="R689" r:id="rId1372" xr:uid="{00000000-0004-0000-0100-00005B050000}"/>
    <hyperlink ref="N690" r:id="rId1373" xr:uid="{00000000-0004-0000-0100-00005C050000}"/>
    <hyperlink ref="R690" r:id="rId1374" xr:uid="{00000000-0004-0000-0100-00005D050000}"/>
    <hyperlink ref="N691" r:id="rId1375" xr:uid="{00000000-0004-0000-0100-00005E050000}"/>
    <hyperlink ref="R691" r:id="rId1376" xr:uid="{00000000-0004-0000-0100-00005F050000}"/>
    <hyperlink ref="N692" r:id="rId1377" xr:uid="{00000000-0004-0000-0100-000060050000}"/>
    <hyperlink ref="R692" r:id="rId1378" xr:uid="{00000000-0004-0000-0100-000061050000}"/>
    <hyperlink ref="N693" r:id="rId1379" xr:uid="{00000000-0004-0000-0100-000062050000}"/>
    <hyperlink ref="R693" r:id="rId1380" xr:uid="{00000000-0004-0000-0100-000063050000}"/>
    <hyperlink ref="N694" r:id="rId1381" xr:uid="{00000000-0004-0000-0100-000064050000}"/>
    <hyperlink ref="R694" r:id="rId1382" xr:uid="{00000000-0004-0000-0100-000065050000}"/>
    <hyperlink ref="N695" r:id="rId1383" xr:uid="{00000000-0004-0000-0100-000066050000}"/>
    <hyperlink ref="R695" r:id="rId1384" xr:uid="{00000000-0004-0000-0100-000067050000}"/>
    <hyperlink ref="N696" r:id="rId1385" xr:uid="{00000000-0004-0000-0100-000068050000}"/>
    <hyperlink ref="R696" r:id="rId1386" xr:uid="{00000000-0004-0000-0100-000069050000}"/>
    <hyperlink ref="N697" r:id="rId1387" xr:uid="{00000000-0004-0000-0100-00006A050000}"/>
    <hyperlink ref="R697" r:id="rId1388" xr:uid="{00000000-0004-0000-0100-00006B050000}"/>
    <hyperlink ref="N698" r:id="rId1389" xr:uid="{00000000-0004-0000-0100-00006C050000}"/>
    <hyperlink ref="R698" r:id="rId1390" xr:uid="{00000000-0004-0000-0100-00006D050000}"/>
    <hyperlink ref="N699" r:id="rId1391" xr:uid="{00000000-0004-0000-0100-00006E050000}"/>
    <hyperlink ref="R699" r:id="rId1392" xr:uid="{00000000-0004-0000-0100-00006F050000}"/>
    <hyperlink ref="N700" r:id="rId1393" xr:uid="{00000000-0004-0000-0100-000070050000}"/>
    <hyperlink ref="R700" r:id="rId1394" xr:uid="{00000000-0004-0000-0100-000071050000}"/>
    <hyperlink ref="N701" r:id="rId1395" xr:uid="{00000000-0004-0000-0100-000072050000}"/>
    <hyperlink ref="R701" r:id="rId1396" xr:uid="{00000000-0004-0000-0100-000073050000}"/>
    <hyperlink ref="N702" r:id="rId1397" xr:uid="{00000000-0004-0000-0100-000074050000}"/>
    <hyperlink ref="R702" r:id="rId1398" xr:uid="{00000000-0004-0000-0100-000075050000}"/>
    <hyperlink ref="N703" r:id="rId1399" xr:uid="{00000000-0004-0000-0100-000076050000}"/>
    <hyperlink ref="R703" r:id="rId1400" xr:uid="{00000000-0004-0000-0100-000077050000}"/>
    <hyperlink ref="N704" r:id="rId1401" xr:uid="{00000000-0004-0000-0100-000078050000}"/>
    <hyperlink ref="R704" r:id="rId1402" xr:uid="{00000000-0004-0000-0100-000079050000}"/>
    <hyperlink ref="N705" r:id="rId1403" xr:uid="{00000000-0004-0000-0100-00007A050000}"/>
    <hyperlink ref="R705" r:id="rId1404" xr:uid="{00000000-0004-0000-0100-00007B050000}"/>
    <hyperlink ref="N706" r:id="rId1405" xr:uid="{00000000-0004-0000-0100-00007C050000}"/>
    <hyperlink ref="R706" r:id="rId1406" xr:uid="{00000000-0004-0000-0100-00007D050000}"/>
    <hyperlink ref="N707" r:id="rId1407" xr:uid="{00000000-0004-0000-0100-00007E050000}"/>
    <hyperlink ref="R707" r:id="rId1408" xr:uid="{00000000-0004-0000-0100-00007F050000}"/>
    <hyperlink ref="N708" r:id="rId1409" xr:uid="{00000000-0004-0000-0100-000080050000}"/>
    <hyperlink ref="R708" r:id="rId1410" xr:uid="{00000000-0004-0000-0100-000081050000}"/>
    <hyperlink ref="N709" r:id="rId1411" xr:uid="{00000000-0004-0000-0100-000082050000}"/>
    <hyperlink ref="R709" r:id="rId1412" xr:uid="{00000000-0004-0000-0100-000083050000}"/>
    <hyperlink ref="N710" r:id="rId1413" xr:uid="{00000000-0004-0000-0100-000084050000}"/>
    <hyperlink ref="R710" r:id="rId1414" xr:uid="{00000000-0004-0000-0100-000085050000}"/>
    <hyperlink ref="N711" r:id="rId1415" xr:uid="{00000000-0004-0000-0100-000086050000}"/>
    <hyperlink ref="R711" r:id="rId1416" xr:uid="{00000000-0004-0000-0100-000087050000}"/>
    <hyperlink ref="N712" r:id="rId1417" xr:uid="{00000000-0004-0000-0100-000088050000}"/>
    <hyperlink ref="R712" r:id="rId1418" xr:uid="{00000000-0004-0000-0100-000089050000}"/>
    <hyperlink ref="N713" r:id="rId1419" xr:uid="{00000000-0004-0000-0100-00008A050000}"/>
    <hyperlink ref="R713" r:id="rId1420" xr:uid="{00000000-0004-0000-0100-00008B050000}"/>
    <hyperlink ref="N714" r:id="rId1421" xr:uid="{00000000-0004-0000-0100-00008C050000}"/>
    <hyperlink ref="R714" r:id="rId1422" xr:uid="{00000000-0004-0000-0100-00008D050000}"/>
    <hyperlink ref="N715" r:id="rId1423" xr:uid="{00000000-0004-0000-0100-00008E050000}"/>
    <hyperlink ref="R715" r:id="rId1424" xr:uid="{00000000-0004-0000-0100-00008F050000}"/>
    <hyperlink ref="N716" r:id="rId1425" xr:uid="{00000000-0004-0000-0100-000090050000}"/>
    <hyperlink ref="R716" r:id="rId1426" xr:uid="{00000000-0004-0000-0100-000091050000}"/>
    <hyperlink ref="N717" r:id="rId1427" xr:uid="{00000000-0004-0000-0100-000092050000}"/>
    <hyperlink ref="R717" r:id="rId1428" xr:uid="{00000000-0004-0000-0100-000093050000}"/>
    <hyperlink ref="N718" r:id="rId1429" xr:uid="{00000000-0004-0000-0100-000094050000}"/>
    <hyperlink ref="R718" r:id="rId1430" xr:uid="{00000000-0004-0000-0100-000095050000}"/>
    <hyperlink ref="N719" r:id="rId1431" xr:uid="{00000000-0004-0000-0100-000096050000}"/>
    <hyperlink ref="R719" r:id="rId1432" xr:uid="{00000000-0004-0000-0100-000097050000}"/>
    <hyperlink ref="N720" r:id="rId1433" xr:uid="{00000000-0004-0000-0100-000098050000}"/>
    <hyperlink ref="R720" r:id="rId1434" xr:uid="{00000000-0004-0000-0100-000099050000}"/>
    <hyperlink ref="N721" r:id="rId1435" xr:uid="{00000000-0004-0000-0100-00009A050000}"/>
    <hyperlink ref="R721" r:id="rId1436" xr:uid="{00000000-0004-0000-0100-00009B050000}"/>
    <hyperlink ref="N722" r:id="rId1437" xr:uid="{00000000-0004-0000-0100-00009C050000}"/>
    <hyperlink ref="R722" r:id="rId1438" xr:uid="{00000000-0004-0000-0100-00009D050000}"/>
    <hyperlink ref="N723" r:id="rId1439" xr:uid="{00000000-0004-0000-0100-00009E050000}"/>
    <hyperlink ref="R723" r:id="rId1440" xr:uid="{00000000-0004-0000-0100-00009F050000}"/>
    <hyperlink ref="N724" r:id="rId1441" xr:uid="{00000000-0004-0000-0100-0000A0050000}"/>
    <hyperlink ref="R724" r:id="rId1442" xr:uid="{00000000-0004-0000-0100-0000A1050000}"/>
    <hyperlink ref="N725" r:id="rId1443" xr:uid="{00000000-0004-0000-0100-0000A2050000}"/>
    <hyperlink ref="R725" r:id="rId1444" xr:uid="{00000000-0004-0000-0100-0000A3050000}"/>
    <hyperlink ref="N726" r:id="rId1445" xr:uid="{00000000-0004-0000-0100-0000A4050000}"/>
    <hyperlink ref="R726" r:id="rId1446" xr:uid="{00000000-0004-0000-0100-0000A5050000}"/>
    <hyperlink ref="N727" r:id="rId1447" xr:uid="{00000000-0004-0000-0100-0000A6050000}"/>
    <hyperlink ref="R727" r:id="rId1448" xr:uid="{00000000-0004-0000-0100-0000A7050000}"/>
    <hyperlink ref="N728" r:id="rId1449" xr:uid="{00000000-0004-0000-0100-0000A8050000}"/>
    <hyperlink ref="R728" r:id="rId1450" xr:uid="{00000000-0004-0000-0100-0000A9050000}"/>
    <hyperlink ref="N729" r:id="rId1451" xr:uid="{00000000-0004-0000-0100-0000AA050000}"/>
    <hyperlink ref="R729" r:id="rId1452" xr:uid="{00000000-0004-0000-0100-0000AB050000}"/>
    <hyperlink ref="N730" r:id="rId1453" xr:uid="{00000000-0004-0000-0100-0000AC050000}"/>
    <hyperlink ref="R730" r:id="rId1454" xr:uid="{00000000-0004-0000-0100-0000AD050000}"/>
    <hyperlink ref="N731" r:id="rId1455" xr:uid="{00000000-0004-0000-0100-0000AE050000}"/>
    <hyperlink ref="R731" r:id="rId1456" xr:uid="{00000000-0004-0000-0100-0000AF050000}"/>
    <hyperlink ref="N732" r:id="rId1457" xr:uid="{00000000-0004-0000-0100-0000B0050000}"/>
    <hyperlink ref="R732" r:id="rId1458" xr:uid="{00000000-0004-0000-0100-0000B1050000}"/>
    <hyperlink ref="N733" r:id="rId1459" xr:uid="{00000000-0004-0000-0100-0000B2050000}"/>
    <hyperlink ref="R733" r:id="rId1460" xr:uid="{00000000-0004-0000-0100-0000B3050000}"/>
    <hyperlink ref="N734" r:id="rId1461" xr:uid="{00000000-0004-0000-0100-0000B4050000}"/>
    <hyperlink ref="R734" r:id="rId1462" xr:uid="{00000000-0004-0000-0100-0000B5050000}"/>
    <hyperlink ref="N735" r:id="rId1463" xr:uid="{00000000-0004-0000-0100-0000B6050000}"/>
    <hyperlink ref="R735" r:id="rId1464" xr:uid="{00000000-0004-0000-0100-0000B7050000}"/>
    <hyperlink ref="N736" r:id="rId1465" xr:uid="{00000000-0004-0000-0100-0000B8050000}"/>
    <hyperlink ref="R736" r:id="rId1466" xr:uid="{00000000-0004-0000-0100-0000B9050000}"/>
    <hyperlink ref="N737" r:id="rId1467" xr:uid="{00000000-0004-0000-0100-0000BA050000}"/>
    <hyperlink ref="R737" r:id="rId1468" xr:uid="{00000000-0004-0000-0100-0000BB050000}"/>
    <hyperlink ref="N738" r:id="rId1469" xr:uid="{00000000-0004-0000-0100-0000BC050000}"/>
    <hyperlink ref="R738" r:id="rId1470" xr:uid="{00000000-0004-0000-0100-0000BD050000}"/>
    <hyperlink ref="N739" r:id="rId1471" xr:uid="{00000000-0004-0000-0100-0000BE050000}"/>
    <hyperlink ref="R739" r:id="rId1472" xr:uid="{00000000-0004-0000-0100-0000BF050000}"/>
    <hyperlink ref="N740" r:id="rId1473" xr:uid="{00000000-0004-0000-0100-0000C0050000}"/>
    <hyperlink ref="R740" r:id="rId1474" xr:uid="{00000000-0004-0000-0100-0000C1050000}"/>
    <hyperlink ref="N741" r:id="rId1475" xr:uid="{00000000-0004-0000-0100-0000C2050000}"/>
    <hyperlink ref="R741" r:id="rId1476" xr:uid="{00000000-0004-0000-0100-0000C3050000}"/>
    <hyperlink ref="N742" r:id="rId1477" xr:uid="{00000000-0004-0000-0100-0000C4050000}"/>
    <hyperlink ref="R742" r:id="rId1478" xr:uid="{00000000-0004-0000-0100-0000C5050000}"/>
    <hyperlink ref="N743" r:id="rId1479" xr:uid="{00000000-0004-0000-0100-0000C6050000}"/>
    <hyperlink ref="R743" r:id="rId1480" xr:uid="{00000000-0004-0000-0100-0000C7050000}"/>
    <hyperlink ref="N744" r:id="rId1481" xr:uid="{00000000-0004-0000-0100-0000C8050000}"/>
    <hyperlink ref="R744" r:id="rId1482" xr:uid="{00000000-0004-0000-0100-0000C9050000}"/>
    <hyperlink ref="N745" r:id="rId1483" xr:uid="{00000000-0004-0000-0100-0000CA050000}"/>
    <hyperlink ref="R745" r:id="rId1484" xr:uid="{00000000-0004-0000-0100-0000CB050000}"/>
    <hyperlink ref="N746" r:id="rId1485" xr:uid="{00000000-0004-0000-0100-0000CC050000}"/>
    <hyperlink ref="R746" r:id="rId1486" xr:uid="{00000000-0004-0000-0100-0000CD050000}"/>
    <hyperlink ref="N747" r:id="rId1487" xr:uid="{00000000-0004-0000-0100-0000CE050000}"/>
    <hyperlink ref="R747" r:id="rId1488" xr:uid="{00000000-0004-0000-0100-0000CF050000}"/>
    <hyperlink ref="N748" r:id="rId1489" xr:uid="{00000000-0004-0000-0100-0000D0050000}"/>
    <hyperlink ref="R748" r:id="rId1490" xr:uid="{00000000-0004-0000-0100-0000D1050000}"/>
    <hyperlink ref="N749" r:id="rId1491" xr:uid="{00000000-0004-0000-0100-0000D2050000}"/>
    <hyperlink ref="R749" r:id="rId1492" xr:uid="{00000000-0004-0000-0100-0000D3050000}"/>
    <hyperlink ref="N750" r:id="rId1493" xr:uid="{00000000-0004-0000-0100-0000D4050000}"/>
    <hyperlink ref="R750" r:id="rId1494" xr:uid="{00000000-0004-0000-0100-0000D5050000}"/>
    <hyperlink ref="N751" r:id="rId1495" xr:uid="{00000000-0004-0000-0100-0000D6050000}"/>
    <hyperlink ref="R751" r:id="rId1496" xr:uid="{00000000-0004-0000-0100-0000D7050000}"/>
    <hyperlink ref="N752" r:id="rId1497" xr:uid="{00000000-0004-0000-0100-0000D8050000}"/>
    <hyperlink ref="R752" r:id="rId1498" xr:uid="{00000000-0004-0000-0100-0000D9050000}"/>
    <hyperlink ref="N753" r:id="rId1499" xr:uid="{00000000-0004-0000-0100-0000DA050000}"/>
    <hyperlink ref="R753" r:id="rId1500" xr:uid="{00000000-0004-0000-0100-0000DB050000}"/>
    <hyperlink ref="N754" r:id="rId1501" xr:uid="{00000000-0004-0000-0100-0000DC050000}"/>
    <hyperlink ref="R754" r:id="rId1502" xr:uid="{00000000-0004-0000-0100-0000DD050000}"/>
    <hyperlink ref="N755" r:id="rId1503" xr:uid="{00000000-0004-0000-0100-0000DE050000}"/>
    <hyperlink ref="R755" r:id="rId1504" xr:uid="{00000000-0004-0000-0100-0000DF050000}"/>
    <hyperlink ref="N756" r:id="rId1505" xr:uid="{00000000-0004-0000-0100-0000E0050000}"/>
    <hyperlink ref="R756" r:id="rId1506" xr:uid="{00000000-0004-0000-0100-0000E1050000}"/>
    <hyperlink ref="N757" r:id="rId1507" xr:uid="{00000000-0004-0000-0100-0000E2050000}"/>
    <hyperlink ref="R757" r:id="rId1508" xr:uid="{00000000-0004-0000-0100-0000E3050000}"/>
    <hyperlink ref="N758" r:id="rId1509" xr:uid="{00000000-0004-0000-0100-0000E4050000}"/>
    <hyperlink ref="R758" r:id="rId1510" xr:uid="{00000000-0004-0000-0100-0000E5050000}"/>
    <hyperlink ref="N759" r:id="rId1511" xr:uid="{00000000-0004-0000-0100-0000E6050000}"/>
    <hyperlink ref="R759" r:id="rId1512" xr:uid="{00000000-0004-0000-0100-0000E7050000}"/>
    <hyperlink ref="N760" r:id="rId1513" xr:uid="{00000000-0004-0000-0100-0000E8050000}"/>
    <hyperlink ref="R760" r:id="rId1514" xr:uid="{00000000-0004-0000-0100-0000E9050000}"/>
    <hyperlink ref="N761" r:id="rId1515" xr:uid="{00000000-0004-0000-0100-0000EA050000}"/>
    <hyperlink ref="R761" r:id="rId1516" xr:uid="{00000000-0004-0000-0100-0000EB050000}"/>
    <hyperlink ref="N762" r:id="rId1517" xr:uid="{00000000-0004-0000-0100-0000EC050000}"/>
    <hyperlink ref="R762" r:id="rId1518" xr:uid="{00000000-0004-0000-0100-0000ED050000}"/>
    <hyperlink ref="N763" r:id="rId1519" xr:uid="{00000000-0004-0000-0100-0000EE050000}"/>
    <hyperlink ref="R763" r:id="rId1520" xr:uid="{00000000-0004-0000-0100-0000EF050000}"/>
    <hyperlink ref="N764" r:id="rId1521" xr:uid="{00000000-0004-0000-0100-0000F0050000}"/>
    <hyperlink ref="R764" r:id="rId1522" xr:uid="{00000000-0004-0000-0100-0000F1050000}"/>
    <hyperlink ref="N765" r:id="rId1523" xr:uid="{00000000-0004-0000-0100-0000F2050000}"/>
    <hyperlink ref="R765" r:id="rId1524" xr:uid="{00000000-0004-0000-0100-0000F3050000}"/>
    <hyperlink ref="N766" r:id="rId1525" xr:uid="{00000000-0004-0000-0100-0000F4050000}"/>
    <hyperlink ref="R766" r:id="rId1526" xr:uid="{00000000-0004-0000-0100-0000F5050000}"/>
    <hyperlink ref="N767" r:id="rId1527" xr:uid="{00000000-0004-0000-0100-0000F6050000}"/>
    <hyperlink ref="R767" r:id="rId1528" xr:uid="{00000000-0004-0000-0100-0000F7050000}"/>
    <hyperlink ref="N768" r:id="rId1529" xr:uid="{00000000-0004-0000-0100-0000F8050000}"/>
    <hyperlink ref="R768" r:id="rId1530" xr:uid="{00000000-0004-0000-0100-0000F9050000}"/>
    <hyperlink ref="N769" r:id="rId1531" xr:uid="{00000000-0004-0000-0100-0000FA050000}"/>
    <hyperlink ref="R769" r:id="rId1532" xr:uid="{00000000-0004-0000-0100-0000FB050000}"/>
    <hyperlink ref="N770" r:id="rId1533" xr:uid="{00000000-0004-0000-0100-0000FC050000}"/>
    <hyperlink ref="R770" r:id="rId1534" xr:uid="{00000000-0004-0000-0100-0000FD050000}"/>
    <hyperlink ref="N771" r:id="rId1535" xr:uid="{00000000-0004-0000-0100-0000FE050000}"/>
    <hyperlink ref="R771" r:id="rId1536" xr:uid="{00000000-0004-0000-0100-0000FF050000}"/>
    <hyperlink ref="N772" r:id="rId1537" xr:uid="{00000000-0004-0000-0100-000000060000}"/>
    <hyperlink ref="R772" r:id="rId1538" xr:uid="{00000000-0004-0000-0100-000001060000}"/>
    <hyperlink ref="N773" r:id="rId1539" xr:uid="{00000000-0004-0000-0100-000002060000}"/>
    <hyperlink ref="R773" r:id="rId1540" xr:uid="{00000000-0004-0000-0100-000003060000}"/>
    <hyperlink ref="N774" r:id="rId1541" xr:uid="{00000000-0004-0000-0100-000004060000}"/>
    <hyperlink ref="R774" r:id="rId1542" xr:uid="{00000000-0004-0000-0100-000005060000}"/>
    <hyperlink ref="N775" r:id="rId1543" xr:uid="{00000000-0004-0000-0100-000006060000}"/>
    <hyperlink ref="R775" r:id="rId1544" xr:uid="{00000000-0004-0000-0100-000007060000}"/>
    <hyperlink ref="N776" r:id="rId1545" xr:uid="{00000000-0004-0000-0100-000008060000}"/>
    <hyperlink ref="R776" r:id="rId1546" xr:uid="{00000000-0004-0000-0100-000009060000}"/>
    <hyperlink ref="N777" r:id="rId1547" xr:uid="{00000000-0004-0000-0100-00000A060000}"/>
    <hyperlink ref="R777" r:id="rId1548" xr:uid="{00000000-0004-0000-0100-00000B060000}"/>
    <hyperlink ref="N778" r:id="rId1549" xr:uid="{00000000-0004-0000-0100-00000C060000}"/>
    <hyperlink ref="R778" r:id="rId1550" xr:uid="{00000000-0004-0000-0100-00000D060000}"/>
    <hyperlink ref="N779" r:id="rId1551" xr:uid="{00000000-0004-0000-0100-00000E060000}"/>
    <hyperlink ref="R779" r:id="rId1552" xr:uid="{00000000-0004-0000-0100-00000F060000}"/>
    <hyperlink ref="N780" r:id="rId1553" xr:uid="{00000000-0004-0000-0100-000010060000}"/>
    <hyperlink ref="R780" r:id="rId1554" xr:uid="{00000000-0004-0000-0100-000011060000}"/>
    <hyperlink ref="N781" r:id="rId1555" xr:uid="{00000000-0004-0000-0100-000012060000}"/>
    <hyperlink ref="R781" r:id="rId1556" xr:uid="{00000000-0004-0000-0100-000013060000}"/>
    <hyperlink ref="N782" r:id="rId1557" xr:uid="{00000000-0004-0000-0100-000014060000}"/>
    <hyperlink ref="R782" r:id="rId1558" xr:uid="{00000000-0004-0000-0100-000015060000}"/>
    <hyperlink ref="N783" r:id="rId1559" xr:uid="{00000000-0004-0000-0100-000016060000}"/>
    <hyperlink ref="R783" r:id="rId1560" xr:uid="{00000000-0004-0000-0100-000017060000}"/>
    <hyperlink ref="N784" r:id="rId1561" xr:uid="{00000000-0004-0000-0100-000018060000}"/>
    <hyperlink ref="R784" r:id="rId1562" xr:uid="{00000000-0004-0000-0100-000019060000}"/>
    <hyperlink ref="N785" r:id="rId1563" xr:uid="{00000000-0004-0000-0100-00001A060000}"/>
    <hyperlink ref="R785" r:id="rId1564" xr:uid="{00000000-0004-0000-0100-00001B060000}"/>
    <hyperlink ref="N786" r:id="rId1565" xr:uid="{00000000-0004-0000-0100-00001C060000}"/>
    <hyperlink ref="R786" r:id="rId1566" xr:uid="{00000000-0004-0000-0100-00001D060000}"/>
    <hyperlink ref="N787" r:id="rId1567" xr:uid="{00000000-0004-0000-0100-00001E060000}"/>
    <hyperlink ref="R787" r:id="rId1568" xr:uid="{00000000-0004-0000-0100-00001F060000}"/>
    <hyperlink ref="N788" r:id="rId1569" xr:uid="{00000000-0004-0000-0100-000020060000}"/>
    <hyperlink ref="R788" r:id="rId1570" xr:uid="{00000000-0004-0000-0100-000021060000}"/>
    <hyperlink ref="N789" r:id="rId1571" xr:uid="{00000000-0004-0000-0100-000022060000}"/>
    <hyperlink ref="R789" r:id="rId1572" xr:uid="{00000000-0004-0000-0100-000023060000}"/>
    <hyperlink ref="N790" r:id="rId1573" xr:uid="{00000000-0004-0000-0100-000024060000}"/>
    <hyperlink ref="R790" r:id="rId1574" xr:uid="{00000000-0004-0000-0100-000025060000}"/>
    <hyperlink ref="N791" r:id="rId1575" xr:uid="{00000000-0004-0000-0100-000026060000}"/>
    <hyperlink ref="R791" r:id="rId1576" xr:uid="{00000000-0004-0000-0100-000027060000}"/>
    <hyperlink ref="N792" r:id="rId1577" xr:uid="{00000000-0004-0000-0100-000028060000}"/>
    <hyperlink ref="R792" r:id="rId1578" xr:uid="{00000000-0004-0000-0100-000029060000}"/>
    <hyperlink ref="N793" r:id="rId1579" xr:uid="{00000000-0004-0000-0100-00002A060000}"/>
    <hyperlink ref="R793" r:id="rId1580" xr:uid="{00000000-0004-0000-0100-00002B060000}"/>
    <hyperlink ref="N794" r:id="rId1581" xr:uid="{00000000-0004-0000-0100-00002C060000}"/>
    <hyperlink ref="R794" r:id="rId1582" xr:uid="{00000000-0004-0000-0100-00002D060000}"/>
    <hyperlink ref="N795" r:id="rId1583" xr:uid="{00000000-0004-0000-0100-00002E060000}"/>
    <hyperlink ref="R795" r:id="rId1584" xr:uid="{00000000-0004-0000-0100-00002F060000}"/>
    <hyperlink ref="N796" r:id="rId1585" xr:uid="{00000000-0004-0000-0100-000030060000}"/>
    <hyperlink ref="R796" r:id="rId1586" xr:uid="{00000000-0004-0000-0100-000031060000}"/>
    <hyperlink ref="N797" r:id="rId1587" xr:uid="{00000000-0004-0000-0100-000032060000}"/>
    <hyperlink ref="R797" r:id="rId1588" xr:uid="{00000000-0004-0000-0100-000033060000}"/>
    <hyperlink ref="N798" r:id="rId1589" xr:uid="{00000000-0004-0000-0100-000034060000}"/>
    <hyperlink ref="R798" r:id="rId1590" xr:uid="{00000000-0004-0000-0100-000035060000}"/>
    <hyperlink ref="N799" r:id="rId1591" xr:uid="{00000000-0004-0000-0100-000036060000}"/>
    <hyperlink ref="R799" r:id="rId1592" xr:uid="{00000000-0004-0000-0100-000037060000}"/>
    <hyperlink ref="N800" r:id="rId1593" xr:uid="{00000000-0004-0000-0100-000038060000}"/>
    <hyperlink ref="R800" r:id="rId1594" xr:uid="{00000000-0004-0000-0100-000039060000}"/>
    <hyperlink ref="N801" r:id="rId1595" xr:uid="{00000000-0004-0000-0100-00003A060000}"/>
    <hyperlink ref="R801" r:id="rId1596" xr:uid="{00000000-0004-0000-0100-00003B060000}"/>
    <hyperlink ref="N802" r:id="rId1597" xr:uid="{00000000-0004-0000-0100-00003C060000}"/>
    <hyperlink ref="R802" r:id="rId1598" xr:uid="{00000000-0004-0000-0100-00003D060000}"/>
    <hyperlink ref="N803" r:id="rId1599" xr:uid="{00000000-0004-0000-0100-00003E060000}"/>
    <hyperlink ref="R803" r:id="rId1600" xr:uid="{00000000-0004-0000-0100-00003F060000}"/>
    <hyperlink ref="N804" r:id="rId1601" xr:uid="{00000000-0004-0000-0100-000040060000}"/>
    <hyperlink ref="R804" r:id="rId1602" xr:uid="{00000000-0004-0000-0100-000041060000}"/>
    <hyperlink ref="N805" r:id="rId1603" xr:uid="{00000000-0004-0000-0100-000042060000}"/>
    <hyperlink ref="R805" r:id="rId1604" xr:uid="{00000000-0004-0000-0100-000043060000}"/>
    <hyperlink ref="N806" r:id="rId1605" xr:uid="{00000000-0004-0000-0100-000044060000}"/>
    <hyperlink ref="R806" r:id="rId1606" xr:uid="{00000000-0004-0000-0100-000045060000}"/>
    <hyperlink ref="N807" r:id="rId1607" xr:uid="{00000000-0004-0000-0100-000046060000}"/>
    <hyperlink ref="R807" r:id="rId1608" xr:uid="{00000000-0004-0000-0100-000047060000}"/>
    <hyperlink ref="N808" r:id="rId1609" xr:uid="{00000000-0004-0000-0100-000048060000}"/>
    <hyperlink ref="R808" r:id="rId1610" xr:uid="{00000000-0004-0000-0100-000049060000}"/>
    <hyperlink ref="N809" r:id="rId1611" xr:uid="{00000000-0004-0000-0100-00004A060000}"/>
    <hyperlink ref="R809" r:id="rId1612" xr:uid="{00000000-0004-0000-0100-00004B060000}"/>
    <hyperlink ref="N810" r:id="rId1613" xr:uid="{00000000-0004-0000-0100-00004C060000}"/>
    <hyperlink ref="R810" r:id="rId1614" xr:uid="{00000000-0004-0000-0100-00004D060000}"/>
    <hyperlink ref="N811" r:id="rId1615" xr:uid="{00000000-0004-0000-0100-00004E060000}"/>
    <hyperlink ref="R811" r:id="rId1616" xr:uid="{00000000-0004-0000-0100-00004F060000}"/>
    <hyperlink ref="N812" r:id="rId1617" xr:uid="{00000000-0004-0000-0100-000050060000}"/>
    <hyperlink ref="R812" r:id="rId1618" xr:uid="{00000000-0004-0000-0100-000051060000}"/>
    <hyperlink ref="N813" r:id="rId1619" xr:uid="{00000000-0004-0000-0100-000052060000}"/>
    <hyperlink ref="R813" r:id="rId1620" xr:uid="{00000000-0004-0000-0100-000053060000}"/>
    <hyperlink ref="N814" r:id="rId1621" xr:uid="{00000000-0004-0000-0100-000054060000}"/>
    <hyperlink ref="R814" r:id="rId1622" xr:uid="{00000000-0004-0000-0100-000055060000}"/>
    <hyperlink ref="N815" r:id="rId1623" xr:uid="{00000000-0004-0000-0100-000056060000}"/>
    <hyperlink ref="R815" r:id="rId1624" xr:uid="{00000000-0004-0000-0100-000057060000}"/>
    <hyperlink ref="N816" r:id="rId1625" xr:uid="{00000000-0004-0000-0100-000058060000}"/>
    <hyperlink ref="R816" r:id="rId1626" xr:uid="{00000000-0004-0000-0100-000059060000}"/>
    <hyperlink ref="N817" r:id="rId1627" xr:uid="{00000000-0004-0000-0100-00005A060000}"/>
    <hyperlink ref="R817" r:id="rId1628" xr:uid="{00000000-0004-0000-0100-00005B060000}"/>
    <hyperlink ref="N818" r:id="rId1629" xr:uid="{00000000-0004-0000-0100-00005C060000}"/>
    <hyperlink ref="R818" r:id="rId1630" xr:uid="{00000000-0004-0000-0100-00005D060000}"/>
    <hyperlink ref="N819" r:id="rId1631" xr:uid="{00000000-0004-0000-0100-00005E060000}"/>
    <hyperlink ref="R819" r:id="rId1632" xr:uid="{00000000-0004-0000-0100-00005F060000}"/>
    <hyperlink ref="N820" r:id="rId1633" xr:uid="{00000000-0004-0000-0100-000060060000}"/>
    <hyperlink ref="R820" r:id="rId1634" xr:uid="{00000000-0004-0000-0100-000061060000}"/>
    <hyperlink ref="N821" r:id="rId1635" xr:uid="{00000000-0004-0000-0100-000062060000}"/>
    <hyperlink ref="R821" r:id="rId1636" xr:uid="{00000000-0004-0000-0100-000063060000}"/>
    <hyperlink ref="N822" r:id="rId1637" xr:uid="{00000000-0004-0000-0100-000064060000}"/>
    <hyperlink ref="R822" r:id="rId1638" xr:uid="{00000000-0004-0000-0100-000065060000}"/>
    <hyperlink ref="N823" r:id="rId1639" xr:uid="{00000000-0004-0000-0100-000066060000}"/>
    <hyperlink ref="R823" r:id="rId1640" xr:uid="{00000000-0004-0000-0100-000067060000}"/>
    <hyperlink ref="N824" r:id="rId1641" xr:uid="{00000000-0004-0000-0100-000068060000}"/>
    <hyperlink ref="R824" r:id="rId1642" xr:uid="{00000000-0004-0000-0100-000069060000}"/>
    <hyperlink ref="N825" r:id="rId1643" xr:uid="{00000000-0004-0000-0100-00006A060000}"/>
    <hyperlink ref="R825" r:id="rId1644" xr:uid="{00000000-0004-0000-0100-00006B060000}"/>
    <hyperlink ref="N826" r:id="rId1645" xr:uid="{00000000-0004-0000-0100-00006C060000}"/>
    <hyperlink ref="R826" r:id="rId1646" xr:uid="{00000000-0004-0000-0100-00006D060000}"/>
    <hyperlink ref="N827" r:id="rId1647" xr:uid="{00000000-0004-0000-0100-00006E060000}"/>
    <hyperlink ref="R827" r:id="rId1648" xr:uid="{00000000-0004-0000-0100-00006F060000}"/>
    <hyperlink ref="N828" r:id="rId1649" xr:uid="{00000000-0004-0000-0100-000070060000}"/>
    <hyperlink ref="R828" r:id="rId1650" xr:uid="{00000000-0004-0000-0100-000071060000}"/>
    <hyperlink ref="N829" r:id="rId1651" xr:uid="{00000000-0004-0000-0100-000072060000}"/>
    <hyperlink ref="R829" r:id="rId1652" xr:uid="{00000000-0004-0000-0100-000073060000}"/>
    <hyperlink ref="N830" r:id="rId1653" xr:uid="{00000000-0004-0000-0100-000074060000}"/>
    <hyperlink ref="R830" r:id="rId1654" xr:uid="{00000000-0004-0000-0100-000075060000}"/>
    <hyperlink ref="N831" r:id="rId1655" xr:uid="{00000000-0004-0000-0100-000076060000}"/>
    <hyperlink ref="R831" r:id="rId1656" xr:uid="{00000000-0004-0000-0100-000077060000}"/>
    <hyperlink ref="N832" r:id="rId1657" xr:uid="{00000000-0004-0000-0100-000078060000}"/>
    <hyperlink ref="R832" r:id="rId1658" xr:uid="{00000000-0004-0000-0100-000079060000}"/>
    <hyperlink ref="N833" r:id="rId1659" xr:uid="{00000000-0004-0000-0100-00007A060000}"/>
    <hyperlink ref="R833" r:id="rId1660" xr:uid="{00000000-0004-0000-0100-00007B060000}"/>
    <hyperlink ref="N834" r:id="rId1661" xr:uid="{00000000-0004-0000-0100-00007C060000}"/>
    <hyperlink ref="R834" r:id="rId1662" xr:uid="{00000000-0004-0000-0100-00007D060000}"/>
    <hyperlink ref="N835" r:id="rId1663" xr:uid="{00000000-0004-0000-0100-00007E060000}"/>
    <hyperlink ref="R835" r:id="rId1664" xr:uid="{00000000-0004-0000-0100-00007F060000}"/>
    <hyperlink ref="N836" r:id="rId1665" xr:uid="{00000000-0004-0000-0100-000080060000}"/>
    <hyperlink ref="R836" r:id="rId1666" xr:uid="{00000000-0004-0000-0100-000081060000}"/>
    <hyperlink ref="N837" r:id="rId1667" xr:uid="{00000000-0004-0000-0100-000082060000}"/>
    <hyperlink ref="R837" r:id="rId1668" xr:uid="{00000000-0004-0000-0100-000083060000}"/>
    <hyperlink ref="N838" r:id="rId1669" xr:uid="{00000000-0004-0000-0100-000084060000}"/>
    <hyperlink ref="R838" r:id="rId1670" xr:uid="{00000000-0004-0000-0100-000085060000}"/>
    <hyperlink ref="N839" r:id="rId1671" xr:uid="{00000000-0004-0000-0100-000086060000}"/>
    <hyperlink ref="R839" r:id="rId1672" xr:uid="{00000000-0004-0000-0100-000087060000}"/>
    <hyperlink ref="N840" r:id="rId1673" xr:uid="{00000000-0004-0000-0100-000088060000}"/>
    <hyperlink ref="R840" r:id="rId1674" xr:uid="{00000000-0004-0000-0100-000089060000}"/>
    <hyperlink ref="N841" r:id="rId1675" xr:uid="{00000000-0004-0000-0100-00008A060000}"/>
    <hyperlink ref="R841" r:id="rId1676" xr:uid="{00000000-0004-0000-0100-00008B060000}"/>
    <hyperlink ref="N842" r:id="rId1677" xr:uid="{00000000-0004-0000-0100-00008C060000}"/>
    <hyperlink ref="R842" r:id="rId1678" xr:uid="{00000000-0004-0000-0100-00008D060000}"/>
    <hyperlink ref="N843" r:id="rId1679" xr:uid="{00000000-0004-0000-0100-00008E060000}"/>
    <hyperlink ref="R843" r:id="rId1680" xr:uid="{00000000-0004-0000-0100-00008F060000}"/>
    <hyperlink ref="N844" r:id="rId1681" xr:uid="{00000000-0004-0000-0100-000090060000}"/>
    <hyperlink ref="R844" r:id="rId1682" xr:uid="{00000000-0004-0000-0100-000091060000}"/>
    <hyperlink ref="N845" r:id="rId1683" xr:uid="{00000000-0004-0000-0100-000092060000}"/>
    <hyperlink ref="R845" r:id="rId1684" xr:uid="{00000000-0004-0000-0100-000093060000}"/>
    <hyperlink ref="N846" r:id="rId1685" xr:uid="{00000000-0004-0000-0100-000094060000}"/>
    <hyperlink ref="R846" r:id="rId1686" xr:uid="{00000000-0004-0000-0100-000095060000}"/>
    <hyperlink ref="N847" r:id="rId1687" xr:uid="{00000000-0004-0000-0100-000096060000}"/>
    <hyperlink ref="R847" r:id="rId1688" xr:uid="{00000000-0004-0000-0100-000097060000}"/>
    <hyperlink ref="N848" r:id="rId1689" xr:uid="{00000000-0004-0000-0100-000098060000}"/>
    <hyperlink ref="R848" r:id="rId1690" xr:uid="{00000000-0004-0000-0100-000099060000}"/>
    <hyperlink ref="N849" r:id="rId1691" xr:uid="{00000000-0004-0000-0100-00009A060000}"/>
    <hyperlink ref="R849" r:id="rId1692" xr:uid="{00000000-0004-0000-0100-00009B060000}"/>
    <hyperlink ref="N850" r:id="rId1693" xr:uid="{00000000-0004-0000-0100-00009C060000}"/>
    <hyperlink ref="R850" r:id="rId1694" xr:uid="{00000000-0004-0000-0100-00009D060000}"/>
    <hyperlink ref="N851" r:id="rId1695" xr:uid="{00000000-0004-0000-0100-00009E060000}"/>
    <hyperlink ref="R851" r:id="rId1696" xr:uid="{00000000-0004-0000-0100-00009F060000}"/>
    <hyperlink ref="N852" r:id="rId1697" xr:uid="{00000000-0004-0000-0100-0000A0060000}"/>
    <hyperlink ref="R852" r:id="rId1698" xr:uid="{00000000-0004-0000-0100-0000A1060000}"/>
    <hyperlink ref="N853" r:id="rId1699" xr:uid="{00000000-0004-0000-0100-0000A2060000}"/>
    <hyperlink ref="R853" r:id="rId1700" xr:uid="{00000000-0004-0000-0100-0000A3060000}"/>
    <hyperlink ref="N854" r:id="rId1701" xr:uid="{00000000-0004-0000-0100-0000A4060000}"/>
    <hyperlink ref="R854" r:id="rId1702" xr:uid="{00000000-0004-0000-0100-0000A5060000}"/>
    <hyperlink ref="N855" r:id="rId1703" xr:uid="{00000000-0004-0000-0100-0000A6060000}"/>
    <hyperlink ref="R855" r:id="rId1704" xr:uid="{00000000-0004-0000-0100-0000A7060000}"/>
    <hyperlink ref="N856" r:id="rId1705" xr:uid="{00000000-0004-0000-0100-0000A8060000}"/>
    <hyperlink ref="R856" r:id="rId1706" xr:uid="{00000000-0004-0000-0100-0000A9060000}"/>
    <hyperlink ref="N857" r:id="rId1707" xr:uid="{00000000-0004-0000-0100-0000AA060000}"/>
    <hyperlink ref="R857" r:id="rId1708" xr:uid="{00000000-0004-0000-0100-0000AB060000}"/>
    <hyperlink ref="N858" r:id="rId1709" xr:uid="{00000000-0004-0000-0100-0000AC060000}"/>
    <hyperlink ref="R858" r:id="rId1710" xr:uid="{00000000-0004-0000-0100-0000AD060000}"/>
    <hyperlink ref="N859" r:id="rId1711" xr:uid="{00000000-0004-0000-0100-0000AE060000}"/>
    <hyperlink ref="R859" r:id="rId1712" xr:uid="{00000000-0004-0000-0100-0000AF060000}"/>
    <hyperlink ref="N860" r:id="rId1713" xr:uid="{00000000-0004-0000-0100-0000B0060000}"/>
    <hyperlink ref="R860" r:id="rId1714" xr:uid="{00000000-0004-0000-0100-0000B1060000}"/>
    <hyperlink ref="N861" r:id="rId1715" xr:uid="{00000000-0004-0000-0100-0000B2060000}"/>
    <hyperlink ref="R861" r:id="rId1716" xr:uid="{00000000-0004-0000-0100-0000B3060000}"/>
    <hyperlink ref="N862" r:id="rId1717" xr:uid="{00000000-0004-0000-0100-0000B4060000}"/>
    <hyperlink ref="R862" r:id="rId1718" xr:uid="{00000000-0004-0000-0100-0000B5060000}"/>
    <hyperlink ref="N863" r:id="rId1719" xr:uid="{00000000-0004-0000-0100-0000B6060000}"/>
    <hyperlink ref="R863" r:id="rId1720" xr:uid="{00000000-0004-0000-0100-0000B7060000}"/>
    <hyperlink ref="N864" r:id="rId1721" xr:uid="{00000000-0004-0000-0100-0000B8060000}"/>
    <hyperlink ref="R864" r:id="rId1722" xr:uid="{00000000-0004-0000-0100-0000B9060000}"/>
    <hyperlink ref="N865" r:id="rId1723" xr:uid="{00000000-0004-0000-0100-0000BA060000}"/>
    <hyperlink ref="R865" r:id="rId1724" xr:uid="{00000000-0004-0000-0100-0000BB060000}"/>
    <hyperlink ref="N866" r:id="rId1725" xr:uid="{00000000-0004-0000-0100-0000BC060000}"/>
    <hyperlink ref="R866" r:id="rId1726" xr:uid="{00000000-0004-0000-0100-0000BD060000}"/>
    <hyperlink ref="N867" r:id="rId1727" xr:uid="{00000000-0004-0000-0100-0000BE060000}"/>
    <hyperlink ref="R867" r:id="rId1728" xr:uid="{00000000-0004-0000-0100-0000BF060000}"/>
    <hyperlink ref="N868" r:id="rId1729" xr:uid="{00000000-0004-0000-0100-0000C0060000}"/>
    <hyperlink ref="R868" r:id="rId1730" xr:uid="{00000000-0004-0000-0100-0000C1060000}"/>
    <hyperlink ref="N869" r:id="rId1731" xr:uid="{00000000-0004-0000-0100-0000C2060000}"/>
    <hyperlink ref="R869" r:id="rId1732" xr:uid="{00000000-0004-0000-0100-0000C3060000}"/>
    <hyperlink ref="N870" r:id="rId1733" xr:uid="{00000000-0004-0000-0100-0000C4060000}"/>
    <hyperlink ref="R870" r:id="rId1734" xr:uid="{00000000-0004-0000-0100-0000C5060000}"/>
    <hyperlink ref="N871" r:id="rId1735" xr:uid="{00000000-0004-0000-0100-0000C6060000}"/>
    <hyperlink ref="R871" r:id="rId1736" xr:uid="{00000000-0004-0000-0100-0000C7060000}"/>
    <hyperlink ref="N872" r:id="rId1737" xr:uid="{00000000-0004-0000-0100-0000C8060000}"/>
    <hyperlink ref="R872" r:id="rId1738" xr:uid="{00000000-0004-0000-0100-0000C9060000}"/>
    <hyperlink ref="N873" r:id="rId1739" xr:uid="{00000000-0004-0000-0100-0000CA060000}"/>
    <hyperlink ref="R873" r:id="rId1740" xr:uid="{00000000-0004-0000-0100-0000CB060000}"/>
    <hyperlink ref="N874" r:id="rId1741" xr:uid="{00000000-0004-0000-0100-0000CC060000}"/>
    <hyperlink ref="R874" r:id="rId1742" xr:uid="{00000000-0004-0000-0100-0000CD060000}"/>
    <hyperlink ref="N875" r:id="rId1743" xr:uid="{00000000-0004-0000-0100-0000CE060000}"/>
    <hyperlink ref="R875" r:id="rId1744" xr:uid="{00000000-0004-0000-0100-0000CF060000}"/>
    <hyperlink ref="N876" r:id="rId1745" xr:uid="{00000000-0004-0000-0100-0000D0060000}"/>
    <hyperlink ref="R876" r:id="rId1746" xr:uid="{00000000-0004-0000-0100-0000D1060000}"/>
    <hyperlink ref="N877" r:id="rId1747" xr:uid="{00000000-0004-0000-0100-0000D2060000}"/>
    <hyperlink ref="R877" r:id="rId1748" xr:uid="{00000000-0004-0000-0100-0000D3060000}"/>
    <hyperlink ref="N878" r:id="rId1749" xr:uid="{00000000-0004-0000-0100-0000D4060000}"/>
    <hyperlink ref="R878" r:id="rId1750" xr:uid="{00000000-0004-0000-0100-0000D5060000}"/>
    <hyperlink ref="N879" r:id="rId1751" xr:uid="{00000000-0004-0000-0100-0000D6060000}"/>
    <hyperlink ref="R879" r:id="rId1752" xr:uid="{00000000-0004-0000-0100-0000D7060000}"/>
    <hyperlink ref="N880" r:id="rId1753" xr:uid="{00000000-0004-0000-0100-0000D8060000}"/>
    <hyperlink ref="R880" r:id="rId1754" xr:uid="{00000000-0004-0000-0100-0000D9060000}"/>
    <hyperlink ref="N881" r:id="rId1755" xr:uid="{00000000-0004-0000-0100-0000DA060000}"/>
    <hyperlink ref="R881" r:id="rId1756" xr:uid="{00000000-0004-0000-0100-0000DB060000}"/>
    <hyperlink ref="N882" r:id="rId1757" xr:uid="{00000000-0004-0000-0100-0000DC060000}"/>
    <hyperlink ref="R882" r:id="rId1758" xr:uid="{00000000-0004-0000-0100-0000DD060000}"/>
    <hyperlink ref="N883" r:id="rId1759" xr:uid="{00000000-0004-0000-0100-0000DE060000}"/>
    <hyperlink ref="R883" r:id="rId1760" xr:uid="{00000000-0004-0000-0100-0000DF060000}"/>
    <hyperlink ref="N884" r:id="rId1761" xr:uid="{00000000-0004-0000-0100-0000E0060000}"/>
    <hyperlink ref="R884" r:id="rId1762" xr:uid="{00000000-0004-0000-0100-0000E1060000}"/>
    <hyperlink ref="N885" r:id="rId1763" xr:uid="{00000000-0004-0000-0100-0000E2060000}"/>
    <hyperlink ref="R885" r:id="rId1764" xr:uid="{00000000-0004-0000-0100-0000E3060000}"/>
    <hyperlink ref="N886" r:id="rId1765" xr:uid="{00000000-0004-0000-0100-0000E4060000}"/>
    <hyperlink ref="R886" r:id="rId1766" xr:uid="{00000000-0004-0000-0100-0000E5060000}"/>
    <hyperlink ref="N887" r:id="rId1767" xr:uid="{00000000-0004-0000-0100-0000E6060000}"/>
    <hyperlink ref="R887" r:id="rId1768" xr:uid="{00000000-0004-0000-0100-0000E7060000}"/>
    <hyperlink ref="N888" r:id="rId1769" xr:uid="{00000000-0004-0000-0100-0000E8060000}"/>
    <hyperlink ref="Q888" r:id="rId1770" xr:uid="{00000000-0004-0000-0100-0000E9060000}"/>
    <hyperlink ref="R888" r:id="rId1771" xr:uid="{00000000-0004-0000-0100-0000EA060000}"/>
    <hyperlink ref="N889" r:id="rId1772" xr:uid="{00000000-0004-0000-0100-0000EB060000}"/>
    <hyperlink ref="R889" r:id="rId1773" xr:uid="{00000000-0004-0000-0100-0000EC060000}"/>
    <hyperlink ref="N890" r:id="rId1774" xr:uid="{00000000-0004-0000-0100-0000ED060000}"/>
    <hyperlink ref="R890" r:id="rId1775" xr:uid="{00000000-0004-0000-0100-0000EE060000}"/>
    <hyperlink ref="N891" r:id="rId1776" xr:uid="{00000000-0004-0000-0100-0000EF060000}"/>
    <hyperlink ref="R891" r:id="rId1777" xr:uid="{00000000-0004-0000-0100-0000F0060000}"/>
    <hyperlink ref="N892" r:id="rId1778" xr:uid="{00000000-0004-0000-0100-0000F1060000}"/>
    <hyperlink ref="R892" r:id="rId1779" xr:uid="{00000000-0004-0000-0100-0000F2060000}"/>
    <hyperlink ref="N893" r:id="rId1780" xr:uid="{00000000-0004-0000-0100-0000F3060000}"/>
    <hyperlink ref="R893" r:id="rId1781" xr:uid="{00000000-0004-0000-0100-0000F4060000}"/>
    <hyperlink ref="N894" r:id="rId1782" xr:uid="{00000000-0004-0000-0100-0000F5060000}"/>
    <hyperlink ref="R894" r:id="rId1783" xr:uid="{00000000-0004-0000-0100-0000F6060000}"/>
    <hyperlink ref="N895" r:id="rId1784" xr:uid="{00000000-0004-0000-0100-0000F7060000}"/>
    <hyperlink ref="R895" r:id="rId1785" xr:uid="{00000000-0004-0000-0100-0000F8060000}"/>
    <hyperlink ref="N896" r:id="rId1786" xr:uid="{00000000-0004-0000-0100-0000F9060000}"/>
    <hyperlink ref="R896" r:id="rId1787" xr:uid="{00000000-0004-0000-0100-0000FA060000}"/>
    <hyperlink ref="N897" r:id="rId1788" xr:uid="{00000000-0004-0000-0100-0000FB060000}"/>
    <hyperlink ref="R897" r:id="rId1789" xr:uid="{00000000-0004-0000-0100-0000FC060000}"/>
    <hyperlink ref="N898" r:id="rId1790" xr:uid="{00000000-0004-0000-0100-0000FD060000}"/>
    <hyperlink ref="R898" r:id="rId1791" xr:uid="{00000000-0004-0000-0100-0000FE060000}"/>
    <hyperlink ref="N899" r:id="rId1792" xr:uid="{00000000-0004-0000-0100-0000FF060000}"/>
    <hyperlink ref="R899" r:id="rId1793" xr:uid="{00000000-0004-0000-0100-000000070000}"/>
    <hyperlink ref="N900" r:id="rId1794" xr:uid="{00000000-0004-0000-0100-000001070000}"/>
    <hyperlink ref="R900" r:id="rId1795" xr:uid="{00000000-0004-0000-0100-000002070000}"/>
    <hyperlink ref="N901" r:id="rId1796" xr:uid="{00000000-0004-0000-0100-000003070000}"/>
    <hyperlink ref="R901" r:id="rId1797" xr:uid="{00000000-0004-0000-0100-000004070000}"/>
    <hyperlink ref="N902" r:id="rId1798" xr:uid="{00000000-0004-0000-0100-000005070000}"/>
    <hyperlink ref="R902" r:id="rId1799" xr:uid="{00000000-0004-0000-0100-000006070000}"/>
    <hyperlink ref="N903" r:id="rId1800" xr:uid="{00000000-0004-0000-0100-000007070000}"/>
    <hyperlink ref="R903" r:id="rId1801" xr:uid="{00000000-0004-0000-0100-000008070000}"/>
    <hyperlink ref="N904" r:id="rId1802" xr:uid="{00000000-0004-0000-0100-000009070000}"/>
    <hyperlink ref="R904" r:id="rId1803" xr:uid="{00000000-0004-0000-0100-00000A070000}"/>
    <hyperlink ref="N905" r:id="rId1804" xr:uid="{00000000-0004-0000-0100-00000B070000}"/>
    <hyperlink ref="R905" r:id="rId1805" xr:uid="{00000000-0004-0000-0100-00000C070000}"/>
    <hyperlink ref="N906" r:id="rId1806" xr:uid="{00000000-0004-0000-0100-00000D070000}"/>
    <hyperlink ref="R906" r:id="rId1807" xr:uid="{00000000-0004-0000-0100-00000E070000}"/>
    <hyperlink ref="N907" r:id="rId1808" xr:uid="{00000000-0004-0000-0100-00000F070000}"/>
    <hyperlink ref="R907" r:id="rId1809" xr:uid="{00000000-0004-0000-0100-000010070000}"/>
    <hyperlink ref="N908" r:id="rId1810" xr:uid="{00000000-0004-0000-0100-000011070000}"/>
    <hyperlink ref="R908" r:id="rId1811" xr:uid="{00000000-0004-0000-0100-000012070000}"/>
    <hyperlink ref="N909" r:id="rId1812" xr:uid="{00000000-0004-0000-0100-000013070000}"/>
    <hyperlink ref="R909" r:id="rId1813" xr:uid="{00000000-0004-0000-0100-000014070000}"/>
    <hyperlink ref="N910" r:id="rId1814" xr:uid="{00000000-0004-0000-0100-000015070000}"/>
    <hyperlink ref="R910" r:id="rId1815" xr:uid="{00000000-0004-0000-0100-000016070000}"/>
    <hyperlink ref="N911" r:id="rId1816" xr:uid="{00000000-0004-0000-0100-000017070000}"/>
    <hyperlink ref="R911" r:id="rId1817" xr:uid="{00000000-0004-0000-0100-000018070000}"/>
    <hyperlink ref="N912" r:id="rId1818" xr:uid="{00000000-0004-0000-0100-000019070000}"/>
    <hyperlink ref="R912" r:id="rId1819" xr:uid="{00000000-0004-0000-0100-00001A070000}"/>
    <hyperlink ref="N913" r:id="rId1820" xr:uid="{00000000-0004-0000-0100-00001B070000}"/>
    <hyperlink ref="R913" r:id="rId1821" xr:uid="{00000000-0004-0000-0100-00001C070000}"/>
    <hyperlink ref="N914" r:id="rId1822" xr:uid="{00000000-0004-0000-0100-00001D070000}"/>
    <hyperlink ref="R914" r:id="rId1823" xr:uid="{00000000-0004-0000-0100-00001E070000}"/>
    <hyperlink ref="N915" r:id="rId1824" xr:uid="{00000000-0004-0000-0100-00001F070000}"/>
    <hyperlink ref="R915" r:id="rId1825" xr:uid="{00000000-0004-0000-0100-000020070000}"/>
    <hyperlink ref="N916" r:id="rId1826" xr:uid="{00000000-0004-0000-0100-000021070000}"/>
    <hyperlink ref="R916" r:id="rId1827" xr:uid="{00000000-0004-0000-0100-000022070000}"/>
    <hyperlink ref="N917" r:id="rId1828" xr:uid="{00000000-0004-0000-0100-000023070000}"/>
    <hyperlink ref="R917" r:id="rId1829" xr:uid="{00000000-0004-0000-0100-000024070000}"/>
    <hyperlink ref="N918" r:id="rId1830" xr:uid="{00000000-0004-0000-0100-000025070000}"/>
    <hyperlink ref="R918" r:id="rId1831" xr:uid="{00000000-0004-0000-0100-000026070000}"/>
    <hyperlink ref="N919" r:id="rId1832" xr:uid="{00000000-0004-0000-0100-000027070000}"/>
    <hyperlink ref="R919" r:id="rId1833" xr:uid="{00000000-0004-0000-0100-000028070000}"/>
    <hyperlink ref="N920" r:id="rId1834" xr:uid="{00000000-0004-0000-0100-000029070000}"/>
    <hyperlink ref="R920" r:id="rId1835" xr:uid="{00000000-0004-0000-0100-00002A070000}"/>
    <hyperlink ref="N921" r:id="rId1836" xr:uid="{00000000-0004-0000-0100-00002B070000}"/>
    <hyperlink ref="R921" r:id="rId1837" xr:uid="{00000000-0004-0000-0100-00002C070000}"/>
    <hyperlink ref="N922" r:id="rId1838" xr:uid="{00000000-0004-0000-0100-00002D070000}"/>
    <hyperlink ref="R922" r:id="rId1839" xr:uid="{00000000-0004-0000-0100-00002E070000}"/>
    <hyperlink ref="N923" r:id="rId1840" xr:uid="{00000000-0004-0000-0100-00002F070000}"/>
    <hyperlink ref="R923" r:id="rId1841" xr:uid="{00000000-0004-0000-0100-000030070000}"/>
    <hyperlink ref="N924" r:id="rId1842" xr:uid="{00000000-0004-0000-0100-000031070000}"/>
    <hyperlink ref="R924" r:id="rId1843" xr:uid="{00000000-0004-0000-0100-000032070000}"/>
    <hyperlink ref="N925" r:id="rId1844" xr:uid="{00000000-0004-0000-0100-000033070000}"/>
    <hyperlink ref="R925" r:id="rId1845" xr:uid="{00000000-0004-0000-0100-000034070000}"/>
    <hyperlink ref="N926" r:id="rId1846" xr:uid="{00000000-0004-0000-0100-000035070000}"/>
    <hyperlink ref="R926" r:id="rId1847" xr:uid="{00000000-0004-0000-0100-000036070000}"/>
    <hyperlink ref="N927" r:id="rId1848" xr:uid="{00000000-0004-0000-0100-000037070000}"/>
    <hyperlink ref="R927" r:id="rId1849" xr:uid="{00000000-0004-0000-0100-000038070000}"/>
    <hyperlink ref="N928" r:id="rId1850" xr:uid="{00000000-0004-0000-0100-000039070000}"/>
    <hyperlink ref="R928" r:id="rId1851" xr:uid="{00000000-0004-0000-0100-00003A070000}"/>
    <hyperlink ref="N929" r:id="rId1852" xr:uid="{00000000-0004-0000-0100-00003B070000}"/>
    <hyperlink ref="R929" r:id="rId1853" xr:uid="{00000000-0004-0000-0100-00003C070000}"/>
    <hyperlink ref="N930" r:id="rId1854" xr:uid="{00000000-0004-0000-0100-00003D070000}"/>
    <hyperlink ref="R930" r:id="rId1855" xr:uid="{00000000-0004-0000-0100-00003E070000}"/>
    <hyperlink ref="N931" r:id="rId1856" xr:uid="{00000000-0004-0000-0100-00003F070000}"/>
    <hyperlink ref="R931" r:id="rId1857" xr:uid="{00000000-0004-0000-0100-000040070000}"/>
    <hyperlink ref="N932" r:id="rId1858" xr:uid="{00000000-0004-0000-0100-000041070000}"/>
    <hyperlink ref="R932" r:id="rId1859" xr:uid="{00000000-0004-0000-0100-000042070000}"/>
    <hyperlink ref="N933" r:id="rId1860" xr:uid="{00000000-0004-0000-0100-000043070000}"/>
    <hyperlink ref="R933" r:id="rId1861" xr:uid="{00000000-0004-0000-0100-000044070000}"/>
    <hyperlink ref="N934" r:id="rId1862" xr:uid="{00000000-0004-0000-0100-000045070000}"/>
    <hyperlink ref="R934" r:id="rId1863" xr:uid="{00000000-0004-0000-0100-000046070000}"/>
    <hyperlink ref="N935" r:id="rId1864" xr:uid="{00000000-0004-0000-0100-000047070000}"/>
    <hyperlink ref="R935" r:id="rId1865" xr:uid="{00000000-0004-0000-0100-000048070000}"/>
    <hyperlink ref="N936" r:id="rId1866" xr:uid="{00000000-0004-0000-0100-000049070000}"/>
    <hyperlink ref="R936" r:id="rId1867" xr:uid="{00000000-0004-0000-0100-00004A070000}"/>
    <hyperlink ref="N937" r:id="rId1868" xr:uid="{00000000-0004-0000-0100-00004B070000}"/>
    <hyperlink ref="R937" r:id="rId1869" xr:uid="{00000000-0004-0000-0100-00004C070000}"/>
    <hyperlink ref="N938" r:id="rId1870" xr:uid="{00000000-0004-0000-0100-00004D070000}"/>
    <hyperlink ref="R938" r:id="rId1871" xr:uid="{00000000-0004-0000-0100-00004E070000}"/>
    <hyperlink ref="N939" r:id="rId1872" xr:uid="{00000000-0004-0000-0100-00004F070000}"/>
    <hyperlink ref="R939" r:id="rId1873" xr:uid="{00000000-0004-0000-0100-000050070000}"/>
    <hyperlink ref="N940" r:id="rId1874" xr:uid="{00000000-0004-0000-0100-000051070000}"/>
    <hyperlink ref="R940" r:id="rId1875" xr:uid="{00000000-0004-0000-0100-000052070000}"/>
    <hyperlink ref="N941" r:id="rId1876" xr:uid="{00000000-0004-0000-0100-000053070000}"/>
    <hyperlink ref="R941" r:id="rId1877" xr:uid="{00000000-0004-0000-0100-000054070000}"/>
    <hyperlink ref="N942" r:id="rId1878" xr:uid="{00000000-0004-0000-0100-000055070000}"/>
    <hyperlink ref="R942" r:id="rId1879" xr:uid="{00000000-0004-0000-0100-000056070000}"/>
    <hyperlink ref="N943" r:id="rId1880" xr:uid="{00000000-0004-0000-0100-000057070000}"/>
    <hyperlink ref="R943" r:id="rId1881" xr:uid="{00000000-0004-0000-0100-000058070000}"/>
    <hyperlink ref="N944" r:id="rId1882" xr:uid="{00000000-0004-0000-0100-000059070000}"/>
    <hyperlink ref="R944" r:id="rId1883" xr:uid="{00000000-0004-0000-0100-00005A070000}"/>
    <hyperlink ref="N945" r:id="rId1884" xr:uid="{00000000-0004-0000-0100-00005B070000}"/>
    <hyperlink ref="R945" r:id="rId1885" xr:uid="{00000000-0004-0000-0100-00005C070000}"/>
    <hyperlink ref="N946" r:id="rId1886" xr:uid="{00000000-0004-0000-0100-00005D070000}"/>
    <hyperlink ref="R946" r:id="rId1887" xr:uid="{00000000-0004-0000-0100-00005E070000}"/>
    <hyperlink ref="N947" r:id="rId1888" xr:uid="{00000000-0004-0000-0100-00005F070000}"/>
    <hyperlink ref="R947" r:id="rId1889" xr:uid="{00000000-0004-0000-0100-000060070000}"/>
    <hyperlink ref="N948" r:id="rId1890" xr:uid="{00000000-0004-0000-0100-000061070000}"/>
    <hyperlink ref="R948" r:id="rId1891" xr:uid="{00000000-0004-0000-0100-000062070000}"/>
    <hyperlink ref="N949" r:id="rId1892" xr:uid="{00000000-0004-0000-0100-000063070000}"/>
    <hyperlink ref="R949" r:id="rId1893" xr:uid="{00000000-0004-0000-0100-000064070000}"/>
    <hyperlink ref="N950" r:id="rId1894" xr:uid="{00000000-0004-0000-0100-000065070000}"/>
    <hyperlink ref="R950" r:id="rId1895" xr:uid="{00000000-0004-0000-0100-000066070000}"/>
    <hyperlink ref="N951" r:id="rId1896" xr:uid="{00000000-0004-0000-0100-000067070000}"/>
    <hyperlink ref="R951" r:id="rId1897" xr:uid="{00000000-0004-0000-0100-000068070000}"/>
    <hyperlink ref="N952" r:id="rId1898" xr:uid="{00000000-0004-0000-0100-000069070000}"/>
    <hyperlink ref="R952" r:id="rId1899" xr:uid="{00000000-0004-0000-0100-00006A070000}"/>
    <hyperlink ref="N953" r:id="rId1900" xr:uid="{00000000-0004-0000-0100-00006B070000}"/>
    <hyperlink ref="R953" r:id="rId1901" xr:uid="{00000000-0004-0000-0100-00006C070000}"/>
    <hyperlink ref="N954" r:id="rId1902" xr:uid="{00000000-0004-0000-0100-00006D070000}"/>
    <hyperlink ref="R954" r:id="rId1903" xr:uid="{00000000-0004-0000-0100-00006E070000}"/>
    <hyperlink ref="N955" r:id="rId1904" xr:uid="{00000000-0004-0000-0100-00006F070000}"/>
    <hyperlink ref="R955" r:id="rId1905" xr:uid="{00000000-0004-0000-0100-000070070000}"/>
    <hyperlink ref="N956" r:id="rId1906" xr:uid="{00000000-0004-0000-0100-000071070000}"/>
    <hyperlink ref="R956" r:id="rId1907" xr:uid="{00000000-0004-0000-0100-000072070000}"/>
    <hyperlink ref="N957" r:id="rId1908" xr:uid="{00000000-0004-0000-0100-000073070000}"/>
    <hyperlink ref="R957" r:id="rId1909" xr:uid="{00000000-0004-0000-0100-000074070000}"/>
    <hyperlink ref="N958" r:id="rId1910" xr:uid="{00000000-0004-0000-0100-000075070000}"/>
    <hyperlink ref="R958" r:id="rId1911" xr:uid="{00000000-0004-0000-0100-000076070000}"/>
    <hyperlink ref="N959" r:id="rId1912" xr:uid="{00000000-0004-0000-0100-000077070000}"/>
    <hyperlink ref="R959" r:id="rId1913" xr:uid="{00000000-0004-0000-0100-000078070000}"/>
    <hyperlink ref="N960" r:id="rId1914" xr:uid="{00000000-0004-0000-0100-000079070000}"/>
    <hyperlink ref="R960" r:id="rId1915" xr:uid="{00000000-0004-0000-0100-00007A070000}"/>
    <hyperlink ref="N961" r:id="rId1916" xr:uid="{00000000-0004-0000-0100-00007B070000}"/>
    <hyperlink ref="R961" r:id="rId1917" xr:uid="{00000000-0004-0000-0100-00007C070000}"/>
    <hyperlink ref="N962" r:id="rId1918" xr:uid="{00000000-0004-0000-0100-00007D070000}"/>
    <hyperlink ref="R962" r:id="rId1919" xr:uid="{00000000-0004-0000-0100-00007E070000}"/>
    <hyperlink ref="N963" r:id="rId1920" xr:uid="{00000000-0004-0000-0100-00007F070000}"/>
    <hyperlink ref="R963" r:id="rId1921" xr:uid="{00000000-0004-0000-0100-000080070000}"/>
    <hyperlink ref="N964" r:id="rId1922" xr:uid="{00000000-0004-0000-0100-000081070000}"/>
    <hyperlink ref="R964" r:id="rId1923" xr:uid="{00000000-0004-0000-0100-000082070000}"/>
    <hyperlink ref="N965" r:id="rId1924" xr:uid="{00000000-0004-0000-0100-000083070000}"/>
    <hyperlink ref="R965" r:id="rId1925" xr:uid="{00000000-0004-0000-0100-000084070000}"/>
    <hyperlink ref="N966" r:id="rId1926" xr:uid="{00000000-0004-0000-0100-000085070000}"/>
    <hyperlink ref="R966" r:id="rId1927" xr:uid="{00000000-0004-0000-0100-000086070000}"/>
    <hyperlink ref="N967" r:id="rId1928" xr:uid="{00000000-0004-0000-0100-000087070000}"/>
    <hyperlink ref="R967" r:id="rId1929" xr:uid="{00000000-0004-0000-0100-000088070000}"/>
    <hyperlink ref="N968" r:id="rId1930" xr:uid="{00000000-0004-0000-0100-000089070000}"/>
    <hyperlink ref="R968" r:id="rId1931" xr:uid="{00000000-0004-0000-0100-00008A070000}"/>
    <hyperlink ref="N969" r:id="rId1932" xr:uid="{00000000-0004-0000-0100-00008B070000}"/>
    <hyperlink ref="R969" r:id="rId1933" xr:uid="{00000000-0004-0000-0100-00008C070000}"/>
    <hyperlink ref="N970" r:id="rId1934" xr:uid="{00000000-0004-0000-0100-00008D070000}"/>
    <hyperlink ref="R970" r:id="rId1935" xr:uid="{00000000-0004-0000-0100-00008E070000}"/>
    <hyperlink ref="N971" r:id="rId1936" xr:uid="{00000000-0004-0000-0100-00008F070000}"/>
    <hyperlink ref="R971" r:id="rId1937" xr:uid="{00000000-0004-0000-0100-000090070000}"/>
    <hyperlink ref="N972" r:id="rId1938" xr:uid="{00000000-0004-0000-0100-000091070000}"/>
    <hyperlink ref="R972" r:id="rId1939" xr:uid="{00000000-0004-0000-0100-000092070000}"/>
    <hyperlink ref="N973" r:id="rId1940" xr:uid="{00000000-0004-0000-0100-000093070000}"/>
    <hyperlink ref="R973" r:id="rId1941" xr:uid="{00000000-0004-0000-0100-000094070000}"/>
    <hyperlink ref="N974" r:id="rId1942" xr:uid="{00000000-0004-0000-0100-000095070000}"/>
    <hyperlink ref="R974" r:id="rId1943" xr:uid="{00000000-0004-0000-0100-000096070000}"/>
    <hyperlink ref="N975" r:id="rId1944" xr:uid="{00000000-0004-0000-0100-000097070000}"/>
    <hyperlink ref="R975" r:id="rId1945" xr:uid="{00000000-0004-0000-0100-000098070000}"/>
    <hyperlink ref="N976" r:id="rId1946" xr:uid="{00000000-0004-0000-0100-000099070000}"/>
    <hyperlink ref="R976" r:id="rId1947" xr:uid="{00000000-0004-0000-0100-00009A070000}"/>
    <hyperlink ref="N977" r:id="rId1948" xr:uid="{00000000-0004-0000-0100-00009B070000}"/>
    <hyperlink ref="R977" r:id="rId1949" xr:uid="{00000000-0004-0000-0100-00009C070000}"/>
    <hyperlink ref="N978" r:id="rId1950" xr:uid="{00000000-0004-0000-0100-00009D070000}"/>
    <hyperlink ref="R978" r:id="rId1951" xr:uid="{00000000-0004-0000-0100-00009E070000}"/>
    <hyperlink ref="N979" r:id="rId1952" xr:uid="{00000000-0004-0000-0100-00009F070000}"/>
    <hyperlink ref="R979" r:id="rId1953" xr:uid="{00000000-0004-0000-0100-0000A0070000}"/>
    <hyperlink ref="N980" r:id="rId1954" xr:uid="{00000000-0004-0000-0100-0000A1070000}"/>
    <hyperlink ref="R980" r:id="rId1955" xr:uid="{00000000-0004-0000-0100-0000A2070000}"/>
    <hyperlink ref="N981" r:id="rId1956" xr:uid="{00000000-0004-0000-0100-0000A3070000}"/>
    <hyperlink ref="R981" r:id="rId1957" xr:uid="{00000000-0004-0000-0100-0000A4070000}"/>
    <hyperlink ref="N982" r:id="rId1958" xr:uid="{00000000-0004-0000-0100-0000A5070000}"/>
    <hyperlink ref="R982" r:id="rId1959" xr:uid="{00000000-0004-0000-0100-0000A6070000}"/>
    <hyperlink ref="N983" r:id="rId1960" xr:uid="{00000000-0004-0000-0100-0000A7070000}"/>
    <hyperlink ref="R983" r:id="rId1961" xr:uid="{00000000-0004-0000-0100-0000A8070000}"/>
    <hyperlink ref="N984" r:id="rId1962" xr:uid="{00000000-0004-0000-0100-0000A9070000}"/>
    <hyperlink ref="R984" r:id="rId1963" xr:uid="{00000000-0004-0000-0100-0000AA070000}"/>
    <hyperlink ref="N985" r:id="rId1964" xr:uid="{00000000-0004-0000-0100-0000AB070000}"/>
    <hyperlink ref="R985" r:id="rId1965" xr:uid="{00000000-0004-0000-0100-0000AC070000}"/>
    <hyperlink ref="N986" r:id="rId1966" xr:uid="{00000000-0004-0000-0100-0000AD070000}"/>
    <hyperlink ref="R986" r:id="rId1967" xr:uid="{00000000-0004-0000-0100-0000AE070000}"/>
    <hyperlink ref="N987" r:id="rId1968" xr:uid="{00000000-0004-0000-0100-0000AF070000}"/>
    <hyperlink ref="R987" r:id="rId1969" xr:uid="{00000000-0004-0000-0100-0000B0070000}"/>
    <hyperlink ref="N988" r:id="rId1970" xr:uid="{00000000-0004-0000-0100-0000B1070000}"/>
    <hyperlink ref="R988" r:id="rId1971" xr:uid="{00000000-0004-0000-0100-0000B2070000}"/>
    <hyperlink ref="N989" r:id="rId1972" xr:uid="{00000000-0004-0000-0100-0000B3070000}"/>
    <hyperlink ref="R989" r:id="rId1973" xr:uid="{00000000-0004-0000-0100-0000B4070000}"/>
    <hyperlink ref="N990" r:id="rId1974" xr:uid="{00000000-0004-0000-0100-0000B5070000}"/>
    <hyperlink ref="R990" r:id="rId1975" xr:uid="{00000000-0004-0000-0100-0000B6070000}"/>
    <hyperlink ref="N991" r:id="rId1976" xr:uid="{00000000-0004-0000-0100-0000B7070000}"/>
    <hyperlink ref="R991" r:id="rId1977" xr:uid="{00000000-0004-0000-0100-0000B8070000}"/>
    <hyperlink ref="N992" r:id="rId1978" xr:uid="{00000000-0004-0000-0100-0000B9070000}"/>
    <hyperlink ref="R992" r:id="rId1979" xr:uid="{00000000-0004-0000-0100-0000BA070000}"/>
    <hyperlink ref="N993" r:id="rId1980" xr:uid="{00000000-0004-0000-0100-0000BB070000}"/>
    <hyperlink ref="R993" r:id="rId1981" xr:uid="{00000000-0004-0000-0100-0000BC070000}"/>
    <hyperlink ref="N994" r:id="rId1982" xr:uid="{00000000-0004-0000-0100-0000BD070000}"/>
    <hyperlink ref="R994" r:id="rId1983" xr:uid="{00000000-0004-0000-0100-0000BE070000}"/>
    <hyperlink ref="N995" r:id="rId1984" xr:uid="{00000000-0004-0000-0100-0000BF070000}"/>
    <hyperlink ref="R995" r:id="rId1985" xr:uid="{00000000-0004-0000-0100-0000C0070000}"/>
    <hyperlink ref="N996" r:id="rId1986" xr:uid="{00000000-0004-0000-0100-0000C1070000}"/>
    <hyperlink ref="R996" r:id="rId1987" xr:uid="{00000000-0004-0000-0100-0000C2070000}"/>
    <hyperlink ref="N997" r:id="rId1988" xr:uid="{00000000-0004-0000-0100-0000C3070000}"/>
    <hyperlink ref="R997" r:id="rId1989" xr:uid="{00000000-0004-0000-0100-0000C4070000}"/>
    <hyperlink ref="N998" r:id="rId1990" xr:uid="{00000000-0004-0000-0100-0000C5070000}"/>
    <hyperlink ref="R998" r:id="rId1991" xr:uid="{00000000-0004-0000-0100-0000C6070000}"/>
    <hyperlink ref="N999" r:id="rId1992" xr:uid="{00000000-0004-0000-0100-0000C7070000}"/>
    <hyperlink ref="R999" r:id="rId1993" xr:uid="{00000000-0004-0000-0100-0000C8070000}"/>
    <hyperlink ref="N1000" r:id="rId1994" xr:uid="{00000000-0004-0000-0100-0000C9070000}"/>
    <hyperlink ref="R1000" r:id="rId1995" xr:uid="{00000000-0004-0000-0100-0000CA07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11"/>
  <sheetViews>
    <sheetView showGridLines="0" workbookViewId="0"/>
  </sheetViews>
  <sheetFormatPr baseColWidth="10" defaultColWidth="12.6640625" defaultRowHeight="15.75" customHeight="1"/>
  <cols>
    <col min="1" max="1" width="26.5" customWidth="1"/>
  </cols>
  <sheetData>
    <row r="1" spans="1:2" ht="15.75" customHeight="1">
      <c r="A1" s="127" t="s">
        <v>36</v>
      </c>
      <c r="B1" s="128" t="s">
        <v>5181</v>
      </c>
    </row>
    <row r="2" spans="1:2" ht="15.75" customHeight="1">
      <c r="A2" s="129" t="s">
        <v>3613</v>
      </c>
      <c r="B2" s="130">
        <v>3</v>
      </c>
    </row>
    <row r="3" spans="1:2" ht="15.75" customHeight="1">
      <c r="A3" s="131" t="s">
        <v>389</v>
      </c>
      <c r="B3" s="132">
        <v>6</v>
      </c>
    </row>
    <row r="4" spans="1:2" ht="15.75" customHeight="1">
      <c r="A4" s="131" t="s">
        <v>114</v>
      </c>
      <c r="B4" s="132">
        <v>13</v>
      </c>
    </row>
    <row r="5" spans="1:2" ht="15.75" customHeight="1">
      <c r="A5" s="131" t="s">
        <v>136</v>
      </c>
      <c r="B5" s="132">
        <v>7</v>
      </c>
    </row>
    <row r="6" spans="1:2" ht="15.75" customHeight="1">
      <c r="A6" s="131" t="s">
        <v>53</v>
      </c>
      <c r="B6" s="132">
        <v>604</v>
      </c>
    </row>
    <row r="7" spans="1:2" ht="15.75" customHeight="1">
      <c r="A7" s="131" t="s">
        <v>211</v>
      </c>
      <c r="B7" s="132">
        <v>14</v>
      </c>
    </row>
    <row r="8" spans="1:2" ht="15.75" customHeight="1">
      <c r="A8" s="131" t="s">
        <v>382</v>
      </c>
      <c r="B8" s="132">
        <v>20</v>
      </c>
    </row>
    <row r="9" spans="1:2" ht="15.75" customHeight="1">
      <c r="A9" s="131" t="s">
        <v>78</v>
      </c>
      <c r="B9" s="132">
        <v>20</v>
      </c>
    </row>
    <row r="10" spans="1:2" ht="15.75" customHeight="1">
      <c r="A10" s="131" t="s">
        <v>223</v>
      </c>
      <c r="B10" s="132">
        <v>227</v>
      </c>
    </row>
    <row r="11" spans="1:2" ht="15.75" customHeight="1">
      <c r="A11" s="133" t="s">
        <v>5182</v>
      </c>
      <c r="B11" s="134">
        <v>914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M1233"/>
  <sheetViews>
    <sheetView workbookViewId="0"/>
  </sheetViews>
  <sheetFormatPr baseColWidth="10" defaultColWidth="12.6640625" defaultRowHeight="15.75" customHeight="1"/>
  <cols>
    <col min="1" max="1" width="4.1640625" customWidth="1"/>
    <col min="2" max="2" width="10.1640625" customWidth="1"/>
    <col min="4" max="6" width="5" customWidth="1"/>
    <col min="7" max="7" width="14.5" customWidth="1"/>
    <col min="8" max="8" width="4.5" customWidth="1"/>
    <col min="9" max="9" width="18.5" customWidth="1"/>
    <col min="10" max="10" width="17.33203125" customWidth="1"/>
    <col min="11" max="11" width="29" customWidth="1"/>
    <col min="12" max="12" width="7" customWidth="1"/>
    <col min="13" max="13" width="6.33203125" hidden="1" customWidth="1"/>
  </cols>
  <sheetData>
    <row r="1" spans="1:13" ht="24" customHeight="1">
      <c r="A1" s="48"/>
      <c r="B1" s="49" t="s">
        <v>5183</v>
      </c>
      <c r="C1" s="50" t="str">
        <f ca="1">IFERROR(__xludf.DUMMYFUNCTION("IF(Summary!sCalc=""On"",QUERY(Archive!B:K,"" Select B, COUNT(J)  WHERE B &lt;&gt; '' GROUP BY B ORDER BY COUNT(J) desc LABEL B 'Top Tweeters', COUNT(J) 'No.'"",TRUE),SPLIT(""Top Tweeters,No."","",""))"),"Top Tweeters")</f>
        <v>Top Tweeters</v>
      </c>
      <c r="D1" s="51" t="str">
        <f ca="1">IFERROR(__xludf.DUMMYFUNCTION("""COMPUTED_VALUE"""),"No.")</f>
        <v>No.</v>
      </c>
      <c r="E1" s="52" t="s">
        <v>5184</v>
      </c>
      <c r="F1" s="53" t="s">
        <v>5185</v>
      </c>
      <c r="G1" s="52" t="s">
        <v>5186</v>
      </c>
      <c r="H1" s="48"/>
      <c r="K1" s="54" t="s">
        <v>5187</v>
      </c>
      <c r="L1" s="54" t="s">
        <v>5188</v>
      </c>
      <c r="M1" s="55" t="s">
        <v>5189</v>
      </c>
    </row>
    <row r="2" spans="1:13" ht="22.5" customHeight="1">
      <c r="A2" s="48"/>
      <c r="B2" s="56" t="str">
        <f t="array" ref="B2">IF(Summary!sCalc="On",IF(LEN(C2:C1233)&gt;0,HYPERLINK("http://hawksey.info/tagsexplorer/arc.html?key="&amp;getSheetKey()&amp;"&amp;gid="&amp;getSheetGID()&amp;"&amp;screenname="&amp;C2:C1233, "Link"),""),"")</f>
        <v/>
      </c>
      <c r="C2" s="57"/>
      <c r="D2" s="58"/>
      <c r="E2" s="59" t="str">
        <f ca="1">IFERROR(__xludf.DUMMYFUNCTION("IF(LEN(C2)=0,"""",QUERY(Archive!C:C,""Select COUNT(C) WHERE lower(C) contains '""&amp;LOWER(C2)&amp;""' LABEL COUNT(C) ''""))"),"")</f>
        <v/>
      </c>
      <c r="F2" s="60" t="str">
        <f ca="1">IFERROR(__xludf.DUMMYFUNCTION("IF(LEN(C2)=0,"""",QUERY(Archive!B:C,""Select COUNT(B) WHERE C starts with 'RT' AND B ='""&amp;C2&amp;""' LABEL COUNT(B) ''"")/D2)"),"")</f>
        <v/>
      </c>
      <c r="G2" s="61" t="str">
        <f ca="1">IFERROR(__xludf.DUMMYFUNCTION("IF(LEN(C2)=0,"""",SPARKLINE(FREQUENCY(FILTER(Archive!F:F,Archive!B:B=C2),M$2:M$21)))"),"")</f>
        <v/>
      </c>
      <c r="H2" s="48"/>
      <c r="I2" s="62" t="s">
        <v>5190</v>
      </c>
      <c r="J2" s="63" t="str">
        <f t="array" ref="J2">IF(Summary!sCalc="On",SUM(IF(ISERROR(FIND("https://",LOWER(Archive!C:C))),0,1)),"")</f>
        <v/>
      </c>
      <c r="K2" s="48"/>
      <c r="L2" s="48"/>
      <c r="M2">
        <v>0</v>
      </c>
    </row>
    <row r="3" spans="1:13" ht="22.5" customHeight="1">
      <c r="A3" s="48"/>
      <c r="B3" s="64"/>
      <c r="C3" s="65"/>
      <c r="D3" s="59"/>
      <c r="E3" s="59" t="str">
        <f ca="1">IFERROR(__xludf.DUMMYFUNCTION("IF(LEN(C3)=0,"""",QUERY(Archive!C:C,""Select COUNT(C) WHERE lower(C) contains '""&amp;LOWER(C3)&amp;""' LABEL COUNT(C) ''""))"),"")</f>
        <v/>
      </c>
      <c r="F3" s="60" t="str">
        <f ca="1">IFERROR(__xludf.DUMMYFUNCTION("IF(LEN(C3)=0,"""",QUERY(Archive!B:C,""Select COUNT(B) WHERE C starts with 'RT' AND B ='""&amp;C3&amp;""' LABEL COUNT(B) ''"")/D3)"),"")</f>
        <v/>
      </c>
      <c r="G3" s="61" t="str">
        <f ca="1">IFERROR(__xludf.DUMMYFUNCTION("IF(LEN(C3)=0,"""",SPARKLINE(FREQUENCY(FILTER(Archive!F:F,Archive!B:B=C3),M$2:M$21)))"),"")</f>
        <v/>
      </c>
      <c r="H3" s="48"/>
      <c r="I3" s="62" t="s">
        <v>5191</v>
      </c>
      <c r="J3" s="63" t="str">
        <f t="array" ref="J3">IF(Summary!sCalc="On",SUM(IF(ISERROR(FIND("RT",Archive!C:C)),0,1)),"")</f>
        <v/>
      </c>
      <c r="K3" s="66" t="s">
        <v>5192</v>
      </c>
      <c r="L3" s="48"/>
      <c r="M3">
        <f t="shared" ref="M3:M20" si="0">(M$21-M$2)/20*(ROW()-1)+M$2</f>
        <v>0</v>
      </c>
    </row>
    <row r="4" spans="1:13" ht="22.5" customHeight="1">
      <c r="A4" s="48"/>
      <c r="B4" s="64"/>
      <c r="C4" s="65"/>
      <c r="D4" s="59"/>
      <c r="E4" s="59" t="str">
        <f ca="1">IFERROR(__xludf.DUMMYFUNCTION("IF(LEN(C4)=0,"""",QUERY(Archive!C:C,""Select COUNT(C) WHERE lower(C) contains '""&amp;LOWER(C4)&amp;""' LABEL COUNT(C) ''""))"),"")</f>
        <v/>
      </c>
      <c r="F4" s="60" t="str">
        <f ca="1">IFERROR(__xludf.DUMMYFUNCTION("IF(LEN(C4)=0,"""",QUERY(Archive!B:C,""Select COUNT(B) WHERE C starts with 'RT' AND B ='""&amp;C4&amp;""' LABEL COUNT(B) ''"")/D4)"),"")</f>
        <v/>
      </c>
      <c r="G4" s="61" t="str">
        <f ca="1">IFERROR(__xludf.DUMMYFUNCTION("IF(LEN(C4)=0,"""",SPARKLINE(FREQUENCY(FILTER(Archive!F:F,Archive!B:B=C4),M$2:M$21)))"),"")</f>
        <v/>
      </c>
      <c r="H4" s="48"/>
      <c r="I4" s="62" t="s">
        <v>23</v>
      </c>
      <c r="J4" s="63" t="str">
        <f>IF(Summary!sCalc="On",COUNTA(Archive!A:A)-1,"")</f>
        <v/>
      </c>
      <c r="K4" s="48"/>
      <c r="L4" s="48"/>
      <c r="M4">
        <f t="shared" si="0"/>
        <v>0</v>
      </c>
    </row>
    <row r="5" spans="1:13" ht="22.5" customHeight="1">
      <c r="A5" s="48"/>
      <c r="B5" s="64"/>
      <c r="C5" s="65"/>
      <c r="D5" s="59"/>
      <c r="E5" s="59" t="str">
        <f ca="1">IFERROR(__xludf.DUMMYFUNCTION("IF(LEN(C5)=0,"""",QUERY(Archive!C:C,""Select COUNT(C) WHERE lower(C) contains '""&amp;LOWER(C5)&amp;""' LABEL COUNT(C) ''""))"),"")</f>
        <v/>
      </c>
      <c r="F5" s="60" t="str">
        <f ca="1">IFERROR(__xludf.DUMMYFUNCTION("IF(LEN(C5)=0,"""",QUERY(Archive!B:C,""Select COUNT(B) WHERE C starts with 'RT' AND B ='""&amp;C5&amp;""' LABEL COUNT(B) ''"")/D5)"),"")</f>
        <v/>
      </c>
      <c r="G5" s="61" t="str">
        <f ca="1">IFERROR(__xludf.DUMMYFUNCTION("IF(LEN(C5)=0,"""",SPARKLINE(FREQUENCY(FILTER(Archive!F:F,Archive!B:B=C5),M$2:M$21)))"),"")</f>
        <v/>
      </c>
      <c r="H5" s="48"/>
      <c r="I5" s="62" t="s">
        <v>24</v>
      </c>
      <c r="J5" s="63" t="str">
        <f ca="1">IFERROR(__xludf.DUMMYFUNCTION("IF(Summary!sCalc=""On"",COUNTA(UNIQUE(Archive!A:A))-1,"""")"),"")</f>
        <v/>
      </c>
      <c r="K5" s="66" t="s">
        <v>5193</v>
      </c>
      <c r="L5" s="48"/>
      <c r="M5">
        <f t="shared" si="0"/>
        <v>0</v>
      </c>
    </row>
    <row r="6" spans="1:13" ht="22.5" customHeight="1">
      <c r="A6" s="48"/>
      <c r="B6" s="64"/>
      <c r="C6" s="65"/>
      <c r="D6" s="59"/>
      <c r="E6" s="59" t="str">
        <f ca="1">IFERROR(__xludf.DUMMYFUNCTION("IF(LEN(C6)=0,"""",QUERY(Archive!C:C,""Select COUNT(C) WHERE lower(C) contains '""&amp;LOWER(C6)&amp;""' LABEL COUNT(C) ''""))"),"")</f>
        <v/>
      </c>
      <c r="F6" s="60" t="str">
        <f ca="1">IFERROR(__xludf.DUMMYFUNCTION("IF(LEN(C6)=0,"""",QUERY(Archive!B:C,""Select COUNT(B) WHERE C starts with 'RT' AND B ='""&amp;C6&amp;""' LABEL COUNT(B) ''"")/D6)"),"")</f>
        <v/>
      </c>
      <c r="G6" s="61" t="str">
        <f ca="1">IFERROR(__xludf.DUMMYFUNCTION("IF(LEN(C6)=0,"""",SPARKLINE(FREQUENCY(FILTER(Archive!F:F,Archive!B:B=C6),M$2:M$21)))"),"")</f>
        <v/>
      </c>
      <c r="H6" s="48"/>
      <c r="I6" s="62" t="s">
        <v>5194</v>
      </c>
      <c r="J6" s="67" t="str">
        <f>IF(Summary!sCalc="On",MIN(Archive!F:F),"")</f>
        <v/>
      </c>
      <c r="K6" s="66" t="s">
        <v>5195</v>
      </c>
      <c r="L6" s="48"/>
      <c r="M6">
        <f t="shared" si="0"/>
        <v>0</v>
      </c>
    </row>
    <row r="7" spans="1:13" ht="22.5" customHeight="1">
      <c r="A7" s="48"/>
      <c r="B7" s="64"/>
      <c r="C7" s="65"/>
      <c r="D7" s="59"/>
      <c r="E7" s="59" t="str">
        <f ca="1">IFERROR(__xludf.DUMMYFUNCTION("IF(LEN(C7)=0,"""",QUERY(Archive!C:C,""Select COUNT(C) WHERE lower(C) contains '""&amp;LOWER(C7)&amp;""' LABEL COUNT(C) ''""))"),"")</f>
        <v/>
      </c>
      <c r="F7" s="60" t="str">
        <f ca="1">IFERROR(__xludf.DUMMYFUNCTION("IF(LEN(C7)=0,"""",QUERY(Archive!B:C,""Select COUNT(B) WHERE C starts with 'RT' AND B ='""&amp;C7&amp;""' LABEL COUNT(B) ''"")/D7)"),"")</f>
        <v/>
      </c>
      <c r="G7" s="61" t="str">
        <f ca="1">IFERROR(__xludf.DUMMYFUNCTION("IF(LEN(C7)=0,"""",SPARKLINE(FREQUENCY(FILTER(Archive!F:F,Archive!B:B=C7),M$2:M$21)))"),"")</f>
        <v/>
      </c>
      <c r="H7" s="48"/>
      <c r="I7" s="62" t="s">
        <v>5196</v>
      </c>
      <c r="J7" s="67" t="str">
        <f>IF(Summary!sCalc="On",MAX(Archive!F:F),"")</f>
        <v/>
      </c>
      <c r="K7" s="66" t="s">
        <v>5195</v>
      </c>
      <c r="L7" s="48"/>
      <c r="M7">
        <f t="shared" si="0"/>
        <v>0</v>
      </c>
    </row>
    <row r="8" spans="1:13" ht="22.5" customHeight="1">
      <c r="A8" s="48"/>
      <c r="B8" s="64"/>
      <c r="C8" s="65"/>
      <c r="D8" s="59"/>
      <c r="E8" s="59" t="str">
        <f ca="1">IFERROR(__xludf.DUMMYFUNCTION("IF(LEN(C8)=0,"""",QUERY(Archive!C:C,""Select COUNT(C) WHERE lower(C) contains '""&amp;LOWER(C8)&amp;""' LABEL COUNT(C) ''""))"),"")</f>
        <v/>
      </c>
      <c r="F8" s="60" t="str">
        <f ca="1">IFERROR(__xludf.DUMMYFUNCTION("IF(LEN(C8)=0,"""",QUERY(Archive!B:C,""Select COUNT(B) WHERE C starts with 'RT' AND B ='""&amp;C8&amp;""' LABEL COUNT(B) ''"")/D8)"),"")</f>
        <v/>
      </c>
      <c r="G8" s="61" t="str">
        <f ca="1">IFERROR(__xludf.DUMMYFUNCTION("IF(LEN(C8)=0,"""",SPARKLINE(FREQUENCY(FILTER(Archive!F:F,Archive!B:B=C8),M$2:M$21)))"),"")</f>
        <v/>
      </c>
      <c r="H8" s="48"/>
      <c r="I8" s="62" t="s">
        <v>5197</v>
      </c>
      <c r="J8" s="63" t="str">
        <f>IF(Summary!sCalc="On",COUNTA(Archive!L:L)-1,"")</f>
        <v/>
      </c>
      <c r="K8" s="48"/>
      <c r="L8" s="48"/>
      <c r="M8">
        <f t="shared" si="0"/>
        <v>0</v>
      </c>
    </row>
    <row r="9" spans="1:13" ht="22.5" customHeight="1">
      <c r="A9" s="48"/>
      <c r="B9" s="64"/>
      <c r="C9" s="65"/>
      <c r="D9" s="59"/>
      <c r="E9" s="59" t="str">
        <f ca="1">IFERROR(__xludf.DUMMYFUNCTION("IF(LEN(C9)=0,"""",QUERY(Archive!C:C,""Select COUNT(C) WHERE lower(C) contains '""&amp;LOWER(C9)&amp;""' LABEL COUNT(C) ''""))"),"")</f>
        <v/>
      </c>
      <c r="F9" s="60" t="str">
        <f ca="1">IFERROR(__xludf.DUMMYFUNCTION("IF(LEN(C9)=0,"""",QUERY(Archive!B:C,""Select COUNT(B) WHERE C starts with 'RT' AND B ='""&amp;C9&amp;""' LABEL COUNT(B) ''"")/D9)"),"")</f>
        <v/>
      </c>
      <c r="G9" s="61" t="str">
        <f ca="1">IFERROR(__xludf.DUMMYFUNCTION("IF(LEN(C9)=0,"""",SPARKLINE(FREQUENCY(FILTER(Archive!F:F,Archive!B:B=C9),M$2:M$21)))"),"")</f>
        <v/>
      </c>
      <c r="H9" s="48"/>
      <c r="I9" s="62" t="s">
        <v>5198</v>
      </c>
      <c r="J9" s="63" t="s">
        <v>5212</v>
      </c>
      <c r="K9" s="48"/>
      <c r="L9" s="48"/>
      <c r="M9">
        <f t="shared" si="0"/>
        <v>0</v>
      </c>
    </row>
    <row r="10" spans="1:13" ht="22.5" customHeight="1">
      <c r="A10" s="48"/>
      <c r="B10" s="64"/>
      <c r="C10" s="65"/>
      <c r="D10" s="59"/>
      <c r="E10" s="59" t="str">
        <f ca="1">IFERROR(__xludf.DUMMYFUNCTION("IF(LEN(C10)=0,"""",QUERY(Archive!C:C,""Select COUNT(C) WHERE lower(C) contains '""&amp;LOWER(C10)&amp;""' LABEL COUNT(C) ''""))"),"")</f>
        <v/>
      </c>
      <c r="F10" s="60" t="str">
        <f ca="1">IFERROR(__xludf.DUMMYFUNCTION("IF(LEN(C10)=0,"""",QUERY(Archive!B:C,""Select COUNT(B) WHERE C starts with 'RT' AND B ='""&amp;C10&amp;""' LABEL COUNT(B) ''"")/D10)"),"")</f>
        <v/>
      </c>
      <c r="G10" s="61" t="str">
        <f ca="1">IFERROR(__xludf.DUMMYFUNCTION("IF(LEN(C10)=0,"""",SPARKLINE(FREQUENCY(FILTER(Archive!F:F,Archive!B:B=C10),M$2:M$21)))"),"")</f>
        <v/>
      </c>
      <c r="H10" s="48"/>
      <c r="I10" s="62" t="s">
        <v>5199</v>
      </c>
      <c r="J10" s="63" t="str">
        <f>IF(Summary!sCalc="On",COUNTIF(Archive!F:F,"&gt;"&amp;J7-1/24/60*10)/10,"")</f>
        <v/>
      </c>
      <c r="K10" s="66" t="s">
        <v>5200</v>
      </c>
      <c r="L10" s="48"/>
      <c r="M10">
        <f t="shared" si="0"/>
        <v>0</v>
      </c>
    </row>
    <row r="11" spans="1:13" ht="22.5" customHeight="1">
      <c r="A11" s="48"/>
      <c r="B11" s="64"/>
      <c r="C11" s="65"/>
      <c r="D11" s="59"/>
      <c r="E11" s="59" t="str">
        <f ca="1">IFERROR(__xludf.DUMMYFUNCTION("IF(LEN(C11)=0,"""",QUERY(Archive!C:C,""Select COUNT(C) WHERE lower(C) contains '""&amp;LOWER(C11)&amp;""' LABEL COUNT(C) ''""))"),"")</f>
        <v/>
      </c>
      <c r="F11" s="60" t="str">
        <f ca="1">IFERROR(__xludf.DUMMYFUNCTION("IF(LEN(C11)=0,"""",QUERY(Archive!B:C,""Select COUNT(B) WHERE C starts with 'RT' AND B ='""&amp;C11&amp;""' LABEL COUNT(B) ''"")/D11)"),"")</f>
        <v/>
      </c>
      <c r="G11" s="61" t="str">
        <f ca="1">IFERROR(__xludf.DUMMYFUNCTION("IF(LEN(C11)=0,"""",SPARKLINE(FREQUENCY(FILTER(Archive!F:F,Archive!B:B=C11),M$2:M$21)))"),"")</f>
        <v/>
      </c>
      <c r="H11" s="48"/>
      <c r="I11" s="68"/>
      <c r="J11" s="48"/>
      <c r="K11" s="48"/>
      <c r="L11" s="48"/>
      <c r="M11">
        <f t="shared" si="0"/>
        <v>0</v>
      </c>
    </row>
    <row r="12" spans="1:13" ht="22.5" customHeight="1">
      <c r="A12" s="48"/>
      <c r="B12" s="64"/>
      <c r="C12" s="65"/>
      <c r="D12" s="59"/>
      <c r="E12" s="59" t="str">
        <f ca="1">IFERROR(__xludf.DUMMYFUNCTION("IF(LEN(C12)=0,"""",QUERY(Archive!C:C,""Select COUNT(C) WHERE lower(C) contains '""&amp;LOWER(C12)&amp;""' LABEL COUNT(C) ''""))"),"")</f>
        <v/>
      </c>
      <c r="F12" s="60" t="str">
        <f ca="1">IFERROR(__xludf.DUMMYFUNCTION("IF(LEN(C12)=0,"""",QUERY(Archive!B:C,""Select COUNT(B) WHERE C starts with 'RT' AND B ='""&amp;C12&amp;""' LABEL COUNT(B) ''"")/D12)"),"")</f>
        <v/>
      </c>
      <c r="G12" s="61" t="str">
        <f ca="1">IFERROR(__xludf.DUMMYFUNCTION("IF(LEN(C12)=0,"""",SPARKLINE(FREQUENCY(FILTER(Archive!F:F,Archive!B:B=C12),M$2:M$21)))"),"")</f>
        <v/>
      </c>
      <c r="H12" s="48"/>
      <c r="I12" s="62"/>
      <c r="J12" s="69"/>
      <c r="K12" s="70"/>
      <c r="L12" s="70"/>
      <c r="M12">
        <f t="shared" si="0"/>
        <v>0</v>
      </c>
    </row>
    <row r="13" spans="1:13" ht="22.5" customHeight="1">
      <c r="A13" s="48"/>
      <c r="B13" s="64"/>
      <c r="C13" s="65"/>
      <c r="D13" s="59"/>
      <c r="E13" s="59" t="str">
        <f ca="1">IFERROR(__xludf.DUMMYFUNCTION("IF(LEN(C13)=0,"""",QUERY(Archive!C:C,""Select COUNT(C) WHERE lower(C) contains '""&amp;LOWER(C13)&amp;""' LABEL COUNT(C) ''""))"),"")</f>
        <v/>
      </c>
      <c r="F13" s="60" t="str">
        <f ca="1">IFERROR(__xludf.DUMMYFUNCTION("IF(LEN(C13)=0,"""",QUERY(Archive!B:C,""Select COUNT(B) WHERE C starts with 'RT' AND B ='""&amp;C13&amp;""' LABEL COUNT(B) ''"")/D13)"),"")</f>
        <v/>
      </c>
      <c r="G13" s="61" t="str">
        <f ca="1">IFERROR(__xludf.DUMMYFUNCTION("IF(LEN(C13)=0,"""",SPARKLINE(FREQUENCY(FILTER(Archive!F:F,Archive!B:B=C13),M$2:M$21)))"),"")</f>
        <v/>
      </c>
      <c r="H13" s="48"/>
      <c r="I13" s="62"/>
      <c r="J13" s="71"/>
      <c r="K13" s="70"/>
      <c r="L13" s="70"/>
      <c r="M13">
        <f t="shared" si="0"/>
        <v>0</v>
      </c>
    </row>
    <row r="14" spans="1:13" ht="22.5" customHeight="1">
      <c r="A14" s="48"/>
      <c r="B14" s="64"/>
      <c r="C14" s="65"/>
      <c r="D14" s="59"/>
      <c r="E14" s="59" t="str">
        <f ca="1">IFERROR(__xludf.DUMMYFUNCTION("IF(LEN(C14)=0,"""",QUERY(Archive!C:C,""Select COUNT(C) WHERE lower(C) contains '""&amp;LOWER(C14)&amp;""' LABEL COUNT(C) ''""))"),"")</f>
        <v/>
      </c>
      <c r="F14" s="60" t="str">
        <f ca="1">IFERROR(__xludf.DUMMYFUNCTION("IF(LEN(C14)=0,"""",QUERY(Archive!B:C,""Select COUNT(B) WHERE C starts with 'RT' AND B ='""&amp;C14&amp;""' LABEL COUNT(B) ''"")/D14)"),"")</f>
        <v/>
      </c>
      <c r="G14" s="61" t="str">
        <f ca="1">IFERROR(__xludf.DUMMYFUNCTION("IF(LEN(C14)=0,"""",SPARKLINE(FREQUENCY(FILTER(Archive!F:F,Archive!B:B=C14),M$2:M$21)))"),"")</f>
        <v/>
      </c>
      <c r="H14" s="48"/>
      <c r="I14" s="68"/>
      <c r="J14" s="71"/>
      <c r="K14" s="72"/>
      <c r="L14" s="72"/>
      <c r="M14">
        <f t="shared" si="0"/>
        <v>0</v>
      </c>
    </row>
    <row r="15" spans="1:13" ht="22.5" customHeight="1">
      <c r="A15" s="48"/>
      <c r="B15" s="64"/>
      <c r="C15" s="65"/>
      <c r="D15" s="59"/>
      <c r="E15" s="59" t="str">
        <f ca="1">IFERROR(__xludf.DUMMYFUNCTION("IF(LEN(C15)=0,"""",QUERY(Archive!C:C,""Select COUNT(C) WHERE lower(C) contains '""&amp;LOWER(C15)&amp;""' LABEL COUNT(C) ''""))"),"")</f>
        <v/>
      </c>
      <c r="F15" s="60" t="str">
        <f ca="1">IFERROR(__xludf.DUMMYFUNCTION("IF(LEN(C15)=0,"""",QUERY(Archive!B:C,""Select COUNT(B) WHERE C starts with 'RT' AND B ='""&amp;C15&amp;""' LABEL COUNT(B) ''"")/D15)"),"")</f>
        <v/>
      </c>
      <c r="G15" s="61" t="str">
        <f ca="1">IFERROR(__xludf.DUMMYFUNCTION("IF(LEN(C15)=0,"""",SPARKLINE(FREQUENCY(FILTER(Archive!F:F,Archive!B:B=C15),M$2:M$21)))"),"")</f>
        <v/>
      </c>
      <c r="H15" s="48"/>
      <c r="I15" s="62" t="s">
        <v>5201</v>
      </c>
      <c r="J15" s="30" t="e">
        <f ca="1">HYPERLINK("http://hawksey.info/tagsexplorer/?key="&amp;getSheetKey(ReadmeSettings!B6)&amp;"&amp;gid="&amp;getSheetGID(), "TAGSExplorer")</f>
        <v>#NAME?</v>
      </c>
      <c r="K15" s="66" t="s">
        <v>30</v>
      </c>
      <c r="L15" s="72"/>
      <c r="M15">
        <f t="shared" si="0"/>
        <v>0</v>
      </c>
    </row>
    <row r="16" spans="1:13" ht="22.5" customHeight="1">
      <c r="A16" s="48"/>
      <c r="B16" s="64"/>
      <c r="C16" s="65"/>
      <c r="D16" s="59"/>
      <c r="E16" s="59" t="str">
        <f ca="1">IFERROR(__xludf.DUMMYFUNCTION("IF(LEN(C16)=0,"""",QUERY(Archive!C:C,""Select COUNT(C) WHERE lower(C) contains '""&amp;LOWER(C16)&amp;""' LABEL COUNT(C) ''""))"),"")</f>
        <v/>
      </c>
      <c r="F16" s="60" t="str">
        <f ca="1">IFERROR(__xludf.DUMMYFUNCTION("IF(LEN(C16)=0,"""",QUERY(Archive!B:C,""Select COUNT(B) WHERE C starts with 'RT' AND B ='""&amp;C16&amp;""' LABEL COUNT(B) ''"")/D16)"),"")</f>
        <v/>
      </c>
      <c r="G16" s="61" t="str">
        <f ca="1">IFERROR(__xludf.DUMMYFUNCTION("IF(LEN(C16)=0,"""",SPARKLINE(FREQUENCY(FILTER(Archive!F:F,Archive!B:B=C16),M$2:M$21)))"),"")</f>
        <v/>
      </c>
      <c r="H16" s="48"/>
      <c r="I16" s="48"/>
      <c r="J16" s="30" t="e">
        <f ca="1">HYPERLINK("http://hawksey.info/tagsexplorer/arc.html?key="&amp;getSheetKey(ReadmeSettings!B9)&amp;"&amp;gid="&amp;getSheetGID(), "TAGS Archive")</f>
        <v>#NAME?</v>
      </c>
      <c r="K16" s="73" t="s">
        <v>31</v>
      </c>
      <c r="L16" s="72"/>
      <c r="M16">
        <f t="shared" si="0"/>
        <v>0</v>
      </c>
    </row>
    <row r="17" spans="1:13" ht="22.5" customHeight="1">
      <c r="A17" s="48"/>
      <c r="B17" s="64"/>
      <c r="C17" s="65"/>
      <c r="D17" s="59"/>
      <c r="E17" s="59" t="str">
        <f ca="1">IFERROR(__xludf.DUMMYFUNCTION("IF(LEN(C17)=0,"""",QUERY(Archive!C:C,""Select COUNT(C) WHERE lower(C) contains '""&amp;LOWER(C17)&amp;""' LABEL COUNT(C) ''""))"),"")</f>
        <v/>
      </c>
      <c r="F17" s="60" t="str">
        <f ca="1">IFERROR(__xludf.DUMMYFUNCTION("IF(LEN(C17)=0,"""",QUERY(Archive!B:C,""Select COUNT(B) WHERE C starts with 'RT' AND B ='""&amp;C17&amp;""' LABEL COUNT(B) ''"")/D17)"),"")</f>
        <v/>
      </c>
      <c r="G17" s="61" t="str">
        <f ca="1">IFERROR(__xludf.DUMMYFUNCTION("IF(LEN(C17)=0,"""",SPARKLINE(FREQUENCY(FILTER(Archive!F:F,Archive!B:B=C17),M$2:M$21)))"),"")</f>
        <v/>
      </c>
      <c r="H17" s="48"/>
      <c r="I17" s="48"/>
      <c r="J17" s="74"/>
      <c r="K17" s="72"/>
      <c r="L17" s="72"/>
      <c r="M17">
        <f t="shared" si="0"/>
        <v>0</v>
      </c>
    </row>
    <row r="18" spans="1:13" ht="22.5" customHeight="1">
      <c r="A18" s="48"/>
      <c r="B18" s="64"/>
      <c r="C18" s="65"/>
      <c r="D18" s="59"/>
      <c r="E18" s="59" t="str">
        <f ca="1">IFERROR(__xludf.DUMMYFUNCTION("IF(LEN(C18)=0,"""",QUERY(Archive!C:C,""Select COUNT(C) WHERE lower(C) contains '""&amp;LOWER(C18)&amp;""' LABEL COUNT(C) ''""))"),"")</f>
        <v/>
      </c>
      <c r="F18" s="60" t="str">
        <f ca="1">IFERROR(__xludf.DUMMYFUNCTION("IF(LEN(C18)=0,"""",QUERY(Archive!B:C,""Select COUNT(B) WHERE C starts with 'RT' AND B ='""&amp;C18&amp;""' LABEL COUNT(B) ''"")/D18)"),"")</f>
        <v/>
      </c>
      <c r="G18" s="61" t="str">
        <f ca="1">IFERROR(__xludf.DUMMYFUNCTION("IF(LEN(C18)=0,"""",SPARKLINE(FREQUENCY(FILTER(Archive!F:F,Archive!B:B=C18),M$2:M$21)))"),"")</f>
        <v/>
      </c>
      <c r="H18" s="48"/>
      <c r="I18" s="48"/>
      <c r="J18" s="72"/>
      <c r="K18" s="72"/>
      <c r="L18" s="72"/>
      <c r="M18">
        <f t="shared" si="0"/>
        <v>0</v>
      </c>
    </row>
    <row r="19" spans="1:13" ht="22.5" customHeight="1">
      <c r="A19" s="48"/>
      <c r="B19" s="64"/>
      <c r="C19" s="65"/>
      <c r="D19" s="59"/>
      <c r="E19" s="59" t="str">
        <f ca="1">IFERROR(__xludf.DUMMYFUNCTION("IF(LEN(C19)=0,"""",QUERY(Archive!C:C,""Select COUNT(C) WHERE lower(C) contains '""&amp;LOWER(C19)&amp;""' LABEL COUNT(C) ''""))"),"")</f>
        <v/>
      </c>
      <c r="F19" s="60" t="str">
        <f ca="1">IFERROR(__xludf.DUMMYFUNCTION("IF(LEN(C19)=0,"""",QUERY(Archive!B:C,""Select COUNT(B) WHERE C starts with 'RT' AND B ='""&amp;C19&amp;""' LABEL COUNT(B) ''"")/D19)"),"")</f>
        <v/>
      </c>
      <c r="G19" s="61" t="str">
        <f ca="1">IFERROR(__xludf.DUMMYFUNCTION("IF(LEN(C19)=0,"""",SPARKLINE(FREQUENCY(FILTER(Archive!F:F,Archive!B:B=C19),M$2:M$21)))"),"")</f>
        <v/>
      </c>
      <c r="H19" s="48"/>
      <c r="I19" s="75" t="s">
        <v>5202</v>
      </c>
      <c r="J19" s="76" t="s">
        <v>5203</v>
      </c>
      <c r="K19" s="72"/>
      <c r="L19" s="72"/>
      <c r="M19">
        <f t="shared" si="0"/>
        <v>0</v>
      </c>
    </row>
    <row r="20" spans="1:13" ht="22.5" customHeight="1">
      <c r="A20" s="48"/>
      <c r="B20" s="64"/>
      <c r="C20" s="65"/>
      <c r="D20" s="59"/>
      <c r="E20" s="59" t="str">
        <f ca="1">IFERROR(__xludf.DUMMYFUNCTION("IF(LEN(C20)=0,"""",QUERY(Archive!C:C,""Select COUNT(C) WHERE lower(C) contains '""&amp;LOWER(C20)&amp;""' LABEL COUNT(C) ''""))"),"")</f>
        <v/>
      </c>
      <c r="F20" s="60" t="str">
        <f ca="1">IFERROR(__xludf.DUMMYFUNCTION("IF(LEN(C20)=0,"""",QUERY(Archive!B:C,""Select COUNT(B) WHERE C starts with 'RT' AND B ='""&amp;C20&amp;""' LABEL COUNT(B) ''"")/D20)"),"")</f>
        <v/>
      </c>
      <c r="G20" s="61" t="str">
        <f ca="1">IFERROR(__xludf.DUMMYFUNCTION("IF(LEN(C20)=0,"""",SPARKLINE(FREQUENCY(FILTER(Archive!F:F,Archive!B:B=C20),M$2:M$21)))"),"")</f>
        <v/>
      </c>
      <c r="H20" s="48"/>
      <c r="I20" s="48"/>
      <c r="J20" s="77" t="s">
        <v>5204</v>
      </c>
      <c r="K20" s="72"/>
      <c r="L20" s="72"/>
      <c r="M20">
        <f t="shared" si="0"/>
        <v>0</v>
      </c>
    </row>
    <row r="21" spans="1:13" ht="22.5" customHeight="1">
      <c r="A21" s="48"/>
      <c r="B21" s="64"/>
      <c r="C21" s="65"/>
      <c r="D21" s="59"/>
      <c r="E21" s="59" t="str">
        <f ca="1">IFERROR(__xludf.DUMMYFUNCTION("IF(LEN(C21)=0,"""",QUERY(Archive!C:C,""Select COUNT(C) WHERE lower(C) contains '""&amp;LOWER(C21)&amp;""' LABEL COUNT(C) ''""))"),"")</f>
        <v/>
      </c>
      <c r="F21" s="60" t="str">
        <f ca="1">IFERROR(__xludf.DUMMYFUNCTION("IF(LEN(C21)=0,"""",QUERY(Archive!B:C,""Select COUNT(B) WHERE C starts with 'RT' AND B ='""&amp;C21&amp;""' LABEL COUNT(B) ''"")/D21)"),"")</f>
        <v/>
      </c>
      <c r="G21" s="61" t="str">
        <f ca="1">IFERROR(__xludf.DUMMYFUNCTION("IF(LEN(C21)=0,"""",SPARKLINE(FREQUENCY(FILTER(Archive!F:F,Archive!B:B=C21),M$2:M$21)))"),"")</f>
        <v/>
      </c>
      <c r="H21" s="48"/>
      <c r="I21" s="48"/>
      <c r="J21" s="72"/>
      <c r="K21" s="72"/>
      <c r="L21" s="72"/>
      <c r="M21">
        <v>0</v>
      </c>
    </row>
    <row r="22" spans="1:13" ht="22.5" customHeight="1">
      <c r="A22" s="48"/>
      <c r="B22" s="64"/>
      <c r="C22" s="65"/>
      <c r="D22" s="59"/>
      <c r="E22" s="59" t="str">
        <f ca="1">IFERROR(__xludf.DUMMYFUNCTION("IF(LEN(C22)=0,"""",QUERY(Archive!C:C,""Select COUNT(C) WHERE lower(C) contains '""&amp;LOWER(C22)&amp;""' LABEL COUNT(C) ''""))"),"")</f>
        <v/>
      </c>
      <c r="F22" s="60" t="str">
        <f ca="1">IFERROR(__xludf.DUMMYFUNCTION("IF(LEN(C22)=0,"""",QUERY(Archive!B:C,""Select COUNT(B) WHERE C starts with 'RT' AND B ='""&amp;C22&amp;""' LABEL COUNT(B) ''"")/D22)"),"")</f>
        <v/>
      </c>
      <c r="G22" s="61" t="str">
        <f ca="1">IFERROR(__xludf.DUMMYFUNCTION("IF(LEN(C22)=0,"""",SPARKLINE(FREQUENCY(FILTER(Archive!F:F,Archive!B:B=C22),M$2:M$21)))"),"")</f>
        <v/>
      </c>
      <c r="H22" s="48"/>
      <c r="I22" s="48"/>
      <c r="J22" s="72"/>
      <c r="K22" s="72"/>
      <c r="L22" s="72"/>
      <c r="M22" s="78"/>
    </row>
    <row r="23" spans="1:13" ht="22.5" customHeight="1">
      <c r="A23" s="48"/>
      <c r="B23" s="64"/>
      <c r="C23" s="65"/>
      <c r="D23" s="59"/>
      <c r="E23" s="59" t="str">
        <f ca="1">IFERROR(__xludf.DUMMYFUNCTION("IF(LEN(C23)=0,"""",QUERY(Archive!C:C,""Select COUNT(C) WHERE lower(C) contains '""&amp;LOWER(C23)&amp;""' LABEL COUNT(C) ''""))"),"")</f>
        <v/>
      </c>
      <c r="F23" s="60" t="str">
        <f ca="1">IFERROR(__xludf.DUMMYFUNCTION("IF(LEN(C23)=0,"""",QUERY(Archive!B:C,""Select COUNT(B) WHERE C starts with 'RT' AND B ='""&amp;C23&amp;""' LABEL COUNT(B) ''"")/D23)"),"")</f>
        <v/>
      </c>
      <c r="G23" s="61" t="str">
        <f ca="1">IFERROR(__xludf.DUMMYFUNCTION("IF(LEN(C23)=0,"""",SPARKLINE(FREQUENCY(FILTER(Archive!F:F,Archive!B:B=C23),M$2:M$21)))"),"")</f>
        <v/>
      </c>
      <c r="H23" s="48"/>
      <c r="I23" s="48"/>
      <c r="J23" s="72"/>
      <c r="K23" s="72"/>
      <c r="L23" s="72"/>
      <c r="M23" s="78"/>
    </row>
    <row r="24" spans="1:13" ht="22.5" customHeight="1">
      <c r="A24" s="48"/>
      <c r="B24" s="64"/>
      <c r="C24" s="65"/>
      <c r="D24" s="59"/>
      <c r="E24" s="59" t="str">
        <f ca="1">IFERROR(__xludf.DUMMYFUNCTION("IF(LEN(C24)=0,"""",QUERY(Archive!C:C,""Select COUNT(C) WHERE lower(C) contains '""&amp;LOWER(C24)&amp;""' LABEL COUNT(C) ''""))"),"")</f>
        <v/>
      </c>
      <c r="F24" s="60" t="str">
        <f ca="1">IFERROR(__xludf.DUMMYFUNCTION("IF(LEN(C24)=0,"""",QUERY(Archive!B:C,""Select COUNT(B) WHERE C starts with 'RT' AND B ='""&amp;C24&amp;""' LABEL COUNT(B) ''"")/D24)"),"")</f>
        <v/>
      </c>
      <c r="G24" s="61" t="str">
        <f ca="1">IFERROR(__xludf.DUMMYFUNCTION("IF(LEN(C24)=0,"""",SPARKLINE(FREQUENCY(FILTER(Archive!F:F,Archive!B:B=C24),M$2:M$21)))"),"")</f>
        <v/>
      </c>
      <c r="H24" s="48"/>
      <c r="I24" s="48"/>
      <c r="J24" s="48"/>
      <c r="K24" s="48"/>
      <c r="L24" s="48"/>
    </row>
    <row r="25" spans="1:13" ht="22.5" customHeight="1">
      <c r="A25" s="48"/>
      <c r="B25" s="64"/>
      <c r="C25" s="65"/>
      <c r="D25" s="59"/>
      <c r="E25" s="59" t="str">
        <f ca="1">IFERROR(__xludf.DUMMYFUNCTION("IF(LEN(C25)=0,"""",QUERY(Archive!C:C,""Select COUNT(C) WHERE lower(C) contains '""&amp;LOWER(C25)&amp;""' LABEL COUNT(C) ''""))"),"")</f>
        <v/>
      </c>
      <c r="F25" s="60" t="str">
        <f ca="1">IFERROR(__xludf.DUMMYFUNCTION("IF(LEN(C25)=0,"""",QUERY(Archive!B:C,""Select COUNT(B) WHERE C starts with 'RT' AND B ='""&amp;C25&amp;""' LABEL COUNT(B) ''"")/D25)"),"")</f>
        <v/>
      </c>
      <c r="G25" s="61" t="str">
        <f ca="1">IFERROR(__xludf.DUMMYFUNCTION("IF(LEN(C25)=0,"""",SPARKLINE(FREQUENCY(FILTER(Archive!F:F,Archive!B:B=C25),M$2:M$21)))"),"")</f>
        <v/>
      </c>
      <c r="H25" s="48"/>
      <c r="I25" s="48"/>
      <c r="J25" s="48"/>
      <c r="K25" s="48"/>
      <c r="L25" s="48"/>
    </row>
    <row r="26" spans="1:13" ht="22.5" customHeight="1">
      <c r="A26" s="48"/>
      <c r="B26" s="64"/>
      <c r="C26" s="65"/>
      <c r="D26" s="59"/>
      <c r="E26" s="59" t="str">
        <f ca="1">IFERROR(__xludf.DUMMYFUNCTION("IF(LEN(C26)=0,"""",QUERY(Archive!C:C,""Select COUNT(C) WHERE lower(C) contains '""&amp;LOWER(C26)&amp;""' LABEL COUNT(C) ''""))"),"")</f>
        <v/>
      </c>
      <c r="F26" s="60" t="str">
        <f ca="1">IFERROR(__xludf.DUMMYFUNCTION("IF(LEN(C26)=0,"""",QUERY(Archive!B:C,""Select COUNT(B) WHERE C starts with 'RT' AND B ='""&amp;C26&amp;""' LABEL COUNT(B) ''"")/D26)"),"")</f>
        <v/>
      </c>
      <c r="G26" s="61" t="str">
        <f ca="1">IFERROR(__xludf.DUMMYFUNCTION("IF(LEN(C26)=0,"""",SPARKLINE(FREQUENCY(FILTER(Archive!F:F,Archive!B:B=C26),M$2:M$21)))"),"")</f>
        <v/>
      </c>
      <c r="H26" s="48"/>
      <c r="I26" s="48"/>
      <c r="J26" s="48"/>
      <c r="K26" s="48"/>
      <c r="L26" s="48"/>
    </row>
    <row r="27" spans="1:13" ht="22.5" customHeight="1">
      <c r="A27" s="48"/>
      <c r="B27" s="64"/>
      <c r="C27" s="65"/>
      <c r="D27" s="59"/>
      <c r="E27" s="59" t="str">
        <f ca="1">IFERROR(__xludf.DUMMYFUNCTION("IF(LEN(C27)=0,"""",QUERY(Archive!C:C,""Select COUNT(C) WHERE lower(C) contains '""&amp;LOWER(C27)&amp;""' LABEL COUNT(C) ''""))"),"")</f>
        <v/>
      </c>
      <c r="F27" s="60" t="str">
        <f ca="1">IFERROR(__xludf.DUMMYFUNCTION("IF(LEN(C27)=0,"""",QUERY(Archive!B:C,""Select COUNT(B) WHERE C starts with 'RT' AND B ='""&amp;C27&amp;""' LABEL COUNT(B) ''"")/D27)"),"")</f>
        <v/>
      </c>
      <c r="G27" s="61" t="str">
        <f ca="1">IFERROR(__xludf.DUMMYFUNCTION("IF(LEN(C27)=0,"""",SPARKLINE(FREQUENCY(FILTER(Archive!F:F,Archive!B:B=C27),M$2:M$21)))"),"")</f>
        <v/>
      </c>
      <c r="H27" s="48"/>
      <c r="I27" s="48"/>
      <c r="J27" s="48"/>
      <c r="K27" s="48"/>
      <c r="L27" s="48"/>
    </row>
    <row r="28" spans="1:13" ht="22.5" customHeight="1">
      <c r="A28" s="48"/>
      <c r="B28" s="64"/>
      <c r="C28" s="65"/>
      <c r="D28" s="59"/>
      <c r="E28" s="59" t="str">
        <f ca="1">IFERROR(__xludf.DUMMYFUNCTION("IF(LEN(C28)=0,"""",QUERY(Archive!C:C,""Select COUNT(C) WHERE lower(C) contains '""&amp;LOWER(C28)&amp;""' LABEL COUNT(C) ''""))"),"")</f>
        <v/>
      </c>
      <c r="F28" s="60" t="str">
        <f ca="1">IFERROR(__xludf.DUMMYFUNCTION("IF(LEN(C28)=0,"""",QUERY(Archive!B:C,""Select COUNT(B) WHERE C starts with 'RT' AND B ='""&amp;C28&amp;""' LABEL COUNT(B) ''"")/D28)"),"")</f>
        <v/>
      </c>
      <c r="G28" s="61" t="str">
        <f ca="1">IFERROR(__xludf.DUMMYFUNCTION("IF(LEN(C28)=0,"""",SPARKLINE(FREQUENCY(FILTER(Archive!F:F,Archive!B:B=C28),M$2:M$21)))"),"")</f>
        <v/>
      </c>
      <c r="H28" s="48"/>
      <c r="I28" s="48"/>
      <c r="J28" s="48"/>
      <c r="K28" s="48"/>
      <c r="L28" s="48"/>
    </row>
    <row r="29" spans="1:13" ht="22.5" customHeight="1">
      <c r="A29" s="48"/>
      <c r="B29" s="64"/>
      <c r="C29" s="65"/>
      <c r="D29" s="59"/>
      <c r="E29" s="59" t="str">
        <f ca="1">IFERROR(__xludf.DUMMYFUNCTION("IF(LEN(C29)=0,"""",QUERY(Archive!C:C,""Select COUNT(C) WHERE lower(C) contains '""&amp;LOWER(C29)&amp;""' LABEL COUNT(C) ''""))"),"")</f>
        <v/>
      </c>
      <c r="F29" s="60" t="str">
        <f ca="1">IFERROR(__xludf.DUMMYFUNCTION("IF(LEN(C29)=0,"""",QUERY(Archive!B:C,""Select COUNT(B) WHERE C starts with 'RT' AND B ='""&amp;C29&amp;""' LABEL COUNT(B) ''"")/D29)"),"")</f>
        <v/>
      </c>
      <c r="G29" s="61" t="str">
        <f ca="1">IFERROR(__xludf.DUMMYFUNCTION("IF(LEN(C29)=0,"""",SPARKLINE(FREQUENCY(FILTER(Archive!F:F,Archive!B:B=C29),M$2:M$21)))"),"")</f>
        <v/>
      </c>
      <c r="H29" s="48"/>
      <c r="I29" s="48"/>
      <c r="J29" s="48"/>
      <c r="K29" s="48"/>
      <c r="L29" s="48"/>
    </row>
    <row r="30" spans="1:13" ht="22.5" customHeight="1">
      <c r="A30" s="48"/>
      <c r="B30" s="64"/>
      <c r="C30" s="65"/>
      <c r="D30" s="59"/>
      <c r="E30" s="59" t="str">
        <f ca="1">IFERROR(__xludf.DUMMYFUNCTION("IF(LEN(C30)=0,"""",QUERY(Archive!C:C,""Select COUNT(C) WHERE lower(C) contains '""&amp;LOWER(C30)&amp;""' LABEL COUNT(C) ''""))"),"")</f>
        <v/>
      </c>
      <c r="F30" s="60" t="str">
        <f ca="1">IFERROR(__xludf.DUMMYFUNCTION("IF(LEN(C30)=0,"""",QUERY(Archive!B:C,""Select COUNT(B) WHERE C starts with 'RT' AND B ='""&amp;C30&amp;""' LABEL COUNT(B) ''"")/D30)"),"")</f>
        <v/>
      </c>
      <c r="G30" s="61" t="str">
        <f ca="1">IFERROR(__xludf.DUMMYFUNCTION("IF(LEN(C30)=0,"""",SPARKLINE(FREQUENCY(FILTER(Archive!F:F,Archive!B:B=C30),M$2:M$21)))"),"")</f>
        <v/>
      </c>
      <c r="H30" s="48"/>
      <c r="I30" s="48"/>
      <c r="J30" s="48"/>
      <c r="K30" s="48"/>
      <c r="L30" s="48"/>
    </row>
    <row r="31" spans="1:13" ht="22.5" customHeight="1">
      <c r="A31" s="48"/>
      <c r="B31" s="64"/>
      <c r="C31" s="65"/>
      <c r="D31" s="59"/>
      <c r="E31" s="59" t="str">
        <f ca="1">IFERROR(__xludf.DUMMYFUNCTION("IF(LEN(C31)=0,"""",QUERY(Archive!C:C,""Select COUNT(C) WHERE lower(C) contains '""&amp;LOWER(C31)&amp;""' LABEL COUNT(C) ''""))"),"")</f>
        <v/>
      </c>
      <c r="F31" s="60" t="str">
        <f ca="1">IFERROR(__xludf.DUMMYFUNCTION("IF(LEN(C31)=0,"""",QUERY(Archive!B:C,""Select COUNT(B) WHERE C starts with 'RT' AND B ='""&amp;C31&amp;""' LABEL COUNT(B) ''"")/D31)"),"")</f>
        <v/>
      </c>
      <c r="G31" s="61" t="str">
        <f ca="1">IFERROR(__xludf.DUMMYFUNCTION("IF(LEN(C31)=0,"""",SPARKLINE(FREQUENCY(FILTER(Archive!F:F,Archive!B:B=C31),M$2:M$21)))"),"")</f>
        <v/>
      </c>
      <c r="H31" s="48"/>
      <c r="I31" s="48"/>
      <c r="J31" s="48"/>
      <c r="K31" s="48"/>
      <c r="L31" s="48"/>
    </row>
    <row r="32" spans="1:13" ht="16.5" customHeight="1">
      <c r="A32" s="48"/>
      <c r="B32" s="64"/>
      <c r="C32" s="65"/>
      <c r="D32" s="59"/>
      <c r="E32" s="59" t="str">
        <f ca="1">IFERROR(__xludf.DUMMYFUNCTION("IF(LEN(C32)=0,"""",QUERY(Archive!C:C,""Select COUNT(C) WHERE lower(C) contains '""&amp;LOWER(C32)&amp;""' LABEL COUNT(C) ''""))"),"")</f>
        <v/>
      </c>
      <c r="F32" s="79"/>
      <c r="G32" s="80"/>
      <c r="H32" s="48"/>
      <c r="I32" s="48"/>
      <c r="J32" s="48"/>
      <c r="K32" s="48"/>
      <c r="L32" s="48"/>
    </row>
    <row r="33" spans="1:12" ht="16.5" customHeight="1">
      <c r="A33" s="48"/>
      <c r="B33" s="64"/>
      <c r="C33" s="65"/>
      <c r="D33" s="59"/>
      <c r="E33" s="59" t="str">
        <f ca="1">IFERROR(__xludf.DUMMYFUNCTION("IF(LEN(C33)=0,"""",QUERY(Archive!C:C,""Select COUNT(C) WHERE lower(C) contains '""&amp;LOWER(C33)&amp;""' LABEL COUNT(C) ''""))"),"")</f>
        <v/>
      </c>
      <c r="F33" s="79"/>
      <c r="G33" s="80"/>
      <c r="H33" s="48"/>
      <c r="I33" s="48"/>
      <c r="J33" s="48"/>
      <c r="K33" s="48"/>
      <c r="L33" s="48"/>
    </row>
    <row r="34" spans="1:12" ht="16.5" customHeight="1">
      <c r="A34" s="48"/>
      <c r="B34" s="64"/>
      <c r="C34" s="65"/>
      <c r="D34" s="59"/>
      <c r="E34" s="59" t="str">
        <f ca="1">IFERROR(__xludf.DUMMYFUNCTION("IF(LEN(C34)=0,"""",QUERY(Archive!C:C,""Select COUNT(C) WHERE lower(C) contains '""&amp;LOWER(C34)&amp;""' LABEL COUNT(C) ''""))"),"")</f>
        <v/>
      </c>
      <c r="F34" s="79"/>
      <c r="G34" s="80"/>
      <c r="H34" s="48"/>
      <c r="I34" s="48"/>
      <c r="J34" s="48"/>
      <c r="K34" s="48"/>
      <c r="L34" s="48"/>
    </row>
    <row r="35" spans="1:12" ht="16.5" customHeight="1">
      <c r="A35" s="48"/>
      <c r="B35" s="64"/>
      <c r="C35" s="65"/>
      <c r="D35" s="59"/>
      <c r="E35" s="59" t="str">
        <f ca="1">IFERROR(__xludf.DUMMYFUNCTION("IF(LEN(C35)=0,"""",QUERY(Archive!C:C,""Select COUNT(C) WHERE lower(C) contains '""&amp;LOWER(C35)&amp;""' LABEL COUNT(C) ''""))"),"")</f>
        <v/>
      </c>
      <c r="F35" s="79"/>
      <c r="G35" s="80"/>
      <c r="H35" s="48"/>
      <c r="I35" s="48"/>
      <c r="J35" s="48"/>
      <c r="K35" s="48"/>
      <c r="L35" s="48"/>
    </row>
    <row r="36" spans="1:12" ht="16.5" customHeight="1">
      <c r="A36" s="48"/>
      <c r="B36" s="64"/>
      <c r="C36" s="65"/>
      <c r="D36" s="59"/>
      <c r="E36" s="59" t="str">
        <f ca="1">IFERROR(__xludf.DUMMYFUNCTION("IF(LEN(C36)=0,"""",QUERY(Archive!C:C,""Select COUNT(C) WHERE lower(C) contains '""&amp;LOWER(C36)&amp;""' LABEL COUNT(C) ''""))"),"")</f>
        <v/>
      </c>
      <c r="F36" s="79"/>
      <c r="G36" s="80"/>
      <c r="H36" s="48"/>
      <c r="I36" s="48"/>
      <c r="J36" s="48"/>
      <c r="K36" s="48"/>
      <c r="L36" s="48"/>
    </row>
    <row r="37" spans="1:12" ht="16.5" customHeight="1">
      <c r="A37" s="48"/>
      <c r="B37" s="64"/>
      <c r="C37" s="65"/>
      <c r="D37" s="59"/>
      <c r="E37" s="59" t="str">
        <f ca="1">IFERROR(__xludf.DUMMYFUNCTION("IF(LEN(C37)=0,"""",QUERY(Archive!C:C,""Select COUNT(C) WHERE lower(C) contains '""&amp;LOWER(C37)&amp;""' LABEL COUNT(C) ''""))"),"")</f>
        <v/>
      </c>
      <c r="F37" s="79"/>
      <c r="G37" s="80"/>
      <c r="H37" s="48"/>
      <c r="I37" s="48"/>
      <c r="J37" s="48"/>
      <c r="K37" s="48"/>
      <c r="L37" s="48"/>
    </row>
    <row r="38" spans="1:12" ht="16.5" customHeight="1">
      <c r="A38" s="48"/>
      <c r="B38" s="64"/>
      <c r="C38" s="65"/>
      <c r="D38" s="59"/>
      <c r="E38" s="59" t="str">
        <f ca="1">IFERROR(__xludf.DUMMYFUNCTION("IF(LEN(C38)=0,"""",QUERY(Archive!C:C,""Select COUNT(C) WHERE lower(C) contains '""&amp;LOWER(C38)&amp;""' LABEL COUNT(C) ''""))"),"")</f>
        <v/>
      </c>
      <c r="F38" s="79"/>
      <c r="G38" s="80"/>
      <c r="H38" s="48"/>
      <c r="I38" s="48"/>
      <c r="J38" s="48"/>
      <c r="K38" s="48"/>
      <c r="L38" s="48"/>
    </row>
    <row r="39" spans="1:12" ht="16.5" customHeight="1">
      <c r="A39" s="48"/>
      <c r="B39" s="64"/>
      <c r="C39" s="65"/>
      <c r="D39" s="59"/>
      <c r="E39" s="59" t="str">
        <f ca="1">IFERROR(__xludf.DUMMYFUNCTION("IF(LEN(C39)=0,"""",QUERY(Archive!C:C,""Select COUNT(C) WHERE lower(C) contains '""&amp;LOWER(C39)&amp;""' LABEL COUNT(C) ''""))"),"")</f>
        <v/>
      </c>
      <c r="F39" s="79"/>
      <c r="G39" s="80"/>
      <c r="H39" s="48"/>
      <c r="I39" s="48"/>
      <c r="J39" s="48"/>
      <c r="K39" s="48"/>
      <c r="L39" s="48"/>
    </row>
    <row r="40" spans="1:12" ht="16.5" customHeight="1">
      <c r="A40" s="48"/>
      <c r="B40" s="64"/>
      <c r="C40" s="65"/>
      <c r="D40" s="59"/>
      <c r="E40" s="59" t="str">
        <f ca="1">IFERROR(__xludf.DUMMYFUNCTION("IF(LEN(C40)=0,"""",QUERY(Archive!C:C,""Select COUNT(C) WHERE lower(C) contains '""&amp;LOWER(C40)&amp;""' LABEL COUNT(C) ''""))"),"")</f>
        <v/>
      </c>
      <c r="F40" s="79"/>
      <c r="G40" s="80"/>
      <c r="H40" s="48"/>
      <c r="I40" s="48"/>
      <c r="J40" s="48"/>
      <c r="K40" s="48"/>
      <c r="L40" s="48"/>
    </row>
    <row r="41" spans="1:12" ht="16.5" customHeight="1">
      <c r="A41" s="48"/>
      <c r="B41" s="64"/>
      <c r="C41" s="65"/>
      <c r="D41" s="59"/>
      <c r="E41" s="59" t="str">
        <f ca="1">IFERROR(__xludf.DUMMYFUNCTION("IF(LEN(C41)=0,"""",QUERY(Archive!C:C,""Select COUNT(C) WHERE lower(C) contains '""&amp;LOWER(C41)&amp;""' LABEL COUNT(C) ''""))"),"")</f>
        <v/>
      </c>
      <c r="F41" s="79"/>
      <c r="G41" s="80"/>
      <c r="H41" s="48"/>
      <c r="I41" s="48"/>
      <c r="J41" s="48"/>
      <c r="K41" s="48"/>
      <c r="L41" s="48"/>
    </row>
    <row r="42" spans="1:12" ht="16.5" customHeight="1">
      <c r="A42" s="48"/>
      <c r="B42" s="64"/>
      <c r="C42" s="65"/>
      <c r="D42" s="59"/>
      <c r="E42" s="59" t="str">
        <f ca="1">IFERROR(__xludf.DUMMYFUNCTION("IF(LEN(C42)=0,"""",QUERY(Archive!C:C,""Select COUNT(C) WHERE lower(C) contains '""&amp;LOWER(C42)&amp;""' LABEL COUNT(C) ''""))"),"")</f>
        <v/>
      </c>
      <c r="F42" s="79"/>
      <c r="G42" s="80"/>
      <c r="H42" s="48"/>
      <c r="I42" s="48"/>
      <c r="J42" s="48"/>
      <c r="K42" s="48"/>
      <c r="L42" s="48"/>
    </row>
    <row r="43" spans="1:12" ht="16.5" customHeight="1">
      <c r="A43" s="48"/>
      <c r="B43" s="64"/>
      <c r="C43" s="65"/>
      <c r="D43" s="59"/>
      <c r="E43" s="59" t="str">
        <f ca="1">IFERROR(__xludf.DUMMYFUNCTION("IF(LEN(C43)=0,"""",QUERY(Archive!C:C,""Select COUNT(C) WHERE lower(C) contains '""&amp;LOWER(C43)&amp;""' LABEL COUNT(C) ''""))"),"")</f>
        <v/>
      </c>
      <c r="F43" s="79"/>
      <c r="G43" s="80"/>
      <c r="H43" s="48"/>
      <c r="I43" s="48"/>
      <c r="J43" s="48"/>
      <c r="K43" s="48"/>
      <c r="L43" s="48"/>
    </row>
    <row r="44" spans="1:12" ht="16.5" customHeight="1">
      <c r="A44" s="48"/>
      <c r="B44" s="64"/>
      <c r="C44" s="65"/>
      <c r="D44" s="59"/>
      <c r="E44" s="59" t="str">
        <f ca="1">IFERROR(__xludf.DUMMYFUNCTION("IF(LEN(C44)=0,"""",QUERY(Archive!C:C,""Select COUNT(C) WHERE lower(C) contains '""&amp;LOWER(C44)&amp;""' LABEL COUNT(C) ''""))"),"")</f>
        <v/>
      </c>
      <c r="F44" s="79"/>
      <c r="G44" s="80"/>
      <c r="H44" s="48"/>
      <c r="I44" s="48"/>
      <c r="J44" s="48"/>
      <c r="K44" s="48"/>
      <c r="L44" s="48"/>
    </row>
    <row r="45" spans="1:12" ht="16.5" customHeight="1">
      <c r="A45" s="48"/>
      <c r="B45" s="64"/>
      <c r="C45" s="65"/>
      <c r="D45" s="59"/>
      <c r="E45" s="59" t="str">
        <f ca="1">IFERROR(__xludf.DUMMYFUNCTION("IF(LEN(C45)=0,"""",QUERY(Archive!C:C,""Select COUNT(C) WHERE lower(C) contains '""&amp;LOWER(C45)&amp;""' LABEL COUNT(C) ''""))"),"")</f>
        <v/>
      </c>
      <c r="F45" s="79"/>
      <c r="G45" s="80"/>
      <c r="H45" s="48"/>
      <c r="I45" s="48"/>
      <c r="J45" s="48"/>
      <c r="K45" s="48"/>
      <c r="L45" s="48"/>
    </row>
    <row r="46" spans="1:12" ht="16.5" customHeight="1">
      <c r="A46" s="48"/>
      <c r="B46" s="64"/>
      <c r="C46" s="65"/>
      <c r="D46" s="59"/>
      <c r="E46" s="59" t="str">
        <f ca="1">IFERROR(__xludf.DUMMYFUNCTION("IF(LEN(C46)=0,"""",QUERY(Archive!C:C,""Select COUNT(C) WHERE lower(C) contains '""&amp;LOWER(C46)&amp;""' LABEL COUNT(C) ''""))"),"")</f>
        <v/>
      </c>
      <c r="F46" s="79"/>
      <c r="G46" s="80"/>
      <c r="H46" s="48"/>
      <c r="I46" s="48"/>
      <c r="J46" s="48"/>
      <c r="K46" s="48"/>
      <c r="L46" s="48"/>
    </row>
    <row r="47" spans="1:12" ht="16.5" customHeight="1">
      <c r="A47" s="48"/>
      <c r="B47" s="64"/>
      <c r="C47" s="65"/>
      <c r="D47" s="59"/>
      <c r="E47" s="59" t="str">
        <f ca="1">IFERROR(__xludf.DUMMYFUNCTION("IF(LEN(C47)=0,"""",QUERY(Archive!C:C,""Select COUNT(C) WHERE lower(C) contains '""&amp;LOWER(C47)&amp;""' LABEL COUNT(C) ''""))"),"")</f>
        <v/>
      </c>
      <c r="F47" s="79"/>
      <c r="G47" s="80"/>
      <c r="H47" s="48"/>
      <c r="I47" s="48"/>
      <c r="J47" s="48"/>
      <c r="K47" s="48"/>
      <c r="L47" s="48"/>
    </row>
    <row r="48" spans="1:12" ht="16.5" customHeight="1">
      <c r="A48" s="48"/>
      <c r="B48" s="64"/>
      <c r="C48" s="65"/>
      <c r="D48" s="59"/>
      <c r="E48" s="59" t="str">
        <f ca="1">IFERROR(__xludf.DUMMYFUNCTION("IF(LEN(C48)=0,"""",QUERY(Archive!C:C,""Select COUNT(C) WHERE lower(C) contains '""&amp;LOWER(C48)&amp;""' LABEL COUNT(C) ''""))"),"")</f>
        <v/>
      </c>
      <c r="F48" s="79"/>
      <c r="G48" s="80"/>
      <c r="H48" s="48"/>
      <c r="I48" s="48"/>
      <c r="J48" s="48"/>
      <c r="K48" s="48"/>
      <c r="L48" s="48"/>
    </row>
    <row r="49" spans="1:12" ht="16.5" customHeight="1">
      <c r="A49" s="48"/>
      <c r="B49" s="64"/>
      <c r="C49" s="65"/>
      <c r="D49" s="59"/>
      <c r="E49" s="59" t="str">
        <f ca="1">IFERROR(__xludf.DUMMYFUNCTION("IF(LEN(C49)=0,"""",QUERY(Archive!C:C,""Select COUNT(C) WHERE lower(C) contains '""&amp;LOWER(C49)&amp;""' LABEL COUNT(C) ''""))"),"")</f>
        <v/>
      </c>
      <c r="F49" s="79"/>
      <c r="G49" s="80"/>
      <c r="H49" s="48"/>
      <c r="I49" s="48"/>
      <c r="J49" s="48"/>
      <c r="K49" s="48"/>
      <c r="L49" s="48"/>
    </row>
    <row r="50" spans="1:12" ht="16.5" customHeight="1">
      <c r="A50" s="48"/>
      <c r="B50" s="64"/>
      <c r="C50" s="65"/>
      <c r="D50" s="59"/>
      <c r="E50" s="59" t="str">
        <f ca="1">IFERROR(__xludf.DUMMYFUNCTION("IF(LEN(C50)=0,"""",QUERY(Archive!C:C,""Select COUNT(C) WHERE lower(C) contains '""&amp;LOWER(C50)&amp;""' LABEL COUNT(C) ''""))"),"")</f>
        <v/>
      </c>
      <c r="F50" s="79"/>
      <c r="G50" s="80"/>
      <c r="H50" s="48"/>
      <c r="I50" s="48"/>
      <c r="J50" s="48"/>
      <c r="K50" s="48"/>
      <c r="L50" s="48"/>
    </row>
    <row r="51" spans="1:12" ht="16.5" customHeight="1">
      <c r="A51" s="48"/>
      <c r="B51" s="64"/>
      <c r="C51" s="65"/>
      <c r="D51" s="59"/>
      <c r="E51" s="59" t="str">
        <f ca="1">IFERROR(__xludf.DUMMYFUNCTION("IF(LEN(C51)=0,"""",QUERY(Archive!C:C,""Select COUNT(C) WHERE lower(C) contains '""&amp;LOWER(C51)&amp;""' LABEL COUNT(C) ''""))"),"")</f>
        <v/>
      </c>
      <c r="F51" s="79"/>
      <c r="G51" s="80"/>
      <c r="H51" s="48"/>
      <c r="I51" s="48"/>
      <c r="J51" s="48"/>
      <c r="K51" s="48"/>
      <c r="L51" s="48"/>
    </row>
    <row r="52" spans="1:12" ht="16.5" customHeight="1">
      <c r="A52" s="48"/>
      <c r="B52" s="64"/>
      <c r="C52" s="65"/>
      <c r="D52" s="59"/>
      <c r="E52" s="59" t="str">
        <f ca="1">IFERROR(__xludf.DUMMYFUNCTION("IF(LEN(C52)=0,"""",QUERY(Archive!C:C,""Select COUNT(C) WHERE lower(C) contains '""&amp;LOWER(C52)&amp;""' LABEL COUNT(C) ''""))"),"")</f>
        <v/>
      </c>
      <c r="F52" s="79"/>
      <c r="G52" s="80"/>
      <c r="H52" s="48"/>
      <c r="I52" s="48"/>
      <c r="J52" s="48"/>
      <c r="K52" s="48"/>
      <c r="L52" s="48"/>
    </row>
    <row r="53" spans="1:12" ht="16.5" customHeight="1">
      <c r="A53" s="48"/>
      <c r="B53" s="64"/>
      <c r="C53" s="65"/>
      <c r="D53" s="59"/>
      <c r="E53" s="59" t="str">
        <f ca="1">IFERROR(__xludf.DUMMYFUNCTION("IF(LEN(C53)=0,"""",QUERY(Archive!C:C,""Select COUNT(C) WHERE lower(C) contains '""&amp;LOWER(C53)&amp;""' LABEL COUNT(C) ''""))"),"")</f>
        <v/>
      </c>
      <c r="F53" s="79"/>
      <c r="G53" s="80"/>
      <c r="H53" s="48"/>
      <c r="I53" s="48"/>
      <c r="J53" s="48"/>
      <c r="K53" s="48"/>
      <c r="L53" s="48"/>
    </row>
    <row r="54" spans="1:12" ht="16.5" customHeight="1">
      <c r="A54" s="48"/>
      <c r="B54" s="64"/>
      <c r="C54" s="65"/>
      <c r="D54" s="59"/>
      <c r="E54" s="59" t="str">
        <f ca="1">IFERROR(__xludf.DUMMYFUNCTION("IF(LEN(C54)=0,"""",QUERY(Archive!C:C,""Select COUNT(C) WHERE lower(C) contains '""&amp;LOWER(C54)&amp;""' LABEL COUNT(C) ''""))"),"")</f>
        <v/>
      </c>
      <c r="F54" s="79"/>
      <c r="G54" s="80"/>
      <c r="H54" s="48"/>
      <c r="I54" s="48"/>
      <c r="J54" s="48"/>
      <c r="K54" s="48"/>
      <c r="L54" s="48"/>
    </row>
    <row r="55" spans="1:12" ht="16.5" customHeight="1">
      <c r="A55" s="48"/>
      <c r="B55" s="64"/>
      <c r="C55" s="65"/>
      <c r="D55" s="59"/>
      <c r="E55" s="59" t="str">
        <f ca="1">IFERROR(__xludf.DUMMYFUNCTION("IF(LEN(C55)=0,"""",QUERY(Archive!C:C,""Select COUNT(C) WHERE lower(C) contains '""&amp;LOWER(C55)&amp;""' LABEL COUNT(C) ''""))"),"")</f>
        <v/>
      </c>
      <c r="F55" s="79"/>
      <c r="G55" s="80"/>
      <c r="H55" s="48"/>
      <c r="I55" s="48"/>
      <c r="J55" s="48"/>
      <c r="K55" s="48"/>
      <c r="L55" s="48"/>
    </row>
    <row r="56" spans="1:12" ht="16.5" customHeight="1">
      <c r="A56" s="48"/>
      <c r="B56" s="64"/>
      <c r="C56" s="65"/>
      <c r="D56" s="59"/>
      <c r="E56" s="59" t="str">
        <f ca="1">IFERROR(__xludf.DUMMYFUNCTION("IF(LEN(C56)=0,"""",QUERY(Archive!C:C,""Select COUNT(C) WHERE lower(C) contains '""&amp;LOWER(C56)&amp;""' LABEL COUNT(C) ''""))"),"")</f>
        <v/>
      </c>
      <c r="F56" s="79"/>
      <c r="G56" s="80"/>
      <c r="H56" s="48"/>
      <c r="I56" s="48"/>
      <c r="J56" s="48"/>
      <c r="K56" s="48"/>
      <c r="L56" s="48"/>
    </row>
    <row r="57" spans="1:12" ht="16.5" customHeight="1">
      <c r="A57" s="48"/>
      <c r="B57" s="64"/>
      <c r="C57" s="65"/>
      <c r="D57" s="59"/>
      <c r="E57" s="59" t="str">
        <f ca="1">IFERROR(__xludf.DUMMYFUNCTION("IF(LEN(C57)=0,"""",QUERY(Archive!C:C,""Select COUNT(C) WHERE lower(C) contains '""&amp;LOWER(C57)&amp;""' LABEL COUNT(C) ''""))"),"")</f>
        <v/>
      </c>
      <c r="F57" s="79"/>
      <c r="G57" s="80"/>
      <c r="H57" s="48"/>
      <c r="I57" s="48"/>
      <c r="J57" s="48"/>
      <c r="K57" s="48"/>
      <c r="L57" s="48"/>
    </row>
    <row r="58" spans="1:12" ht="16.5" customHeight="1">
      <c r="A58" s="48"/>
      <c r="B58" s="64"/>
      <c r="C58" s="65"/>
      <c r="D58" s="59"/>
      <c r="E58" s="59" t="str">
        <f ca="1">IFERROR(__xludf.DUMMYFUNCTION("IF(LEN(C58)=0,"""",QUERY(Archive!C:C,""Select COUNT(C) WHERE lower(C) contains '""&amp;LOWER(C58)&amp;""' LABEL COUNT(C) ''""))"),"")</f>
        <v/>
      </c>
      <c r="F58" s="79"/>
      <c r="G58" s="80"/>
      <c r="H58" s="48"/>
      <c r="I58" s="48"/>
      <c r="J58" s="48"/>
      <c r="K58" s="48"/>
      <c r="L58" s="48"/>
    </row>
    <row r="59" spans="1:12" ht="16.5" customHeight="1">
      <c r="A59" s="48"/>
      <c r="B59" s="64"/>
      <c r="C59" s="65"/>
      <c r="D59" s="59"/>
      <c r="E59" s="59" t="str">
        <f ca="1">IFERROR(__xludf.DUMMYFUNCTION("IF(LEN(C59)=0,"""",QUERY(Archive!C:C,""Select COUNT(C) WHERE lower(C) contains '""&amp;LOWER(C59)&amp;""' LABEL COUNT(C) ''""))"),"")</f>
        <v/>
      </c>
      <c r="F59" s="79"/>
      <c r="G59" s="80"/>
      <c r="H59" s="48"/>
      <c r="I59" s="48"/>
      <c r="J59" s="48"/>
      <c r="K59" s="48"/>
      <c r="L59" s="48"/>
    </row>
    <row r="60" spans="1:12" ht="16.5" customHeight="1">
      <c r="A60" s="48"/>
      <c r="B60" s="64"/>
      <c r="C60" s="65"/>
      <c r="D60" s="59"/>
      <c r="E60" s="59" t="str">
        <f ca="1">IFERROR(__xludf.DUMMYFUNCTION("IF(LEN(C60)=0,"""",QUERY(Archive!C:C,""Select COUNT(C) WHERE lower(C) contains '""&amp;LOWER(C60)&amp;""' LABEL COUNT(C) ''""))"),"")</f>
        <v/>
      </c>
      <c r="F60" s="79"/>
      <c r="G60" s="80"/>
      <c r="H60" s="48"/>
      <c r="I60" s="48"/>
      <c r="J60" s="48"/>
      <c r="K60" s="48"/>
      <c r="L60" s="48"/>
    </row>
    <row r="61" spans="1:12" ht="16.5" customHeight="1">
      <c r="A61" s="48"/>
      <c r="B61" s="64"/>
      <c r="C61" s="65"/>
      <c r="D61" s="59"/>
      <c r="E61" s="59" t="str">
        <f ca="1">IFERROR(__xludf.DUMMYFUNCTION("IF(LEN(C61)=0,"""",QUERY(Archive!C:C,""Select COUNT(C) WHERE lower(C) contains '""&amp;LOWER(C61)&amp;""' LABEL COUNT(C) ''""))"),"")</f>
        <v/>
      </c>
      <c r="F61" s="79"/>
      <c r="G61" s="80"/>
      <c r="H61" s="48"/>
      <c r="I61" s="48"/>
      <c r="J61" s="48"/>
      <c r="K61" s="48"/>
      <c r="L61" s="48"/>
    </row>
    <row r="62" spans="1:12" ht="16.5" customHeight="1">
      <c r="A62" s="48"/>
      <c r="B62" s="64"/>
      <c r="C62" s="65"/>
      <c r="D62" s="59"/>
      <c r="E62" s="59" t="str">
        <f ca="1">IFERROR(__xludf.DUMMYFUNCTION("IF(LEN(C62)=0,"""",QUERY(Archive!C:C,""Select COUNT(C) WHERE lower(C) contains '""&amp;LOWER(C62)&amp;""' LABEL COUNT(C) ''""))"),"")</f>
        <v/>
      </c>
      <c r="F62" s="79"/>
      <c r="G62" s="80"/>
      <c r="H62" s="48"/>
      <c r="I62" s="48"/>
      <c r="J62" s="48"/>
      <c r="K62" s="48"/>
      <c r="L62" s="48"/>
    </row>
    <row r="63" spans="1:12" ht="16.5" customHeight="1">
      <c r="A63" s="48"/>
      <c r="B63" s="64"/>
      <c r="C63" s="65"/>
      <c r="D63" s="59"/>
      <c r="E63" s="59" t="str">
        <f ca="1">IFERROR(__xludf.DUMMYFUNCTION("IF(LEN(C63)=0,"""",QUERY(Archive!C:C,""Select COUNT(C) WHERE lower(C) contains '""&amp;LOWER(C63)&amp;""' LABEL COUNT(C) ''""))"),"")</f>
        <v/>
      </c>
      <c r="F63" s="79"/>
      <c r="G63" s="80"/>
      <c r="H63" s="48"/>
      <c r="I63" s="48"/>
      <c r="J63" s="48"/>
      <c r="K63" s="48"/>
      <c r="L63" s="48"/>
    </row>
    <row r="64" spans="1:12" ht="16.5" customHeight="1">
      <c r="A64" s="48"/>
      <c r="B64" s="64"/>
      <c r="C64" s="65"/>
      <c r="D64" s="59"/>
      <c r="E64" s="59" t="str">
        <f ca="1">IFERROR(__xludf.DUMMYFUNCTION("IF(LEN(C64)=0,"""",QUERY(Archive!C:C,""Select COUNT(C) WHERE lower(C) contains '""&amp;LOWER(C64)&amp;""' LABEL COUNT(C) ''""))"),"")</f>
        <v/>
      </c>
      <c r="F64" s="79"/>
      <c r="G64" s="80"/>
      <c r="H64" s="48"/>
      <c r="I64" s="48"/>
      <c r="J64" s="48"/>
      <c r="K64" s="48"/>
      <c r="L64" s="48"/>
    </row>
    <row r="65" spans="1:12" ht="16.5" customHeight="1">
      <c r="A65" s="48"/>
      <c r="B65" s="64"/>
      <c r="C65" s="65"/>
      <c r="D65" s="59"/>
      <c r="E65" s="59" t="str">
        <f ca="1">IFERROR(__xludf.DUMMYFUNCTION("IF(LEN(C65)=0,"""",QUERY(Archive!C:C,""Select COUNT(C) WHERE lower(C) contains '""&amp;LOWER(C65)&amp;""' LABEL COUNT(C) ''""))"),"")</f>
        <v/>
      </c>
      <c r="F65" s="79"/>
      <c r="G65" s="80"/>
      <c r="H65" s="48"/>
      <c r="I65" s="48"/>
      <c r="J65" s="48"/>
      <c r="K65" s="48"/>
      <c r="L65" s="48"/>
    </row>
    <row r="66" spans="1:12" ht="16.5" customHeight="1">
      <c r="A66" s="48"/>
      <c r="B66" s="64"/>
      <c r="C66" s="65"/>
      <c r="D66" s="59"/>
      <c r="E66" s="59" t="str">
        <f ca="1">IFERROR(__xludf.DUMMYFUNCTION("IF(LEN(C66)=0,"""",QUERY(Archive!C:C,""Select COUNT(C) WHERE lower(C) contains '""&amp;LOWER(C66)&amp;""' LABEL COUNT(C) ''""))"),"")</f>
        <v/>
      </c>
      <c r="F66" s="79"/>
      <c r="G66" s="80"/>
      <c r="H66" s="48"/>
      <c r="I66" s="48"/>
      <c r="J66" s="48"/>
      <c r="K66" s="48"/>
      <c r="L66" s="48"/>
    </row>
    <row r="67" spans="1:12" ht="16.5" customHeight="1">
      <c r="A67" s="48"/>
      <c r="B67" s="64"/>
      <c r="C67" s="65"/>
      <c r="D67" s="59"/>
      <c r="E67" s="59" t="str">
        <f ca="1">IFERROR(__xludf.DUMMYFUNCTION("IF(LEN(C67)=0,"""",QUERY(Archive!C:C,""Select COUNT(C) WHERE lower(C) contains '""&amp;LOWER(C67)&amp;""' LABEL COUNT(C) ''""))"),"")</f>
        <v/>
      </c>
      <c r="F67" s="79"/>
      <c r="G67" s="80"/>
      <c r="H67" s="48"/>
      <c r="I67" s="48"/>
      <c r="J67" s="48"/>
      <c r="K67" s="48"/>
      <c r="L67" s="48"/>
    </row>
    <row r="68" spans="1:12" ht="16.5" customHeight="1">
      <c r="A68" s="48"/>
      <c r="B68" s="64"/>
      <c r="C68" s="65"/>
      <c r="D68" s="59"/>
      <c r="E68" s="59" t="str">
        <f ca="1">IFERROR(__xludf.DUMMYFUNCTION("IF(LEN(C68)=0,"""",QUERY(Archive!C:C,""Select COUNT(C) WHERE lower(C) contains '""&amp;LOWER(C68)&amp;""' LABEL COUNT(C) ''""))"),"")</f>
        <v/>
      </c>
      <c r="F68" s="79"/>
      <c r="G68" s="80"/>
      <c r="H68" s="48"/>
      <c r="I68" s="48"/>
      <c r="J68" s="48"/>
      <c r="K68" s="48"/>
      <c r="L68" s="48"/>
    </row>
    <row r="69" spans="1:12" ht="16.5" customHeight="1">
      <c r="A69" s="48"/>
      <c r="B69" s="64"/>
      <c r="C69" s="65"/>
      <c r="D69" s="59"/>
      <c r="E69" s="59" t="str">
        <f ca="1">IFERROR(__xludf.DUMMYFUNCTION("IF(LEN(C69)=0,"""",QUERY(Archive!C:C,""Select COUNT(C) WHERE lower(C) contains '""&amp;LOWER(C69)&amp;""' LABEL COUNT(C) ''""))"),"")</f>
        <v/>
      </c>
      <c r="F69" s="79"/>
      <c r="G69" s="80"/>
      <c r="H69" s="48"/>
      <c r="I69" s="48"/>
      <c r="J69" s="48"/>
      <c r="K69" s="48"/>
      <c r="L69" s="48"/>
    </row>
    <row r="70" spans="1:12" ht="16.5" customHeight="1">
      <c r="A70" s="48"/>
      <c r="B70" s="64"/>
      <c r="C70" s="65"/>
      <c r="D70" s="59"/>
      <c r="E70" s="59" t="str">
        <f ca="1">IFERROR(__xludf.DUMMYFUNCTION("IF(LEN(C70)=0,"""",QUERY(Archive!C:C,""Select COUNT(C) WHERE lower(C) contains '""&amp;LOWER(C70)&amp;""' LABEL COUNT(C) ''""))"),"")</f>
        <v/>
      </c>
      <c r="F70" s="79"/>
      <c r="G70" s="80"/>
      <c r="H70" s="48"/>
      <c r="I70" s="48"/>
      <c r="J70" s="48"/>
      <c r="K70" s="48"/>
      <c r="L70" s="48"/>
    </row>
    <row r="71" spans="1:12" ht="16.5" customHeight="1">
      <c r="A71" s="48"/>
      <c r="B71" s="64"/>
      <c r="C71" s="65"/>
      <c r="D71" s="59"/>
      <c r="E71" s="59" t="str">
        <f ca="1">IFERROR(__xludf.DUMMYFUNCTION("IF(LEN(C71)=0,"""",QUERY(Archive!C:C,""Select COUNT(C) WHERE lower(C) contains '""&amp;LOWER(C71)&amp;""' LABEL COUNT(C) ''""))"),"")</f>
        <v/>
      </c>
      <c r="F71" s="79"/>
      <c r="G71" s="80"/>
      <c r="H71" s="48"/>
      <c r="I71" s="48"/>
      <c r="J71" s="48"/>
      <c r="K71" s="48"/>
      <c r="L71" s="48"/>
    </row>
    <row r="72" spans="1:12" ht="16.5" customHeight="1">
      <c r="A72" s="48"/>
      <c r="B72" s="64"/>
      <c r="C72" s="65"/>
      <c r="D72" s="59"/>
      <c r="E72" s="59" t="str">
        <f ca="1">IFERROR(__xludf.DUMMYFUNCTION("IF(LEN(C72)=0,"""",QUERY(Archive!C:C,""Select COUNT(C) WHERE lower(C) contains '""&amp;LOWER(C72)&amp;""' LABEL COUNT(C) ''""))"),"")</f>
        <v/>
      </c>
      <c r="F72" s="79"/>
      <c r="G72" s="80"/>
      <c r="H72" s="48"/>
      <c r="I72" s="48"/>
      <c r="J72" s="48"/>
      <c r="K72" s="48"/>
      <c r="L72" s="48"/>
    </row>
    <row r="73" spans="1:12" ht="16.5" customHeight="1">
      <c r="A73" s="48"/>
      <c r="B73" s="64"/>
      <c r="C73" s="65"/>
      <c r="D73" s="59"/>
      <c r="E73" s="59" t="str">
        <f ca="1">IFERROR(__xludf.DUMMYFUNCTION("IF(LEN(C73)=0,"""",QUERY(Archive!C:C,""Select COUNT(C) WHERE lower(C) contains '""&amp;LOWER(C73)&amp;""' LABEL COUNT(C) ''""))"),"")</f>
        <v/>
      </c>
      <c r="F73" s="79"/>
      <c r="G73" s="80"/>
      <c r="H73" s="48"/>
      <c r="I73" s="48"/>
      <c r="J73" s="48"/>
      <c r="K73" s="48"/>
      <c r="L73" s="48"/>
    </row>
    <row r="74" spans="1:12" ht="16.5" customHeight="1">
      <c r="A74" s="48"/>
      <c r="B74" s="64"/>
      <c r="C74" s="65"/>
      <c r="D74" s="59"/>
      <c r="E74" s="59" t="str">
        <f ca="1">IFERROR(__xludf.DUMMYFUNCTION("IF(LEN(C74)=0,"""",QUERY(Archive!C:C,""Select COUNT(C) WHERE lower(C) contains '""&amp;LOWER(C74)&amp;""' LABEL COUNT(C) ''""))"),"")</f>
        <v/>
      </c>
      <c r="F74" s="79"/>
      <c r="G74" s="80"/>
      <c r="H74" s="48"/>
      <c r="I74" s="48"/>
      <c r="J74" s="48"/>
      <c r="K74" s="48"/>
      <c r="L74" s="48"/>
    </row>
    <row r="75" spans="1:12" ht="16.5" customHeight="1">
      <c r="A75" s="48"/>
      <c r="B75" s="64"/>
      <c r="C75" s="65"/>
      <c r="D75" s="59"/>
      <c r="E75" s="59" t="str">
        <f ca="1">IFERROR(__xludf.DUMMYFUNCTION("IF(LEN(C75)=0,"""",QUERY(Archive!C:C,""Select COUNT(C) WHERE lower(C) contains '""&amp;LOWER(C75)&amp;""' LABEL COUNT(C) ''""))"),"")</f>
        <v/>
      </c>
      <c r="F75" s="79"/>
      <c r="G75" s="80"/>
      <c r="H75" s="48"/>
      <c r="I75" s="48"/>
      <c r="J75" s="48"/>
      <c r="K75" s="48"/>
      <c r="L75" s="48"/>
    </row>
    <row r="76" spans="1:12" ht="16.5" customHeight="1">
      <c r="A76" s="48"/>
      <c r="B76" s="64"/>
      <c r="C76" s="65"/>
      <c r="D76" s="59"/>
      <c r="E76" s="59" t="str">
        <f ca="1">IFERROR(__xludf.DUMMYFUNCTION("IF(LEN(C76)=0,"""",QUERY(Archive!C:C,""Select COUNT(C) WHERE lower(C) contains '""&amp;LOWER(C76)&amp;""' LABEL COUNT(C) ''""))"),"")</f>
        <v/>
      </c>
      <c r="F76" s="79"/>
      <c r="G76" s="80"/>
      <c r="H76" s="48"/>
      <c r="I76" s="48"/>
      <c r="J76" s="48"/>
      <c r="K76" s="48"/>
      <c r="L76" s="48"/>
    </row>
    <row r="77" spans="1:12" ht="16.5" customHeight="1">
      <c r="A77" s="48"/>
      <c r="B77" s="64"/>
      <c r="C77" s="65"/>
      <c r="D77" s="59"/>
      <c r="E77" s="59" t="str">
        <f ca="1">IFERROR(__xludf.DUMMYFUNCTION("IF(LEN(C77)=0,"""",QUERY(Archive!C:C,""Select COUNT(C) WHERE lower(C) contains '""&amp;LOWER(C77)&amp;""' LABEL COUNT(C) ''""))"),"")</f>
        <v/>
      </c>
      <c r="F77" s="79"/>
      <c r="G77" s="80"/>
      <c r="H77" s="48"/>
      <c r="I77" s="48"/>
      <c r="J77" s="48"/>
      <c r="K77" s="48"/>
      <c r="L77" s="48"/>
    </row>
    <row r="78" spans="1:12" ht="16.5" customHeight="1">
      <c r="A78" s="48"/>
      <c r="B78" s="64"/>
      <c r="C78" s="65"/>
      <c r="D78" s="59"/>
      <c r="E78" s="59" t="str">
        <f ca="1">IFERROR(__xludf.DUMMYFUNCTION("IF(LEN(C78)=0,"""",QUERY(Archive!C:C,""Select COUNT(C) WHERE lower(C) contains '""&amp;LOWER(C78)&amp;""' LABEL COUNT(C) ''""))"),"")</f>
        <v/>
      </c>
      <c r="F78" s="79"/>
      <c r="G78" s="80"/>
      <c r="H78" s="48"/>
      <c r="I78" s="48"/>
      <c r="J78" s="48"/>
      <c r="K78" s="48"/>
      <c r="L78" s="48"/>
    </row>
    <row r="79" spans="1:12" ht="16.5" customHeight="1">
      <c r="A79" s="48"/>
      <c r="B79" s="64"/>
      <c r="C79" s="65"/>
      <c r="D79" s="59"/>
      <c r="E79" s="59" t="str">
        <f ca="1">IFERROR(__xludf.DUMMYFUNCTION("IF(LEN(C79)=0,"""",QUERY(Archive!C:C,""Select COUNT(C) WHERE lower(C) contains '""&amp;LOWER(C79)&amp;""' LABEL COUNT(C) ''""))"),"")</f>
        <v/>
      </c>
      <c r="F79" s="79"/>
      <c r="G79" s="80"/>
      <c r="H79" s="48"/>
      <c r="I79" s="48"/>
      <c r="J79" s="48"/>
      <c r="K79" s="48"/>
      <c r="L79" s="48"/>
    </row>
    <row r="80" spans="1:12" ht="16.5" customHeight="1">
      <c r="A80" s="48"/>
      <c r="B80" s="64"/>
      <c r="C80" s="65"/>
      <c r="D80" s="59"/>
      <c r="E80" s="59" t="str">
        <f ca="1">IFERROR(__xludf.DUMMYFUNCTION("IF(LEN(C80)=0,"""",QUERY(Archive!C:C,""Select COUNT(C) WHERE lower(C) contains '""&amp;LOWER(C80)&amp;""' LABEL COUNT(C) ''""))"),"")</f>
        <v/>
      </c>
      <c r="F80" s="79"/>
      <c r="G80" s="80"/>
      <c r="H80" s="48"/>
      <c r="I80" s="48"/>
      <c r="J80" s="48"/>
      <c r="K80" s="48"/>
      <c r="L80" s="48"/>
    </row>
    <row r="81" spans="1:12" ht="16.5" customHeight="1">
      <c r="A81" s="48"/>
      <c r="B81" s="64"/>
      <c r="C81" s="65"/>
      <c r="D81" s="59"/>
      <c r="E81" s="59" t="str">
        <f ca="1">IFERROR(__xludf.DUMMYFUNCTION("IF(LEN(C81)=0,"""",QUERY(Archive!C:C,""Select COUNT(C) WHERE lower(C) contains '""&amp;LOWER(C81)&amp;""' LABEL COUNT(C) ''""))"),"")</f>
        <v/>
      </c>
      <c r="F81" s="79"/>
      <c r="G81" s="80"/>
      <c r="H81" s="48"/>
      <c r="I81" s="48"/>
      <c r="J81" s="48"/>
      <c r="K81" s="48"/>
      <c r="L81" s="48"/>
    </row>
    <row r="82" spans="1:12" ht="16.5" customHeight="1">
      <c r="A82" s="48"/>
      <c r="B82" s="64"/>
      <c r="C82" s="65"/>
      <c r="D82" s="59"/>
      <c r="E82" s="59" t="str">
        <f ca="1">IFERROR(__xludf.DUMMYFUNCTION("IF(LEN(C82)=0,"""",QUERY(Archive!C:C,""Select COUNT(C) WHERE lower(C) contains '""&amp;LOWER(C82)&amp;""' LABEL COUNT(C) ''""))"),"")</f>
        <v/>
      </c>
      <c r="F82" s="79"/>
      <c r="G82" s="80"/>
      <c r="H82" s="48"/>
      <c r="I82" s="48"/>
      <c r="J82" s="48"/>
      <c r="K82" s="48"/>
      <c r="L82" s="48"/>
    </row>
    <row r="83" spans="1:12" ht="16.5" customHeight="1">
      <c r="A83" s="48"/>
      <c r="B83" s="64"/>
      <c r="C83" s="65"/>
      <c r="D83" s="59"/>
      <c r="E83" s="59" t="str">
        <f ca="1">IFERROR(__xludf.DUMMYFUNCTION("IF(LEN(C83)=0,"""",QUERY(Archive!C:C,""Select COUNT(C) WHERE lower(C) contains '""&amp;LOWER(C83)&amp;""' LABEL COUNT(C) ''""))"),"")</f>
        <v/>
      </c>
      <c r="F83" s="79"/>
      <c r="G83" s="80"/>
      <c r="H83" s="48"/>
      <c r="I83" s="48"/>
      <c r="J83" s="48"/>
      <c r="K83" s="48"/>
      <c r="L83" s="48"/>
    </row>
    <row r="84" spans="1:12" ht="16.5" customHeight="1">
      <c r="A84" s="48"/>
      <c r="B84" s="64"/>
      <c r="C84" s="65"/>
      <c r="D84" s="59"/>
      <c r="E84" s="59" t="str">
        <f ca="1">IFERROR(__xludf.DUMMYFUNCTION("IF(LEN(C84)=0,"""",QUERY(Archive!C:C,""Select COUNT(C) WHERE lower(C) contains '""&amp;LOWER(C84)&amp;""' LABEL COUNT(C) ''""))"),"")</f>
        <v/>
      </c>
      <c r="F84" s="79"/>
      <c r="G84" s="80"/>
      <c r="H84" s="48"/>
      <c r="I84" s="48"/>
      <c r="J84" s="48"/>
      <c r="K84" s="48"/>
      <c r="L84" s="48"/>
    </row>
    <row r="85" spans="1:12" ht="16.5" customHeight="1">
      <c r="A85" s="48"/>
      <c r="B85" s="64"/>
      <c r="C85" s="65"/>
      <c r="D85" s="59"/>
      <c r="E85" s="59" t="str">
        <f ca="1">IFERROR(__xludf.DUMMYFUNCTION("IF(LEN(C85)=0,"""",QUERY(Archive!C:C,""Select COUNT(C) WHERE lower(C) contains '""&amp;LOWER(C85)&amp;""' LABEL COUNT(C) ''""))"),"")</f>
        <v/>
      </c>
      <c r="F85" s="79"/>
      <c r="G85" s="80"/>
      <c r="H85" s="48"/>
      <c r="I85" s="48"/>
      <c r="J85" s="48"/>
      <c r="K85" s="48"/>
      <c r="L85" s="48"/>
    </row>
    <row r="86" spans="1:12" ht="16.5" customHeight="1">
      <c r="A86" s="48"/>
      <c r="B86" s="64"/>
      <c r="C86" s="65"/>
      <c r="D86" s="59"/>
      <c r="E86" s="59" t="str">
        <f ca="1">IFERROR(__xludf.DUMMYFUNCTION("IF(LEN(C86)=0,"""",QUERY(Archive!C:C,""Select COUNT(C) WHERE lower(C) contains '""&amp;LOWER(C86)&amp;""' LABEL COUNT(C) ''""))"),"")</f>
        <v/>
      </c>
      <c r="F86" s="79"/>
      <c r="G86" s="80"/>
      <c r="H86" s="48"/>
      <c r="I86" s="48"/>
      <c r="J86" s="48"/>
      <c r="K86" s="48"/>
      <c r="L86" s="48"/>
    </row>
    <row r="87" spans="1:12" ht="16.5" customHeight="1">
      <c r="A87" s="48"/>
      <c r="B87" s="64"/>
      <c r="C87" s="65"/>
      <c r="D87" s="59"/>
      <c r="E87" s="59" t="str">
        <f ca="1">IFERROR(__xludf.DUMMYFUNCTION("IF(LEN(C87)=0,"""",QUERY(Archive!C:C,""Select COUNT(C) WHERE lower(C) contains '""&amp;LOWER(C87)&amp;""' LABEL COUNT(C) ''""))"),"")</f>
        <v/>
      </c>
      <c r="F87" s="79"/>
      <c r="G87" s="80"/>
      <c r="H87" s="48"/>
      <c r="I87" s="48"/>
      <c r="J87" s="48"/>
      <c r="K87" s="48"/>
      <c r="L87" s="48"/>
    </row>
    <row r="88" spans="1:12" ht="16.5" customHeight="1">
      <c r="A88" s="48"/>
      <c r="B88" s="64"/>
      <c r="C88" s="65"/>
      <c r="D88" s="59"/>
      <c r="E88" s="59" t="str">
        <f ca="1">IFERROR(__xludf.DUMMYFUNCTION("IF(LEN(C88)=0,"""",QUERY(Archive!C:C,""Select COUNT(C) WHERE lower(C) contains '""&amp;LOWER(C88)&amp;""' LABEL COUNT(C) ''""))"),"")</f>
        <v/>
      </c>
      <c r="F88" s="79"/>
      <c r="G88" s="80"/>
      <c r="H88" s="48"/>
      <c r="I88" s="48"/>
      <c r="J88" s="48"/>
      <c r="K88" s="48"/>
      <c r="L88" s="48"/>
    </row>
    <row r="89" spans="1:12" ht="16.5" customHeight="1">
      <c r="A89" s="48"/>
      <c r="B89" s="64"/>
      <c r="C89" s="65"/>
      <c r="D89" s="59"/>
      <c r="E89" s="59" t="str">
        <f ca="1">IFERROR(__xludf.DUMMYFUNCTION("IF(LEN(C89)=0,"""",QUERY(Archive!C:C,""Select COUNT(C) WHERE lower(C) contains '""&amp;LOWER(C89)&amp;""' LABEL COUNT(C) ''""))"),"")</f>
        <v/>
      </c>
      <c r="F89" s="79"/>
      <c r="G89" s="80"/>
      <c r="H89" s="48"/>
      <c r="I89" s="48"/>
      <c r="J89" s="48"/>
      <c r="K89" s="48"/>
      <c r="L89" s="48"/>
    </row>
    <row r="90" spans="1:12" ht="16.5" customHeight="1">
      <c r="A90" s="48"/>
      <c r="B90" s="64"/>
      <c r="C90" s="65"/>
      <c r="D90" s="59"/>
      <c r="E90" s="59" t="str">
        <f ca="1">IFERROR(__xludf.DUMMYFUNCTION("IF(LEN(C90)=0,"""",QUERY(Archive!C:C,""Select COUNT(C) WHERE lower(C) contains '""&amp;LOWER(C90)&amp;""' LABEL COUNT(C) ''""))"),"")</f>
        <v/>
      </c>
      <c r="F90" s="79"/>
      <c r="G90" s="80"/>
      <c r="H90" s="48"/>
      <c r="I90" s="48"/>
      <c r="J90" s="48"/>
      <c r="K90" s="48"/>
      <c r="L90" s="48"/>
    </row>
    <row r="91" spans="1:12" ht="16.5" customHeight="1">
      <c r="A91" s="48"/>
      <c r="B91" s="64"/>
      <c r="C91" s="65"/>
      <c r="D91" s="59"/>
      <c r="E91" s="59" t="str">
        <f ca="1">IFERROR(__xludf.DUMMYFUNCTION("IF(LEN(C91)=0,"""",QUERY(Archive!C:C,""Select COUNT(C) WHERE lower(C) contains '""&amp;LOWER(C91)&amp;""' LABEL COUNT(C) ''""))"),"")</f>
        <v/>
      </c>
      <c r="F91" s="79"/>
      <c r="G91" s="80"/>
      <c r="H91" s="48"/>
      <c r="I91" s="48"/>
      <c r="J91" s="48"/>
      <c r="K91" s="48"/>
      <c r="L91" s="48"/>
    </row>
    <row r="92" spans="1:12" ht="16.5" customHeight="1">
      <c r="A92" s="48"/>
      <c r="B92" s="64"/>
      <c r="C92" s="65"/>
      <c r="D92" s="59"/>
      <c r="E92" s="59" t="str">
        <f ca="1">IFERROR(__xludf.DUMMYFUNCTION("IF(LEN(C92)=0,"""",QUERY(Archive!C:C,""Select COUNT(C) WHERE lower(C) contains '""&amp;LOWER(C92)&amp;""' LABEL COUNT(C) ''""))"),"")</f>
        <v/>
      </c>
      <c r="F92" s="79"/>
      <c r="G92" s="80"/>
      <c r="H92" s="48"/>
      <c r="I92" s="48"/>
      <c r="J92" s="48"/>
      <c r="K92" s="48"/>
      <c r="L92" s="48"/>
    </row>
    <row r="93" spans="1:12" ht="16.5" customHeight="1">
      <c r="A93" s="48"/>
      <c r="B93" s="64"/>
      <c r="C93" s="65"/>
      <c r="D93" s="59"/>
      <c r="E93" s="59" t="str">
        <f ca="1">IFERROR(__xludf.DUMMYFUNCTION("IF(LEN(C93)=0,"""",QUERY(Archive!C:C,""Select COUNT(C) WHERE lower(C) contains '""&amp;LOWER(C93)&amp;""' LABEL COUNT(C) ''""))"),"")</f>
        <v/>
      </c>
      <c r="F93" s="79"/>
      <c r="G93" s="80"/>
      <c r="H93" s="48"/>
      <c r="I93" s="48"/>
      <c r="J93" s="48"/>
      <c r="K93" s="48"/>
      <c r="L93" s="48"/>
    </row>
    <row r="94" spans="1:12" ht="16.5" customHeight="1">
      <c r="A94" s="48"/>
      <c r="B94" s="64"/>
      <c r="C94" s="65"/>
      <c r="D94" s="59"/>
      <c r="E94" s="59" t="str">
        <f ca="1">IFERROR(__xludf.DUMMYFUNCTION("IF(LEN(C94)=0,"""",QUERY(Archive!C:C,""Select COUNT(C) WHERE lower(C) contains '""&amp;LOWER(C94)&amp;""' LABEL COUNT(C) ''""))"),"")</f>
        <v/>
      </c>
      <c r="F94" s="79"/>
      <c r="G94" s="80"/>
      <c r="H94" s="48"/>
      <c r="I94" s="48"/>
      <c r="J94" s="48"/>
      <c r="K94" s="48"/>
      <c r="L94" s="48"/>
    </row>
    <row r="95" spans="1:12" ht="16.5" customHeight="1">
      <c r="A95" s="48"/>
      <c r="B95" s="64"/>
      <c r="C95" s="65"/>
      <c r="D95" s="59"/>
      <c r="E95" s="59" t="str">
        <f ca="1">IFERROR(__xludf.DUMMYFUNCTION("IF(LEN(C95)=0,"""",QUERY(Archive!C:C,""Select COUNT(C) WHERE lower(C) contains '""&amp;LOWER(C95)&amp;""' LABEL COUNT(C) ''""))"),"")</f>
        <v/>
      </c>
      <c r="F95" s="79"/>
      <c r="G95" s="80"/>
      <c r="H95" s="48"/>
      <c r="I95" s="48"/>
      <c r="J95" s="48"/>
      <c r="K95" s="48"/>
      <c r="L95" s="48"/>
    </row>
    <row r="96" spans="1:12" ht="16.5" customHeight="1">
      <c r="A96" s="48"/>
      <c r="B96" s="64"/>
      <c r="C96" s="65"/>
      <c r="D96" s="59"/>
      <c r="E96" s="59" t="str">
        <f ca="1">IFERROR(__xludf.DUMMYFUNCTION("IF(LEN(C96)=0,"""",QUERY(Archive!C:C,""Select COUNT(C) WHERE lower(C) contains '""&amp;LOWER(C96)&amp;""' LABEL COUNT(C) ''""))"),"")</f>
        <v/>
      </c>
      <c r="F96" s="79"/>
      <c r="G96" s="80"/>
      <c r="H96" s="48"/>
      <c r="I96" s="48"/>
      <c r="J96" s="48"/>
      <c r="K96" s="48"/>
      <c r="L96" s="48"/>
    </row>
    <row r="97" spans="1:12" ht="16.5" customHeight="1">
      <c r="A97" s="48"/>
      <c r="B97" s="64"/>
      <c r="C97" s="65"/>
      <c r="D97" s="59"/>
      <c r="E97" s="59" t="str">
        <f ca="1">IFERROR(__xludf.DUMMYFUNCTION("IF(LEN(C97)=0,"""",QUERY(Archive!C:C,""Select COUNT(C) WHERE lower(C) contains '""&amp;LOWER(C97)&amp;""' LABEL COUNT(C) ''""))"),"")</f>
        <v/>
      </c>
      <c r="F97" s="79"/>
      <c r="G97" s="80"/>
      <c r="H97" s="48"/>
      <c r="I97" s="48"/>
      <c r="J97" s="48"/>
      <c r="K97" s="48"/>
      <c r="L97" s="48"/>
    </row>
    <row r="98" spans="1:12" ht="16.5" customHeight="1">
      <c r="A98" s="48"/>
      <c r="B98" s="64"/>
      <c r="C98" s="65"/>
      <c r="D98" s="59"/>
      <c r="E98" s="59" t="str">
        <f ca="1">IFERROR(__xludf.DUMMYFUNCTION("IF(LEN(C98)=0,"""",QUERY(Archive!C:C,""Select COUNT(C) WHERE lower(C) contains '""&amp;LOWER(C98)&amp;""' LABEL COUNT(C) ''""))"),"")</f>
        <v/>
      </c>
      <c r="F98" s="79"/>
      <c r="G98" s="80"/>
      <c r="H98" s="48"/>
      <c r="I98" s="48"/>
      <c r="J98" s="48"/>
      <c r="K98" s="48"/>
      <c r="L98" s="48"/>
    </row>
    <row r="99" spans="1:12" ht="16.5" customHeight="1">
      <c r="A99" s="48"/>
      <c r="B99" s="64"/>
      <c r="C99" s="65"/>
      <c r="D99" s="59"/>
      <c r="E99" s="59" t="str">
        <f ca="1">IFERROR(__xludf.DUMMYFUNCTION("IF(LEN(C99)=0,"""",QUERY(Archive!C:C,""Select COUNT(C) WHERE lower(C) contains '""&amp;LOWER(C99)&amp;""' LABEL COUNT(C) ''""))"),"")</f>
        <v/>
      </c>
      <c r="F99" s="79"/>
      <c r="G99" s="80"/>
      <c r="H99" s="48"/>
      <c r="I99" s="48"/>
      <c r="J99" s="48"/>
      <c r="K99" s="48"/>
      <c r="L99" s="48"/>
    </row>
    <row r="100" spans="1:12" ht="16.5" customHeight="1">
      <c r="A100" s="48"/>
      <c r="B100" s="64"/>
      <c r="C100" s="65"/>
      <c r="D100" s="59"/>
      <c r="E100" s="59" t="str">
        <f ca="1">IFERROR(__xludf.DUMMYFUNCTION("IF(LEN(C100)=0,"""",QUERY(Archive!C:C,""Select COUNT(C) WHERE lower(C) contains '""&amp;LOWER(C100)&amp;""' LABEL COUNT(C) ''""))"),"")</f>
        <v/>
      </c>
      <c r="F100" s="79"/>
      <c r="G100" s="80"/>
      <c r="H100" s="48"/>
      <c r="I100" s="48"/>
      <c r="J100" s="48"/>
      <c r="K100" s="48"/>
      <c r="L100" s="48"/>
    </row>
    <row r="101" spans="1:12" ht="16.5" customHeight="1">
      <c r="A101" s="48"/>
      <c r="B101" s="64"/>
      <c r="C101" s="65"/>
      <c r="D101" s="59"/>
      <c r="E101" s="59" t="str">
        <f ca="1">IFERROR(__xludf.DUMMYFUNCTION("IF(LEN(C101)=0,"""",QUERY(Archive!C:C,""Select COUNT(C) WHERE lower(C) contains '""&amp;LOWER(C101)&amp;""' LABEL COUNT(C) ''""))"),"")</f>
        <v/>
      </c>
      <c r="F101" s="79"/>
      <c r="G101" s="80"/>
      <c r="H101" s="48"/>
      <c r="I101" s="48"/>
      <c r="J101" s="48"/>
      <c r="K101" s="48"/>
      <c r="L101" s="48"/>
    </row>
    <row r="102" spans="1:12" ht="16.5" customHeight="1">
      <c r="A102" s="48"/>
      <c r="B102" s="64"/>
      <c r="C102" s="65"/>
      <c r="D102" s="59"/>
      <c r="E102" s="59" t="str">
        <f ca="1">IFERROR(__xludf.DUMMYFUNCTION("IF(LEN(C102)=0,"""",QUERY(Archive!C:C,""Select COUNT(C) WHERE lower(C) contains '""&amp;LOWER(C102)&amp;""' LABEL COUNT(C) ''""))"),"")</f>
        <v/>
      </c>
      <c r="F102" s="79"/>
      <c r="G102" s="80"/>
      <c r="H102" s="48"/>
      <c r="I102" s="48"/>
      <c r="J102" s="48"/>
      <c r="K102" s="48"/>
      <c r="L102" s="48"/>
    </row>
    <row r="103" spans="1:12" ht="16.5" customHeight="1">
      <c r="A103" s="48"/>
      <c r="B103" s="64"/>
      <c r="C103" s="65"/>
      <c r="D103" s="59"/>
      <c r="E103" s="59" t="str">
        <f ca="1">IFERROR(__xludf.DUMMYFUNCTION("IF(LEN(C103)=0,"""",QUERY(Archive!C:C,""Select COUNT(C) WHERE lower(C) contains '""&amp;LOWER(C103)&amp;""' LABEL COUNT(C) ''""))"),"")</f>
        <v/>
      </c>
      <c r="F103" s="79"/>
      <c r="G103" s="80"/>
      <c r="H103" s="48"/>
      <c r="I103" s="48"/>
      <c r="J103" s="48"/>
      <c r="K103" s="48"/>
      <c r="L103" s="48"/>
    </row>
    <row r="104" spans="1:12" ht="16.5" customHeight="1">
      <c r="A104" s="48"/>
      <c r="B104" s="64"/>
      <c r="C104" s="65"/>
      <c r="D104" s="59"/>
      <c r="E104" s="59" t="str">
        <f ca="1">IFERROR(__xludf.DUMMYFUNCTION("IF(LEN(C104)=0,"""",QUERY(Archive!C:C,""Select COUNT(C) WHERE lower(C) contains '""&amp;LOWER(C104)&amp;""' LABEL COUNT(C) ''""))"),"")</f>
        <v/>
      </c>
      <c r="F104" s="79"/>
      <c r="G104" s="80"/>
      <c r="H104" s="48"/>
      <c r="I104" s="48"/>
      <c r="J104" s="48"/>
      <c r="K104" s="48"/>
      <c r="L104" s="48"/>
    </row>
    <row r="105" spans="1:12" ht="16.5" customHeight="1">
      <c r="A105" s="48"/>
      <c r="B105" s="64"/>
      <c r="C105" s="65"/>
      <c r="D105" s="59"/>
      <c r="E105" s="59" t="str">
        <f ca="1">IFERROR(__xludf.DUMMYFUNCTION("IF(LEN(C105)=0,"""",QUERY(Archive!C:C,""Select COUNT(C) WHERE lower(C) contains '""&amp;LOWER(C105)&amp;""' LABEL COUNT(C) ''""))"),"")</f>
        <v/>
      </c>
      <c r="F105" s="79"/>
      <c r="G105" s="80"/>
      <c r="H105" s="48"/>
      <c r="I105" s="48"/>
      <c r="J105" s="48"/>
      <c r="K105" s="48"/>
      <c r="L105" s="48"/>
    </row>
    <row r="106" spans="1:12" ht="16.5" customHeight="1">
      <c r="A106" s="48"/>
      <c r="B106" s="64"/>
      <c r="C106" s="65"/>
      <c r="D106" s="59"/>
      <c r="E106" s="59" t="str">
        <f ca="1">IFERROR(__xludf.DUMMYFUNCTION("IF(LEN(C106)=0,"""",QUERY(Archive!C:C,""Select COUNT(C) WHERE lower(C) contains '""&amp;LOWER(C106)&amp;""' LABEL COUNT(C) ''""))"),"")</f>
        <v/>
      </c>
      <c r="F106" s="79"/>
      <c r="G106" s="80"/>
      <c r="H106" s="48"/>
      <c r="I106" s="48"/>
      <c r="J106" s="48"/>
      <c r="K106" s="48"/>
      <c r="L106" s="48"/>
    </row>
    <row r="107" spans="1:12" ht="16.5" customHeight="1">
      <c r="A107" s="48"/>
      <c r="B107" s="64"/>
      <c r="C107" s="65"/>
      <c r="D107" s="59"/>
      <c r="E107" s="59" t="str">
        <f ca="1">IFERROR(__xludf.DUMMYFUNCTION("IF(LEN(C107)=0,"""",QUERY(Archive!C:C,""Select COUNT(C) WHERE lower(C) contains '""&amp;LOWER(C107)&amp;""' LABEL COUNT(C) ''""))"),"")</f>
        <v/>
      </c>
      <c r="F107" s="79"/>
      <c r="G107" s="80"/>
      <c r="H107" s="48"/>
      <c r="I107" s="48"/>
      <c r="J107" s="48"/>
      <c r="K107" s="48"/>
      <c r="L107" s="48"/>
    </row>
    <row r="108" spans="1:12" ht="16.5" customHeight="1">
      <c r="A108" s="48"/>
      <c r="B108" s="64"/>
      <c r="C108" s="65"/>
      <c r="D108" s="59"/>
      <c r="E108" s="59" t="str">
        <f ca="1">IFERROR(__xludf.DUMMYFUNCTION("IF(LEN(C108)=0,"""",QUERY(Archive!C:C,""Select COUNT(C) WHERE lower(C) contains '""&amp;LOWER(C108)&amp;""' LABEL COUNT(C) ''""))"),"")</f>
        <v/>
      </c>
      <c r="F108" s="79"/>
      <c r="G108" s="80"/>
      <c r="H108" s="48"/>
      <c r="I108" s="48"/>
      <c r="J108" s="48"/>
      <c r="K108" s="48"/>
      <c r="L108" s="48"/>
    </row>
    <row r="109" spans="1:12" ht="16.5" customHeight="1">
      <c r="A109" s="48"/>
      <c r="B109" s="64"/>
      <c r="C109" s="65"/>
      <c r="D109" s="59"/>
      <c r="E109" s="59" t="str">
        <f ca="1">IFERROR(__xludf.DUMMYFUNCTION("IF(LEN(C109)=0,"""",QUERY(Archive!C:C,""Select COUNT(C) WHERE lower(C) contains '""&amp;LOWER(C109)&amp;""' LABEL COUNT(C) ''""))"),"")</f>
        <v/>
      </c>
      <c r="F109" s="79"/>
      <c r="G109" s="80"/>
      <c r="H109" s="48"/>
      <c r="I109" s="48"/>
      <c r="J109" s="48"/>
      <c r="K109" s="48"/>
      <c r="L109" s="48"/>
    </row>
    <row r="110" spans="1:12" ht="16.5" customHeight="1">
      <c r="A110" s="48"/>
      <c r="B110" s="64"/>
      <c r="C110" s="65"/>
      <c r="D110" s="59"/>
      <c r="E110" s="59" t="str">
        <f ca="1">IFERROR(__xludf.DUMMYFUNCTION("IF(LEN(C110)=0,"""",QUERY(Archive!C:C,""Select COUNT(C) WHERE lower(C) contains '""&amp;LOWER(C110)&amp;""' LABEL COUNT(C) ''""))"),"")</f>
        <v/>
      </c>
      <c r="F110" s="79"/>
      <c r="G110" s="80"/>
      <c r="H110" s="48"/>
      <c r="I110" s="48"/>
      <c r="J110" s="48"/>
      <c r="K110" s="48"/>
      <c r="L110" s="48"/>
    </row>
    <row r="111" spans="1:12" ht="16.5" customHeight="1">
      <c r="A111" s="48"/>
      <c r="B111" s="64"/>
      <c r="C111" s="65"/>
      <c r="D111" s="59"/>
      <c r="E111" s="59" t="str">
        <f ca="1">IFERROR(__xludf.DUMMYFUNCTION("IF(LEN(C111)=0,"""",QUERY(Archive!C:C,""Select COUNT(C) WHERE lower(C) contains '""&amp;LOWER(C111)&amp;""' LABEL COUNT(C) ''""))"),"")</f>
        <v/>
      </c>
      <c r="F111" s="79"/>
      <c r="G111" s="80"/>
      <c r="H111" s="48"/>
      <c r="I111" s="48"/>
      <c r="J111" s="48"/>
      <c r="K111" s="48"/>
      <c r="L111" s="48"/>
    </row>
    <row r="112" spans="1:12" ht="16.5" customHeight="1">
      <c r="A112" s="48"/>
      <c r="B112" s="64"/>
      <c r="C112" s="65"/>
      <c r="D112" s="59"/>
      <c r="E112" s="59" t="str">
        <f ca="1">IFERROR(__xludf.DUMMYFUNCTION("IF(LEN(C112)=0,"""",QUERY(Archive!C:C,""Select COUNT(C) WHERE lower(C) contains '""&amp;LOWER(C112)&amp;""' LABEL COUNT(C) ''""))"),"")</f>
        <v/>
      </c>
      <c r="F112" s="79"/>
      <c r="G112" s="80"/>
      <c r="H112" s="48"/>
      <c r="I112" s="48"/>
      <c r="J112" s="48"/>
      <c r="K112" s="48"/>
      <c r="L112" s="48"/>
    </row>
    <row r="113" spans="1:12" ht="16.5" customHeight="1">
      <c r="A113" s="48"/>
      <c r="B113" s="64"/>
      <c r="C113" s="65"/>
      <c r="D113" s="59"/>
      <c r="E113" s="59" t="str">
        <f ca="1">IFERROR(__xludf.DUMMYFUNCTION("IF(LEN(C113)=0,"""",QUERY(Archive!C:C,""Select COUNT(C) WHERE lower(C) contains '""&amp;LOWER(C113)&amp;""' LABEL COUNT(C) ''""))"),"")</f>
        <v/>
      </c>
      <c r="F113" s="79"/>
      <c r="G113" s="80"/>
      <c r="H113" s="48"/>
      <c r="I113" s="48"/>
      <c r="J113" s="48"/>
      <c r="K113" s="48"/>
      <c r="L113" s="48"/>
    </row>
    <row r="114" spans="1:12" ht="16.5" customHeight="1">
      <c r="A114" s="48"/>
      <c r="B114" s="64"/>
      <c r="C114" s="65"/>
      <c r="D114" s="59"/>
      <c r="E114" s="59" t="str">
        <f ca="1">IFERROR(__xludf.DUMMYFUNCTION("IF(LEN(C114)=0,"""",QUERY(Archive!C:C,""Select COUNT(C) WHERE lower(C) contains '""&amp;LOWER(C114)&amp;""' LABEL COUNT(C) ''""))"),"")</f>
        <v/>
      </c>
      <c r="F114" s="79"/>
      <c r="G114" s="80"/>
      <c r="H114" s="48"/>
      <c r="I114" s="48"/>
      <c r="J114" s="48"/>
      <c r="K114" s="48"/>
      <c r="L114" s="48"/>
    </row>
    <row r="115" spans="1:12" ht="16.5" customHeight="1">
      <c r="A115" s="48"/>
      <c r="B115" s="64"/>
      <c r="C115" s="65"/>
      <c r="D115" s="59"/>
      <c r="E115" s="59" t="str">
        <f ca="1">IFERROR(__xludf.DUMMYFUNCTION("IF(LEN(C115)=0,"""",QUERY(Archive!C:C,""Select COUNT(C) WHERE lower(C) contains '""&amp;LOWER(C115)&amp;""' LABEL COUNT(C) ''""))"),"")</f>
        <v/>
      </c>
      <c r="F115" s="79"/>
      <c r="G115" s="80"/>
      <c r="H115" s="48"/>
      <c r="I115" s="48"/>
      <c r="J115" s="48"/>
      <c r="K115" s="48"/>
      <c r="L115" s="48"/>
    </row>
    <row r="116" spans="1:12" ht="16.5" customHeight="1">
      <c r="A116" s="48"/>
      <c r="B116" s="64"/>
      <c r="C116" s="65"/>
      <c r="D116" s="59"/>
      <c r="E116" s="59" t="str">
        <f ca="1">IFERROR(__xludf.DUMMYFUNCTION("IF(LEN(C116)=0,"""",QUERY(Archive!C:C,""Select COUNT(C) WHERE lower(C) contains '""&amp;LOWER(C116)&amp;""' LABEL COUNT(C) ''""))"),"")</f>
        <v/>
      </c>
      <c r="F116" s="79"/>
      <c r="G116" s="80"/>
      <c r="H116" s="48"/>
      <c r="I116" s="48"/>
      <c r="J116" s="48"/>
      <c r="K116" s="48"/>
      <c r="L116" s="48"/>
    </row>
    <row r="117" spans="1:12" ht="16.5" customHeight="1">
      <c r="A117" s="48"/>
      <c r="B117" s="64"/>
      <c r="C117" s="65"/>
      <c r="D117" s="59"/>
      <c r="E117" s="59" t="str">
        <f ca="1">IFERROR(__xludf.DUMMYFUNCTION("IF(LEN(C117)=0,"""",QUERY(Archive!C:C,""Select COUNT(C) WHERE lower(C) contains '""&amp;LOWER(C117)&amp;""' LABEL COUNT(C) ''""))"),"")</f>
        <v/>
      </c>
      <c r="F117" s="79"/>
      <c r="G117" s="80"/>
      <c r="H117" s="48"/>
      <c r="I117" s="48"/>
      <c r="J117" s="48"/>
      <c r="K117" s="48"/>
      <c r="L117" s="48"/>
    </row>
    <row r="118" spans="1:12" ht="16.5" customHeight="1">
      <c r="A118" s="48"/>
      <c r="B118" s="64"/>
      <c r="C118" s="65"/>
      <c r="D118" s="59"/>
      <c r="E118" s="59" t="str">
        <f ca="1">IFERROR(__xludf.DUMMYFUNCTION("IF(LEN(C118)=0,"""",QUERY(Archive!C:C,""Select COUNT(C) WHERE lower(C) contains '""&amp;LOWER(C118)&amp;""' LABEL COUNT(C) ''""))"),"")</f>
        <v/>
      </c>
      <c r="F118" s="79"/>
      <c r="G118" s="80"/>
      <c r="H118" s="48"/>
      <c r="I118" s="48"/>
      <c r="J118" s="48"/>
      <c r="K118" s="48"/>
      <c r="L118" s="48"/>
    </row>
    <row r="119" spans="1:12" ht="16.5" customHeight="1">
      <c r="A119" s="48"/>
      <c r="B119" s="64"/>
      <c r="C119" s="65"/>
      <c r="D119" s="59"/>
      <c r="E119" s="59" t="str">
        <f ca="1">IFERROR(__xludf.DUMMYFUNCTION("IF(LEN(C119)=0,"""",QUERY(Archive!C:C,""Select COUNT(C) WHERE lower(C) contains '""&amp;LOWER(C119)&amp;""' LABEL COUNT(C) ''""))"),"")</f>
        <v/>
      </c>
      <c r="F119" s="79"/>
      <c r="G119" s="80"/>
      <c r="H119" s="48"/>
      <c r="I119" s="48"/>
      <c r="J119" s="48"/>
      <c r="K119" s="48"/>
      <c r="L119" s="48"/>
    </row>
    <row r="120" spans="1:12" ht="16.5" customHeight="1">
      <c r="A120" s="48"/>
      <c r="B120" s="64"/>
      <c r="C120" s="65"/>
      <c r="D120" s="59"/>
      <c r="E120" s="59" t="str">
        <f ca="1">IFERROR(__xludf.DUMMYFUNCTION("IF(LEN(C120)=0,"""",QUERY(Archive!C:C,""Select COUNT(C) WHERE lower(C) contains '""&amp;LOWER(C120)&amp;""' LABEL COUNT(C) ''""))"),"")</f>
        <v/>
      </c>
      <c r="F120" s="79"/>
      <c r="G120" s="80"/>
      <c r="H120" s="48"/>
      <c r="I120" s="48"/>
      <c r="J120" s="48"/>
      <c r="K120" s="48"/>
      <c r="L120" s="48"/>
    </row>
    <row r="121" spans="1:12" ht="16.5" customHeight="1">
      <c r="A121" s="48"/>
      <c r="B121" s="64"/>
      <c r="C121" s="65"/>
      <c r="D121" s="59"/>
      <c r="E121" s="59" t="str">
        <f ca="1">IFERROR(__xludf.DUMMYFUNCTION("IF(LEN(C121)=0,"""",QUERY(Archive!C:C,""Select COUNT(C) WHERE lower(C) contains '""&amp;LOWER(C121)&amp;""' LABEL COUNT(C) ''""))"),"")</f>
        <v/>
      </c>
      <c r="F121" s="79"/>
      <c r="G121" s="80"/>
      <c r="H121" s="48"/>
      <c r="I121" s="48"/>
      <c r="J121" s="48"/>
      <c r="K121" s="48"/>
      <c r="L121" s="48"/>
    </row>
    <row r="122" spans="1:12" ht="16.5" customHeight="1">
      <c r="A122" s="48"/>
      <c r="B122" s="64"/>
      <c r="C122" s="65"/>
      <c r="D122" s="59"/>
      <c r="E122" s="59" t="str">
        <f ca="1">IFERROR(__xludf.DUMMYFUNCTION("IF(LEN(C122)=0,"""",QUERY(Archive!C:C,""Select COUNT(C) WHERE lower(C) contains '""&amp;LOWER(C122)&amp;""' LABEL COUNT(C) ''""))"),"")</f>
        <v/>
      </c>
      <c r="F122" s="79"/>
      <c r="G122" s="80"/>
      <c r="H122" s="48"/>
      <c r="I122" s="48"/>
      <c r="J122" s="48"/>
      <c r="K122" s="48"/>
      <c r="L122" s="48"/>
    </row>
    <row r="123" spans="1:12" ht="16.5" customHeight="1">
      <c r="A123" s="48"/>
      <c r="B123" s="64"/>
      <c r="C123" s="65"/>
      <c r="D123" s="59"/>
      <c r="E123" s="59" t="str">
        <f ca="1">IFERROR(__xludf.DUMMYFUNCTION("IF(LEN(C123)=0,"""",QUERY(Archive!C:C,""Select COUNT(C) WHERE lower(C) contains '""&amp;LOWER(C123)&amp;""' LABEL COUNT(C) ''""))"),"")</f>
        <v/>
      </c>
      <c r="F123" s="79"/>
      <c r="G123" s="80"/>
      <c r="H123" s="48"/>
      <c r="I123" s="48"/>
      <c r="J123" s="48"/>
      <c r="K123" s="48"/>
      <c r="L123" s="48"/>
    </row>
    <row r="124" spans="1:12" ht="16.5" customHeight="1">
      <c r="A124" s="48"/>
      <c r="B124" s="64"/>
      <c r="C124" s="65"/>
      <c r="D124" s="59"/>
      <c r="E124" s="59" t="str">
        <f ca="1">IFERROR(__xludf.DUMMYFUNCTION("IF(LEN(C124)=0,"""",QUERY(Archive!C:C,""Select COUNT(C) WHERE lower(C) contains '""&amp;LOWER(C124)&amp;""' LABEL COUNT(C) ''""))"),"")</f>
        <v/>
      </c>
      <c r="F124" s="79"/>
      <c r="G124" s="80"/>
      <c r="H124" s="48"/>
      <c r="I124" s="48"/>
      <c r="J124" s="48"/>
      <c r="K124" s="48"/>
      <c r="L124" s="48"/>
    </row>
    <row r="125" spans="1:12" ht="16.5" customHeight="1">
      <c r="A125" s="48"/>
      <c r="B125" s="64"/>
      <c r="C125" s="65"/>
      <c r="D125" s="59"/>
      <c r="E125" s="59" t="str">
        <f ca="1">IFERROR(__xludf.DUMMYFUNCTION("IF(LEN(C125)=0,"""",QUERY(Archive!C:C,""Select COUNT(C) WHERE lower(C) contains '""&amp;LOWER(C125)&amp;""' LABEL COUNT(C) ''""))"),"")</f>
        <v/>
      </c>
      <c r="F125" s="79"/>
      <c r="G125" s="80"/>
      <c r="H125" s="48"/>
      <c r="I125" s="48"/>
      <c r="J125" s="48"/>
      <c r="K125" s="48"/>
      <c r="L125" s="48"/>
    </row>
    <row r="126" spans="1:12" ht="16.5" customHeight="1">
      <c r="A126" s="48"/>
      <c r="B126" s="64"/>
      <c r="C126" s="65"/>
      <c r="D126" s="59"/>
      <c r="E126" s="59" t="str">
        <f ca="1">IFERROR(__xludf.DUMMYFUNCTION("IF(LEN(C126)=0,"""",QUERY(Archive!C:C,""Select COUNT(C) WHERE lower(C) contains '""&amp;LOWER(C126)&amp;""' LABEL COUNT(C) ''""))"),"")</f>
        <v/>
      </c>
      <c r="F126" s="79"/>
      <c r="G126" s="80"/>
      <c r="H126" s="48"/>
      <c r="I126" s="48"/>
      <c r="J126" s="48"/>
      <c r="K126" s="48"/>
      <c r="L126" s="48"/>
    </row>
    <row r="127" spans="1:12" ht="16.5" customHeight="1">
      <c r="A127" s="48"/>
      <c r="B127" s="64"/>
      <c r="C127" s="65"/>
      <c r="D127" s="59"/>
      <c r="E127" s="59" t="str">
        <f ca="1">IFERROR(__xludf.DUMMYFUNCTION("IF(LEN(C127)=0,"""",QUERY(Archive!C:C,""Select COUNT(C) WHERE lower(C) contains '""&amp;LOWER(C127)&amp;""' LABEL COUNT(C) ''""))"),"")</f>
        <v/>
      </c>
      <c r="F127" s="79"/>
      <c r="G127" s="80"/>
      <c r="H127" s="48"/>
      <c r="I127" s="48"/>
      <c r="J127" s="48"/>
      <c r="K127" s="48"/>
      <c r="L127" s="48"/>
    </row>
    <row r="128" spans="1:12" ht="16.5" customHeight="1">
      <c r="A128" s="48"/>
      <c r="B128" s="64"/>
      <c r="C128" s="65"/>
      <c r="D128" s="59"/>
      <c r="E128" s="59" t="str">
        <f ca="1">IFERROR(__xludf.DUMMYFUNCTION("IF(LEN(C128)=0,"""",QUERY(Archive!C:C,""Select COUNT(C) WHERE lower(C) contains '""&amp;LOWER(C128)&amp;""' LABEL COUNT(C) ''""))"),"")</f>
        <v/>
      </c>
      <c r="F128" s="79"/>
      <c r="G128" s="80"/>
      <c r="H128" s="48"/>
      <c r="I128" s="48"/>
      <c r="J128" s="48"/>
      <c r="K128" s="48"/>
      <c r="L128" s="48"/>
    </row>
    <row r="129" spans="1:12" ht="16.5" customHeight="1">
      <c r="A129" s="48"/>
      <c r="B129" s="64"/>
      <c r="C129" s="65"/>
      <c r="D129" s="59"/>
      <c r="E129" s="59" t="str">
        <f ca="1">IFERROR(__xludf.DUMMYFUNCTION("IF(LEN(C129)=0,"""",QUERY(Archive!C:C,""Select COUNT(C) WHERE lower(C) contains '""&amp;LOWER(C129)&amp;""' LABEL COUNT(C) ''""))"),"")</f>
        <v/>
      </c>
      <c r="F129" s="79"/>
      <c r="G129" s="80"/>
      <c r="H129" s="48"/>
      <c r="I129" s="48"/>
      <c r="J129" s="48"/>
      <c r="K129" s="48"/>
      <c r="L129" s="48"/>
    </row>
    <row r="130" spans="1:12" ht="16.5" customHeight="1">
      <c r="A130" s="48"/>
      <c r="B130" s="64"/>
      <c r="C130" s="65"/>
      <c r="D130" s="59"/>
      <c r="E130" s="59" t="str">
        <f ca="1">IFERROR(__xludf.DUMMYFUNCTION("IF(LEN(C130)=0,"""",QUERY(Archive!C:C,""Select COUNT(C) WHERE lower(C) contains '""&amp;LOWER(C130)&amp;""' LABEL COUNT(C) ''""))"),"")</f>
        <v/>
      </c>
      <c r="F130" s="79"/>
      <c r="G130" s="80"/>
      <c r="H130" s="48"/>
      <c r="I130" s="48"/>
      <c r="J130" s="48"/>
      <c r="K130" s="48"/>
      <c r="L130" s="48"/>
    </row>
    <row r="131" spans="1:12" ht="16.5" customHeight="1">
      <c r="A131" s="48"/>
      <c r="B131" s="64"/>
      <c r="C131" s="65"/>
      <c r="D131" s="59"/>
      <c r="E131" s="59" t="str">
        <f ca="1">IFERROR(__xludf.DUMMYFUNCTION("IF(LEN(C131)=0,"""",QUERY(Archive!C:C,""Select COUNT(C) WHERE lower(C) contains '""&amp;LOWER(C131)&amp;""' LABEL COUNT(C) ''""))"),"")</f>
        <v/>
      </c>
      <c r="F131" s="79"/>
      <c r="G131" s="80"/>
      <c r="H131" s="48"/>
      <c r="I131" s="48"/>
      <c r="J131" s="48"/>
      <c r="K131" s="48"/>
      <c r="L131" s="48"/>
    </row>
    <row r="132" spans="1:12" ht="16.5" customHeight="1">
      <c r="A132" s="48"/>
      <c r="B132" s="64"/>
      <c r="C132" s="65"/>
      <c r="D132" s="59"/>
      <c r="E132" s="59" t="str">
        <f ca="1">IFERROR(__xludf.DUMMYFUNCTION("IF(LEN(C132)=0,"""",QUERY(Archive!C:C,""Select COUNT(C) WHERE lower(C) contains '""&amp;LOWER(C132)&amp;""' LABEL COUNT(C) ''""))"),"")</f>
        <v/>
      </c>
      <c r="F132" s="79"/>
      <c r="G132" s="80"/>
      <c r="H132" s="48"/>
      <c r="I132" s="48"/>
      <c r="J132" s="48"/>
      <c r="K132" s="48"/>
      <c r="L132" s="48"/>
    </row>
    <row r="133" spans="1:12" ht="16.5" customHeight="1">
      <c r="A133" s="48"/>
      <c r="B133" s="64"/>
      <c r="C133" s="65"/>
      <c r="D133" s="59"/>
      <c r="E133" s="59" t="str">
        <f ca="1">IFERROR(__xludf.DUMMYFUNCTION("IF(LEN(C133)=0,"""",QUERY(Archive!C:C,""Select COUNT(C) WHERE lower(C) contains '""&amp;LOWER(C133)&amp;""' LABEL COUNT(C) ''""))"),"")</f>
        <v/>
      </c>
      <c r="F133" s="79"/>
      <c r="G133" s="80"/>
      <c r="H133" s="48"/>
      <c r="I133" s="48"/>
      <c r="J133" s="48"/>
      <c r="K133" s="48"/>
      <c r="L133" s="48"/>
    </row>
    <row r="134" spans="1:12" ht="16.5" customHeight="1">
      <c r="A134" s="48"/>
      <c r="B134" s="64"/>
      <c r="C134" s="65"/>
      <c r="D134" s="59"/>
      <c r="E134" s="59" t="str">
        <f ca="1">IFERROR(__xludf.DUMMYFUNCTION("IF(LEN(C134)=0,"""",QUERY(Archive!C:C,""Select COUNT(C) WHERE lower(C) contains '""&amp;LOWER(C134)&amp;""' LABEL COUNT(C) ''""))"),"")</f>
        <v/>
      </c>
      <c r="F134" s="79"/>
      <c r="G134" s="80"/>
      <c r="H134" s="48"/>
      <c r="I134" s="48"/>
      <c r="J134" s="48"/>
      <c r="K134" s="48"/>
      <c r="L134" s="48"/>
    </row>
    <row r="135" spans="1:12" ht="16.5" customHeight="1">
      <c r="A135" s="48"/>
      <c r="B135" s="64"/>
      <c r="C135" s="65"/>
      <c r="D135" s="59"/>
      <c r="E135" s="59" t="str">
        <f ca="1">IFERROR(__xludf.DUMMYFUNCTION("IF(LEN(C135)=0,"""",QUERY(Archive!C:C,""Select COUNT(C) WHERE lower(C) contains '""&amp;LOWER(C135)&amp;""' LABEL COUNT(C) ''""))"),"")</f>
        <v/>
      </c>
      <c r="F135" s="79"/>
      <c r="G135" s="80"/>
      <c r="H135" s="48"/>
      <c r="I135" s="48"/>
      <c r="J135" s="48"/>
      <c r="K135" s="48"/>
      <c r="L135" s="48"/>
    </row>
    <row r="136" spans="1:12" ht="16.5" customHeight="1">
      <c r="A136" s="48"/>
      <c r="B136" s="64"/>
      <c r="C136" s="65"/>
      <c r="D136" s="59"/>
      <c r="E136" s="59" t="str">
        <f ca="1">IFERROR(__xludf.DUMMYFUNCTION("IF(LEN(C136)=0,"""",QUERY(Archive!C:C,""Select COUNT(C) WHERE lower(C) contains '""&amp;LOWER(C136)&amp;""' LABEL COUNT(C) ''""))"),"")</f>
        <v/>
      </c>
      <c r="F136" s="79"/>
      <c r="G136" s="80"/>
      <c r="H136" s="48"/>
      <c r="I136" s="48"/>
      <c r="J136" s="48"/>
      <c r="K136" s="48"/>
      <c r="L136" s="48"/>
    </row>
    <row r="137" spans="1:12" ht="16.5" customHeight="1">
      <c r="A137" s="48"/>
      <c r="B137" s="64"/>
      <c r="C137" s="65"/>
      <c r="D137" s="59"/>
      <c r="E137" s="59" t="str">
        <f ca="1">IFERROR(__xludf.DUMMYFUNCTION("IF(LEN(C137)=0,"""",QUERY(Archive!C:C,""Select COUNT(C) WHERE lower(C) contains '""&amp;LOWER(C137)&amp;""' LABEL COUNT(C) ''""))"),"")</f>
        <v/>
      </c>
      <c r="F137" s="79"/>
      <c r="G137" s="80"/>
      <c r="H137" s="48"/>
      <c r="I137" s="48"/>
      <c r="J137" s="48"/>
      <c r="K137" s="48"/>
      <c r="L137" s="48"/>
    </row>
    <row r="138" spans="1:12" ht="16.5" customHeight="1">
      <c r="A138" s="48"/>
      <c r="B138" s="64"/>
      <c r="C138" s="65"/>
      <c r="D138" s="59"/>
      <c r="E138" s="59" t="str">
        <f ca="1">IFERROR(__xludf.DUMMYFUNCTION("IF(LEN(C138)=0,"""",QUERY(Archive!C:C,""Select COUNT(C) WHERE lower(C) contains '""&amp;LOWER(C138)&amp;""' LABEL COUNT(C) ''""))"),"")</f>
        <v/>
      </c>
      <c r="F138" s="79"/>
      <c r="G138" s="80"/>
      <c r="H138" s="48"/>
      <c r="I138" s="48"/>
      <c r="J138" s="48"/>
      <c r="K138" s="48"/>
      <c r="L138" s="48"/>
    </row>
    <row r="139" spans="1:12" ht="16.5" customHeight="1">
      <c r="A139" s="48"/>
      <c r="B139" s="64"/>
      <c r="C139" s="65"/>
      <c r="D139" s="59"/>
      <c r="E139" s="59" t="str">
        <f ca="1">IFERROR(__xludf.DUMMYFUNCTION("IF(LEN(C139)=0,"""",QUERY(Archive!C:C,""Select COUNT(C) WHERE lower(C) contains '""&amp;LOWER(C139)&amp;""' LABEL COUNT(C) ''""))"),"")</f>
        <v/>
      </c>
      <c r="F139" s="79"/>
      <c r="G139" s="80"/>
      <c r="H139" s="48"/>
      <c r="I139" s="48"/>
      <c r="J139" s="48"/>
      <c r="K139" s="48"/>
      <c r="L139" s="48"/>
    </row>
    <row r="140" spans="1:12" ht="16.5" customHeight="1">
      <c r="A140" s="48"/>
      <c r="B140" s="64"/>
      <c r="C140" s="65"/>
      <c r="D140" s="59"/>
      <c r="E140" s="59" t="str">
        <f ca="1">IFERROR(__xludf.DUMMYFUNCTION("IF(LEN(C140)=0,"""",QUERY(Archive!C:C,""Select COUNT(C) WHERE lower(C) contains '""&amp;LOWER(C140)&amp;""' LABEL COUNT(C) ''""))"),"")</f>
        <v/>
      </c>
      <c r="F140" s="79"/>
      <c r="G140" s="80"/>
      <c r="H140" s="48"/>
      <c r="I140" s="48"/>
      <c r="J140" s="48"/>
      <c r="K140" s="48"/>
      <c r="L140" s="48"/>
    </row>
    <row r="141" spans="1:12" ht="16.5" customHeight="1">
      <c r="A141" s="48"/>
      <c r="B141" s="64"/>
      <c r="C141" s="65"/>
      <c r="D141" s="59"/>
      <c r="E141" s="59" t="str">
        <f ca="1">IFERROR(__xludf.DUMMYFUNCTION("IF(LEN(C141)=0,"""",QUERY(Archive!C:C,""Select COUNT(C) WHERE lower(C) contains '""&amp;LOWER(C141)&amp;""' LABEL COUNT(C) ''""))"),"")</f>
        <v/>
      </c>
      <c r="F141" s="79"/>
      <c r="G141" s="80"/>
      <c r="H141" s="48"/>
      <c r="I141" s="48"/>
      <c r="J141" s="48"/>
      <c r="K141" s="48"/>
      <c r="L141" s="48"/>
    </row>
    <row r="142" spans="1:12" ht="16.5" customHeight="1">
      <c r="A142" s="48"/>
      <c r="B142" s="64"/>
      <c r="C142" s="65"/>
      <c r="D142" s="59"/>
      <c r="E142" s="59" t="str">
        <f ca="1">IFERROR(__xludf.DUMMYFUNCTION("IF(LEN(C142)=0,"""",QUERY(Archive!C:C,""Select COUNT(C) WHERE lower(C) contains '""&amp;LOWER(C142)&amp;""' LABEL COUNT(C) ''""))"),"")</f>
        <v/>
      </c>
      <c r="F142" s="79"/>
      <c r="G142" s="80"/>
      <c r="H142" s="48"/>
      <c r="I142" s="48"/>
      <c r="J142" s="48"/>
      <c r="K142" s="48"/>
      <c r="L142" s="48"/>
    </row>
    <row r="143" spans="1:12" ht="16.5" customHeight="1">
      <c r="A143" s="48"/>
      <c r="B143" s="64"/>
      <c r="C143" s="65"/>
      <c r="D143" s="59"/>
      <c r="E143" s="59" t="str">
        <f ca="1">IFERROR(__xludf.DUMMYFUNCTION("IF(LEN(C143)=0,"""",QUERY(Archive!C:C,""Select COUNT(C) WHERE lower(C) contains '""&amp;LOWER(C143)&amp;""' LABEL COUNT(C) ''""))"),"")</f>
        <v/>
      </c>
      <c r="F143" s="79"/>
      <c r="G143" s="80"/>
      <c r="H143" s="48"/>
      <c r="I143" s="48"/>
      <c r="J143" s="48"/>
      <c r="K143" s="48"/>
      <c r="L143" s="48"/>
    </row>
    <row r="144" spans="1:12" ht="16.5" customHeight="1">
      <c r="A144" s="48"/>
      <c r="B144" s="64"/>
      <c r="C144" s="65"/>
      <c r="D144" s="59"/>
      <c r="E144" s="59" t="str">
        <f ca="1">IFERROR(__xludf.DUMMYFUNCTION("IF(LEN(C144)=0,"""",QUERY(Archive!C:C,""Select COUNT(C) WHERE lower(C) contains '""&amp;LOWER(C144)&amp;""' LABEL COUNT(C) ''""))"),"")</f>
        <v/>
      </c>
      <c r="F144" s="79"/>
      <c r="G144" s="80"/>
      <c r="H144" s="48"/>
      <c r="I144" s="48"/>
      <c r="J144" s="48"/>
      <c r="K144" s="48"/>
      <c r="L144" s="48"/>
    </row>
    <row r="145" spans="1:12" ht="16.5" customHeight="1">
      <c r="A145" s="48"/>
      <c r="B145" s="64"/>
      <c r="C145" s="65"/>
      <c r="D145" s="59"/>
      <c r="E145" s="59" t="str">
        <f ca="1">IFERROR(__xludf.DUMMYFUNCTION("IF(LEN(C145)=0,"""",QUERY(Archive!C:C,""Select COUNT(C) WHERE lower(C) contains '""&amp;LOWER(C145)&amp;""' LABEL COUNT(C) ''""))"),"")</f>
        <v/>
      </c>
      <c r="F145" s="79"/>
      <c r="G145" s="80"/>
      <c r="H145" s="48"/>
      <c r="I145" s="48"/>
      <c r="J145" s="48"/>
      <c r="K145" s="48"/>
      <c r="L145" s="48"/>
    </row>
    <row r="146" spans="1:12" ht="16.5" customHeight="1">
      <c r="A146" s="48"/>
      <c r="B146" s="64"/>
      <c r="C146" s="65"/>
      <c r="D146" s="59"/>
      <c r="E146" s="81"/>
      <c r="F146" s="79"/>
      <c r="G146" s="80"/>
      <c r="H146" s="48"/>
      <c r="I146" s="48"/>
      <c r="J146" s="48"/>
      <c r="K146" s="48"/>
      <c r="L146" s="48"/>
    </row>
    <row r="147" spans="1:12" ht="16.5" customHeight="1">
      <c r="A147" s="48"/>
      <c r="B147" s="64"/>
      <c r="C147" s="65"/>
      <c r="D147" s="59"/>
      <c r="E147" s="81"/>
      <c r="F147" s="79"/>
      <c r="G147" s="80"/>
      <c r="H147" s="48"/>
      <c r="I147" s="48"/>
      <c r="J147" s="48"/>
      <c r="K147" s="48"/>
      <c r="L147" s="48"/>
    </row>
    <row r="148" spans="1:12" ht="16.5" customHeight="1">
      <c r="A148" s="48"/>
      <c r="B148" s="64"/>
      <c r="C148" s="65"/>
      <c r="D148" s="59"/>
      <c r="E148" s="81"/>
      <c r="F148" s="79"/>
      <c r="G148" s="80"/>
      <c r="H148" s="48"/>
      <c r="I148" s="48"/>
      <c r="J148" s="48"/>
      <c r="K148" s="48"/>
      <c r="L148" s="48"/>
    </row>
    <row r="149" spans="1:12" ht="16.5" customHeight="1">
      <c r="A149" s="48"/>
      <c r="B149" s="64"/>
      <c r="C149" s="65"/>
      <c r="D149" s="59"/>
      <c r="E149" s="81"/>
      <c r="F149" s="79"/>
      <c r="G149" s="80"/>
      <c r="H149" s="48"/>
      <c r="I149" s="48"/>
      <c r="J149" s="48"/>
      <c r="K149" s="48"/>
      <c r="L149" s="48"/>
    </row>
    <row r="150" spans="1:12" ht="16.5" customHeight="1">
      <c r="A150" s="48"/>
      <c r="B150" s="64"/>
      <c r="C150" s="65"/>
      <c r="D150" s="59"/>
      <c r="E150" s="81"/>
      <c r="F150" s="79"/>
      <c r="G150" s="80"/>
      <c r="H150" s="48"/>
      <c r="I150" s="48"/>
      <c r="J150" s="48"/>
      <c r="K150" s="48"/>
      <c r="L150" s="48"/>
    </row>
    <row r="151" spans="1:12" ht="16.5" customHeight="1">
      <c r="A151" s="48"/>
      <c r="B151" s="64"/>
      <c r="C151" s="65"/>
      <c r="D151" s="59"/>
      <c r="E151" s="81"/>
      <c r="F151" s="79"/>
      <c r="G151" s="80"/>
      <c r="H151" s="48"/>
      <c r="I151" s="48"/>
      <c r="J151" s="48"/>
      <c r="K151" s="48"/>
      <c r="L151" s="48"/>
    </row>
    <row r="152" spans="1:12" ht="16.5" customHeight="1">
      <c r="A152" s="48"/>
      <c r="B152" s="64"/>
      <c r="C152" s="65"/>
      <c r="D152" s="59"/>
      <c r="E152" s="81"/>
      <c r="F152" s="79"/>
      <c r="G152" s="80"/>
      <c r="H152" s="48"/>
      <c r="I152" s="48"/>
      <c r="J152" s="48"/>
      <c r="K152" s="48"/>
      <c r="L152" s="48"/>
    </row>
    <row r="153" spans="1:12" ht="16.5" customHeight="1">
      <c r="A153" s="48"/>
      <c r="B153" s="64"/>
      <c r="C153" s="65"/>
      <c r="D153" s="59"/>
      <c r="E153" s="81"/>
      <c r="F153" s="79"/>
      <c r="G153" s="80"/>
      <c r="H153" s="48"/>
      <c r="I153" s="48"/>
      <c r="J153" s="48"/>
      <c r="K153" s="48"/>
      <c r="L153" s="48"/>
    </row>
    <row r="154" spans="1:12" ht="16.5" customHeight="1">
      <c r="A154" s="48"/>
      <c r="B154" s="64"/>
      <c r="C154" s="65"/>
      <c r="D154" s="59"/>
      <c r="E154" s="81"/>
      <c r="F154" s="79"/>
      <c r="G154" s="80"/>
      <c r="H154" s="48"/>
      <c r="I154" s="48"/>
      <c r="J154" s="48"/>
      <c r="K154" s="48"/>
      <c r="L154" s="48"/>
    </row>
    <row r="155" spans="1:12" ht="16.5" customHeight="1">
      <c r="A155" s="48"/>
      <c r="B155" s="64"/>
      <c r="C155" s="65"/>
      <c r="D155" s="59"/>
      <c r="E155" s="81"/>
      <c r="F155" s="79"/>
      <c r="G155" s="80"/>
      <c r="H155" s="48"/>
      <c r="I155" s="48"/>
      <c r="J155" s="48"/>
      <c r="K155" s="48"/>
      <c r="L155" s="48"/>
    </row>
    <row r="156" spans="1:12" ht="16.5" customHeight="1">
      <c r="A156" s="48"/>
      <c r="B156" s="64"/>
      <c r="C156" s="65"/>
      <c r="D156" s="59"/>
      <c r="E156" s="81"/>
      <c r="F156" s="79"/>
      <c r="G156" s="80"/>
      <c r="H156" s="48"/>
      <c r="I156" s="48"/>
      <c r="J156" s="48"/>
      <c r="K156" s="48"/>
      <c r="L156" s="48"/>
    </row>
    <row r="157" spans="1:12" ht="16.5" customHeight="1">
      <c r="A157" s="48"/>
      <c r="B157" s="64"/>
      <c r="C157" s="65"/>
      <c r="D157" s="59"/>
      <c r="E157" s="81"/>
      <c r="F157" s="79"/>
      <c r="G157" s="80"/>
      <c r="H157" s="48"/>
      <c r="I157" s="48"/>
      <c r="J157" s="48"/>
      <c r="K157" s="48"/>
      <c r="L157" s="48"/>
    </row>
    <row r="158" spans="1:12" ht="16.5" customHeight="1">
      <c r="A158" s="48"/>
      <c r="B158" s="64"/>
      <c r="C158" s="65"/>
      <c r="D158" s="59"/>
      <c r="E158" s="81"/>
      <c r="F158" s="79"/>
      <c r="G158" s="80"/>
      <c r="H158" s="48"/>
      <c r="I158" s="48"/>
      <c r="J158" s="48"/>
      <c r="K158" s="48"/>
      <c r="L158" s="48"/>
    </row>
    <row r="159" spans="1:12" ht="16.5" customHeight="1">
      <c r="A159" s="48"/>
      <c r="B159" s="64"/>
      <c r="C159" s="65"/>
      <c r="D159" s="59"/>
      <c r="E159" s="81"/>
      <c r="F159" s="79"/>
      <c r="G159" s="80"/>
      <c r="H159" s="48"/>
      <c r="I159" s="48"/>
      <c r="J159" s="48"/>
      <c r="K159" s="48"/>
      <c r="L159" s="48"/>
    </row>
    <row r="160" spans="1:12" ht="16.5" customHeight="1">
      <c r="A160" s="48"/>
      <c r="B160" s="64"/>
      <c r="C160" s="65"/>
      <c r="D160" s="59"/>
      <c r="E160" s="81"/>
      <c r="F160" s="79"/>
      <c r="G160" s="80"/>
      <c r="H160" s="48"/>
      <c r="I160" s="48"/>
      <c r="J160" s="48"/>
      <c r="K160" s="48"/>
      <c r="L160" s="48"/>
    </row>
    <row r="161" spans="1:12" ht="16.5" customHeight="1">
      <c r="A161" s="48"/>
      <c r="B161" s="64"/>
      <c r="C161" s="65"/>
      <c r="D161" s="59"/>
      <c r="E161" s="81"/>
      <c r="F161" s="79"/>
      <c r="G161" s="80"/>
      <c r="H161" s="48"/>
      <c r="I161" s="48"/>
      <c r="J161" s="48"/>
      <c r="K161" s="48"/>
      <c r="L161" s="48"/>
    </row>
    <row r="162" spans="1:12" ht="16.5" customHeight="1">
      <c r="A162" s="48"/>
      <c r="B162" s="64"/>
      <c r="C162" s="65"/>
      <c r="D162" s="59"/>
      <c r="E162" s="81"/>
      <c r="F162" s="79"/>
      <c r="G162" s="80"/>
      <c r="H162" s="48"/>
      <c r="I162" s="48"/>
      <c r="J162" s="48"/>
      <c r="K162" s="48"/>
      <c r="L162" s="48"/>
    </row>
    <row r="163" spans="1:12" ht="16.5" customHeight="1">
      <c r="A163" s="48"/>
      <c r="B163" s="64"/>
      <c r="C163" s="65"/>
      <c r="D163" s="59"/>
      <c r="E163" s="81"/>
      <c r="F163" s="79"/>
      <c r="G163" s="80"/>
      <c r="H163" s="48"/>
      <c r="I163" s="48"/>
      <c r="J163" s="48"/>
      <c r="K163" s="48"/>
      <c r="L163" s="48"/>
    </row>
    <row r="164" spans="1:12" ht="16.5" customHeight="1">
      <c r="A164" s="48"/>
      <c r="B164" s="64"/>
      <c r="C164" s="65"/>
      <c r="D164" s="59"/>
      <c r="E164" s="81"/>
      <c r="F164" s="79"/>
      <c r="G164" s="80"/>
      <c r="H164" s="48"/>
      <c r="I164" s="48"/>
      <c r="J164" s="48"/>
      <c r="K164" s="48"/>
      <c r="L164" s="48"/>
    </row>
    <row r="165" spans="1:12" ht="16.5" customHeight="1">
      <c r="A165" s="48"/>
      <c r="B165" s="64"/>
      <c r="C165" s="65"/>
      <c r="D165" s="59"/>
      <c r="E165" s="81"/>
      <c r="F165" s="79"/>
      <c r="G165" s="80"/>
      <c r="H165" s="48"/>
      <c r="I165" s="48"/>
      <c r="J165" s="48"/>
      <c r="K165" s="48"/>
      <c r="L165" s="48"/>
    </row>
    <row r="166" spans="1:12" ht="16.5" customHeight="1">
      <c r="A166" s="48"/>
      <c r="B166" s="64"/>
      <c r="C166" s="65"/>
      <c r="D166" s="59"/>
      <c r="E166" s="81"/>
      <c r="F166" s="79"/>
      <c r="G166" s="80"/>
      <c r="H166" s="48"/>
      <c r="I166" s="48"/>
      <c r="J166" s="48"/>
      <c r="K166" s="48"/>
      <c r="L166" s="48"/>
    </row>
    <row r="167" spans="1:12" ht="16.5" customHeight="1">
      <c r="A167" s="48"/>
      <c r="B167" s="64"/>
      <c r="C167" s="65"/>
      <c r="D167" s="59"/>
      <c r="E167" s="81"/>
      <c r="F167" s="79"/>
      <c r="G167" s="80"/>
      <c r="H167" s="48"/>
      <c r="I167" s="48"/>
      <c r="J167" s="48"/>
      <c r="K167" s="48"/>
      <c r="L167" s="48"/>
    </row>
    <row r="168" spans="1:12" ht="16.5" customHeight="1">
      <c r="A168" s="48"/>
      <c r="B168" s="64"/>
      <c r="C168" s="65"/>
      <c r="D168" s="59"/>
      <c r="E168" s="81"/>
      <c r="F168" s="79"/>
      <c r="G168" s="80"/>
      <c r="H168" s="48"/>
      <c r="I168" s="48"/>
      <c r="J168" s="48"/>
      <c r="K168" s="48"/>
      <c r="L168" s="48"/>
    </row>
    <row r="169" spans="1:12" ht="16.5" customHeight="1">
      <c r="A169" s="48"/>
      <c r="B169" s="64"/>
      <c r="C169" s="65"/>
      <c r="D169" s="59"/>
      <c r="E169" s="81"/>
      <c r="F169" s="79"/>
      <c r="G169" s="80"/>
      <c r="H169" s="48"/>
      <c r="I169" s="48"/>
      <c r="J169" s="48"/>
      <c r="K169" s="48"/>
      <c r="L169" s="48"/>
    </row>
    <row r="170" spans="1:12" ht="16.5" customHeight="1">
      <c r="A170" s="48"/>
      <c r="B170" s="64"/>
      <c r="C170" s="65"/>
      <c r="D170" s="59"/>
      <c r="E170" s="81"/>
      <c r="F170" s="79"/>
      <c r="G170" s="80"/>
      <c r="H170" s="48"/>
      <c r="I170" s="48"/>
      <c r="J170" s="48"/>
      <c r="K170" s="48"/>
      <c r="L170" s="48"/>
    </row>
    <row r="171" spans="1:12" ht="16.5" customHeight="1">
      <c r="A171" s="48"/>
      <c r="B171" s="64"/>
      <c r="C171" s="65"/>
      <c r="D171" s="59"/>
      <c r="E171" s="81"/>
      <c r="F171" s="79"/>
      <c r="G171" s="80"/>
      <c r="H171" s="48"/>
      <c r="I171" s="48"/>
      <c r="J171" s="48"/>
      <c r="K171" s="48"/>
      <c r="L171" s="48"/>
    </row>
    <row r="172" spans="1:12" ht="16.5" customHeight="1">
      <c r="A172" s="48"/>
      <c r="B172" s="64"/>
      <c r="C172" s="65"/>
      <c r="D172" s="59"/>
      <c r="E172" s="81"/>
      <c r="F172" s="79"/>
      <c r="G172" s="80"/>
      <c r="H172" s="48"/>
      <c r="I172" s="48"/>
      <c r="J172" s="48"/>
      <c r="K172" s="48"/>
      <c r="L172" s="48"/>
    </row>
    <row r="173" spans="1:12" ht="16.5" customHeight="1">
      <c r="A173" s="48"/>
      <c r="B173" s="64"/>
      <c r="C173" s="65"/>
      <c r="D173" s="59"/>
      <c r="E173" s="81"/>
      <c r="F173" s="79"/>
      <c r="G173" s="80"/>
      <c r="H173" s="48"/>
      <c r="I173" s="48"/>
      <c r="J173" s="48"/>
      <c r="K173" s="48"/>
      <c r="L173" s="48"/>
    </row>
    <row r="174" spans="1:12" ht="16.5" customHeight="1">
      <c r="A174" s="48"/>
      <c r="B174" s="64"/>
      <c r="C174" s="65"/>
      <c r="D174" s="59"/>
      <c r="E174" s="81"/>
      <c r="F174" s="79"/>
      <c r="G174" s="80"/>
      <c r="H174" s="48"/>
      <c r="I174" s="48"/>
      <c r="J174" s="48"/>
      <c r="K174" s="48"/>
      <c r="L174" s="48"/>
    </row>
    <row r="175" spans="1:12" ht="16.5" customHeight="1">
      <c r="A175" s="48"/>
      <c r="B175" s="64"/>
      <c r="C175" s="65"/>
      <c r="D175" s="59"/>
      <c r="E175" s="81"/>
      <c r="F175" s="79"/>
      <c r="G175" s="80"/>
      <c r="H175" s="48"/>
      <c r="I175" s="48"/>
      <c r="J175" s="48"/>
      <c r="K175" s="48"/>
      <c r="L175" s="48"/>
    </row>
    <row r="176" spans="1:12" ht="16.5" customHeight="1">
      <c r="A176" s="48"/>
      <c r="B176" s="64"/>
      <c r="C176" s="65"/>
      <c r="D176" s="59"/>
      <c r="E176" s="81"/>
      <c r="F176" s="79"/>
      <c r="G176" s="80"/>
      <c r="H176" s="48"/>
      <c r="I176" s="48"/>
      <c r="J176" s="48"/>
      <c r="K176" s="48"/>
      <c r="L176" s="48"/>
    </row>
    <row r="177" spans="1:12" ht="16.5" customHeight="1">
      <c r="A177" s="48"/>
      <c r="B177" s="64"/>
      <c r="C177" s="65"/>
      <c r="D177" s="59"/>
      <c r="E177" s="81"/>
      <c r="F177" s="79"/>
      <c r="G177" s="80"/>
      <c r="H177" s="48"/>
      <c r="I177" s="48"/>
      <c r="J177" s="48"/>
      <c r="K177" s="48"/>
      <c r="L177" s="48"/>
    </row>
    <row r="178" spans="1:12" ht="16.5" customHeight="1">
      <c r="A178" s="48"/>
      <c r="B178" s="64"/>
      <c r="C178" s="65"/>
      <c r="D178" s="59"/>
      <c r="E178" s="81"/>
      <c r="F178" s="79"/>
      <c r="G178" s="80"/>
      <c r="H178" s="48"/>
      <c r="I178" s="48"/>
      <c r="J178" s="48"/>
      <c r="K178" s="48"/>
      <c r="L178" s="48"/>
    </row>
    <row r="179" spans="1:12" ht="16.5" customHeight="1">
      <c r="A179" s="48"/>
      <c r="B179" s="64"/>
      <c r="C179" s="65"/>
      <c r="D179" s="59"/>
      <c r="E179" s="81"/>
      <c r="F179" s="79"/>
      <c r="G179" s="80"/>
      <c r="H179" s="48"/>
      <c r="I179" s="48"/>
      <c r="J179" s="48"/>
      <c r="K179" s="48"/>
      <c r="L179" s="48"/>
    </row>
    <row r="180" spans="1:12" ht="16.5" customHeight="1">
      <c r="A180" s="48"/>
      <c r="B180" s="64"/>
      <c r="C180" s="65"/>
      <c r="D180" s="59"/>
      <c r="E180" s="81"/>
      <c r="F180" s="79"/>
      <c r="G180" s="80"/>
      <c r="H180" s="48"/>
      <c r="I180" s="48"/>
      <c r="J180" s="48"/>
      <c r="K180" s="48"/>
      <c r="L180" s="48"/>
    </row>
    <row r="181" spans="1:12" ht="16.5" customHeight="1">
      <c r="A181" s="48"/>
      <c r="B181" s="64"/>
      <c r="C181" s="65"/>
      <c r="D181" s="59"/>
      <c r="E181" s="81"/>
      <c r="F181" s="79"/>
      <c r="G181" s="80"/>
      <c r="H181" s="48"/>
      <c r="I181" s="48"/>
      <c r="J181" s="48"/>
      <c r="K181" s="48"/>
      <c r="L181" s="48"/>
    </row>
    <row r="182" spans="1:12" ht="16.5" customHeight="1">
      <c r="A182" s="48"/>
      <c r="B182" s="64"/>
      <c r="C182" s="65"/>
      <c r="D182" s="59"/>
      <c r="E182" s="81"/>
      <c r="F182" s="79"/>
      <c r="G182" s="80"/>
      <c r="H182" s="48"/>
      <c r="I182" s="48"/>
      <c r="J182" s="48"/>
      <c r="K182" s="48"/>
      <c r="L182" s="48"/>
    </row>
    <row r="183" spans="1:12" ht="16.5" customHeight="1">
      <c r="A183" s="48"/>
      <c r="B183" s="64"/>
      <c r="C183" s="65"/>
      <c r="D183" s="59"/>
      <c r="E183" s="81"/>
      <c r="F183" s="79"/>
      <c r="G183" s="80"/>
      <c r="H183" s="48"/>
      <c r="I183" s="48"/>
      <c r="J183" s="48"/>
      <c r="K183" s="48"/>
      <c r="L183" s="48"/>
    </row>
    <row r="184" spans="1:12" ht="16.5" customHeight="1">
      <c r="A184" s="48"/>
      <c r="B184" s="64"/>
      <c r="C184" s="65"/>
      <c r="D184" s="59"/>
      <c r="E184" s="81"/>
      <c r="F184" s="79"/>
      <c r="G184" s="80"/>
      <c r="H184" s="48"/>
      <c r="I184" s="48"/>
      <c r="J184" s="48"/>
      <c r="K184" s="48"/>
      <c r="L184" s="48"/>
    </row>
    <row r="185" spans="1:12" ht="16.5" customHeight="1">
      <c r="A185" s="48"/>
      <c r="B185" s="64"/>
      <c r="C185" s="65"/>
      <c r="D185" s="59"/>
      <c r="E185" s="81"/>
      <c r="F185" s="79"/>
      <c r="G185" s="80"/>
      <c r="H185" s="48"/>
      <c r="I185" s="48"/>
      <c r="J185" s="48"/>
      <c r="K185" s="48"/>
      <c r="L185" s="48"/>
    </row>
    <row r="186" spans="1:12" ht="16.5" customHeight="1">
      <c r="A186" s="48"/>
      <c r="B186" s="64"/>
      <c r="C186" s="65"/>
      <c r="D186" s="59"/>
      <c r="E186" s="81"/>
      <c r="F186" s="79"/>
      <c r="G186" s="80"/>
      <c r="H186" s="48"/>
      <c r="I186" s="48"/>
      <c r="J186" s="48"/>
      <c r="K186" s="48"/>
      <c r="L186" s="48"/>
    </row>
    <row r="187" spans="1:12" ht="16.5" customHeight="1">
      <c r="A187" s="48"/>
      <c r="B187" s="64"/>
      <c r="C187" s="65"/>
      <c r="D187" s="59"/>
      <c r="E187" s="81"/>
      <c r="F187" s="79"/>
      <c r="G187" s="80"/>
      <c r="H187" s="48"/>
      <c r="I187" s="48"/>
      <c r="J187" s="48"/>
      <c r="K187" s="48"/>
      <c r="L187" s="48"/>
    </row>
    <row r="188" spans="1:12" ht="16.5" customHeight="1">
      <c r="A188" s="48"/>
      <c r="B188" s="64"/>
      <c r="C188" s="65"/>
      <c r="D188" s="59"/>
      <c r="E188" s="81"/>
      <c r="F188" s="79"/>
      <c r="G188" s="80"/>
      <c r="H188" s="48"/>
      <c r="I188" s="48"/>
      <c r="J188" s="48"/>
      <c r="K188" s="48"/>
      <c r="L188" s="48"/>
    </row>
    <row r="189" spans="1:12" ht="16.5" customHeight="1">
      <c r="A189" s="48"/>
      <c r="B189" s="64"/>
      <c r="C189" s="65"/>
      <c r="D189" s="59"/>
      <c r="E189" s="81"/>
      <c r="F189" s="79"/>
      <c r="G189" s="80"/>
      <c r="H189" s="48"/>
      <c r="I189" s="48"/>
      <c r="J189" s="48"/>
      <c r="K189" s="48"/>
      <c r="L189" s="48"/>
    </row>
    <row r="190" spans="1:12" ht="16.5" customHeight="1">
      <c r="A190" s="48"/>
      <c r="B190" s="64"/>
      <c r="C190" s="65"/>
      <c r="D190" s="59"/>
      <c r="E190" s="81"/>
      <c r="F190" s="79"/>
      <c r="G190" s="80"/>
      <c r="H190" s="48"/>
      <c r="I190" s="48"/>
      <c r="J190" s="48"/>
      <c r="K190" s="48"/>
      <c r="L190" s="48"/>
    </row>
    <row r="191" spans="1:12" ht="16.5" customHeight="1">
      <c r="A191" s="48"/>
      <c r="B191" s="64"/>
      <c r="C191" s="65"/>
      <c r="D191" s="59"/>
      <c r="E191" s="81"/>
      <c r="F191" s="79"/>
      <c r="G191" s="80"/>
      <c r="H191" s="48"/>
      <c r="I191" s="48"/>
      <c r="J191" s="48"/>
      <c r="K191" s="48"/>
      <c r="L191" s="48"/>
    </row>
    <row r="192" spans="1:12" ht="16.5" customHeight="1">
      <c r="A192" s="48"/>
      <c r="B192" s="64"/>
      <c r="C192" s="65"/>
      <c r="D192" s="59"/>
      <c r="E192" s="81"/>
      <c r="F192" s="79"/>
      <c r="G192" s="80"/>
      <c r="H192" s="48"/>
      <c r="I192" s="48"/>
      <c r="J192" s="48"/>
      <c r="K192" s="48"/>
      <c r="L192" s="48"/>
    </row>
    <row r="193" spans="1:12" ht="16.5" customHeight="1">
      <c r="A193" s="48"/>
      <c r="B193" s="64"/>
      <c r="C193" s="65"/>
      <c r="D193" s="59"/>
      <c r="E193" s="81"/>
      <c r="F193" s="79"/>
      <c r="G193" s="80"/>
      <c r="H193" s="48"/>
      <c r="I193" s="48"/>
      <c r="J193" s="48"/>
      <c r="K193" s="48"/>
      <c r="L193" s="48"/>
    </row>
    <row r="194" spans="1:12" ht="16.5" customHeight="1">
      <c r="A194" s="48"/>
      <c r="B194" s="64"/>
      <c r="C194" s="65"/>
      <c r="D194" s="59"/>
      <c r="E194" s="81"/>
      <c r="F194" s="79"/>
      <c r="G194" s="80"/>
      <c r="H194" s="48"/>
      <c r="I194" s="48"/>
      <c r="J194" s="48"/>
      <c r="K194" s="48"/>
      <c r="L194" s="48"/>
    </row>
    <row r="195" spans="1:12" ht="16.5" customHeight="1">
      <c r="A195" s="48"/>
      <c r="B195" s="64"/>
      <c r="C195" s="65"/>
      <c r="D195" s="59"/>
      <c r="E195" s="81"/>
      <c r="F195" s="79"/>
      <c r="G195" s="80"/>
      <c r="H195" s="48"/>
      <c r="I195" s="48"/>
      <c r="J195" s="48"/>
      <c r="K195" s="48"/>
      <c r="L195" s="48"/>
    </row>
    <row r="196" spans="1:12" ht="16.5" customHeight="1">
      <c r="A196" s="48"/>
      <c r="B196" s="64"/>
      <c r="C196" s="65"/>
      <c r="D196" s="59"/>
      <c r="E196" s="81"/>
      <c r="F196" s="79"/>
      <c r="G196" s="80"/>
      <c r="H196" s="48"/>
      <c r="I196" s="48"/>
      <c r="J196" s="48"/>
      <c r="K196" s="48"/>
      <c r="L196" s="48"/>
    </row>
    <row r="197" spans="1:12" ht="16.5" customHeight="1">
      <c r="A197" s="48"/>
      <c r="B197" s="64"/>
      <c r="C197" s="65"/>
      <c r="D197" s="59"/>
      <c r="E197" s="81"/>
      <c r="F197" s="79"/>
      <c r="G197" s="80"/>
      <c r="H197" s="48"/>
      <c r="I197" s="48"/>
      <c r="J197" s="48"/>
      <c r="K197" s="48"/>
      <c r="L197" s="48"/>
    </row>
    <row r="198" spans="1:12" ht="16.5" customHeight="1">
      <c r="A198" s="48"/>
      <c r="B198" s="64"/>
      <c r="C198" s="65"/>
      <c r="D198" s="59"/>
      <c r="E198" s="81"/>
      <c r="F198" s="79"/>
      <c r="G198" s="80"/>
      <c r="H198" s="48"/>
      <c r="I198" s="48"/>
      <c r="J198" s="48"/>
      <c r="K198" s="48"/>
      <c r="L198" s="48"/>
    </row>
    <row r="199" spans="1:12" ht="16.5" customHeight="1">
      <c r="A199" s="48"/>
      <c r="B199" s="64"/>
      <c r="C199" s="65"/>
      <c r="D199" s="59"/>
      <c r="E199" s="81"/>
      <c r="F199" s="79"/>
      <c r="G199" s="80"/>
      <c r="H199" s="48"/>
      <c r="I199" s="48"/>
      <c r="J199" s="48"/>
      <c r="K199" s="48"/>
      <c r="L199" s="48"/>
    </row>
    <row r="200" spans="1:12" ht="16.5" customHeight="1">
      <c r="A200" s="48"/>
      <c r="B200" s="64"/>
      <c r="C200" s="65"/>
      <c r="D200" s="59"/>
      <c r="E200" s="81"/>
      <c r="F200" s="79"/>
      <c r="G200" s="80"/>
      <c r="H200" s="48"/>
      <c r="I200" s="48"/>
      <c r="J200" s="48"/>
      <c r="K200" s="48"/>
      <c r="L200" s="48"/>
    </row>
    <row r="201" spans="1:12" ht="16.5" customHeight="1">
      <c r="A201" s="48"/>
      <c r="B201" s="64"/>
      <c r="C201" s="65"/>
      <c r="D201" s="59"/>
      <c r="E201" s="81"/>
      <c r="F201" s="79"/>
      <c r="G201" s="80"/>
      <c r="H201" s="48"/>
      <c r="I201" s="48"/>
      <c r="J201" s="48"/>
      <c r="K201" s="48"/>
      <c r="L201" s="48"/>
    </row>
    <row r="202" spans="1:12" ht="16.5" customHeight="1">
      <c r="A202" s="48"/>
      <c r="B202" s="64"/>
      <c r="C202" s="65"/>
      <c r="D202" s="59"/>
      <c r="E202" s="81"/>
      <c r="F202" s="79"/>
      <c r="G202" s="80"/>
      <c r="H202" s="48"/>
      <c r="I202" s="48"/>
      <c r="J202" s="48"/>
      <c r="K202" s="48"/>
      <c r="L202" s="48"/>
    </row>
    <row r="203" spans="1:12" ht="16.5" customHeight="1">
      <c r="A203" s="48"/>
      <c r="B203" s="64"/>
      <c r="C203" s="65"/>
      <c r="D203" s="59"/>
      <c r="E203" s="81"/>
      <c r="F203" s="79"/>
      <c r="G203" s="80"/>
      <c r="H203" s="48"/>
      <c r="I203" s="48"/>
      <c r="J203" s="48"/>
      <c r="K203" s="48"/>
      <c r="L203" s="48"/>
    </row>
    <row r="204" spans="1:12" ht="16.5" customHeight="1">
      <c r="A204" s="48"/>
      <c r="B204" s="64"/>
      <c r="C204" s="65"/>
      <c r="D204" s="59"/>
      <c r="E204" s="81"/>
      <c r="F204" s="79"/>
      <c r="G204" s="80"/>
      <c r="H204" s="48"/>
      <c r="I204" s="48"/>
      <c r="J204" s="48"/>
      <c r="K204" s="48"/>
      <c r="L204" s="48"/>
    </row>
    <row r="205" spans="1:12" ht="16.5" customHeight="1">
      <c r="A205" s="48"/>
      <c r="B205" s="64"/>
      <c r="C205" s="65"/>
      <c r="D205" s="59"/>
      <c r="E205" s="81"/>
      <c r="F205" s="79"/>
      <c r="G205" s="80"/>
      <c r="H205" s="48"/>
      <c r="I205" s="48"/>
      <c r="J205" s="48"/>
      <c r="K205" s="48"/>
      <c r="L205" s="48"/>
    </row>
    <row r="206" spans="1:12" ht="16.5" customHeight="1">
      <c r="A206" s="48"/>
      <c r="B206" s="64"/>
      <c r="C206" s="65"/>
      <c r="D206" s="59"/>
      <c r="E206" s="81"/>
      <c r="F206" s="79"/>
      <c r="G206" s="80"/>
      <c r="H206" s="48"/>
      <c r="I206" s="48"/>
      <c r="J206" s="48"/>
      <c r="K206" s="48"/>
      <c r="L206" s="48"/>
    </row>
    <row r="207" spans="1:12" ht="16.5" customHeight="1">
      <c r="A207" s="48"/>
      <c r="B207" s="64"/>
      <c r="C207" s="65"/>
      <c r="D207" s="59"/>
      <c r="E207" s="81"/>
      <c r="F207" s="79"/>
      <c r="G207" s="80"/>
      <c r="H207" s="48"/>
      <c r="I207" s="48"/>
      <c r="J207" s="48"/>
      <c r="K207" s="48"/>
      <c r="L207" s="48"/>
    </row>
    <row r="208" spans="1:12" ht="16.5" customHeight="1">
      <c r="A208" s="48"/>
      <c r="B208" s="64"/>
      <c r="C208" s="65"/>
      <c r="D208" s="59"/>
      <c r="E208" s="81"/>
      <c r="F208" s="79"/>
      <c r="G208" s="80"/>
      <c r="H208" s="48"/>
      <c r="I208" s="48"/>
      <c r="J208" s="48"/>
      <c r="K208" s="48"/>
      <c r="L208" s="48"/>
    </row>
    <row r="209" spans="1:12" ht="16.5" customHeight="1">
      <c r="A209" s="48"/>
      <c r="B209" s="64"/>
      <c r="C209" s="65"/>
      <c r="D209" s="59"/>
      <c r="E209" s="81"/>
      <c r="F209" s="79"/>
      <c r="G209" s="80"/>
      <c r="H209" s="48"/>
      <c r="I209" s="48"/>
      <c r="J209" s="48"/>
      <c r="K209" s="48"/>
      <c r="L209" s="48"/>
    </row>
    <row r="210" spans="1:12" ht="16.5" customHeight="1">
      <c r="A210" s="48"/>
      <c r="B210" s="64"/>
      <c r="C210" s="65"/>
      <c r="D210" s="59"/>
      <c r="E210" s="81"/>
      <c r="F210" s="79"/>
      <c r="G210" s="80"/>
      <c r="H210" s="48"/>
      <c r="I210" s="48"/>
      <c r="J210" s="48"/>
      <c r="K210" s="48"/>
      <c r="L210" s="48"/>
    </row>
    <row r="211" spans="1:12" ht="16.5" customHeight="1">
      <c r="A211" s="48"/>
      <c r="B211" s="64"/>
      <c r="C211" s="65"/>
      <c r="D211" s="59"/>
      <c r="E211" s="81"/>
      <c r="F211" s="79"/>
      <c r="G211" s="80"/>
      <c r="H211" s="48"/>
      <c r="I211" s="48"/>
      <c r="J211" s="48"/>
      <c r="K211" s="48"/>
      <c r="L211" s="48"/>
    </row>
    <row r="212" spans="1:12" ht="16.5" customHeight="1">
      <c r="A212" s="48"/>
      <c r="B212" s="64"/>
      <c r="C212" s="65"/>
      <c r="D212" s="59"/>
      <c r="E212" s="81"/>
      <c r="F212" s="79"/>
      <c r="G212" s="80"/>
      <c r="H212" s="48"/>
      <c r="I212" s="48"/>
      <c r="J212" s="48"/>
      <c r="K212" s="48"/>
      <c r="L212" s="48"/>
    </row>
    <row r="213" spans="1:12" ht="16.5" customHeight="1">
      <c r="A213" s="48"/>
      <c r="B213" s="64"/>
      <c r="C213" s="65"/>
      <c r="D213" s="59"/>
      <c r="E213" s="81"/>
      <c r="F213" s="79"/>
      <c r="G213" s="80"/>
      <c r="H213" s="48"/>
      <c r="I213" s="48"/>
      <c r="J213" s="48"/>
      <c r="K213" s="48"/>
      <c r="L213" s="48"/>
    </row>
    <row r="214" spans="1:12" ht="16.5" customHeight="1">
      <c r="A214" s="48"/>
      <c r="B214" s="64"/>
      <c r="C214" s="65"/>
      <c r="D214" s="59"/>
      <c r="E214" s="81"/>
      <c r="F214" s="79"/>
      <c r="G214" s="80"/>
      <c r="H214" s="48"/>
      <c r="I214" s="48"/>
      <c r="J214" s="48"/>
      <c r="K214" s="48"/>
      <c r="L214" s="48"/>
    </row>
    <row r="215" spans="1:12" ht="16.5" customHeight="1">
      <c r="A215" s="48"/>
      <c r="B215" s="64"/>
      <c r="C215" s="65"/>
      <c r="D215" s="59"/>
      <c r="E215" s="81"/>
      <c r="F215" s="79"/>
      <c r="G215" s="80"/>
      <c r="H215" s="48"/>
      <c r="I215" s="48"/>
      <c r="J215" s="48"/>
      <c r="K215" s="48"/>
      <c r="L215" s="48"/>
    </row>
    <row r="216" spans="1:12" ht="16.5" customHeight="1">
      <c r="A216" s="48"/>
      <c r="B216" s="64"/>
      <c r="C216" s="65"/>
      <c r="D216" s="59"/>
      <c r="E216" s="81"/>
      <c r="F216" s="79"/>
      <c r="G216" s="80"/>
      <c r="H216" s="48"/>
      <c r="I216" s="48"/>
      <c r="J216" s="48"/>
      <c r="K216" s="48"/>
      <c r="L216" s="48"/>
    </row>
    <row r="217" spans="1:12" ht="16.5" customHeight="1">
      <c r="A217" s="48"/>
      <c r="B217" s="64"/>
      <c r="C217" s="65"/>
      <c r="D217" s="59"/>
      <c r="E217" s="81"/>
      <c r="F217" s="79"/>
      <c r="G217" s="80"/>
      <c r="H217" s="48"/>
      <c r="I217" s="48"/>
      <c r="J217" s="48"/>
      <c r="K217" s="48"/>
      <c r="L217" s="48"/>
    </row>
    <row r="218" spans="1:12" ht="16.5" customHeight="1">
      <c r="A218" s="48"/>
      <c r="B218" s="64"/>
      <c r="C218" s="65"/>
      <c r="D218" s="59"/>
      <c r="E218" s="81"/>
      <c r="F218" s="79"/>
      <c r="G218" s="80"/>
      <c r="H218" s="48"/>
      <c r="I218" s="48"/>
      <c r="J218" s="48"/>
      <c r="K218" s="48"/>
      <c r="L218" s="48"/>
    </row>
    <row r="219" spans="1:12" ht="16.5" customHeight="1">
      <c r="A219" s="48"/>
      <c r="B219" s="64"/>
      <c r="C219" s="65"/>
      <c r="D219" s="59"/>
      <c r="E219" s="81"/>
      <c r="F219" s="79"/>
      <c r="G219" s="80"/>
      <c r="H219" s="48"/>
      <c r="I219" s="48"/>
      <c r="J219" s="48"/>
      <c r="K219" s="48"/>
      <c r="L219" s="48"/>
    </row>
    <row r="220" spans="1:12" ht="16.5" customHeight="1">
      <c r="A220" s="48"/>
      <c r="B220" s="64"/>
      <c r="C220" s="65"/>
      <c r="D220" s="59"/>
      <c r="E220" s="81"/>
      <c r="F220" s="79"/>
      <c r="G220" s="80"/>
      <c r="H220" s="48"/>
      <c r="I220" s="48"/>
      <c r="J220" s="48"/>
      <c r="K220" s="48"/>
      <c r="L220" s="48"/>
    </row>
    <row r="221" spans="1:12" ht="16.5" customHeight="1">
      <c r="A221" s="48"/>
      <c r="B221" s="64"/>
      <c r="C221" s="65"/>
      <c r="D221" s="59"/>
      <c r="E221" s="81"/>
      <c r="F221" s="79"/>
      <c r="G221" s="80"/>
      <c r="H221" s="48"/>
      <c r="I221" s="48"/>
      <c r="J221" s="48"/>
      <c r="K221" s="48"/>
      <c r="L221" s="48"/>
    </row>
    <row r="222" spans="1:12" ht="16.5" customHeight="1">
      <c r="A222" s="48"/>
      <c r="B222" s="64"/>
      <c r="C222" s="65"/>
      <c r="D222" s="59"/>
      <c r="E222" s="81"/>
      <c r="F222" s="79"/>
      <c r="G222" s="80"/>
      <c r="H222" s="48"/>
      <c r="I222" s="48"/>
      <c r="J222" s="48"/>
      <c r="K222" s="48"/>
      <c r="L222" s="48"/>
    </row>
    <row r="223" spans="1:12" ht="16.5" customHeight="1">
      <c r="A223" s="48"/>
      <c r="B223" s="64"/>
      <c r="C223" s="65"/>
      <c r="D223" s="59"/>
      <c r="E223" s="81"/>
      <c r="F223" s="79"/>
      <c r="G223" s="80"/>
      <c r="H223" s="48"/>
      <c r="I223" s="48"/>
      <c r="J223" s="48"/>
      <c r="K223" s="48"/>
      <c r="L223" s="48"/>
    </row>
    <row r="224" spans="1:12" ht="16.5" customHeight="1">
      <c r="A224" s="48"/>
      <c r="B224" s="64"/>
      <c r="C224" s="65"/>
      <c r="D224" s="59"/>
      <c r="E224" s="81"/>
      <c r="F224" s="79"/>
      <c r="G224" s="80"/>
      <c r="H224" s="48"/>
      <c r="I224" s="48"/>
      <c r="J224" s="48"/>
      <c r="K224" s="48"/>
      <c r="L224" s="48"/>
    </row>
    <row r="225" spans="1:12" ht="16.5" customHeight="1">
      <c r="A225" s="48"/>
      <c r="B225" s="64"/>
      <c r="C225" s="65"/>
      <c r="D225" s="59"/>
      <c r="E225" s="81"/>
      <c r="F225" s="79"/>
      <c r="G225" s="80"/>
      <c r="H225" s="48"/>
      <c r="I225" s="48"/>
      <c r="J225" s="48"/>
      <c r="K225" s="48"/>
      <c r="L225" s="48"/>
    </row>
    <row r="226" spans="1:12" ht="16.5" customHeight="1">
      <c r="A226" s="48"/>
      <c r="B226" s="64"/>
      <c r="C226" s="65"/>
      <c r="D226" s="59"/>
      <c r="E226" s="81"/>
      <c r="F226" s="79"/>
      <c r="G226" s="80"/>
      <c r="H226" s="48"/>
      <c r="I226" s="48"/>
      <c r="J226" s="48"/>
      <c r="K226" s="48"/>
      <c r="L226" s="48"/>
    </row>
    <row r="227" spans="1:12" ht="16.5" customHeight="1">
      <c r="A227" s="48"/>
      <c r="B227" s="64"/>
      <c r="C227" s="65"/>
      <c r="D227" s="59"/>
      <c r="E227" s="81"/>
      <c r="F227" s="79"/>
      <c r="G227" s="80"/>
      <c r="H227" s="48"/>
      <c r="I227" s="48"/>
      <c r="J227" s="48"/>
      <c r="K227" s="48"/>
      <c r="L227" s="48"/>
    </row>
    <row r="228" spans="1:12" ht="16.5" customHeight="1">
      <c r="A228" s="48"/>
      <c r="B228" s="64"/>
      <c r="C228" s="65"/>
      <c r="D228" s="59"/>
      <c r="E228" s="81"/>
      <c r="F228" s="79"/>
      <c r="G228" s="80"/>
      <c r="H228" s="48"/>
      <c r="I228" s="48"/>
      <c r="J228" s="48"/>
      <c r="K228" s="48"/>
      <c r="L228" s="48"/>
    </row>
    <row r="229" spans="1:12" ht="16.5" customHeight="1">
      <c r="A229" s="48"/>
      <c r="B229" s="64"/>
      <c r="C229" s="65"/>
      <c r="D229" s="59"/>
      <c r="E229" s="81"/>
      <c r="F229" s="79"/>
      <c r="G229" s="80"/>
      <c r="H229" s="48"/>
      <c r="I229" s="48"/>
      <c r="J229" s="48"/>
      <c r="K229" s="48"/>
      <c r="L229" s="48"/>
    </row>
    <row r="230" spans="1:12" ht="16.5" customHeight="1">
      <c r="A230" s="48"/>
      <c r="B230" s="64"/>
      <c r="C230" s="65"/>
      <c r="D230" s="59"/>
      <c r="E230" s="81"/>
      <c r="F230" s="79"/>
      <c r="G230" s="80"/>
      <c r="H230" s="48"/>
      <c r="I230" s="48"/>
      <c r="J230" s="48"/>
      <c r="K230" s="48"/>
      <c r="L230" s="48"/>
    </row>
    <row r="231" spans="1:12" ht="16.5" customHeight="1">
      <c r="A231" s="48"/>
      <c r="B231" s="64"/>
      <c r="C231" s="65"/>
      <c r="D231" s="59"/>
      <c r="E231" s="81"/>
      <c r="F231" s="79"/>
      <c r="G231" s="80"/>
      <c r="H231" s="48"/>
      <c r="I231" s="48"/>
      <c r="J231" s="48"/>
      <c r="K231" s="48"/>
      <c r="L231" s="48"/>
    </row>
    <row r="232" spans="1:12" ht="16.5" customHeight="1">
      <c r="A232" s="48"/>
      <c r="B232" s="64"/>
      <c r="C232" s="65"/>
      <c r="D232" s="59"/>
      <c r="E232" s="81"/>
      <c r="F232" s="79"/>
      <c r="G232" s="80"/>
      <c r="H232" s="48"/>
      <c r="I232" s="48"/>
      <c r="J232" s="48"/>
      <c r="K232" s="48"/>
      <c r="L232" s="48"/>
    </row>
    <row r="233" spans="1:12" ht="16.5" customHeight="1">
      <c r="A233" s="48"/>
      <c r="B233" s="64"/>
      <c r="C233" s="65"/>
      <c r="D233" s="59"/>
      <c r="E233" s="81"/>
      <c r="F233" s="79"/>
      <c r="G233" s="80"/>
      <c r="H233" s="48"/>
      <c r="I233" s="48"/>
      <c r="J233" s="48"/>
      <c r="K233" s="48"/>
      <c r="L233" s="48"/>
    </row>
    <row r="234" spans="1:12" ht="16.5" customHeight="1">
      <c r="A234" s="48"/>
      <c r="B234" s="64"/>
      <c r="C234" s="65"/>
      <c r="D234" s="59"/>
      <c r="E234" s="81"/>
      <c r="F234" s="79"/>
      <c r="G234" s="80"/>
      <c r="H234" s="48"/>
      <c r="I234" s="48"/>
      <c r="J234" s="48"/>
      <c r="K234" s="48"/>
      <c r="L234" s="48"/>
    </row>
    <row r="235" spans="1:12" ht="16.5" customHeight="1">
      <c r="A235" s="48"/>
      <c r="B235" s="64"/>
      <c r="C235" s="65"/>
      <c r="D235" s="59"/>
      <c r="E235" s="81"/>
      <c r="F235" s="79"/>
      <c r="G235" s="80"/>
      <c r="H235" s="48"/>
      <c r="I235" s="48"/>
      <c r="J235" s="48"/>
      <c r="K235" s="48"/>
      <c r="L235" s="48"/>
    </row>
    <row r="236" spans="1:12" ht="16.5" customHeight="1">
      <c r="A236" s="48"/>
      <c r="B236" s="64"/>
      <c r="C236" s="65"/>
      <c r="D236" s="59"/>
      <c r="E236" s="81"/>
      <c r="F236" s="79"/>
      <c r="G236" s="80"/>
      <c r="H236" s="48"/>
      <c r="I236" s="48"/>
      <c r="J236" s="48"/>
      <c r="K236" s="48"/>
      <c r="L236" s="48"/>
    </row>
    <row r="237" spans="1:12" ht="16.5" customHeight="1">
      <c r="A237" s="48"/>
      <c r="B237" s="64"/>
      <c r="C237" s="65"/>
      <c r="D237" s="59"/>
      <c r="E237" s="81"/>
      <c r="F237" s="79"/>
      <c r="G237" s="80"/>
      <c r="H237" s="48"/>
      <c r="I237" s="48"/>
      <c r="J237" s="48"/>
      <c r="K237" s="48"/>
      <c r="L237" s="48"/>
    </row>
    <row r="238" spans="1:12" ht="16.5" customHeight="1">
      <c r="A238" s="48"/>
      <c r="B238" s="64"/>
      <c r="C238" s="65"/>
      <c r="D238" s="59"/>
      <c r="E238" s="81"/>
      <c r="F238" s="79"/>
      <c r="G238" s="80"/>
      <c r="H238" s="48"/>
      <c r="I238" s="48"/>
      <c r="J238" s="48"/>
      <c r="K238" s="48"/>
      <c r="L238" s="48"/>
    </row>
    <row r="239" spans="1:12" ht="16.5" customHeight="1">
      <c r="A239" s="48"/>
      <c r="B239" s="64"/>
      <c r="C239" s="65"/>
      <c r="D239" s="59"/>
      <c r="E239" s="81"/>
      <c r="F239" s="79"/>
      <c r="G239" s="80"/>
      <c r="H239" s="48"/>
      <c r="I239" s="48"/>
      <c r="J239" s="48"/>
      <c r="K239" s="48"/>
      <c r="L239" s="48"/>
    </row>
    <row r="240" spans="1:12" ht="16.5" customHeight="1">
      <c r="A240" s="48"/>
      <c r="B240" s="64"/>
      <c r="C240" s="65"/>
      <c r="D240" s="59"/>
      <c r="E240" s="81"/>
      <c r="F240" s="79"/>
      <c r="G240" s="80"/>
      <c r="H240" s="48"/>
      <c r="I240" s="48"/>
      <c r="J240" s="48"/>
      <c r="K240" s="48"/>
      <c r="L240" s="48"/>
    </row>
    <row r="241" spans="1:12" ht="16.5" customHeight="1">
      <c r="A241" s="48"/>
      <c r="B241" s="64"/>
      <c r="C241" s="65"/>
      <c r="D241" s="59"/>
      <c r="E241" s="81"/>
      <c r="F241" s="79"/>
      <c r="G241" s="80"/>
      <c r="H241" s="48"/>
      <c r="I241" s="48"/>
      <c r="J241" s="48"/>
      <c r="K241" s="48"/>
      <c r="L241" s="48"/>
    </row>
    <row r="242" spans="1:12" ht="16.5" customHeight="1">
      <c r="A242" s="48"/>
      <c r="B242" s="64"/>
      <c r="C242" s="65"/>
      <c r="D242" s="59"/>
      <c r="E242" s="81"/>
      <c r="F242" s="79"/>
      <c r="G242" s="80"/>
      <c r="H242" s="48"/>
      <c r="I242" s="48"/>
      <c r="J242" s="48"/>
      <c r="K242" s="48"/>
      <c r="L242" s="48"/>
    </row>
    <row r="243" spans="1:12" ht="16.5" customHeight="1">
      <c r="A243" s="48"/>
      <c r="B243" s="64"/>
      <c r="C243" s="65"/>
      <c r="D243" s="59"/>
      <c r="E243" s="81"/>
      <c r="F243" s="79"/>
      <c r="G243" s="80"/>
      <c r="H243" s="48"/>
      <c r="I243" s="48"/>
      <c r="J243" s="48"/>
      <c r="K243" s="48"/>
      <c r="L243" s="48"/>
    </row>
    <row r="244" spans="1:12" ht="16.5" customHeight="1">
      <c r="A244" s="48"/>
      <c r="B244" s="64"/>
      <c r="C244" s="65"/>
      <c r="D244" s="59"/>
      <c r="E244" s="81"/>
      <c r="F244" s="79"/>
      <c r="G244" s="80"/>
      <c r="H244" s="48"/>
      <c r="I244" s="48"/>
      <c r="J244" s="48"/>
      <c r="K244" s="48"/>
      <c r="L244" s="48"/>
    </row>
    <row r="245" spans="1:12" ht="16.5" customHeight="1">
      <c r="A245" s="48"/>
      <c r="B245" s="64"/>
      <c r="C245" s="65"/>
      <c r="D245" s="59"/>
      <c r="E245" s="81"/>
      <c r="F245" s="79"/>
      <c r="G245" s="80"/>
      <c r="H245" s="48"/>
      <c r="I245" s="48"/>
      <c r="J245" s="48"/>
      <c r="K245" s="48"/>
      <c r="L245" s="48"/>
    </row>
    <row r="246" spans="1:12" ht="16.5" customHeight="1">
      <c r="A246" s="48"/>
      <c r="B246" s="64"/>
      <c r="C246" s="65"/>
      <c r="D246" s="59"/>
      <c r="E246" s="81"/>
      <c r="F246" s="79"/>
      <c r="G246" s="80"/>
      <c r="H246" s="48"/>
      <c r="I246" s="48"/>
      <c r="J246" s="48"/>
      <c r="K246" s="48"/>
      <c r="L246" s="48"/>
    </row>
    <row r="247" spans="1:12" ht="16.5" customHeight="1">
      <c r="A247" s="48"/>
      <c r="B247" s="64"/>
      <c r="C247" s="65"/>
      <c r="D247" s="59"/>
      <c r="E247" s="81"/>
      <c r="F247" s="79"/>
      <c r="G247" s="80"/>
      <c r="H247" s="48"/>
      <c r="I247" s="48"/>
      <c r="J247" s="48"/>
      <c r="K247" s="48"/>
      <c r="L247" s="48"/>
    </row>
    <row r="248" spans="1:12" ht="16.5" customHeight="1">
      <c r="A248" s="48"/>
      <c r="B248" s="64"/>
      <c r="C248" s="65"/>
      <c r="D248" s="59"/>
      <c r="E248" s="81"/>
      <c r="F248" s="79"/>
      <c r="G248" s="80"/>
      <c r="H248" s="48"/>
      <c r="I248" s="48"/>
      <c r="J248" s="48"/>
      <c r="K248" s="48"/>
      <c r="L248" s="48"/>
    </row>
    <row r="249" spans="1:12" ht="16.5" customHeight="1">
      <c r="A249" s="48"/>
      <c r="B249" s="64"/>
      <c r="C249" s="65"/>
      <c r="D249" s="59"/>
      <c r="E249" s="81"/>
      <c r="F249" s="79"/>
      <c r="G249" s="80"/>
      <c r="H249" s="48"/>
      <c r="I249" s="48"/>
      <c r="J249" s="48"/>
      <c r="K249" s="48"/>
      <c r="L249" s="48"/>
    </row>
    <row r="250" spans="1:12" ht="16.5" customHeight="1">
      <c r="A250" s="48"/>
      <c r="B250" s="64"/>
      <c r="C250" s="65"/>
      <c r="D250" s="59"/>
      <c r="E250" s="81"/>
      <c r="F250" s="79"/>
      <c r="G250" s="80"/>
      <c r="H250" s="48"/>
      <c r="I250" s="48"/>
      <c r="J250" s="48"/>
      <c r="K250" s="48"/>
      <c r="L250" s="48"/>
    </row>
    <row r="251" spans="1:12" ht="16.5" customHeight="1">
      <c r="A251" s="48"/>
      <c r="B251" s="64"/>
      <c r="C251" s="65"/>
      <c r="D251" s="59"/>
      <c r="E251" s="81"/>
      <c r="F251" s="79"/>
      <c r="G251" s="80"/>
      <c r="H251" s="48"/>
      <c r="I251" s="48"/>
      <c r="J251" s="48"/>
      <c r="K251" s="48"/>
      <c r="L251" s="48"/>
    </row>
    <row r="252" spans="1:12" ht="16.5" customHeight="1">
      <c r="A252" s="48"/>
      <c r="B252" s="64"/>
      <c r="C252" s="65"/>
      <c r="D252" s="59"/>
      <c r="E252" s="81"/>
      <c r="F252" s="79"/>
      <c r="G252" s="80"/>
      <c r="H252" s="48"/>
      <c r="I252" s="48"/>
      <c r="J252" s="48"/>
      <c r="K252" s="48"/>
      <c r="L252" s="48"/>
    </row>
    <row r="253" spans="1:12" ht="16.5" customHeight="1">
      <c r="A253" s="48"/>
      <c r="B253" s="64"/>
      <c r="C253" s="65"/>
      <c r="D253" s="59"/>
      <c r="E253" s="81"/>
      <c r="F253" s="79"/>
      <c r="G253" s="80"/>
      <c r="H253" s="48"/>
      <c r="I253" s="48"/>
      <c r="J253" s="48"/>
      <c r="K253" s="48"/>
      <c r="L253" s="48"/>
    </row>
    <row r="254" spans="1:12" ht="16.5" customHeight="1">
      <c r="A254" s="48"/>
      <c r="B254" s="64"/>
      <c r="C254" s="65"/>
      <c r="D254" s="59"/>
      <c r="E254" s="81"/>
      <c r="F254" s="79"/>
      <c r="G254" s="80"/>
      <c r="H254" s="48"/>
      <c r="I254" s="48"/>
      <c r="J254" s="48"/>
      <c r="K254" s="48"/>
      <c r="L254" s="48"/>
    </row>
    <row r="255" spans="1:12" ht="16.5" customHeight="1">
      <c r="A255" s="48"/>
      <c r="B255" s="64"/>
      <c r="C255" s="65"/>
      <c r="D255" s="59"/>
      <c r="E255" s="81"/>
      <c r="F255" s="79"/>
      <c r="G255" s="80"/>
      <c r="H255" s="48"/>
      <c r="I255" s="48"/>
      <c r="J255" s="48"/>
      <c r="K255" s="48"/>
      <c r="L255" s="48"/>
    </row>
    <row r="256" spans="1:12" ht="16.5" customHeight="1">
      <c r="A256" s="48"/>
      <c r="B256" s="64"/>
      <c r="C256" s="65"/>
      <c r="D256" s="59"/>
      <c r="E256" s="81"/>
      <c r="F256" s="79"/>
      <c r="G256" s="80"/>
      <c r="H256" s="48"/>
      <c r="I256" s="48"/>
      <c r="J256" s="48"/>
      <c r="K256" s="48"/>
      <c r="L256" s="48"/>
    </row>
    <row r="257" spans="1:12" ht="16.5" customHeight="1">
      <c r="A257" s="48"/>
      <c r="B257" s="64"/>
      <c r="C257" s="65"/>
      <c r="D257" s="59"/>
      <c r="E257" s="81"/>
      <c r="F257" s="79"/>
      <c r="G257" s="80"/>
      <c r="H257" s="48"/>
      <c r="I257" s="48"/>
      <c r="J257" s="48"/>
      <c r="K257" s="48"/>
      <c r="L257" s="48"/>
    </row>
    <row r="258" spans="1:12" ht="16.5" customHeight="1">
      <c r="A258" s="48"/>
      <c r="B258" s="64"/>
      <c r="C258" s="65"/>
      <c r="D258" s="59"/>
      <c r="E258" s="81"/>
      <c r="F258" s="79"/>
      <c r="G258" s="80"/>
      <c r="H258" s="48"/>
      <c r="I258" s="48"/>
      <c r="J258" s="48"/>
      <c r="K258" s="48"/>
      <c r="L258" s="48"/>
    </row>
    <row r="259" spans="1:12" ht="16.5" customHeight="1">
      <c r="A259" s="48"/>
      <c r="B259" s="64"/>
      <c r="C259" s="65"/>
      <c r="D259" s="59"/>
      <c r="E259" s="81"/>
      <c r="F259" s="79"/>
      <c r="G259" s="80"/>
      <c r="H259" s="48"/>
      <c r="I259" s="48"/>
      <c r="J259" s="48"/>
      <c r="K259" s="48"/>
      <c r="L259" s="48"/>
    </row>
    <row r="260" spans="1:12" ht="16.5" customHeight="1">
      <c r="A260" s="48"/>
      <c r="B260" s="64"/>
      <c r="C260" s="65"/>
      <c r="D260" s="59"/>
      <c r="E260" s="81"/>
      <c r="F260" s="79"/>
      <c r="G260" s="80"/>
      <c r="H260" s="48"/>
      <c r="I260" s="48"/>
      <c r="J260" s="48"/>
      <c r="K260" s="48"/>
      <c r="L260" s="48"/>
    </row>
    <row r="261" spans="1:12" ht="16.5" customHeight="1">
      <c r="A261" s="48"/>
      <c r="B261" s="64"/>
      <c r="C261" s="65"/>
      <c r="D261" s="59"/>
      <c r="E261" s="81"/>
      <c r="F261" s="79"/>
      <c r="G261" s="80"/>
      <c r="H261" s="48"/>
      <c r="I261" s="48"/>
      <c r="J261" s="48"/>
      <c r="K261" s="48"/>
      <c r="L261" s="48"/>
    </row>
    <row r="262" spans="1:12" ht="16.5" customHeight="1">
      <c r="A262" s="48"/>
      <c r="B262" s="64"/>
      <c r="C262" s="65"/>
      <c r="D262" s="59"/>
      <c r="E262" s="81"/>
      <c r="F262" s="79"/>
      <c r="G262" s="80"/>
      <c r="H262" s="48"/>
      <c r="I262" s="48"/>
      <c r="J262" s="48"/>
      <c r="K262" s="48"/>
      <c r="L262" s="48"/>
    </row>
    <row r="263" spans="1:12" ht="16.5" customHeight="1">
      <c r="A263" s="48"/>
      <c r="B263" s="64"/>
      <c r="C263" s="65"/>
      <c r="D263" s="59"/>
      <c r="E263" s="81"/>
      <c r="F263" s="79"/>
      <c r="G263" s="80"/>
      <c r="H263" s="48"/>
      <c r="I263" s="48"/>
      <c r="J263" s="48"/>
      <c r="K263" s="48"/>
      <c r="L263" s="48"/>
    </row>
    <row r="264" spans="1:12" ht="16.5" customHeight="1">
      <c r="A264" s="48"/>
      <c r="B264" s="64"/>
      <c r="C264" s="65"/>
      <c r="D264" s="59"/>
      <c r="E264" s="81"/>
      <c r="F264" s="79"/>
      <c r="G264" s="80"/>
      <c r="H264" s="48"/>
      <c r="I264" s="48"/>
      <c r="J264" s="48"/>
      <c r="K264" s="48"/>
      <c r="L264" s="48"/>
    </row>
    <row r="265" spans="1:12" ht="16.5" customHeight="1">
      <c r="A265" s="48"/>
      <c r="B265" s="64"/>
      <c r="C265" s="65"/>
      <c r="D265" s="59"/>
      <c r="E265" s="81"/>
      <c r="F265" s="79"/>
      <c r="G265" s="80"/>
      <c r="H265" s="48"/>
      <c r="I265" s="48"/>
      <c r="J265" s="48"/>
      <c r="K265" s="48"/>
      <c r="L265" s="48"/>
    </row>
    <row r="266" spans="1:12" ht="16.5" customHeight="1">
      <c r="A266" s="48"/>
      <c r="B266" s="64"/>
      <c r="C266" s="65"/>
      <c r="D266" s="59"/>
      <c r="E266" s="81"/>
      <c r="F266" s="79"/>
      <c r="G266" s="80"/>
      <c r="H266" s="48"/>
      <c r="I266" s="48"/>
      <c r="J266" s="48"/>
      <c r="K266" s="48"/>
      <c r="L266" s="48"/>
    </row>
    <row r="267" spans="1:12" ht="16.5" customHeight="1">
      <c r="A267" s="48"/>
      <c r="B267" s="64"/>
      <c r="C267" s="65"/>
      <c r="D267" s="59"/>
      <c r="E267" s="81"/>
      <c r="F267" s="79"/>
      <c r="G267" s="80"/>
      <c r="H267" s="48"/>
      <c r="I267" s="48"/>
      <c r="J267" s="48"/>
      <c r="K267" s="48"/>
      <c r="L267" s="48"/>
    </row>
    <row r="268" spans="1:12" ht="16.5" customHeight="1">
      <c r="A268" s="48"/>
      <c r="B268" s="64"/>
      <c r="C268" s="65"/>
      <c r="D268" s="59"/>
      <c r="E268" s="81"/>
      <c r="F268" s="79"/>
      <c r="G268" s="80"/>
      <c r="H268" s="48"/>
      <c r="I268" s="48"/>
      <c r="J268" s="48"/>
      <c r="K268" s="48"/>
      <c r="L268" s="48"/>
    </row>
    <row r="269" spans="1:12" ht="16.5" customHeight="1">
      <c r="A269" s="48"/>
      <c r="B269" s="64"/>
      <c r="C269" s="65"/>
      <c r="D269" s="59"/>
      <c r="E269" s="81"/>
      <c r="F269" s="79"/>
      <c r="G269" s="80"/>
      <c r="H269" s="48"/>
      <c r="I269" s="48"/>
      <c r="J269" s="48"/>
      <c r="K269" s="48"/>
      <c r="L269" s="48"/>
    </row>
    <row r="270" spans="1:12" ht="16.5" customHeight="1">
      <c r="A270" s="48"/>
      <c r="B270" s="64"/>
      <c r="C270" s="65"/>
      <c r="D270" s="59"/>
      <c r="E270" s="81"/>
      <c r="F270" s="79"/>
      <c r="G270" s="80"/>
      <c r="H270" s="48"/>
      <c r="I270" s="48"/>
      <c r="J270" s="48"/>
      <c r="K270" s="48"/>
      <c r="L270" s="48"/>
    </row>
    <row r="271" spans="1:12" ht="16.5" customHeight="1">
      <c r="A271" s="48"/>
      <c r="B271" s="64"/>
      <c r="C271" s="65"/>
      <c r="D271" s="59"/>
      <c r="E271" s="81"/>
      <c r="F271" s="79"/>
      <c r="G271" s="80"/>
      <c r="H271" s="48"/>
      <c r="I271" s="48"/>
      <c r="J271" s="48"/>
      <c r="K271" s="48"/>
      <c r="L271" s="48"/>
    </row>
    <row r="272" spans="1:12" ht="16.5" customHeight="1">
      <c r="A272" s="48"/>
      <c r="B272" s="64"/>
      <c r="C272" s="65"/>
      <c r="D272" s="59"/>
      <c r="E272" s="81"/>
      <c r="F272" s="79"/>
      <c r="G272" s="80"/>
      <c r="H272" s="48"/>
      <c r="I272" s="48"/>
      <c r="J272" s="48"/>
      <c r="K272" s="48"/>
      <c r="L272" s="48"/>
    </row>
    <row r="273" spans="1:12" ht="16.5" customHeight="1">
      <c r="A273" s="48"/>
      <c r="B273" s="64"/>
      <c r="C273" s="65"/>
      <c r="D273" s="59"/>
      <c r="E273" s="81"/>
      <c r="F273" s="79"/>
      <c r="G273" s="80"/>
      <c r="H273" s="48"/>
      <c r="I273" s="48"/>
      <c r="J273" s="48"/>
      <c r="K273" s="48"/>
      <c r="L273" s="48"/>
    </row>
    <row r="274" spans="1:12" ht="16.5" customHeight="1">
      <c r="A274" s="48"/>
      <c r="B274" s="64"/>
      <c r="C274" s="65"/>
      <c r="D274" s="59"/>
      <c r="E274" s="81"/>
      <c r="F274" s="79"/>
      <c r="G274" s="80"/>
      <c r="H274" s="48"/>
      <c r="I274" s="48"/>
      <c r="J274" s="48"/>
      <c r="K274" s="48"/>
      <c r="L274" s="48"/>
    </row>
    <row r="275" spans="1:12" ht="16.5" customHeight="1">
      <c r="A275" s="48"/>
      <c r="B275" s="64"/>
      <c r="C275" s="65"/>
      <c r="D275" s="59"/>
      <c r="E275" s="81"/>
      <c r="F275" s="79"/>
      <c r="G275" s="80"/>
      <c r="H275" s="48"/>
      <c r="I275" s="48"/>
      <c r="J275" s="48"/>
      <c r="K275" s="48"/>
      <c r="L275" s="48"/>
    </row>
    <row r="276" spans="1:12" ht="16.5" customHeight="1">
      <c r="A276" s="48"/>
      <c r="B276" s="64"/>
      <c r="C276" s="65"/>
      <c r="D276" s="59"/>
      <c r="E276" s="81"/>
      <c r="F276" s="79"/>
      <c r="G276" s="80"/>
      <c r="H276" s="48"/>
      <c r="I276" s="48"/>
      <c r="J276" s="48"/>
      <c r="K276" s="48"/>
      <c r="L276" s="48"/>
    </row>
    <row r="277" spans="1:12" ht="16.5" customHeight="1">
      <c r="A277" s="48"/>
      <c r="B277" s="64"/>
      <c r="C277" s="65"/>
      <c r="D277" s="59"/>
      <c r="E277" s="81"/>
      <c r="F277" s="79"/>
      <c r="G277" s="80"/>
      <c r="H277" s="48"/>
      <c r="I277" s="48"/>
      <c r="J277" s="48"/>
      <c r="K277" s="48"/>
      <c r="L277" s="48"/>
    </row>
    <row r="278" spans="1:12" ht="16.5" customHeight="1">
      <c r="A278" s="48"/>
      <c r="B278" s="64"/>
      <c r="C278" s="65"/>
      <c r="D278" s="59"/>
      <c r="E278" s="81"/>
      <c r="F278" s="79"/>
      <c r="G278" s="80"/>
      <c r="H278" s="48"/>
      <c r="I278" s="48"/>
      <c r="J278" s="48"/>
      <c r="K278" s="48"/>
      <c r="L278" s="48"/>
    </row>
    <row r="279" spans="1:12" ht="16.5" customHeight="1">
      <c r="A279" s="48"/>
      <c r="B279" s="64"/>
      <c r="C279" s="65"/>
      <c r="D279" s="59"/>
      <c r="E279" s="81"/>
      <c r="F279" s="79"/>
      <c r="G279" s="80"/>
      <c r="H279" s="48"/>
      <c r="I279" s="48"/>
      <c r="J279" s="48"/>
      <c r="K279" s="48"/>
      <c r="L279" s="48"/>
    </row>
    <row r="280" spans="1:12" ht="16.5" customHeight="1">
      <c r="A280" s="48"/>
      <c r="B280" s="64"/>
      <c r="C280" s="65"/>
      <c r="D280" s="59"/>
      <c r="E280" s="81"/>
      <c r="F280" s="79"/>
      <c r="G280" s="80"/>
      <c r="H280" s="48"/>
      <c r="I280" s="48"/>
      <c r="J280" s="48"/>
      <c r="K280" s="48"/>
      <c r="L280" s="48"/>
    </row>
    <row r="281" spans="1:12" ht="16.5" customHeight="1">
      <c r="A281" s="48"/>
      <c r="B281" s="64"/>
      <c r="C281" s="65"/>
      <c r="D281" s="59"/>
      <c r="E281" s="81"/>
      <c r="F281" s="79"/>
      <c r="G281" s="80"/>
      <c r="H281" s="48"/>
      <c r="I281" s="48"/>
      <c r="J281" s="48"/>
      <c r="K281" s="48"/>
      <c r="L281" s="48"/>
    </row>
    <row r="282" spans="1:12" ht="16.5" customHeight="1">
      <c r="A282" s="48"/>
      <c r="B282" s="64"/>
      <c r="C282" s="65"/>
      <c r="D282" s="59"/>
      <c r="E282" s="81"/>
      <c r="F282" s="79"/>
      <c r="G282" s="80"/>
      <c r="H282" s="48"/>
      <c r="I282" s="48"/>
      <c r="J282" s="48"/>
      <c r="K282" s="48"/>
      <c r="L282" s="48"/>
    </row>
    <row r="283" spans="1:12" ht="16.5" customHeight="1">
      <c r="A283" s="48"/>
      <c r="B283" s="64"/>
      <c r="C283" s="65"/>
      <c r="D283" s="59"/>
      <c r="E283" s="81"/>
      <c r="F283" s="79"/>
      <c r="G283" s="80"/>
      <c r="H283" s="48"/>
      <c r="I283" s="48"/>
      <c r="J283" s="48"/>
      <c r="K283" s="48"/>
      <c r="L283" s="48"/>
    </row>
    <row r="284" spans="1:12" ht="16.5" customHeight="1">
      <c r="A284" s="48"/>
      <c r="B284" s="64"/>
      <c r="C284" s="65"/>
      <c r="D284" s="59"/>
      <c r="E284" s="81"/>
      <c r="F284" s="79"/>
      <c r="G284" s="80"/>
      <c r="H284" s="48"/>
      <c r="I284" s="48"/>
      <c r="J284" s="48"/>
      <c r="K284" s="48"/>
      <c r="L284" s="48"/>
    </row>
    <row r="285" spans="1:12" ht="16.5" customHeight="1">
      <c r="A285" s="48"/>
      <c r="B285" s="64"/>
      <c r="C285" s="65"/>
      <c r="D285" s="59"/>
      <c r="E285" s="81"/>
      <c r="F285" s="79"/>
      <c r="G285" s="80"/>
      <c r="H285" s="48"/>
      <c r="I285" s="48"/>
      <c r="J285" s="48"/>
      <c r="K285" s="48"/>
      <c r="L285" s="48"/>
    </row>
    <row r="286" spans="1:12" ht="16.5" customHeight="1">
      <c r="A286" s="48"/>
      <c r="B286" s="64"/>
      <c r="C286" s="65"/>
      <c r="D286" s="59"/>
      <c r="E286" s="81"/>
      <c r="F286" s="79"/>
      <c r="G286" s="80"/>
      <c r="H286" s="48"/>
      <c r="I286" s="48"/>
      <c r="J286" s="48"/>
      <c r="K286" s="48"/>
      <c r="L286" s="48"/>
    </row>
    <row r="287" spans="1:12" ht="16.5" customHeight="1">
      <c r="A287" s="48"/>
      <c r="B287" s="64"/>
      <c r="C287" s="65"/>
      <c r="D287" s="59"/>
      <c r="E287" s="81"/>
      <c r="F287" s="79"/>
      <c r="G287" s="80"/>
      <c r="H287" s="48"/>
      <c r="I287" s="48"/>
      <c r="J287" s="48"/>
      <c r="K287" s="48"/>
      <c r="L287" s="48"/>
    </row>
    <row r="288" spans="1:12" ht="16.5" customHeight="1">
      <c r="A288" s="48"/>
      <c r="B288" s="64"/>
      <c r="C288" s="65"/>
      <c r="D288" s="59"/>
      <c r="E288" s="81"/>
      <c r="F288" s="79"/>
      <c r="G288" s="80"/>
      <c r="H288" s="48"/>
      <c r="I288" s="48"/>
      <c r="J288" s="48"/>
      <c r="K288" s="48"/>
      <c r="L288" s="48"/>
    </row>
    <row r="289" spans="1:12" ht="16.5" customHeight="1">
      <c r="A289" s="48"/>
      <c r="B289" s="64"/>
      <c r="C289" s="65"/>
      <c r="D289" s="59"/>
      <c r="E289" s="81"/>
      <c r="F289" s="79"/>
      <c r="G289" s="80"/>
      <c r="H289" s="48"/>
      <c r="I289" s="48"/>
      <c r="J289" s="48"/>
      <c r="K289" s="48"/>
      <c r="L289" s="48"/>
    </row>
    <row r="290" spans="1:12" ht="16.5" customHeight="1">
      <c r="A290" s="48"/>
      <c r="B290" s="64"/>
      <c r="C290" s="65"/>
      <c r="D290" s="59"/>
      <c r="E290" s="81"/>
      <c r="F290" s="79"/>
      <c r="G290" s="80"/>
      <c r="H290" s="48"/>
      <c r="I290" s="48"/>
      <c r="J290" s="48"/>
      <c r="K290" s="48"/>
      <c r="L290" s="48"/>
    </row>
    <row r="291" spans="1:12" ht="16.5" customHeight="1">
      <c r="A291" s="48"/>
      <c r="B291" s="64"/>
      <c r="C291" s="65"/>
      <c r="D291" s="59"/>
      <c r="E291" s="81"/>
      <c r="F291" s="79"/>
      <c r="G291" s="80"/>
      <c r="H291" s="48"/>
      <c r="I291" s="48"/>
      <c r="J291" s="48"/>
      <c r="K291" s="48"/>
      <c r="L291" s="48"/>
    </row>
    <row r="292" spans="1:12" ht="16.5" customHeight="1">
      <c r="A292" s="48"/>
      <c r="B292" s="64"/>
      <c r="C292" s="65"/>
      <c r="D292" s="59"/>
      <c r="E292" s="81"/>
      <c r="F292" s="79"/>
      <c r="G292" s="80"/>
      <c r="H292" s="48"/>
      <c r="I292" s="48"/>
      <c r="J292" s="48"/>
      <c r="K292" s="48"/>
      <c r="L292" s="48"/>
    </row>
    <row r="293" spans="1:12" ht="16.5" customHeight="1">
      <c r="A293" s="48"/>
      <c r="B293" s="64"/>
      <c r="C293" s="65"/>
      <c r="D293" s="59"/>
      <c r="E293" s="81"/>
      <c r="F293" s="79"/>
      <c r="G293" s="80"/>
      <c r="H293" s="48"/>
      <c r="I293" s="48"/>
      <c r="J293" s="48"/>
      <c r="K293" s="48"/>
      <c r="L293" s="48"/>
    </row>
    <row r="294" spans="1:12" ht="16.5" customHeight="1">
      <c r="A294" s="48"/>
      <c r="B294" s="64"/>
      <c r="C294" s="65"/>
      <c r="D294" s="59"/>
      <c r="E294" s="81"/>
      <c r="F294" s="79"/>
      <c r="G294" s="80"/>
      <c r="H294" s="48"/>
      <c r="I294" s="48"/>
      <c r="J294" s="48"/>
      <c r="K294" s="48"/>
      <c r="L294" s="48"/>
    </row>
    <row r="295" spans="1:12" ht="16.5" customHeight="1">
      <c r="A295" s="48"/>
      <c r="B295" s="64"/>
      <c r="C295" s="65"/>
      <c r="D295" s="59"/>
      <c r="E295" s="81"/>
      <c r="F295" s="79"/>
      <c r="G295" s="80"/>
      <c r="H295" s="48"/>
      <c r="I295" s="48"/>
      <c r="J295" s="48"/>
      <c r="K295" s="48"/>
      <c r="L295" s="48"/>
    </row>
    <row r="296" spans="1:12" ht="16.5" customHeight="1">
      <c r="A296" s="48"/>
      <c r="B296" s="64"/>
      <c r="C296" s="65"/>
      <c r="D296" s="59"/>
      <c r="E296" s="81"/>
      <c r="F296" s="79"/>
      <c r="G296" s="80"/>
      <c r="H296" s="48"/>
      <c r="I296" s="48"/>
      <c r="J296" s="48"/>
      <c r="K296" s="48"/>
      <c r="L296" s="48"/>
    </row>
    <row r="297" spans="1:12" ht="16.5" customHeight="1">
      <c r="A297" s="48"/>
      <c r="B297" s="64"/>
      <c r="C297" s="65"/>
      <c r="D297" s="59"/>
      <c r="E297" s="81"/>
      <c r="F297" s="79"/>
      <c r="G297" s="80"/>
      <c r="H297" s="48"/>
      <c r="I297" s="48"/>
      <c r="J297" s="48"/>
      <c r="K297" s="48"/>
      <c r="L297" s="48"/>
    </row>
    <row r="298" spans="1:12" ht="16.5" customHeight="1">
      <c r="A298" s="48"/>
      <c r="B298" s="64"/>
      <c r="C298" s="65"/>
      <c r="D298" s="59"/>
      <c r="E298" s="81"/>
      <c r="F298" s="79"/>
      <c r="G298" s="80"/>
      <c r="H298" s="48"/>
      <c r="I298" s="48"/>
      <c r="J298" s="48"/>
      <c r="K298" s="48"/>
      <c r="L298" s="48"/>
    </row>
    <row r="299" spans="1:12" ht="16.5" customHeight="1">
      <c r="A299" s="48"/>
      <c r="B299" s="64"/>
      <c r="C299" s="65"/>
      <c r="D299" s="59"/>
      <c r="E299" s="81"/>
      <c r="F299" s="79"/>
      <c r="G299" s="80"/>
      <c r="H299" s="48"/>
      <c r="I299" s="48"/>
      <c r="J299" s="48"/>
      <c r="K299" s="48"/>
      <c r="L299" s="48"/>
    </row>
    <row r="300" spans="1:12" ht="16.5" customHeight="1">
      <c r="A300" s="48"/>
      <c r="B300" s="64"/>
      <c r="C300" s="65"/>
      <c r="D300" s="59"/>
      <c r="E300" s="81"/>
      <c r="F300" s="79"/>
      <c r="G300" s="80"/>
      <c r="H300" s="48"/>
      <c r="I300" s="48"/>
      <c r="J300" s="48"/>
      <c r="K300" s="48"/>
      <c r="L300" s="48"/>
    </row>
    <row r="301" spans="1:12" ht="16.5" customHeight="1">
      <c r="A301" s="48"/>
      <c r="B301" s="64"/>
      <c r="C301" s="65"/>
      <c r="D301" s="59"/>
      <c r="E301" s="81"/>
      <c r="F301" s="79"/>
      <c r="G301" s="80"/>
      <c r="H301" s="48"/>
      <c r="I301" s="48"/>
      <c r="J301" s="48"/>
      <c r="K301" s="48"/>
      <c r="L301" s="48"/>
    </row>
    <row r="302" spans="1:12" ht="16.5" customHeight="1">
      <c r="A302" s="48"/>
      <c r="B302" s="64"/>
      <c r="C302" s="65"/>
      <c r="D302" s="59"/>
      <c r="E302" s="81"/>
      <c r="F302" s="79"/>
      <c r="G302" s="80"/>
      <c r="H302" s="48"/>
      <c r="I302" s="48"/>
      <c r="J302" s="48"/>
      <c r="K302" s="48"/>
      <c r="L302" s="48"/>
    </row>
    <row r="303" spans="1:12" ht="16.5" customHeight="1">
      <c r="A303" s="48"/>
      <c r="B303" s="64"/>
      <c r="C303" s="65"/>
      <c r="D303" s="59"/>
      <c r="E303" s="81"/>
      <c r="F303" s="79"/>
      <c r="G303" s="80"/>
      <c r="H303" s="48"/>
      <c r="I303" s="48"/>
      <c r="J303" s="48"/>
      <c r="K303" s="48"/>
      <c r="L303" s="48"/>
    </row>
    <row r="304" spans="1:12" ht="16.5" customHeight="1">
      <c r="A304" s="48"/>
      <c r="B304" s="64"/>
      <c r="C304" s="65"/>
      <c r="D304" s="59"/>
      <c r="E304" s="81"/>
      <c r="F304" s="79"/>
      <c r="G304" s="80"/>
      <c r="H304" s="48"/>
      <c r="I304" s="48"/>
      <c r="J304" s="48"/>
      <c r="K304" s="48"/>
      <c r="L304" s="48"/>
    </row>
    <row r="305" spans="1:12" ht="16.5" customHeight="1">
      <c r="A305" s="48"/>
      <c r="B305" s="64"/>
      <c r="C305" s="65"/>
      <c r="D305" s="59"/>
      <c r="E305" s="81"/>
      <c r="F305" s="79"/>
      <c r="G305" s="80"/>
      <c r="H305" s="48"/>
      <c r="I305" s="48"/>
      <c r="J305" s="48"/>
      <c r="K305" s="48"/>
      <c r="L305" s="48"/>
    </row>
    <row r="306" spans="1:12" ht="16.5" customHeight="1">
      <c r="A306" s="48"/>
      <c r="B306" s="64"/>
      <c r="C306" s="65"/>
      <c r="D306" s="59"/>
      <c r="E306" s="81"/>
      <c r="F306" s="79"/>
      <c r="G306" s="80"/>
      <c r="H306" s="48"/>
      <c r="I306" s="48"/>
      <c r="J306" s="48"/>
      <c r="K306" s="48"/>
      <c r="L306" s="48"/>
    </row>
    <row r="307" spans="1:12" ht="16.5" customHeight="1">
      <c r="A307" s="48"/>
      <c r="B307" s="64"/>
      <c r="C307" s="65"/>
      <c r="D307" s="59"/>
      <c r="E307" s="81"/>
      <c r="F307" s="79"/>
      <c r="G307" s="80"/>
      <c r="H307" s="48"/>
      <c r="I307" s="48"/>
      <c r="J307" s="48"/>
      <c r="K307" s="48"/>
      <c r="L307" s="48"/>
    </row>
    <row r="308" spans="1:12" ht="16.5" customHeight="1">
      <c r="A308" s="48"/>
      <c r="B308" s="64"/>
      <c r="C308" s="65"/>
      <c r="D308" s="59"/>
      <c r="E308" s="81"/>
      <c r="F308" s="79"/>
      <c r="G308" s="80"/>
      <c r="H308" s="48"/>
      <c r="I308" s="48"/>
      <c r="J308" s="48"/>
      <c r="K308" s="48"/>
      <c r="L308" s="48"/>
    </row>
    <row r="309" spans="1:12" ht="16.5" customHeight="1">
      <c r="A309" s="48"/>
      <c r="B309" s="64"/>
      <c r="C309" s="65"/>
      <c r="D309" s="59"/>
      <c r="E309" s="48"/>
      <c r="F309" s="79"/>
      <c r="G309" s="80"/>
      <c r="H309" s="48"/>
      <c r="I309" s="48"/>
      <c r="J309" s="48"/>
      <c r="K309" s="48"/>
      <c r="L309" s="48"/>
    </row>
    <row r="310" spans="1:12" ht="16.5" customHeight="1">
      <c r="A310" s="48"/>
      <c r="B310" s="64"/>
      <c r="C310" s="65"/>
      <c r="D310" s="59"/>
      <c r="E310" s="48"/>
      <c r="F310" s="79"/>
      <c r="G310" s="80"/>
      <c r="H310" s="48"/>
      <c r="I310" s="48"/>
      <c r="J310" s="48"/>
      <c r="K310" s="48"/>
      <c r="L310" s="48"/>
    </row>
    <row r="311" spans="1:12" ht="16.5" customHeight="1">
      <c r="A311" s="48"/>
      <c r="B311" s="64"/>
      <c r="C311" s="65"/>
      <c r="D311" s="59"/>
      <c r="E311" s="48"/>
      <c r="F311" s="79"/>
      <c r="G311" s="80"/>
      <c r="H311" s="48"/>
      <c r="I311" s="48"/>
      <c r="J311" s="48"/>
      <c r="K311" s="48"/>
      <c r="L311" s="48"/>
    </row>
    <row r="312" spans="1:12" ht="16.5" customHeight="1">
      <c r="A312" s="48"/>
      <c r="B312" s="64"/>
      <c r="C312" s="65"/>
      <c r="D312" s="59"/>
      <c r="E312" s="48"/>
      <c r="F312" s="79"/>
      <c r="G312" s="80"/>
      <c r="H312" s="48"/>
      <c r="I312" s="48"/>
      <c r="J312" s="48"/>
      <c r="K312" s="48"/>
      <c r="L312" s="48"/>
    </row>
    <row r="313" spans="1:12" ht="16.5" customHeight="1">
      <c r="A313" s="48"/>
      <c r="B313" s="64"/>
      <c r="C313" s="65"/>
      <c r="D313" s="59"/>
      <c r="E313" s="48"/>
      <c r="F313" s="79"/>
      <c r="G313" s="80"/>
      <c r="H313" s="48"/>
      <c r="I313" s="48"/>
      <c r="J313" s="48"/>
      <c r="K313" s="48"/>
      <c r="L313" s="48"/>
    </row>
    <row r="314" spans="1:12" ht="16.5" customHeight="1">
      <c r="A314" s="48"/>
      <c r="B314" s="64"/>
      <c r="C314" s="65"/>
      <c r="D314" s="59"/>
      <c r="E314" s="48"/>
      <c r="F314" s="79"/>
      <c r="G314" s="80"/>
      <c r="H314" s="48"/>
      <c r="I314" s="48"/>
      <c r="J314" s="48"/>
      <c r="K314" s="48"/>
      <c r="L314" s="48"/>
    </row>
    <row r="315" spans="1:12" ht="16.5" customHeight="1">
      <c r="A315" s="48"/>
      <c r="B315" s="64"/>
      <c r="C315" s="65"/>
      <c r="D315" s="59"/>
      <c r="E315" s="48"/>
      <c r="F315" s="79"/>
      <c r="G315" s="80"/>
      <c r="H315" s="48"/>
      <c r="I315" s="48"/>
      <c r="J315" s="48"/>
      <c r="K315" s="48"/>
      <c r="L315" s="48"/>
    </row>
    <row r="316" spans="1:12" ht="16.5" customHeight="1">
      <c r="A316" s="48"/>
      <c r="B316" s="64"/>
      <c r="C316" s="65"/>
      <c r="D316" s="59"/>
      <c r="E316" s="48"/>
      <c r="F316" s="79"/>
      <c r="G316" s="80"/>
      <c r="H316" s="48"/>
      <c r="I316" s="48"/>
      <c r="J316" s="48"/>
      <c r="K316" s="48"/>
      <c r="L316" s="48"/>
    </row>
    <row r="317" spans="1:12" ht="16.5" customHeight="1">
      <c r="A317" s="48"/>
      <c r="B317" s="64"/>
      <c r="C317" s="65"/>
      <c r="D317" s="59"/>
      <c r="E317" s="48"/>
      <c r="F317" s="79"/>
      <c r="G317" s="80"/>
      <c r="H317" s="48"/>
      <c r="I317" s="48"/>
      <c r="J317" s="48"/>
      <c r="K317" s="48"/>
      <c r="L317" s="48"/>
    </row>
    <row r="318" spans="1:12" ht="16.5" customHeight="1">
      <c r="A318" s="48"/>
      <c r="B318" s="64"/>
      <c r="C318" s="65"/>
      <c r="D318" s="59"/>
      <c r="E318" s="48"/>
      <c r="F318" s="79"/>
      <c r="G318" s="80"/>
      <c r="H318" s="48"/>
      <c r="I318" s="48"/>
      <c r="J318" s="48"/>
      <c r="K318" s="48"/>
      <c r="L318" s="48"/>
    </row>
    <row r="319" spans="1:12" ht="16.5" customHeight="1">
      <c r="A319" s="48"/>
      <c r="B319" s="64"/>
      <c r="C319" s="65"/>
      <c r="D319" s="59"/>
      <c r="E319" s="48"/>
      <c r="F319" s="79"/>
      <c r="G319" s="80"/>
      <c r="H319" s="48"/>
      <c r="I319" s="48"/>
      <c r="J319" s="48"/>
      <c r="K319" s="48"/>
      <c r="L319" s="48"/>
    </row>
    <row r="320" spans="1:12" ht="16.5" customHeight="1">
      <c r="A320" s="48"/>
      <c r="B320" s="64"/>
      <c r="C320" s="65"/>
      <c r="D320" s="59"/>
      <c r="E320" s="48"/>
      <c r="F320" s="79"/>
      <c r="G320" s="80"/>
      <c r="H320" s="48"/>
      <c r="I320" s="48"/>
      <c r="J320" s="48"/>
      <c r="K320" s="48"/>
      <c r="L320" s="48"/>
    </row>
    <row r="321" spans="1:12" ht="16.5" customHeight="1">
      <c r="A321" s="48"/>
      <c r="B321" s="64"/>
      <c r="C321" s="65"/>
      <c r="D321" s="59"/>
      <c r="E321" s="48"/>
      <c r="F321" s="79"/>
      <c r="G321" s="80"/>
      <c r="H321" s="48"/>
      <c r="I321" s="48"/>
      <c r="J321" s="48"/>
      <c r="K321" s="48"/>
      <c r="L321" s="48"/>
    </row>
    <row r="322" spans="1:12" ht="16.5" customHeight="1">
      <c r="A322" s="48"/>
      <c r="B322" s="64"/>
      <c r="C322" s="65"/>
      <c r="D322" s="59"/>
      <c r="E322" s="48"/>
      <c r="F322" s="79"/>
      <c r="G322" s="80"/>
      <c r="H322" s="48"/>
      <c r="I322" s="48"/>
      <c r="J322" s="48"/>
      <c r="K322" s="48"/>
      <c r="L322" s="48"/>
    </row>
    <row r="323" spans="1:12" ht="16.5" customHeight="1">
      <c r="A323" s="48"/>
      <c r="B323" s="64"/>
      <c r="C323" s="65"/>
      <c r="D323" s="59"/>
      <c r="E323" s="48"/>
      <c r="F323" s="79"/>
      <c r="G323" s="80"/>
      <c r="H323" s="48"/>
      <c r="I323" s="48"/>
      <c r="J323" s="48"/>
      <c r="K323" s="48"/>
      <c r="L323" s="48"/>
    </row>
    <row r="324" spans="1:12" ht="16.5" customHeight="1">
      <c r="A324" s="48"/>
      <c r="B324" s="64"/>
      <c r="C324" s="65"/>
      <c r="D324" s="59"/>
      <c r="E324" s="48"/>
      <c r="F324" s="79"/>
      <c r="G324" s="80"/>
      <c r="H324" s="48"/>
      <c r="I324" s="48"/>
      <c r="J324" s="48"/>
      <c r="K324" s="48"/>
      <c r="L324" s="48"/>
    </row>
    <row r="325" spans="1:12" ht="16.5" customHeight="1">
      <c r="A325" s="48"/>
      <c r="B325" s="64"/>
      <c r="C325" s="65"/>
      <c r="D325" s="59"/>
      <c r="E325" s="48"/>
      <c r="F325" s="79"/>
      <c r="G325" s="80"/>
      <c r="H325" s="48"/>
      <c r="I325" s="48"/>
      <c r="J325" s="48"/>
      <c r="K325" s="48"/>
      <c r="L325" s="48"/>
    </row>
    <row r="326" spans="1:12" ht="16.5" customHeight="1">
      <c r="A326" s="48"/>
      <c r="B326" s="64"/>
      <c r="C326" s="65"/>
      <c r="D326" s="59"/>
      <c r="E326" s="48"/>
      <c r="F326" s="79"/>
      <c r="G326" s="80"/>
      <c r="H326" s="48"/>
      <c r="I326" s="48"/>
      <c r="J326" s="48"/>
      <c r="K326" s="48"/>
      <c r="L326" s="48"/>
    </row>
    <row r="327" spans="1:12" ht="16.5" customHeight="1">
      <c r="A327" s="48"/>
      <c r="B327" s="64"/>
      <c r="C327" s="65"/>
      <c r="D327" s="59"/>
      <c r="E327" s="48"/>
      <c r="F327" s="79"/>
      <c r="G327" s="80"/>
      <c r="H327" s="48"/>
      <c r="I327" s="48"/>
      <c r="J327" s="48"/>
      <c r="K327" s="48"/>
      <c r="L327" s="48"/>
    </row>
    <row r="328" spans="1:12" ht="16.5" customHeight="1">
      <c r="A328" s="48"/>
      <c r="B328" s="64"/>
      <c r="C328" s="65"/>
      <c r="D328" s="59"/>
      <c r="E328" s="48"/>
      <c r="F328" s="79"/>
      <c r="G328" s="80"/>
      <c r="H328" s="48"/>
      <c r="I328" s="48"/>
      <c r="J328" s="48"/>
      <c r="K328" s="48"/>
      <c r="L328" s="48"/>
    </row>
    <row r="329" spans="1:12" ht="16.5" customHeight="1">
      <c r="A329" s="48"/>
      <c r="B329" s="64"/>
      <c r="C329" s="65"/>
      <c r="D329" s="59"/>
      <c r="E329" s="48"/>
      <c r="F329" s="79"/>
      <c r="G329" s="80"/>
      <c r="H329" s="48"/>
      <c r="I329" s="48"/>
      <c r="J329" s="48"/>
      <c r="K329" s="48"/>
      <c r="L329" s="48"/>
    </row>
    <row r="330" spans="1:12" ht="16.5" customHeight="1">
      <c r="A330" s="48"/>
      <c r="B330" s="64"/>
      <c r="C330" s="65"/>
      <c r="D330" s="59"/>
      <c r="E330" s="48"/>
      <c r="F330" s="79"/>
      <c r="G330" s="80"/>
      <c r="H330" s="48"/>
      <c r="I330" s="48"/>
      <c r="J330" s="48"/>
      <c r="K330" s="48"/>
      <c r="L330" s="48"/>
    </row>
    <row r="331" spans="1:12" ht="16.5" customHeight="1">
      <c r="A331" s="48"/>
      <c r="B331" s="64"/>
      <c r="C331" s="65"/>
      <c r="D331" s="59"/>
      <c r="E331" s="48"/>
      <c r="F331" s="79"/>
      <c r="G331" s="80"/>
      <c r="H331" s="48"/>
      <c r="I331" s="48"/>
      <c r="J331" s="48"/>
      <c r="K331" s="48"/>
      <c r="L331" s="48"/>
    </row>
    <row r="332" spans="1:12" ht="16.5" customHeight="1">
      <c r="A332" s="48"/>
      <c r="B332" s="64"/>
      <c r="C332" s="65"/>
      <c r="D332" s="59"/>
      <c r="E332" s="48"/>
      <c r="F332" s="79"/>
      <c r="G332" s="80"/>
      <c r="H332" s="48"/>
      <c r="I332" s="48"/>
      <c r="J332" s="48"/>
      <c r="K332" s="48"/>
      <c r="L332" s="48"/>
    </row>
    <row r="333" spans="1:12" ht="16.5" customHeight="1">
      <c r="A333" s="48"/>
      <c r="B333" s="64"/>
      <c r="C333" s="65"/>
      <c r="D333" s="59"/>
      <c r="E333" s="48"/>
      <c r="F333" s="79"/>
      <c r="G333" s="80"/>
      <c r="H333" s="48"/>
      <c r="I333" s="48"/>
      <c r="J333" s="48"/>
      <c r="K333" s="48"/>
      <c r="L333" s="48"/>
    </row>
    <row r="334" spans="1:12" ht="16.5" customHeight="1">
      <c r="A334" s="48"/>
      <c r="B334" s="64"/>
      <c r="C334" s="65"/>
      <c r="D334" s="59"/>
      <c r="E334" s="48"/>
      <c r="F334" s="79"/>
      <c r="G334" s="80"/>
      <c r="H334" s="48"/>
      <c r="I334" s="48"/>
      <c r="J334" s="48"/>
      <c r="K334" s="48"/>
      <c r="L334" s="48"/>
    </row>
    <row r="335" spans="1:12" ht="16.5" customHeight="1">
      <c r="A335" s="48"/>
      <c r="B335" s="64"/>
      <c r="C335" s="65"/>
      <c r="D335" s="59"/>
      <c r="E335" s="48"/>
      <c r="F335" s="79"/>
      <c r="G335" s="80"/>
      <c r="H335" s="48"/>
      <c r="I335" s="48"/>
      <c r="J335" s="48"/>
      <c r="K335" s="48"/>
      <c r="L335" s="48"/>
    </row>
    <row r="336" spans="1:12" ht="16.5" customHeight="1">
      <c r="A336" s="48"/>
      <c r="B336" s="64"/>
      <c r="C336" s="65"/>
      <c r="D336" s="59"/>
      <c r="E336" s="48"/>
      <c r="F336" s="79"/>
      <c r="G336" s="80"/>
      <c r="H336" s="48"/>
      <c r="I336" s="48"/>
      <c r="J336" s="48"/>
      <c r="K336" s="48"/>
      <c r="L336" s="48"/>
    </row>
    <row r="337" spans="1:12" ht="16.5" customHeight="1">
      <c r="A337" s="48"/>
      <c r="B337" s="64"/>
      <c r="C337" s="65"/>
      <c r="D337" s="59"/>
      <c r="E337" s="48"/>
      <c r="F337" s="79"/>
      <c r="G337" s="80"/>
      <c r="H337" s="48"/>
      <c r="I337" s="48"/>
      <c r="J337" s="48"/>
      <c r="K337" s="48"/>
      <c r="L337" s="48"/>
    </row>
    <row r="338" spans="1:12" ht="16.5" customHeight="1">
      <c r="A338" s="48"/>
      <c r="B338" s="64"/>
      <c r="C338" s="65"/>
      <c r="D338" s="59"/>
      <c r="E338" s="48"/>
      <c r="F338" s="79"/>
      <c r="G338" s="80"/>
      <c r="H338" s="48"/>
      <c r="I338" s="48"/>
      <c r="J338" s="48"/>
      <c r="K338" s="48"/>
      <c r="L338" s="48"/>
    </row>
    <row r="339" spans="1:12" ht="16.5" customHeight="1">
      <c r="A339" s="48"/>
      <c r="B339" s="64"/>
      <c r="C339" s="65"/>
      <c r="D339" s="59"/>
      <c r="E339" s="48"/>
      <c r="F339" s="79"/>
      <c r="G339" s="80"/>
      <c r="H339" s="48"/>
      <c r="I339" s="48"/>
      <c r="J339" s="48"/>
      <c r="K339" s="48"/>
      <c r="L339" s="48"/>
    </row>
    <row r="340" spans="1:12" ht="16.5" customHeight="1">
      <c r="A340" s="48"/>
      <c r="B340" s="64"/>
      <c r="C340" s="65"/>
      <c r="D340" s="59"/>
      <c r="E340" s="48"/>
      <c r="F340" s="79"/>
      <c r="G340" s="80"/>
      <c r="H340" s="48"/>
      <c r="I340" s="48"/>
      <c r="J340" s="48"/>
      <c r="K340" s="48"/>
      <c r="L340" s="48"/>
    </row>
    <row r="341" spans="1:12" ht="16.5" customHeight="1">
      <c r="A341" s="48"/>
      <c r="B341" s="64"/>
      <c r="C341" s="65"/>
      <c r="D341" s="59"/>
      <c r="E341" s="48"/>
      <c r="F341" s="79"/>
      <c r="G341" s="80"/>
      <c r="H341" s="48"/>
      <c r="I341" s="48"/>
      <c r="J341" s="48"/>
      <c r="K341" s="48"/>
      <c r="L341" s="48"/>
    </row>
    <row r="342" spans="1:12" ht="16.5" customHeight="1">
      <c r="A342" s="48"/>
      <c r="B342" s="64"/>
      <c r="C342" s="65"/>
      <c r="D342" s="59"/>
      <c r="E342" s="48"/>
      <c r="F342" s="79"/>
      <c r="G342" s="80"/>
      <c r="H342" s="48"/>
      <c r="I342" s="48"/>
      <c r="J342" s="48"/>
      <c r="K342" s="48"/>
      <c r="L342" s="48"/>
    </row>
    <row r="343" spans="1:12" ht="16.5" customHeight="1">
      <c r="A343" s="48"/>
      <c r="B343" s="64"/>
      <c r="C343" s="65"/>
      <c r="D343" s="59"/>
      <c r="E343" s="48"/>
      <c r="F343" s="79"/>
      <c r="G343" s="80"/>
      <c r="H343" s="48"/>
      <c r="I343" s="48"/>
      <c r="J343" s="48"/>
      <c r="K343" s="48"/>
      <c r="L343" s="48"/>
    </row>
    <row r="344" spans="1:12" ht="16.5" customHeight="1">
      <c r="A344" s="48"/>
      <c r="B344" s="64"/>
      <c r="C344" s="65"/>
      <c r="D344" s="59"/>
      <c r="E344" s="48"/>
      <c r="F344" s="79"/>
      <c r="G344" s="80"/>
      <c r="H344" s="48"/>
      <c r="I344" s="48"/>
      <c r="J344" s="48"/>
      <c r="K344" s="48"/>
      <c r="L344" s="48"/>
    </row>
    <row r="345" spans="1:12" ht="16.5" customHeight="1">
      <c r="A345" s="48"/>
      <c r="B345" s="64"/>
      <c r="C345" s="65"/>
      <c r="D345" s="59"/>
      <c r="E345" s="48"/>
      <c r="F345" s="79"/>
      <c r="G345" s="80"/>
      <c r="H345" s="48"/>
      <c r="I345" s="48"/>
      <c r="J345" s="48"/>
      <c r="K345" s="48"/>
      <c r="L345" s="48"/>
    </row>
    <row r="346" spans="1:12" ht="16.5" customHeight="1">
      <c r="A346" s="48"/>
      <c r="B346" s="64"/>
      <c r="C346" s="65"/>
      <c r="D346" s="59"/>
      <c r="E346" s="48"/>
      <c r="F346" s="79"/>
      <c r="G346" s="80"/>
      <c r="H346" s="48"/>
      <c r="I346" s="48"/>
      <c r="J346" s="48"/>
      <c r="K346" s="48"/>
      <c r="L346" s="48"/>
    </row>
    <row r="347" spans="1:12" ht="16.5" customHeight="1">
      <c r="A347" s="48"/>
      <c r="B347" s="64"/>
      <c r="C347" s="65"/>
      <c r="D347" s="59"/>
      <c r="E347" s="48"/>
      <c r="F347" s="79"/>
      <c r="G347" s="80"/>
      <c r="H347" s="48"/>
      <c r="I347" s="48"/>
      <c r="J347" s="48"/>
      <c r="K347" s="48"/>
      <c r="L347" s="48"/>
    </row>
    <row r="348" spans="1:12" ht="16.5" customHeight="1">
      <c r="A348" s="48"/>
      <c r="B348" s="64"/>
      <c r="C348" s="65"/>
      <c r="D348" s="59"/>
      <c r="E348" s="48"/>
      <c r="F348" s="79"/>
      <c r="G348" s="80"/>
      <c r="H348" s="48"/>
      <c r="I348" s="48"/>
      <c r="J348" s="48"/>
      <c r="K348" s="48"/>
      <c r="L348" s="48"/>
    </row>
    <row r="349" spans="1:12" ht="16.5" customHeight="1">
      <c r="A349" s="48"/>
      <c r="B349" s="64"/>
      <c r="C349" s="65"/>
      <c r="D349" s="59"/>
      <c r="E349" s="48"/>
      <c r="F349" s="79"/>
      <c r="G349" s="80"/>
      <c r="H349" s="48"/>
      <c r="I349" s="48"/>
      <c r="J349" s="48"/>
      <c r="K349" s="48"/>
      <c r="L349" s="48"/>
    </row>
    <row r="350" spans="1:12" ht="16.5" customHeight="1">
      <c r="A350" s="48"/>
      <c r="B350" s="64"/>
      <c r="C350" s="65"/>
      <c r="D350" s="59"/>
      <c r="E350" s="48"/>
      <c r="F350" s="79"/>
      <c r="G350" s="80"/>
      <c r="H350" s="48"/>
      <c r="I350" s="48"/>
      <c r="J350" s="48"/>
      <c r="K350" s="48"/>
      <c r="L350" s="48"/>
    </row>
    <row r="351" spans="1:12" ht="16.5" customHeight="1">
      <c r="A351" s="48"/>
      <c r="B351" s="64"/>
      <c r="C351" s="65"/>
      <c r="D351" s="59"/>
      <c r="E351" s="48"/>
      <c r="F351" s="79"/>
      <c r="G351" s="80"/>
      <c r="H351" s="48"/>
      <c r="I351" s="48"/>
      <c r="J351" s="48"/>
      <c r="K351" s="48"/>
      <c r="L351" s="48"/>
    </row>
    <row r="352" spans="1:12" ht="16.5" customHeight="1">
      <c r="A352" s="48"/>
      <c r="B352" s="64"/>
      <c r="C352" s="65"/>
      <c r="D352" s="59"/>
      <c r="E352" s="48"/>
      <c r="F352" s="79"/>
      <c r="G352" s="80"/>
      <c r="H352" s="48"/>
      <c r="I352" s="48"/>
      <c r="J352" s="48"/>
      <c r="K352" s="48"/>
      <c r="L352" s="48"/>
    </row>
    <row r="353" spans="1:12" ht="16.5" customHeight="1">
      <c r="A353" s="48"/>
      <c r="B353" s="64"/>
      <c r="C353" s="65"/>
      <c r="D353" s="59"/>
      <c r="E353" s="48"/>
      <c r="F353" s="79"/>
      <c r="G353" s="80"/>
      <c r="H353" s="48"/>
      <c r="I353" s="48"/>
      <c r="J353" s="48"/>
      <c r="K353" s="48"/>
      <c r="L353" s="48"/>
    </row>
    <row r="354" spans="1:12" ht="16.5" customHeight="1">
      <c r="A354" s="48"/>
      <c r="B354" s="64"/>
      <c r="C354" s="65"/>
      <c r="D354" s="59"/>
      <c r="E354" s="48"/>
      <c r="F354" s="79"/>
      <c r="G354" s="80"/>
      <c r="H354" s="48"/>
      <c r="I354" s="48"/>
      <c r="J354" s="48"/>
      <c r="K354" s="48"/>
      <c r="L354" s="48"/>
    </row>
    <row r="355" spans="1:12" ht="16.5" customHeight="1">
      <c r="A355" s="48"/>
      <c r="B355" s="64"/>
      <c r="C355" s="65"/>
      <c r="D355" s="59"/>
      <c r="E355" s="48"/>
      <c r="F355" s="79"/>
      <c r="G355" s="80"/>
      <c r="H355" s="48"/>
      <c r="I355" s="48"/>
      <c r="J355" s="48"/>
      <c r="K355" s="48"/>
      <c r="L355" s="48"/>
    </row>
    <row r="356" spans="1:12" ht="16.5" customHeight="1">
      <c r="A356" s="48"/>
      <c r="B356" s="64"/>
      <c r="C356" s="65"/>
      <c r="D356" s="59"/>
      <c r="E356" s="48"/>
      <c r="F356" s="79"/>
      <c r="G356" s="80"/>
      <c r="H356" s="48"/>
      <c r="I356" s="48"/>
      <c r="J356" s="48"/>
      <c r="K356" s="48"/>
      <c r="L356" s="48"/>
    </row>
    <row r="357" spans="1:12" ht="16.5" customHeight="1">
      <c r="A357" s="48"/>
      <c r="B357" s="64"/>
      <c r="C357" s="65"/>
      <c r="D357" s="59"/>
      <c r="E357" s="48"/>
      <c r="F357" s="79"/>
      <c r="G357" s="80"/>
      <c r="H357" s="48"/>
      <c r="I357" s="48"/>
      <c r="J357" s="48"/>
      <c r="K357" s="48"/>
      <c r="L357" s="48"/>
    </row>
    <row r="358" spans="1:12" ht="16.5" customHeight="1">
      <c r="A358" s="48"/>
      <c r="B358" s="64"/>
      <c r="C358" s="65"/>
      <c r="D358" s="59"/>
      <c r="E358" s="48"/>
      <c r="F358" s="79"/>
      <c r="G358" s="80"/>
      <c r="H358" s="48"/>
      <c r="I358" s="48"/>
      <c r="J358" s="48"/>
      <c r="K358" s="48"/>
      <c r="L358" s="48"/>
    </row>
    <row r="359" spans="1:12" ht="16.5" customHeight="1">
      <c r="A359" s="48"/>
      <c r="B359" s="64"/>
      <c r="C359" s="65"/>
      <c r="D359" s="59"/>
      <c r="E359" s="48"/>
      <c r="F359" s="79"/>
      <c r="G359" s="80"/>
      <c r="H359" s="48"/>
      <c r="I359" s="48"/>
      <c r="J359" s="48"/>
      <c r="K359" s="48"/>
      <c r="L359" s="48"/>
    </row>
    <row r="360" spans="1:12" ht="16.5" customHeight="1">
      <c r="A360" s="48"/>
      <c r="B360" s="64"/>
      <c r="C360" s="65"/>
      <c r="D360" s="59"/>
      <c r="E360" s="48"/>
      <c r="F360" s="79"/>
      <c r="G360" s="80"/>
      <c r="H360" s="48"/>
      <c r="I360" s="48"/>
      <c r="J360" s="48"/>
      <c r="K360" s="48"/>
      <c r="L360" s="48"/>
    </row>
    <row r="361" spans="1:12" ht="16.5" customHeight="1">
      <c r="A361" s="48"/>
      <c r="B361" s="64"/>
      <c r="C361" s="65"/>
      <c r="D361" s="59"/>
      <c r="E361" s="48"/>
      <c r="F361" s="79"/>
      <c r="G361" s="80"/>
      <c r="H361" s="48"/>
      <c r="I361" s="48"/>
      <c r="J361" s="48"/>
      <c r="K361" s="48"/>
      <c r="L361" s="48"/>
    </row>
    <row r="362" spans="1:12" ht="16.5" customHeight="1">
      <c r="A362" s="48"/>
      <c r="B362" s="64"/>
      <c r="C362" s="65"/>
      <c r="D362" s="59"/>
      <c r="E362" s="48"/>
      <c r="F362" s="79"/>
      <c r="G362" s="80"/>
      <c r="H362" s="48"/>
      <c r="I362" s="48"/>
      <c r="J362" s="48"/>
      <c r="K362" s="48"/>
      <c r="L362" s="48"/>
    </row>
    <row r="363" spans="1:12" ht="16.5" customHeight="1">
      <c r="A363" s="48"/>
      <c r="B363" s="64"/>
      <c r="C363" s="65"/>
      <c r="D363" s="59"/>
      <c r="E363" s="48"/>
      <c r="F363" s="79"/>
      <c r="G363" s="80"/>
      <c r="H363" s="48"/>
      <c r="I363" s="48"/>
      <c r="J363" s="48"/>
      <c r="K363" s="48"/>
      <c r="L363" s="48"/>
    </row>
    <row r="364" spans="1:12" ht="16.5" customHeight="1">
      <c r="A364" s="48"/>
      <c r="B364" s="64"/>
      <c r="C364" s="65"/>
      <c r="D364" s="59"/>
      <c r="E364" s="48"/>
      <c r="F364" s="79"/>
      <c r="G364" s="80"/>
      <c r="H364" s="48"/>
      <c r="I364" s="48"/>
      <c r="J364" s="48"/>
      <c r="K364" s="48"/>
      <c r="L364" s="48"/>
    </row>
    <row r="365" spans="1:12" ht="16.5" customHeight="1">
      <c r="A365" s="48"/>
      <c r="B365" s="64"/>
      <c r="C365" s="65"/>
      <c r="D365" s="59"/>
      <c r="E365" s="48"/>
      <c r="F365" s="79"/>
      <c r="G365" s="80"/>
      <c r="H365" s="48"/>
      <c r="I365" s="48"/>
      <c r="J365" s="48"/>
      <c r="K365" s="48"/>
      <c r="L365" s="48"/>
    </row>
    <row r="366" spans="1:12" ht="16.5" customHeight="1">
      <c r="A366" s="48"/>
      <c r="B366" s="64"/>
      <c r="C366" s="65"/>
      <c r="D366" s="59"/>
      <c r="E366" s="48"/>
      <c r="F366" s="79"/>
      <c r="G366" s="80"/>
      <c r="H366" s="48"/>
      <c r="I366" s="48"/>
      <c r="J366" s="48"/>
      <c r="K366" s="48"/>
      <c r="L366" s="48"/>
    </row>
    <row r="367" spans="1:12" ht="16.5" customHeight="1">
      <c r="A367" s="48"/>
      <c r="B367" s="64"/>
      <c r="C367" s="65"/>
      <c r="D367" s="59"/>
      <c r="E367" s="48"/>
      <c r="F367" s="79"/>
      <c r="G367" s="80"/>
      <c r="H367" s="48"/>
      <c r="I367" s="48"/>
      <c r="J367" s="48"/>
      <c r="K367" s="48"/>
      <c r="L367" s="48"/>
    </row>
    <row r="368" spans="1:12" ht="16.5" customHeight="1">
      <c r="A368" s="48"/>
      <c r="B368" s="64"/>
      <c r="C368" s="65"/>
      <c r="D368" s="59"/>
      <c r="E368" s="48"/>
      <c r="F368" s="79"/>
      <c r="G368" s="80"/>
      <c r="H368" s="48"/>
      <c r="I368" s="48"/>
      <c r="J368" s="48"/>
      <c r="K368" s="48"/>
      <c r="L368" s="48"/>
    </row>
    <row r="369" spans="1:12" ht="16.5" customHeight="1">
      <c r="A369" s="48"/>
      <c r="B369" s="64"/>
      <c r="C369" s="65"/>
      <c r="D369" s="59"/>
      <c r="E369" s="48"/>
      <c r="F369" s="79"/>
      <c r="G369" s="80"/>
      <c r="H369" s="48"/>
      <c r="I369" s="48"/>
      <c r="J369" s="48"/>
      <c r="K369" s="48"/>
      <c r="L369" s="48"/>
    </row>
    <row r="370" spans="1:12" ht="16.5" customHeight="1">
      <c r="A370" s="48"/>
      <c r="B370" s="64"/>
      <c r="C370" s="65"/>
      <c r="D370" s="59"/>
      <c r="E370" s="48"/>
      <c r="F370" s="79"/>
      <c r="G370" s="80"/>
      <c r="H370" s="48"/>
      <c r="I370" s="48"/>
      <c r="J370" s="48"/>
      <c r="K370" s="48"/>
      <c r="L370" s="48"/>
    </row>
    <row r="371" spans="1:12" ht="16.5" customHeight="1">
      <c r="A371" s="48"/>
      <c r="B371" s="64"/>
      <c r="C371" s="65"/>
      <c r="D371" s="59"/>
      <c r="E371" s="48"/>
      <c r="F371" s="79"/>
      <c r="G371" s="80"/>
      <c r="H371" s="48"/>
      <c r="I371" s="48"/>
      <c r="J371" s="48"/>
      <c r="K371" s="48"/>
      <c r="L371" s="48"/>
    </row>
    <row r="372" spans="1:12" ht="16.5" customHeight="1">
      <c r="A372" s="48"/>
      <c r="B372" s="64"/>
      <c r="C372" s="65"/>
      <c r="D372" s="59"/>
      <c r="E372" s="48"/>
      <c r="F372" s="79"/>
      <c r="G372" s="80"/>
      <c r="H372" s="48"/>
      <c r="I372" s="48"/>
      <c r="J372" s="48"/>
      <c r="K372" s="48"/>
      <c r="L372" s="48"/>
    </row>
    <row r="373" spans="1:12" ht="16.5" customHeight="1">
      <c r="A373" s="48"/>
      <c r="B373" s="64"/>
      <c r="C373" s="65"/>
      <c r="D373" s="59"/>
      <c r="E373" s="48"/>
      <c r="F373" s="79"/>
      <c r="G373" s="80"/>
      <c r="H373" s="48"/>
      <c r="I373" s="48"/>
      <c r="J373" s="48"/>
      <c r="K373" s="48"/>
      <c r="L373" s="48"/>
    </row>
    <row r="374" spans="1:12" ht="16.5" customHeight="1">
      <c r="A374" s="48"/>
      <c r="B374" s="64"/>
      <c r="C374" s="65"/>
      <c r="D374" s="59"/>
      <c r="E374" s="48"/>
      <c r="F374" s="79"/>
      <c r="G374" s="80"/>
      <c r="H374" s="48"/>
      <c r="I374" s="48"/>
      <c r="J374" s="48"/>
      <c r="K374" s="48"/>
      <c r="L374" s="48"/>
    </row>
    <row r="375" spans="1:12" ht="16.5" customHeight="1">
      <c r="A375" s="48"/>
      <c r="B375" s="64"/>
      <c r="C375" s="65"/>
      <c r="D375" s="59"/>
      <c r="E375" s="48"/>
      <c r="F375" s="79"/>
      <c r="G375" s="80"/>
      <c r="H375" s="48"/>
      <c r="I375" s="48"/>
      <c r="J375" s="48"/>
      <c r="K375" s="48"/>
      <c r="L375" s="48"/>
    </row>
    <row r="376" spans="1:12" ht="16.5" customHeight="1">
      <c r="A376" s="48"/>
      <c r="B376" s="64"/>
      <c r="C376" s="65"/>
      <c r="D376" s="59"/>
      <c r="E376" s="48"/>
      <c r="F376" s="79"/>
      <c r="G376" s="80"/>
      <c r="H376" s="48"/>
      <c r="I376" s="48"/>
      <c r="J376" s="48"/>
      <c r="K376" s="48"/>
      <c r="L376" s="48"/>
    </row>
    <row r="377" spans="1:12" ht="16.5" customHeight="1">
      <c r="A377" s="48"/>
      <c r="B377" s="64"/>
      <c r="C377" s="65"/>
      <c r="D377" s="59"/>
      <c r="E377" s="48"/>
      <c r="F377" s="79"/>
      <c r="G377" s="80"/>
      <c r="H377" s="48"/>
      <c r="I377" s="48"/>
      <c r="J377" s="48"/>
      <c r="K377" s="48"/>
      <c r="L377" s="48"/>
    </row>
    <row r="378" spans="1:12" ht="16.5" customHeight="1">
      <c r="A378" s="48"/>
      <c r="B378" s="64"/>
      <c r="C378" s="65"/>
      <c r="D378" s="59"/>
      <c r="E378" s="48"/>
      <c r="F378" s="79"/>
      <c r="G378" s="80"/>
      <c r="H378" s="48"/>
      <c r="I378" s="48"/>
      <c r="J378" s="48"/>
      <c r="K378" s="48"/>
      <c r="L378" s="48"/>
    </row>
    <row r="379" spans="1:12" ht="16.5" customHeight="1">
      <c r="A379" s="48"/>
      <c r="B379" s="64"/>
      <c r="C379" s="65"/>
      <c r="D379" s="59"/>
      <c r="E379" s="48"/>
      <c r="F379" s="79"/>
      <c r="G379" s="80"/>
      <c r="H379" s="48"/>
      <c r="I379" s="48"/>
      <c r="J379" s="48"/>
      <c r="K379" s="48"/>
      <c r="L379" s="48"/>
    </row>
    <row r="380" spans="1:12" ht="16.5" customHeight="1">
      <c r="A380" s="48"/>
      <c r="B380" s="64"/>
      <c r="C380" s="65"/>
      <c r="D380" s="59"/>
      <c r="E380" s="48"/>
      <c r="F380" s="79"/>
      <c r="G380" s="80"/>
      <c r="H380" s="48"/>
      <c r="I380" s="48"/>
      <c r="J380" s="48"/>
      <c r="K380" s="48"/>
      <c r="L380" s="48"/>
    </row>
    <row r="381" spans="1:12" ht="16.5" customHeight="1">
      <c r="A381" s="48"/>
      <c r="B381" s="64"/>
      <c r="C381" s="65"/>
      <c r="D381" s="59"/>
      <c r="E381" s="48"/>
      <c r="F381" s="79"/>
      <c r="G381" s="80"/>
      <c r="H381" s="48"/>
      <c r="I381" s="48"/>
      <c r="J381" s="48"/>
      <c r="K381" s="48"/>
      <c r="L381" s="48"/>
    </row>
    <row r="382" spans="1:12" ht="16.5" customHeight="1">
      <c r="A382" s="48"/>
      <c r="B382" s="64"/>
      <c r="C382" s="65"/>
      <c r="D382" s="59"/>
      <c r="E382" s="48"/>
      <c r="F382" s="79"/>
      <c r="G382" s="80"/>
      <c r="H382" s="48"/>
      <c r="I382" s="48"/>
      <c r="J382" s="48"/>
      <c r="K382" s="48"/>
      <c r="L382" s="48"/>
    </row>
    <row r="383" spans="1:12" ht="16.5" customHeight="1">
      <c r="A383" s="48"/>
      <c r="B383" s="64"/>
      <c r="C383" s="65"/>
      <c r="D383" s="59"/>
      <c r="E383" s="48"/>
      <c r="F383" s="79"/>
      <c r="G383" s="80"/>
      <c r="H383" s="48"/>
      <c r="I383" s="48"/>
      <c r="J383" s="48"/>
      <c r="K383" s="48"/>
      <c r="L383" s="48"/>
    </row>
    <row r="384" spans="1:12" ht="16.5" customHeight="1">
      <c r="A384" s="48"/>
      <c r="B384" s="64"/>
      <c r="C384" s="65"/>
      <c r="D384" s="59"/>
      <c r="E384" s="48"/>
      <c r="F384" s="79"/>
      <c r="G384" s="80"/>
      <c r="H384" s="48"/>
      <c r="I384" s="48"/>
      <c r="J384" s="48"/>
      <c r="K384" s="48"/>
      <c r="L384" s="48"/>
    </row>
    <row r="385" spans="1:12" ht="16.5" customHeight="1">
      <c r="A385" s="48"/>
      <c r="B385" s="64"/>
      <c r="C385" s="65"/>
      <c r="D385" s="59"/>
      <c r="E385" s="48"/>
      <c r="F385" s="79"/>
      <c r="G385" s="80"/>
      <c r="H385" s="48"/>
      <c r="I385" s="48"/>
      <c r="J385" s="48"/>
      <c r="K385" s="48"/>
      <c r="L385" s="48"/>
    </row>
    <row r="386" spans="1:12" ht="16.5" customHeight="1">
      <c r="A386" s="48"/>
      <c r="B386" s="64"/>
      <c r="C386" s="65"/>
      <c r="D386" s="59"/>
      <c r="E386" s="48"/>
      <c r="F386" s="79"/>
      <c r="G386" s="80"/>
      <c r="H386" s="48"/>
      <c r="I386" s="48"/>
      <c r="J386" s="48"/>
      <c r="K386" s="48"/>
      <c r="L386" s="48"/>
    </row>
    <row r="387" spans="1:12" ht="16.5" customHeight="1">
      <c r="A387" s="48"/>
      <c r="B387" s="64"/>
      <c r="C387" s="65"/>
      <c r="D387" s="59"/>
      <c r="E387" s="48"/>
      <c r="F387" s="79"/>
      <c r="G387" s="80"/>
      <c r="H387" s="48"/>
      <c r="I387" s="48"/>
      <c r="J387" s="48"/>
      <c r="K387" s="48"/>
      <c r="L387" s="48"/>
    </row>
    <row r="388" spans="1:12" ht="16.5" customHeight="1">
      <c r="A388" s="48"/>
      <c r="B388" s="64"/>
      <c r="C388" s="65"/>
      <c r="D388" s="59"/>
      <c r="E388" s="48"/>
      <c r="F388" s="79"/>
      <c r="G388" s="80"/>
      <c r="H388" s="48"/>
      <c r="I388" s="48"/>
      <c r="J388" s="48"/>
      <c r="K388" s="48"/>
      <c r="L388" s="48"/>
    </row>
    <row r="389" spans="1:12" ht="16.5" customHeight="1">
      <c r="A389" s="48"/>
      <c r="B389" s="64"/>
      <c r="C389" s="65"/>
      <c r="D389" s="59"/>
      <c r="E389" s="48"/>
      <c r="F389" s="79"/>
      <c r="G389" s="80"/>
      <c r="H389" s="48"/>
      <c r="I389" s="48"/>
      <c r="J389" s="48"/>
      <c r="K389" s="48"/>
      <c r="L389" s="48"/>
    </row>
    <row r="390" spans="1:12" ht="16.5" customHeight="1">
      <c r="A390" s="48"/>
      <c r="B390" s="64"/>
      <c r="C390" s="65"/>
      <c r="D390" s="59"/>
      <c r="E390" s="48"/>
      <c r="F390" s="79"/>
      <c r="G390" s="80"/>
      <c r="H390" s="48"/>
      <c r="I390" s="48"/>
      <c r="J390" s="48"/>
      <c r="K390" s="48"/>
      <c r="L390" s="48"/>
    </row>
    <row r="391" spans="1:12" ht="16.5" customHeight="1">
      <c r="A391" s="48"/>
      <c r="B391" s="64"/>
      <c r="C391" s="65"/>
      <c r="D391" s="59"/>
      <c r="E391" s="48"/>
      <c r="F391" s="79"/>
      <c r="G391" s="80"/>
      <c r="H391" s="48"/>
      <c r="I391" s="48"/>
      <c r="J391" s="48"/>
      <c r="K391" s="48"/>
      <c r="L391" s="48"/>
    </row>
    <row r="392" spans="1:12" ht="16.5" customHeight="1">
      <c r="A392" s="48"/>
      <c r="B392" s="64"/>
      <c r="C392" s="65"/>
      <c r="D392" s="59"/>
      <c r="E392" s="48"/>
      <c r="F392" s="79"/>
      <c r="G392" s="80"/>
      <c r="H392" s="48"/>
      <c r="I392" s="48"/>
      <c r="J392" s="48"/>
      <c r="K392" s="48"/>
      <c r="L392" s="48"/>
    </row>
    <row r="393" spans="1:12" ht="16.5" customHeight="1">
      <c r="A393" s="48"/>
      <c r="B393" s="64"/>
      <c r="C393" s="65"/>
      <c r="D393" s="59"/>
      <c r="E393" s="48"/>
      <c r="F393" s="79"/>
      <c r="G393" s="80"/>
      <c r="H393" s="48"/>
      <c r="I393" s="48"/>
      <c r="J393" s="48"/>
      <c r="K393" s="48"/>
      <c r="L393" s="48"/>
    </row>
    <row r="394" spans="1:12" ht="16.5" customHeight="1">
      <c r="A394" s="48"/>
      <c r="B394" s="64"/>
      <c r="C394" s="65"/>
      <c r="D394" s="59"/>
      <c r="E394" s="48"/>
      <c r="F394" s="79"/>
      <c r="G394" s="80"/>
      <c r="H394" s="48"/>
      <c r="I394" s="48"/>
      <c r="J394" s="48"/>
      <c r="K394" s="48"/>
      <c r="L394" s="48"/>
    </row>
    <row r="395" spans="1:12" ht="16.5" customHeight="1">
      <c r="A395" s="48"/>
      <c r="B395" s="64"/>
      <c r="C395" s="65"/>
      <c r="D395" s="59"/>
      <c r="E395" s="48"/>
      <c r="F395" s="79"/>
      <c r="G395" s="80"/>
      <c r="H395" s="48"/>
      <c r="I395" s="48"/>
      <c r="J395" s="48"/>
      <c r="K395" s="48"/>
      <c r="L395" s="48"/>
    </row>
    <row r="396" spans="1:12" ht="16.5" customHeight="1">
      <c r="A396" s="48"/>
      <c r="B396" s="64"/>
      <c r="C396" s="65"/>
      <c r="D396" s="59"/>
      <c r="E396" s="48"/>
      <c r="F396" s="79"/>
      <c r="G396" s="80"/>
      <c r="H396" s="48"/>
      <c r="I396" s="48"/>
      <c r="J396" s="48"/>
      <c r="K396" s="48"/>
      <c r="L396" s="48"/>
    </row>
    <row r="397" spans="1:12" ht="16.5" customHeight="1">
      <c r="A397" s="48"/>
      <c r="B397" s="64"/>
      <c r="C397" s="65"/>
      <c r="D397" s="59"/>
      <c r="E397" s="48"/>
      <c r="F397" s="79"/>
      <c r="G397" s="80"/>
      <c r="H397" s="48"/>
      <c r="I397" s="48"/>
      <c r="J397" s="48"/>
      <c r="K397" s="48"/>
      <c r="L397" s="48"/>
    </row>
    <row r="398" spans="1:12" ht="16.5" customHeight="1">
      <c r="A398" s="48"/>
      <c r="B398" s="64"/>
      <c r="C398" s="65"/>
      <c r="D398" s="59"/>
      <c r="E398" s="48"/>
      <c r="F398" s="79"/>
      <c r="G398" s="80"/>
      <c r="H398" s="48"/>
      <c r="I398" s="48"/>
      <c r="J398" s="48"/>
      <c r="K398" s="48"/>
      <c r="L398" s="48"/>
    </row>
    <row r="399" spans="1:12" ht="16.5" customHeight="1">
      <c r="A399" s="48"/>
      <c r="B399" s="64"/>
      <c r="C399" s="65"/>
      <c r="D399" s="59"/>
      <c r="E399" s="48"/>
      <c r="F399" s="79"/>
      <c r="G399" s="80"/>
      <c r="H399" s="48"/>
      <c r="I399" s="48"/>
      <c r="J399" s="48"/>
      <c r="K399" s="48"/>
      <c r="L399" s="48"/>
    </row>
    <row r="400" spans="1:12" ht="16.5" customHeight="1">
      <c r="A400" s="48"/>
      <c r="B400" s="64"/>
      <c r="C400" s="65"/>
      <c r="D400" s="59"/>
      <c r="E400" s="48"/>
      <c r="F400" s="79"/>
      <c r="G400" s="80"/>
      <c r="H400" s="48"/>
      <c r="I400" s="48"/>
      <c r="J400" s="48"/>
      <c r="K400" s="48"/>
      <c r="L400" s="48"/>
    </row>
    <row r="401" spans="1:12" ht="16.5" customHeight="1">
      <c r="A401" s="48"/>
      <c r="B401" s="64"/>
      <c r="C401" s="65"/>
      <c r="D401" s="59"/>
      <c r="E401" s="48"/>
      <c r="F401" s="79"/>
      <c r="G401" s="80"/>
      <c r="H401" s="48"/>
      <c r="I401" s="48"/>
      <c r="J401" s="48"/>
      <c r="K401" s="48"/>
      <c r="L401" s="48"/>
    </row>
    <row r="402" spans="1:12" ht="16.5" customHeight="1">
      <c r="A402" s="48"/>
      <c r="B402" s="64"/>
      <c r="C402" s="65"/>
      <c r="D402" s="59"/>
      <c r="E402" s="48"/>
      <c r="F402" s="79"/>
      <c r="G402" s="80"/>
      <c r="H402" s="48"/>
      <c r="I402" s="48"/>
      <c r="J402" s="48"/>
      <c r="K402" s="48"/>
      <c r="L402" s="48"/>
    </row>
    <row r="403" spans="1:12" ht="16.5" customHeight="1">
      <c r="A403" s="48"/>
      <c r="B403" s="64"/>
      <c r="C403" s="65"/>
      <c r="D403" s="59"/>
      <c r="E403" s="48"/>
      <c r="F403" s="79"/>
      <c r="G403" s="80"/>
      <c r="H403" s="48"/>
      <c r="I403" s="48"/>
      <c r="J403" s="48"/>
      <c r="K403" s="48"/>
      <c r="L403" s="48"/>
    </row>
    <row r="404" spans="1:12" ht="16.5" customHeight="1">
      <c r="A404" s="48"/>
      <c r="B404" s="64"/>
      <c r="C404" s="65"/>
      <c r="D404" s="59"/>
      <c r="E404" s="48"/>
      <c r="F404" s="79"/>
      <c r="G404" s="80"/>
      <c r="H404" s="48"/>
      <c r="I404" s="48"/>
      <c r="J404" s="48"/>
      <c r="K404" s="48"/>
      <c r="L404" s="48"/>
    </row>
    <row r="405" spans="1:12" ht="16.5" customHeight="1">
      <c r="A405" s="48"/>
      <c r="B405" s="64"/>
      <c r="C405" s="65"/>
      <c r="D405" s="59"/>
      <c r="E405" s="48"/>
      <c r="F405" s="79"/>
      <c r="G405" s="80"/>
      <c r="H405" s="48"/>
      <c r="I405" s="48"/>
      <c r="J405" s="48"/>
      <c r="K405" s="48"/>
      <c r="L405" s="48"/>
    </row>
    <row r="406" spans="1:12" ht="16.5" customHeight="1">
      <c r="A406" s="48"/>
      <c r="B406" s="64"/>
      <c r="C406" s="65"/>
      <c r="D406" s="59"/>
      <c r="E406" s="48"/>
      <c r="F406" s="79"/>
      <c r="G406" s="80"/>
      <c r="H406" s="48"/>
      <c r="I406" s="48"/>
      <c r="J406" s="48"/>
      <c r="K406" s="48"/>
      <c r="L406" s="48"/>
    </row>
    <row r="407" spans="1:12" ht="16.5" customHeight="1">
      <c r="A407" s="48"/>
      <c r="B407" s="64"/>
      <c r="C407" s="65"/>
      <c r="D407" s="59"/>
      <c r="E407" s="48"/>
      <c r="F407" s="79"/>
      <c r="G407" s="80"/>
      <c r="H407" s="48"/>
      <c r="I407" s="48"/>
      <c r="J407" s="48"/>
      <c r="K407" s="48"/>
      <c r="L407" s="48"/>
    </row>
    <row r="408" spans="1:12" ht="16.5" customHeight="1">
      <c r="A408" s="48"/>
      <c r="B408" s="64"/>
      <c r="C408" s="65"/>
      <c r="D408" s="59"/>
      <c r="E408" s="48"/>
      <c r="F408" s="79"/>
      <c r="G408" s="80"/>
      <c r="H408" s="48"/>
      <c r="I408" s="48"/>
      <c r="J408" s="48"/>
      <c r="K408" s="48"/>
      <c r="L408" s="48"/>
    </row>
    <row r="409" spans="1:12" ht="16.5" customHeight="1">
      <c r="A409" s="48"/>
      <c r="B409" s="64"/>
      <c r="C409" s="65"/>
      <c r="D409" s="59"/>
      <c r="E409" s="48"/>
      <c r="F409" s="79"/>
      <c r="G409" s="80"/>
      <c r="H409" s="48"/>
      <c r="I409" s="48"/>
      <c r="J409" s="48"/>
      <c r="K409" s="48"/>
      <c r="L409" s="48"/>
    </row>
    <row r="410" spans="1:12" ht="16.5" customHeight="1">
      <c r="A410" s="48"/>
      <c r="B410" s="64"/>
      <c r="C410" s="65"/>
      <c r="D410" s="59"/>
      <c r="E410" s="48"/>
      <c r="F410" s="79"/>
      <c r="G410" s="80"/>
      <c r="H410" s="48"/>
      <c r="I410" s="48"/>
      <c r="J410" s="48"/>
      <c r="K410" s="48"/>
      <c r="L410" s="48"/>
    </row>
    <row r="411" spans="1:12" ht="16.5" customHeight="1">
      <c r="A411" s="48"/>
      <c r="B411" s="64"/>
      <c r="C411" s="65"/>
      <c r="D411" s="59"/>
      <c r="E411" s="48"/>
      <c r="F411" s="79"/>
      <c r="G411" s="80"/>
      <c r="H411" s="48"/>
      <c r="I411" s="48"/>
      <c r="J411" s="48"/>
      <c r="K411" s="48"/>
      <c r="L411" s="48"/>
    </row>
    <row r="412" spans="1:12" ht="16.5" customHeight="1">
      <c r="A412" s="48"/>
      <c r="B412" s="64"/>
      <c r="C412" s="65"/>
      <c r="D412" s="59"/>
      <c r="E412" s="48"/>
      <c r="F412" s="79"/>
      <c r="G412" s="80"/>
      <c r="H412" s="48"/>
      <c r="I412" s="48"/>
      <c r="J412" s="48"/>
      <c r="K412" s="48"/>
      <c r="L412" s="48"/>
    </row>
    <row r="413" spans="1:12" ht="16.5" customHeight="1">
      <c r="A413" s="48"/>
      <c r="B413" s="64"/>
      <c r="C413" s="65"/>
      <c r="D413" s="59"/>
      <c r="E413" s="48"/>
      <c r="F413" s="79"/>
      <c r="G413" s="80"/>
      <c r="H413" s="48"/>
      <c r="I413" s="48"/>
      <c r="J413" s="48"/>
      <c r="K413" s="48"/>
      <c r="L413" s="48"/>
    </row>
    <row r="414" spans="1:12" ht="16.5" customHeight="1">
      <c r="A414" s="48"/>
      <c r="B414" s="64"/>
      <c r="C414" s="65"/>
      <c r="D414" s="59"/>
      <c r="E414" s="48"/>
      <c r="F414" s="79"/>
      <c r="G414" s="80"/>
      <c r="H414" s="48"/>
      <c r="I414" s="48"/>
      <c r="J414" s="48"/>
      <c r="K414" s="48"/>
      <c r="L414" s="48"/>
    </row>
    <row r="415" spans="1:12" ht="16.5" customHeight="1">
      <c r="A415" s="48"/>
      <c r="B415" s="64"/>
      <c r="C415" s="65"/>
      <c r="D415" s="59"/>
      <c r="E415" s="48"/>
      <c r="F415" s="79"/>
      <c r="G415" s="80"/>
      <c r="H415" s="48"/>
      <c r="I415" s="48"/>
      <c r="J415" s="48"/>
      <c r="K415" s="48"/>
      <c r="L415" s="48"/>
    </row>
    <row r="416" spans="1:12" ht="16.5" customHeight="1">
      <c r="A416" s="48"/>
      <c r="B416" s="64"/>
      <c r="C416" s="65"/>
      <c r="D416" s="59"/>
      <c r="E416" s="48"/>
      <c r="F416" s="79"/>
      <c r="G416" s="80"/>
      <c r="H416" s="48"/>
      <c r="I416" s="48"/>
      <c r="J416" s="48"/>
      <c r="K416" s="48"/>
      <c r="L416" s="48"/>
    </row>
    <row r="417" spans="1:12" ht="16.5" customHeight="1">
      <c r="A417" s="48"/>
      <c r="B417" s="64"/>
      <c r="C417" s="65"/>
      <c r="D417" s="59"/>
      <c r="E417" s="48"/>
      <c r="F417" s="79"/>
      <c r="G417" s="80"/>
      <c r="H417" s="48"/>
      <c r="I417" s="48"/>
      <c r="J417" s="48"/>
      <c r="K417" s="48"/>
      <c r="L417" s="48"/>
    </row>
    <row r="418" spans="1:12" ht="16.5" customHeight="1">
      <c r="A418" s="48"/>
      <c r="B418" s="64"/>
      <c r="C418" s="65"/>
      <c r="D418" s="59"/>
      <c r="E418" s="48"/>
      <c r="F418" s="79"/>
      <c r="G418" s="80"/>
      <c r="H418" s="48"/>
      <c r="I418" s="48"/>
      <c r="J418" s="48"/>
      <c r="K418" s="48"/>
      <c r="L418" s="48"/>
    </row>
    <row r="419" spans="1:12" ht="16.5" customHeight="1">
      <c r="A419" s="48"/>
      <c r="B419" s="64"/>
      <c r="C419" s="65"/>
      <c r="D419" s="59"/>
      <c r="E419" s="48"/>
      <c r="F419" s="79"/>
      <c r="G419" s="80"/>
      <c r="H419" s="48"/>
      <c r="I419" s="48"/>
      <c r="J419" s="48"/>
      <c r="K419" s="48"/>
      <c r="L419" s="48"/>
    </row>
    <row r="420" spans="1:12" ht="16.5" customHeight="1">
      <c r="A420" s="48"/>
      <c r="B420" s="64"/>
      <c r="C420" s="65"/>
      <c r="D420" s="59"/>
      <c r="E420" s="48"/>
      <c r="F420" s="79"/>
      <c r="G420" s="80"/>
      <c r="H420" s="48"/>
      <c r="I420" s="48"/>
      <c r="J420" s="48"/>
      <c r="K420" s="48"/>
      <c r="L420" s="48"/>
    </row>
    <row r="421" spans="1:12" ht="16.5" customHeight="1">
      <c r="A421" s="48"/>
      <c r="B421" s="64"/>
      <c r="C421" s="65"/>
      <c r="D421" s="59"/>
      <c r="E421" s="48"/>
      <c r="F421" s="79"/>
      <c r="G421" s="80"/>
      <c r="H421" s="48"/>
      <c r="I421" s="48"/>
      <c r="J421" s="48"/>
      <c r="K421" s="48"/>
      <c r="L421" s="48"/>
    </row>
    <row r="422" spans="1:12" ht="16.5" customHeight="1">
      <c r="A422" s="48"/>
      <c r="B422" s="64"/>
      <c r="C422" s="65"/>
      <c r="D422" s="59"/>
      <c r="E422" s="48"/>
      <c r="F422" s="79"/>
      <c r="G422" s="80"/>
      <c r="H422" s="48"/>
      <c r="I422" s="48"/>
      <c r="J422" s="48"/>
      <c r="K422" s="48"/>
      <c r="L422" s="48"/>
    </row>
    <row r="423" spans="1:12" ht="16.5" customHeight="1">
      <c r="A423" s="48"/>
      <c r="B423" s="64"/>
      <c r="C423" s="65"/>
      <c r="D423" s="59"/>
      <c r="E423" s="48"/>
      <c r="F423" s="79"/>
      <c r="G423" s="80"/>
      <c r="H423" s="48"/>
      <c r="I423" s="48"/>
      <c r="J423" s="48"/>
      <c r="K423" s="48"/>
      <c r="L423" s="48"/>
    </row>
    <row r="424" spans="1:12" ht="16.5" customHeight="1">
      <c r="A424" s="48"/>
      <c r="B424" s="64"/>
      <c r="C424" s="65"/>
      <c r="D424" s="59"/>
      <c r="E424" s="48"/>
      <c r="F424" s="79"/>
      <c r="G424" s="80"/>
      <c r="H424" s="48"/>
      <c r="I424" s="48"/>
      <c r="J424" s="48"/>
      <c r="K424" s="48"/>
      <c r="L424" s="48"/>
    </row>
    <row r="425" spans="1:12" ht="16.5" customHeight="1">
      <c r="A425" s="48"/>
      <c r="B425" s="64"/>
      <c r="C425" s="65"/>
      <c r="D425" s="59"/>
      <c r="E425" s="48"/>
      <c r="F425" s="79"/>
      <c r="G425" s="80"/>
      <c r="H425" s="48"/>
      <c r="I425" s="48"/>
      <c r="J425" s="48"/>
      <c r="K425" s="48"/>
      <c r="L425" s="48"/>
    </row>
    <row r="426" spans="1:12" ht="16.5" customHeight="1">
      <c r="A426" s="48"/>
      <c r="B426" s="64"/>
      <c r="C426" s="65"/>
      <c r="D426" s="59"/>
      <c r="E426" s="48"/>
      <c r="F426" s="79"/>
      <c r="G426" s="80"/>
      <c r="H426" s="48"/>
      <c r="I426" s="48"/>
      <c r="J426" s="48"/>
      <c r="K426" s="48"/>
      <c r="L426" s="48"/>
    </row>
    <row r="427" spans="1:12" ht="16.5" customHeight="1">
      <c r="A427" s="48"/>
      <c r="B427" s="64"/>
      <c r="C427" s="65"/>
      <c r="D427" s="59"/>
      <c r="E427" s="48"/>
      <c r="F427" s="79"/>
      <c r="G427" s="80"/>
      <c r="H427" s="48"/>
      <c r="I427" s="48"/>
      <c r="J427" s="48"/>
      <c r="K427" s="48"/>
      <c r="L427" s="48"/>
    </row>
    <row r="428" spans="1:12" ht="16.5" customHeight="1">
      <c r="A428" s="48"/>
      <c r="B428" s="64"/>
      <c r="C428" s="65"/>
      <c r="D428" s="59"/>
      <c r="E428" s="48"/>
      <c r="F428" s="79"/>
      <c r="G428" s="80"/>
      <c r="H428" s="48"/>
      <c r="I428" s="48"/>
      <c r="J428" s="48"/>
      <c r="K428" s="48"/>
      <c r="L428" s="48"/>
    </row>
    <row r="429" spans="1:12" ht="16.5" customHeight="1">
      <c r="A429" s="48"/>
      <c r="B429" s="64"/>
      <c r="C429" s="65"/>
      <c r="D429" s="59"/>
      <c r="E429" s="48"/>
      <c r="F429" s="79"/>
      <c r="G429" s="80"/>
      <c r="H429" s="48"/>
      <c r="I429" s="48"/>
      <c r="J429" s="48"/>
      <c r="K429" s="48"/>
      <c r="L429" s="48"/>
    </row>
    <row r="430" spans="1:12" ht="16.5" customHeight="1">
      <c r="A430" s="48"/>
      <c r="B430" s="64"/>
      <c r="C430" s="65"/>
      <c r="D430" s="59"/>
      <c r="E430" s="48"/>
      <c r="F430" s="79"/>
      <c r="G430" s="80"/>
      <c r="H430" s="48"/>
      <c r="I430" s="48"/>
      <c r="J430" s="48"/>
      <c r="K430" s="48"/>
      <c r="L430" s="48"/>
    </row>
    <row r="431" spans="1:12" ht="16.5" customHeight="1">
      <c r="A431" s="48"/>
      <c r="B431" s="64"/>
      <c r="C431" s="65"/>
      <c r="D431" s="59"/>
      <c r="E431" s="48"/>
      <c r="F431" s="79"/>
      <c r="G431" s="80"/>
      <c r="H431" s="48"/>
      <c r="I431" s="48"/>
      <c r="J431" s="48"/>
      <c r="K431" s="48"/>
      <c r="L431" s="48"/>
    </row>
    <row r="432" spans="1:12" ht="16.5" customHeight="1">
      <c r="A432" s="48"/>
      <c r="B432" s="64"/>
      <c r="C432" s="65"/>
      <c r="D432" s="59"/>
      <c r="E432" s="48"/>
      <c r="F432" s="79"/>
      <c r="G432" s="80"/>
      <c r="H432" s="48"/>
      <c r="I432" s="48"/>
      <c r="J432" s="48"/>
      <c r="K432" s="48"/>
      <c r="L432" s="48"/>
    </row>
    <row r="433" spans="1:12" ht="16.5" customHeight="1">
      <c r="A433" s="48"/>
      <c r="B433" s="64"/>
      <c r="C433" s="65"/>
      <c r="D433" s="59"/>
      <c r="E433" s="48"/>
      <c r="F433" s="79"/>
      <c r="G433" s="80"/>
      <c r="H433" s="48"/>
      <c r="I433" s="48"/>
      <c r="J433" s="48"/>
      <c r="K433" s="48"/>
      <c r="L433" s="48"/>
    </row>
    <row r="434" spans="1:12" ht="16.5" customHeight="1">
      <c r="A434" s="48"/>
      <c r="B434" s="64"/>
      <c r="C434" s="65"/>
      <c r="D434" s="59"/>
      <c r="E434" s="48"/>
      <c r="F434" s="79"/>
      <c r="G434" s="80"/>
      <c r="H434" s="48"/>
      <c r="I434" s="48"/>
      <c r="J434" s="48"/>
      <c r="K434" s="48"/>
      <c r="L434" s="48"/>
    </row>
    <row r="435" spans="1:12" ht="16.5" customHeight="1">
      <c r="A435" s="48"/>
      <c r="B435" s="64"/>
      <c r="C435" s="65"/>
      <c r="D435" s="59"/>
      <c r="E435" s="48"/>
      <c r="F435" s="79"/>
      <c r="G435" s="80"/>
      <c r="H435" s="48"/>
      <c r="I435" s="48"/>
      <c r="J435" s="48"/>
      <c r="K435" s="48"/>
      <c r="L435" s="48"/>
    </row>
    <row r="436" spans="1:12" ht="16.5" customHeight="1">
      <c r="A436" s="48"/>
      <c r="B436" s="64"/>
      <c r="C436" s="65"/>
      <c r="D436" s="59"/>
      <c r="E436" s="48"/>
      <c r="F436" s="79"/>
      <c r="G436" s="80"/>
      <c r="H436" s="48"/>
      <c r="I436" s="48"/>
      <c r="J436" s="48"/>
      <c r="K436" s="48"/>
      <c r="L436" s="48"/>
    </row>
    <row r="437" spans="1:12" ht="16.5" customHeight="1">
      <c r="A437" s="48"/>
      <c r="B437" s="64"/>
      <c r="C437" s="65"/>
      <c r="D437" s="59"/>
      <c r="E437" s="48"/>
      <c r="F437" s="79"/>
      <c r="G437" s="80"/>
      <c r="H437" s="48"/>
      <c r="I437" s="48"/>
      <c r="J437" s="48"/>
      <c r="K437" s="48"/>
      <c r="L437" s="48"/>
    </row>
    <row r="438" spans="1:12" ht="16.5" customHeight="1">
      <c r="A438" s="48"/>
      <c r="B438" s="64"/>
      <c r="C438" s="65"/>
      <c r="D438" s="59"/>
      <c r="E438" s="48"/>
      <c r="F438" s="79"/>
      <c r="G438" s="80"/>
      <c r="H438" s="48"/>
      <c r="I438" s="48"/>
      <c r="J438" s="48"/>
      <c r="K438" s="48"/>
      <c r="L438" s="48"/>
    </row>
    <row r="439" spans="1:12" ht="16.5" customHeight="1">
      <c r="A439" s="48"/>
      <c r="B439" s="64"/>
      <c r="C439" s="65"/>
      <c r="D439" s="59"/>
      <c r="E439" s="48"/>
      <c r="F439" s="79"/>
      <c r="G439" s="80"/>
      <c r="H439" s="48"/>
      <c r="I439" s="48"/>
      <c r="J439" s="48"/>
      <c r="K439" s="48"/>
      <c r="L439" s="48"/>
    </row>
    <row r="440" spans="1:12" ht="16.5" customHeight="1">
      <c r="A440" s="48"/>
      <c r="B440" s="64"/>
      <c r="C440" s="65"/>
      <c r="D440" s="59"/>
      <c r="E440" s="48"/>
      <c r="F440" s="79"/>
      <c r="G440" s="80"/>
      <c r="H440" s="48"/>
      <c r="I440" s="48"/>
      <c r="J440" s="48"/>
      <c r="K440" s="48"/>
      <c r="L440" s="48"/>
    </row>
    <row r="441" spans="1:12" ht="16.5" customHeight="1">
      <c r="A441" s="48"/>
      <c r="B441" s="64"/>
      <c r="C441" s="65"/>
      <c r="D441" s="59"/>
      <c r="E441" s="48"/>
      <c r="F441" s="79"/>
      <c r="G441" s="80"/>
      <c r="H441" s="48"/>
      <c r="I441" s="48"/>
      <c r="J441" s="48"/>
      <c r="K441" s="48"/>
      <c r="L441" s="48"/>
    </row>
    <row r="442" spans="1:12" ht="16.5" customHeight="1">
      <c r="A442" s="48"/>
      <c r="B442" s="64"/>
      <c r="C442" s="65"/>
      <c r="D442" s="59"/>
      <c r="E442" s="48"/>
      <c r="F442" s="79"/>
      <c r="G442" s="80"/>
      <c r="H442" s="48"/>
      <c r="I442" s="48"/>
      <c r="J442" s="48"/>
      <c r="K442" s="48"/>
      <c r="L442" s="48"/>
    </row>
    <row r="443" spans="1:12" ht="16.5" customHeight="1">
      <c r="A443" s="48"/>
      <c r="B443" s="64"/>
      <c r="C443" s="65"/>
      <c r="D443" s="59"/>
      <c r="E443" s="48"/>
      <c r="F443" s="79"/>
      <c r="G443" s="80"/>
      <c r="H443" s="48"/>
      <c r="I443" s="48"/>
      <c r="J443" s="48"/>
      <c r="K443" s="48"/>
      <c r="L443" s="48"/>
    </row>
    <row r="444" spans="1:12" ht="16.5" customHeight="1">
      <c r="A444" s="48"/>
      <c r="B444" s="64"/>
      <c r="C444" s="65"/>
      <c r="D444" s="59"/>
      <c r="E444" s="48"/>
      <c r="F444" s="79"/>
      <c r="G444" s="80"/>
      <c r="H444" s="48"/>
      <c r="I444" s="48"/>
      <c r="J444" s="48"/>
      <c r="K444" s="48"/>
      <c r="L444" s="48"/>
    </row>
    <row r="445" spans="1:12" ht="16.5" customHeight="1">
      <c r="A445" s="48"/>
      <c r="B445" s="64"/>
      <c r="C445" s="65"/>
      <c r="D445" s="59"/>
      <c r="E445" s="48"/>
      <c r="F445" s="79"/>
      <c r="G445" s="80"/>
      <c r="H445" s="48"/>
      <c r="I445" s="48"/>
      <c r="J445" s="48"/>
      <c r="K445" s="48"/>
      <c r="L445" s="48"/>
    </row>
    <row r="446" spans="1:12" ht="16.5" customHeight="1">
      <c r="A446" s="48"/>
      <c r="B446" s="64"/>
      <c r="C446" s="65"/>
      <c r="D446" s="59"/>
      <c r="E446" s="48"/>
      <c r="F446" s="79"/>
      <c r="G446" s="80"/>
      <c r="H446" s="48"/>
      <c r="I446" s="48"/>
      <c r="J446" s="48"/>
      <c r="K446" s="48"/>
      <c r="L446" s="48"/>
    </row>
    <row r="447" spans="1:12" ht="16.5" customHeight="1">
      <c r="A447" s="48"/>
      <c r="B447" s="64"/>
      <c r="C447" s="65"/>
      <c r="D447" s="59"/>
      <c r="E447" s="48"/>
      <c r="F447" s="79"/>
      <c r="G447" s="80"/>
      <c r="H447" s="48"/>
      <c r="I447" s="48"/>
      <c r="J447" s="48"/>
      <c r="K447" s="48"/>
      <c r="L447" s="48"/>
    </row>
    <row r="448" spans="1:12" ht="16.5" customHeight="1">
      <c r="A448" s="48"/>
      <c r="B448" s="64"/>
      <c r="C448" s="65"/>
      <c r="D448" s="59"/>
      <c r="E448" s="48"/>
      <c r="F448" s="79"/>
      <c r="G448" s="80"/>
      <c r="H448" s="48"/>
      <c r="I448" s="48"/>
      <c r="J448" s="48"/>
      <c r="K448" s="48"/>
      <c r="L448" s="48"/>
    </row>
    <row r="449" spans="1:12" ht="16.5" customHeight="1">
      <c r="A449" s="48"/>
      <c r="B449" s="64"/>
      <c r="C449" s="65"/>
      <c r="D449" s="59"/>
      <c r="E449" s="48"/>
      <c r="F449" s="79"/>
      <c r="G449" s="80"/>
      <c r="H449" s="48"/>
      <c r="I449" s="48"/>
      <c r="J449" s="48"/>
      <c r="K449" s="48"/>
      <c r="L449" s="48"/>
    </row>
    <row r="450" spans="1:12" ht="16.5" customHeight="1">
      <c r="A450" s="48"/>
      <c r="B450" s="64"/>
      <c r="C450" s="65"/>
      <c r="D450" s="59"/>
      <c r="E450" s="48"/>
      <c r="F450" s="79"/>
      <c r="G450" s="80"/>
      <c r="H450" s="48"/>
      <c r="I450" s="48"/>
      <c r="J450" s="48"/>
      <c r="K450" s="48"/>
      <c r="L450" s="48"/>
    </row>
    <row r="451" spans="1:12" ht="16.5" customHeight="1">
      <c r="A451" s="48"/>
      <c r="B451" s="64"/>
      <c r="C451" s="65"/>
      <c r="D451" s="59"/>
      <c r="E451" s="48"/>
      <c r="F451" s="79"/>
      <c r="G451" s="80"/>
      <c r="H451" s="48"/>
      <c r="I451" s="48"/>
      <c r="J451" s="48"/>
      <c r="K451" s="48"/>
      <c r="L451" s="48"/>
    </row>
    <row r="452" spans="1:12" ht="16.5" customHeight="1">
      <c r="A452" s="48"/>
      <c r="B452" s="64"/>
      <c r="C452" s="65"/>
      <c r="D452" s="59"/>
      <c r="E452" s="48"/>
      <c r="F452" s="79"/>
      <c r="G452" s="80"/>
      <c r="H452" s="48"/>
      <c r="I452" s="48"/>
      <c r="J452" s="48"/>
      <c r="K452" s="48"/>
      <c r="L452" s="48"/>
    </row>
    <row r="453" spans="1:12" ht="16.5" customHeight="1">
      <c r="A453" s="48"/>
      <c r="B453" s="64"/>
      <c r="C453" s="65"/>
      <c r="D453" s="59"/>
      <c r="E453" s="48"/>
      <c r="F453" s="79"/>
      <c r="G453" s="80"/>
      <c r="H453" s="48"/>
      <c r="I453" s="48"/>
      <c r="J453" s="48"/>
      <c r="K453" s="48"/>
      <c r="L453" s="48"/>
    </row>
    <row r="454" spans="1:12" ht="16.5" customHeight="1">
      <c r="A454" s="48"/>
      <c r="B454" s="64"/>
      <c r="C454" s="65"/>
      <c r="D454" s="59"/>
      <c r="E454" s="48"/>
      <c r="F454" s="79"/>
      <c r="G454" s="80"/>
      <c r="H454" s="48"/>
      <c r="I454" s="48"/>
      <c r="J454" s="48"/>
      <c r="K454" s="48"/>
      <c r="L454" s="48"/>
    </row>
    <row r="455" spans="1:12" ht="16.5" customHeight="1">
      <c r="A455" s="48"/>
      <c r="B455" s="64"/>
      <c r="C455" s="65"/>
      <c r="D455" s="59"/>
      <c r="E455" s="48"/>
      <c r="F455" s="79"/>
      <c r="G455" s="80"/>
      <c r="H455" s="48"/>
      <c r="I455" s="48"/>
      <c r="J455" s="48"/>
      <c r="K455" s="48"/>
      <c r="L455" s="48"/>
    </row>
    <row r="456" spans="1:12" ht="16.5" customHeight="1">
      <c r="A456" s="48"/>
      <c r="B456" s="64"/>
      <c r="C456" s="65"/>
      <c r="D456" s="59"/>
      <c r="E456" s="48"/>
      <c r="F456" s="79"/>
      <c r="G456" s="80"/>
      <c r="H456" s="48"/>
      <c r="I456" s="48"/>
      <c r="J456" s="48"/>
      <c r="K456" s="48"/>
      <c r="L456" s="48"/>
    </row>
    <row r="457" spans="1:12" ht="16.5" customHeight="1">
      <c r="A457" s="48"/>
      <c r="B457" s="64"/>
      <c r="C457" s="65"/>
      <c r="D457" s="59"/>
      <c r="E457" s="48"/>
      <c r="F457" s="79"/>
      <c r="G457" s="80"/>
      <c r="H457" s="48"/>
      <c r="I457" s="48"/>
      <c r="J457" s="48"/>
      <c r="K457" s="48"/>
      <c r="L457" s="48"/>
    </row>
    <row r="458" spans="1:12" ht="16.5" customHeight="1">
      <c r="A458" s="48"/>
      <c r="B458" s="64"/>
      <c r="C458" s="65"/>
      <c r="D458" s="59"/>
      <c r="E458" s="48"/>
      <c r="F458" s="79"/>
      <c r="G458" s="80"/>
      <c r="H458" s="48"/>
      <c r="I458" s="48"/>
      <c r="J458" s="48"/>
      <c r="K458" s="48"/>
      <c r="L458" s="48"/>
    </row>
    <row r="459" spans="1:12" ht="16.5" customHeight="1">
      <c r="A459" s="48"/>
      <c r="B459" s="64"/>
      <c r="C459" s="65"/>
      <c r="D459" s="59"/>
      <c r="E459" s="48"/>
      <c r="F459" s="79"/>
      <c r="G459" s="80"/>
      <c r="H459" s="48"/>
      <c r="I459" s="48"/>
      <c r="J459" s="48"/>
      <c r="K459" s="48"/>
      <c r="L459" s="48"/>
    </row>
    <row r="460" spans="1:12" ht="16.5" customHeight="1">
      <c r="A460" s="48"/>
      <c r="B460" s="64"/>
      <c r="C460" s="65"/>
      <c r="D460" s="59"/>
      <c r="E460" s="48"/>
      <c r="F460" s="79"/>
      <c r="G460" s="80"/>
      <c r="H460" s="48"/>
      <c r="I460" s="48"/>
      <c r="J460" s="48"/>
      <c r="K460" s="48"/>
      <c r="L460" s="48"/>
    </row>
    <row r="461" spans="1:12" ht="16.5" customHeight="1">
      <c r="A461" s="48"/>
      <c r="B461" s="64"/>
      <c r="C461" s="65"/>
      <c r="D461" s="59"/>
      <c r="E461" s="48"/>
      <c r="F461" s="79"/>
      <c r="G461" s="80"/>
      <c r="H461" s="48"/>
      <c r="I461" s="48"/>
      <c r="J461" s="48"/>
      <c r="K461" s="48"/>
      <c r="L461" s="48"/>
    </row>
    <row r="462" spans="1:12" ht="16.5" customHeight="1">
      <c r="A462" s="48"/>
      <c r="B462" s="64"/>
      <c r="C462" s="65"/>
      <c r="D462" s="59"/>
      <c r="E462" s="48"/>
      <c r="F462" s="79"/>
      <c r="G462" s="80"/>
      <c r="H462" s="48"/>
      <c r="I462" s="48"/>
      <c r="J462" s="48"/>
      <c r="K462" s="48"/>
      <c r="L462" s="48"/>
    </row>
    <row r="463" spans="1:12" ht="16.5" customHeight="1">
      <c r="A463" s="48"/>
      <c r="B463" s="64"/>
      <c r="C463" s="65"/>
      <c r="D463" s="59"/>
      <c r="E463" s="48"/>
      <c r="F463" s="79"/>
      <c r="G463" s="80"/>
      <c r="H463" s="48"/>
      <c r="I463" s="48"/>
      <c r="J463" s="48"/>
      <c r="K463" s="48"/>
      <c r="L463" s="48"/>
    </row>
    <row r="464" spans="1:12" ht="16.5" customHeight="1">
      <c r="A464" s="48"/>
      <c r="B464" s="64"/>
      <c r="C464" s="65"/>
      <c r="D464" s="59"/>
      <c r="E464" s="48"/>
      <c r="F464" s="79"/>
      <c r="G464" s="80"/>
      <c r="H464" s="48"/>
      <c r="I464" s="48"/>
      <c r="J464" s="48"/>
      <c r="K464" s="48"/>
      <c r="L464" s="48"/>
    </row>
    <row r="465" spans="1:12" ht="16.5" customHeight="1">
      <c r="A465" s="48"/>
      <c r="B465" s="64"/>
      <c r="C465" s="65"/>
      <c r="D465" s="59"/>
      <c r="E465" s="48"/>
      <c r="F465" s="79"/>
      <c r="G465" s="80"/>
      <c r="H465" s="48"/>
      <c r="I465" s="48"/>
      <c r="J465" s="48"/>
      <c r="K465" s="48"/>
      <c r="L465" s="48"/>
    </row>
    <row r="466" spans="1:12" ht="16.5" customHeight="1">
      <c r="A466" s="48"/>
      <c r="B466" s="64"/>
      <c r="C466" s="65"/>
      <c r="D466" s="59"/>
      <c r="E466" s="48"/>
      <c r="F466" s="79"/>
      <c r="G466" s="80"/>
      <c r="H466" s="48"/>
      <c r="I466" s="48"/>
      <c r="J466" s="48"/>
      <c r="K466" s="48"/>
      <c r="L466" s="48"/>
    </row>
    <row r="467" spans="1:12" ht="16.5" customHeight="1">
      <c r="A467" s="48"/>
      <c r="B467" s="64"/>
      <c r="C467" s="65"/>
      <c r="D467" s="59"/>
      <c r="E467" s="48"/>
      <c r="F467" s="79"/>
      <c r="G467" s="80"/>
      <c r="H467" s="48"/>
      <c r="I467" s="48"/>
      <c r="J467" s="48"/>
      <c r="K467" s="48"/>
      <c r="L467" s="48"/>
    </row>
    <row r="468" spans="1:12" ht="16.5" customHeight="1">
      <c r="A468" s="48"/>
      <c r="B468" s="64"/>
      <c r="C468" s="65"/>
      <c r="D468" s="59"/>
      <c r="E468" s="48"/>
      <c r="F468" s="79"/>
      <c r="G468" s="80"/>
      <c r="H468" s="48"/>
      <c r="I468" s="48"/>
      <c r="J468" s="48"/>
      <c r="K468" s="48"/>
      <c r="L468" s="48"/>
    </row>
    <row r="469" spans="1:12" ht="16.5" customHeight="1">
      <c r="A469" s="48"/>
      <c r="B469" s="64"/>
      <c r="C469" s="65"/>
      <c r="D469" s="59"/>
      <c r="E469" s="48"/>
      <c r="F469" s="79"/>
      <c r="G469" s="80"/>
      <c r="H469" s="48"/>
      <c r="I469" s="48"/>
      <c r="J469" s="48"/>
      <c r="K469" s="48"/>
      <c r="L469" s="48"/>
    </row>
    <row r="470" spans="1:12" ht="16.5" customHeight="1">
      <c r="A470" s="48"/>
      <c r="B470" s="64"/>
      <c r="C470" s="65"/>
      <c r="D470" s="59"/>
      <c r="E470" s="48"/>
      <c r="F470" s="79"/>
      <c r="G470" s="80"/>
      <c r="H470" s="48"/>
      <c r="I470" s="48"/>
      <c r="J470" s="48"/>
      <c r="K470" s="48"/>
      <c r="L470" s="48"/>
    </row>
    <row r="471" spans="1:12" ht="16.5" customHeight="1">
      <c r="A471" s="48"/>
      <c r="B471" s="64"/>
      <c r="C471" s="65"/>
      <c r="D471" s="59"/>
      <c r="E471" s="48"/>
      <c r="F471" s="79"/>
      <c r="G471" s="80"/>
      <c r="H471" s="48"/>
      <c r="I471" s="48"/>
      <c r="J471" s="48"/>
      <c r="K471" s="48"/>
      <c r="L471" s="48"/>
    </row>
    <row r="472" spans="1:12" ht="16.5" customHeight="1">
      <c r="A472" s="48"/>
      <c r="B472" s="64"/>
      <c r="C472" s="65"/>
      <c r="D472" s="59"/>
      <c r="E472" s="48"/>
      <c r="F472" s="79"/>
      <c r="G472" s="80"/>
      <c r="H472" s="48"/>
      <c r="I472" s="48"/>
      <c r="J472" s="48"/>
      <c r="K472" s="48"/>
      <c r="L472" s="48"/>
    </row>
    <row r="473" spans="1:12" ht="16.5" customHeight="1">
      <c r="A473" s="48"/>
      <c r="B473" s="64"/>
      <c r="C473" s="65"/>
      <c r="D473" s="59"/>
      <c r="E473" s="48"/>
      <c r="F473" s="79"/>
      <c r="G473" s="80"/>
      <c r="H473" s="48"/>
      <c r="I473" s="48"/>
      <c r="J473" s="48"/>
      <c r="K473" s="48"/>
      <c r="L473" s="48"/>
    </row>
    <row r="474" spans="1:12" ht="16.5" customHeight="1">
      <c r="A474" s="48"/>
      <c r="B474" s="64"/>
      <c r="C474" s="65"/>
      <c r="D474" s="59"/>
      <c r="E474" s="48"/>
      <c r="F474" s="79"/>
      <c r="G474" s="80"/>
      <c r="H474" s="48"/>
      <c r="I474" s="48"/>
      <c r="J474" s="48"/>
      <c r="K474" s="48"/>
      <c r="L474" s="48"/>
    </row>
    <row r="475" spans="1:12" ht="16.5" customHeight="1">
      <c r="A475" s="48"/>
      <c r="B475" s="64"/>
      <c r="C475" s="65"/>
      <c r="D475" s="59"/>
      <c r="E475" s="48"/>
      <c r="F475" s="79"/>
      <c r="G475" s="80"/>
      <c r="H475" s="48"/>
      <c r="I475" s="48"/>
      <c r="J475" s="48"/>
      <c r="K475" s="48"/>
      <c r="L475" s="48"/>
    </row>
    <row r="476" spans="1:12" ht="16.5" customHeight="1">
      <c r="A476" s="48"/>
      <c r="B476" s="64"/>
      <c r="C476" s="65"/>
      <c r="D476" s="59"/>
      <c r="E476" s="48"/>
      <c r="F476" s="79"/>
      <c r="G476" s="80"/>
      <c r="H476" s="48"/>
      <c r="I476" s="48"/>
      <c r="J476" s="48"/>
      <c r="K476" s="48"/>
      <c r="L476" s="48"/>
    </row>
    <row r="477" spans="1:12" ht="16.5" customHeight="1">
      <c r="A477" s="48"/>
      <c r="B477" s="64"/>
      <c r="C477" s="65"/>
      <c r="D477" s="59"/>
      <c r="E477" s="48"/>
      <c r="F477" s="79"/>
      <c r="G477" s="80"/>
      <c r="H477" s="48"/>
      <c r="I477" s="48"/>
      <c r="J477" s="48"/>
      <c r="K477" s="48"/>
      <c r="L477" s="48"/>
    </row>
    <row r="478" spans="1:12" ht="16.5" customHeight="1">
      <c r="A478" s="48"/>
      <c r="B478" s="64"/>
      <c r="C478" s="65"/>
      <c r="D478" s="59"/>
      <c r="E478" s="48"/>
      <c r="F478" s="79"/>
      <c r="G478" s="80"/>
      <c r="H478" s="48"/>
      <c r="I478" s="48"/>
      <c r="J478" s="48"/>
      <c r="K478" s="48"/>
      <c r="L478" s="48"/>
    </row>
    <row r="479" spans="1:12" ht="16.5" customHeight="1">
      <c r="A479" s="48"/>
      <c r="B479" s="64"/>
      <c r="C479" s="65"/>
      <c r="D479" s="59"/>
      <c r="E479" s="48"/>
      <c r="F479" s="79"/>
      <c r="G479" s="80"/>
      <c r="H479" s="48"/>
      <c r="I479" s="48"/>
      <c r="J479" s="48"/>
      <c r="K479" s="48"/>
      <c r="L479" s="48"/>
    </row>
    <row r="480" spans="1:12" ht="16.5" customHeight="1">
      <c r="A480" s="48"/>
      <c r="B480" s="64"/>
      <c r="C480" s="65"/>
      <c r="D480" s="59"/>
      <c r="E480" s="48"/>
      <c r="F480" s="79"/>
      <c r="G480" s="80"/>
      <c r="H480" s="48"/>
      <c r="I480" s="48"/>
      <c r="J480" s="48"/>
      <c r="K480" s="48"/>
      <c r="L480" s="48"/>
    </row>
    <row r="481" spans="1:12" ht="16.5" customHeight="1">
      <c r="A481" s="48"/>
      <c r="B481" s="64"/>
      <c r="C481" s="65"/>
      <c r="D481" s="59"/>
      <c r="E481" s="48"/>
      <c r="F481" s="79"/>
      <c r="G481" s="80"/>
      <c r="H481" s="48"/>
      <c r="I481" s="48"/>
      <c r="J481" s="48"/>
      <c r="K481" s="48"/>
      <c r="L481" s="48"/>
    </row>
    <row r="482" spans="1:12" ht="16.5" customHeight="1">
      <c r="A482" s="48"/>
      <c r="B482" s="64"/>
      <c r="C482" s="65"/>
      <c r="D482" s="59"/>
      <c r="E482" s="48"/>
      <c r="F482" s="79"/>
      <c r="G482" s="80"/>
      <c r="H482" s="48"/>
      <c r="I482" s="48"/>
      <c r="J482" s="48"/>
      <c r="K482" s="48"/>
      <c r="L482" s="48"/>
    </row>
    <row r="483" spans="1:12" ht="16.5" customHeight="1">
      <c r="A483" s="48"/>
      <c r="B483" s="64"/>
      <c r="C483" s="65"/>
      <c r="D483" s="59"/>
      <c r="E483" s="48"/>
      <c r="F483" s="79"/>
      <c r="G483" s="80"/>
      <c r="H483" s="48"/>
      <c r="I483" s="48"/>
      <c r="J483" s="48"/>
      <c r="K483" s="48"/>
      <c r="L483" s="48"/>
    </row>
    <row r="484" spans="1:12" ht="16.5" customHeight="1">
      <c r="A484" s="48"/>
      <c r="B484" s="64"/>
      <c r="C484" s="65"/>
      <c r="D484" s="59"/>
      <c r="E484" s="48"/>
      <c r="F484" s="79"/>
      <c r="G484" s="80"/>
      <c r="H484" s="48"/>
      <c r="I484" s="48"/>
      <c r="J484" s="48"/>
      <c r="K484" s="48"/>
      <c r="L484" s="48"/>
    </row>
    <row r="485" spans="1:12" ht="16.5" customHeight="1">
      <c r="A485" s="48"/>
      <c r="B485" s="64"/>
      <c r="C485" s="65"/>
      <c r="D485" s="59"/>
      <c r="E485" s="48"/>
      <c r="F485" s="79"/>
      <c r="G485" s="80"/>
      <c r="H485" s="48"/>
      <c r="I485" s="48"/>
      <c r="J485" s="48"/>
      <c r="K485" s="48"/>
      <c r="L485" s="48"/>
    </row>
    <row r="486" spans="1:12" ht="16.5" customHeight="1">
      <c r="A486" s="48"/>
      <c r="B486" s="64"/>
      <c r="C486" s="65"/>
      <c r="D486" s="59"/>
      <c r="E486" s="48"/>
      <c r="F486" s="79"/>
      <c r="G486" s="80"/>
      <c r="H486" s="48"/>
      <c r="I486" s="48"/>
      <c r="J486" s="48"/>
      <c r="K486" s="48"/>
      <c r="L486" s="48"/>
    </row>
    <row r="487" spans="1:12" ht="16.5" customHeight="1">
      <c r="A487" s="48"/>
      <c r="B487" s="64"/>
      <c r="C487" s="65"/>
      <c r="D487" s="59"/>
      <c r="E487" s="48"/>
      <c r="F487" s="79"/>
      <c r="G487" s="80"/>
      <c r="H487" s="48"/>
      <c r="I487" s="48"/>
      <c r="J487" s="48"/>
      <c r="K487" s="48"/>
      <c r="L487" s="48"/>
    </row>
    <row r="488" spans="1:12" ht="16.5" customHeight="1">
      <c r="A488" s="48"/>
      <c r="B488" s="64"/>
      <c r="C488" s="65"/>
      <c r="D488" s="59"/>
      <c r="E488" s="48"/>
      <c r="F488" s="79"/>
      <c r="G488" s="80"/>
      <c r="H488" s="48"/>
      <c r="I488" s="48"/>
      <c r="J488" s="48"/>
      <c r="K488" s="48"/>
      <c r="L488" s="48"/>
    </row>
    <row r="489" spans="1:12" ht="16.5" customHeight="1">
      <c r="A489" s="48"/>
      <c r="B489" s="64"/>
      <c r="C489" s="65"/>
      <c r="D489" s="59"/>
      <c r="E489" s="48"/>
      <c r="F489" s="79"/>
      <c r="G489" s="80"/>
      <c r="H489" s="48"/>
      <c r="I489" s="48"/>
      <c r="J489" s="48"/>
      <c r="K489" s="48"/>
      <c r="L489" s="48"/>
    </row>
    <row r="490" spans="1:12" ht="16.5" customHeight="1">
      <c r="A490" s="48"/>
      <c r="B490" s="64"/>
      <c r="C490" s="65"/>
      <c r="D490" s="59"/>
      <c r="E490" s="48"/>
      <c r="F490" s="79"/>
      <c r="G490" s="80"/>
      <c r="H490" s="48"/>
      <c r="I490" s="48"/>
      <c r="J490" s="48"/>
      <c r="K490" s="48"/>
      <c r="L490" s="48"/>
    </row>
    <row r="491" spans="1:12" ht="16.5" customHeight="1">
      <c r="A491" s="48"/>
      <c r="B491" s="64"/>
      <c r="C491" s="65"/>
      <c r="D491" s="59"/>
      <c r="E491" s="48"/>
      <c r="F491" s="79"/>
      <c r="G491" s="80"/>
      <c r="H491" s="48"/>
      <c r="I491" s="48"/>
      <c r="J491" s="48"/>
      <c r="K491" s="48"/>
      <c r="L491" s="48"/>
    </row>
    <row r="492" spans="1:12" ht="16.5" customHeight="1">
      <c r="A492" s="48"/>
      <c r="B492" s="64"/>
      <c r="C492" s="65"/>
      <c r="D492" s="59"/>
      <c r="E492" s="48"/>
      <c r="F492" s="79"/>
      <c r="G492" s="80"/>
      <c r="H492" s="48"/>
      <c r="I492" s="48"/>
      <c r="J492" s="48"/>
      <c r="K492" s="48"/>
      <c r="L492" s="48"/>
    </row>
    <row r="493" spans="1:12" ht="16.5" customHeight="1">
      <c r="A493" s="48"/>
      <c r="B493" s="64"/>
      <c r="C493" s="65"/>
      <c r="D493" s="59"/>
      <c r="E493" s="48"/>
      <c r="F493" s="79"/>
      <c r="G493" s="80"/>
      <c r="H493" s="48"/>
      <c r="I493" s="48"/>
      <c r="J493" s="48"/>
      <c r="K493" s="48"/>
      <c r="L493" s="48"/>
    </row>
    <row r="494" spans="1:12" ht="16.5" customHeight="1">
      <c r="A494" s="48"/>
      <c r="B494" s="64"/>
      <c r="C494" s="65"/>
      <c r="D494" s="59"/>
      <c r="E494" s="48"/>
      <c r="F494" s="79"/>
      <c r="G494" s="80"/>
      <c r="H494" s="48"/>
      <c r="I494" s="48"/>
      <c r="J494" s="48"/>
      <c r="K494" s="48"/>
      <c r="L494" s="48"/>
    </row>
    <row r="495" spans="1:12" ht="16.5" customHeight="1">
      <c r="A495" s="48"/>
      <c r="B495" s="64"/>
      <c r="C495" s="65"/>
      <c r="D495" s="59"/>
      <c r="E495" s="48"/>
      <c r="F495" s="79"/>
      <c r="G495" s="80"/>
      <c r="H495" s="48"/>
      <c r="I495" s="48"/>
      <c r="J495" s="48"/>
      <c r="K495" s="48"/>
      <c r="L495" s="48"/>
    </row>
    <row r="496" spans="1:12" ht="16.5" customHeight="1">
      <c r="A496" s="48"/>
      <c r="B496" s="64"/>
      <c r="C496" s="65"/>
      <c r="D496" s="59"/>
      <c r="E496" s="48"/>
      <c r="F496" s="79"/>
      <c r="G496" s="80"/>
      <c r="H496" s="48"/>
      <c r="I496" s="48"/>
      <c r="J496" s="48"/>
      <c r="K496" s="48"/>
      <c r="L496" s="48"/>
    </row>
    <row r="497" spans="1:12" ht="16.5" customHeight="1">
      <c r="A497" s="48"/>
      <c r="B497" s="64"/>
      <c r="C497" s="65"/>
      <c r="D497" s="59"/>
      <c r="E497" s="48"/>
      <c r="F497" s="79"/>
      <c r="G497" s="80"/>
      <c r="H497" s="48"/>
      <c r="I497" s="48"/>
      <c r="J497" s="48"/>
      <c r="K497" s="48"/>
      <c r="L497" s="48"/>
    </row>
    <row r="498" spans="1:12" ht="16.5" customHeight="1">
      <c r="A498" s="48"/>
      <c r="B498" s="64"/>
      <c r="C498" s="65"/>
      <c r="D498" s="59"/>
      <c r="E498" s="48"/>
      <c r="F498" s="79"/>
      <c r="G498" s="80"/>
      <c r="H498" s="48"/>
      <c r="I498" s="48"/>
      <c r="J498" s="48"/>
      <c r="K498" s="48"/>
      <c r="L498" s="48"/>
    </row>
    <row r="499" spans="1:12" ht="16.5" customHeight="1">
      <c r="A499" s="48"/>
      <c r="B499" s="64"/>
      <c r="C499" s="65"/>
      <c r="D499" s="59"/>
      <c r="E499" s="48"/>
      <c r="F499" s="79"/>
      <c r="G499" s="80"/>
      <c r="H499" s="48"/>
      <c r="I499" s="48"/>
      <c r="J499" s="48"/>
      <c r="K499" s="48"/>
      <c r="L499" s="48"/>
    </row>
    <row r="500" spans="1:12" ht="16.5" customHeight="1">
      <c r="A500" s="48"/>
      <c r="B500" s="64"/>
      <c r="C500" s="65"/>
      <c r="D500" s="59"/>
      <c r="E500" s="48"/>
      <c r="F500" s="79"/>
      <c r="G500" s="80"/>
      <c r="H500" s="48"/>
      <c r="I500" s="48"/>
      <c r="J500" s="48"/>
      <c r="K500" s="48"/>
      <c r="L500" s="48"/>
    </row>
    <row r="501" spans="1:12" ht="16.5" customHeight="1">
      <c r="A501" s="48"/>
      <c r="B501" s="64"/>
      <c r="C501" s="65"/>
      <c r="D501" s="59"/>
      <c r="E501" s="48"/>
      <c r="F501" s="79"/>
      <c r="G501" s="80"/>
      <c r="H501" s="48"/>
      <c r="I501" s="48"/>
      <c r="J501" s="48"/>
      <c r="K501" s="48"/>
      <c r="L501" s="48"/>
    </row>
    <row r="502" spans="1:12" ht="16.5" customHeight="1">
      <c r="A502" s="48"/>
      <c r="B502" s="64"/>
      <c r="C502" s="65"/>
      <c r="D502" s="59"/>
      <c r="E502" s="48"/>
      <c r="F502" s="79"/>
      <c r="G502" s="80"/>
      <c r="H502" s="48"/>
      <c r="I502" s="48"/>
      <c r="J502" s="48"/>
      <c r="K502" s="48"/>
      <c r="L502" s="48"/>
    </row>
    <row r="503" spans="1:12" ht="16.5" customHeight="1">
      <c r="A503" s="48"/>
      <c r="B503" s="64"/>
      <c r="C503" s="65"/>
      <c r="D503" s="59"/>
      <c r="E503" s="48"/>
      <c r="F503" s="79"/>
      <c r="G503" s="80"/>
      <c r="H503" s="48"/>
      <c r="I503" s="48"/>
      <c r="J503" s="48"/>
      <c r="K503" s="48"/>
      <c r="L503" s="48"/>
    </row>
    <row r="504" spans="1:12" ht="16.5" customHeight="1">
      <c r="A504" s="48"/>
      <c r="B504" s="64"/>
      <c r="C504" s="65"/>
      <c r="D504" s="59"/>
      <c r="E504" s="48"/>
      <c r="F504" s="79"/>
      <c r="G504" s="80"/>
      <c r="H504" s="48"/>
      <c r="I504" s="48"/>
      <c r="J504" s="48"/>
      <c r="K504" s="48"/>
      <c r="L504" s="48"/>
    </row>
    <row r="505" spans="1:12" ht="16.5" customHeight="1">
      <c r="A505" s="48"/>
      <c r="B505" s="64"/>
      <c r="C505" s="65"/>
      <c r="D505" s="59"/>
      <c r="E505" s="48"/>
      <c r="F505" s="79"/>
      <c r="G505" s="80"/>
      <c r="H505" s="48"/>
      <c r="I505" s="48"/>
      <c r="J505" s="48"/>
      <c r="K505" s="48"/>
      <c r="L505" s="48"/>
    </row>
    <row r="506" spans="1:12" ht="16.5" customHeight="1">
      <c r="A506" s="48"/>
      <c r="B506" s="64"/>
      <c r="C506" s="65"/>
      <c r="D506" s="59"/>
      <c r="E506" s="48"/>
      <c r="F506" s="79"/>
      <c r="G506" s="80"/>
      <c r="H506" s="48"/>
      <c r="I506" s="48"/>
      <c r="J506" s="48"/>
      <c r="K506" s="48"/>
      <c r="L506" s="48"/>
    </row>
    <row r="507" spans="1:12" ht="16.5" customHeight="1">
      <c r="A507" s="48"/>
      <c r="B507" s="64"/>
      <c r="C507" s="65"/>
      <c r="D507" s="59"/>
      <c r="E507" s="48"/>
      <c r="F507" s="79"/>
      <c r="G507" s="80"/>
      <c r="H507" s="48"/>
      <c r="I507" s="48"/>
      <c r="J507" s="48"/>
      <c r="K507" s="48"/>
      <c r="L507" s="48"/>
    </row>
    <row r="508" spans="1:12" ht="16.5" customHeight="1">
      <c r="A508" s="48"/>
      <c r="B508" s="64"/>
      <c r="C508" s="65"/>
      <c r="D508" s="59"/>
      <c r="E508" s="48"/>
      <c r="F508" s="79"/>
      <c r="G508" s="80"/>
      <c r="H508" s="48"/>
      <c r="I508" s="48"/>
      <c r="J508" s="48"/>
      <c r="K508" s="48"/>
      <c r="L508" s="48"/>
    </row>
    <row r="509" spans="1:12" ht="16.5" customHeight="1">
      <c r="A509" s="48"/>
      <c r="B509" s="64"/>
      <c r="C509" s="65"/>
      <c r="D509" s="59"/>
      <c r="E509" s="48"/>
      <c r="F509" s="79"/>
      <c r="G509" s="80"/>
      <c r="H509" s="48"/>
      <c r="I509" s="48"/>
      <c r="J509" s="48"/>
      <c r="K509" s="48"/>
      <c r="L509" s="48"/>
    </row>
    <row r="510" spans="1:12" ht="16.5" customHeight="1">
      <c r="A510" s="48"/>
      <c r="B510" s="64"/>
      <c r="C510" s="65"/>
      <c r="D510" s="59"/>
      <c r="E510" s="48"/>
      <c r="F510" s="79"/>
      <c r="G510" s="80"/>
      <c r="H510" s="48"/>
      <c r="I510" s="48"/>
      <c r="J510" s="48"/>
      <c r="K510" s="48"/>
      <c r="L510" s="48"/>
    </row>
    <row r="511" spans="1:12" ht="16.5" customHeight="1">
      <c r="A511" s="48"/>
      <c r="B511" s="64"/>
      <c r="C511" s="65"/>
      <c r="D511" s="59"/>
      <c r="E511" s="48"/>
      <c r="F511" s="79"/>
      <c r="G511" s="80"/>
      <c r="H511" s="48"/>
      <c r="I511" s="48"/>
      <c r="J511" s="48"/>
      <c r="K511" s="48"/>
      <c r="L511" s="48"/>
    </row>
    <row r="512" spans="1:12" ht="16.5" customHeight="1">
      <c r="A512" s="48"/>
      <c r="B512" s="64"/>
      <c r="C512" s="65"/>
      <c r="D512" s="59"/>
      <c r="E512" s="48"/>
      <c r="F512" s="79"/>
      <c r="G512" s="80"/>
      <c r="H512" s="48"/>
      <c r="I512" s="48"/>
      <c r="J512" s="48"/>
      <c r="K512" s="48"/>
      <c r="L512" s="48"/>
    </row>
    <row r="513" spans="1:12" ht="16.5" customHeight="1">
      <c r="A513" s="48"/>
      <c r="B513" s="64"/>
      <c r="C513" s="65"/>
      <c r="D513" s="59"/>
      <c r="E513" s="48"/>
      <c r="F513" s="79"/>
      <c r="G513" s="80"/>
      <c r="H513" s="48"/>
      <c r="I513" s="48"/>
      <c r="J513" s="48"/>
      <c r="K513" s="48"/>
      <c r="L513" s="48"/>
    </row>
    <row r="514" spans="1:12" ht="16.5" customHeight="1">
      <c r="A514" s="48"/>
      <c r="B514" s="64"/>
      <c r="C514" s="65"/>
      <c r="D514" s="59"/>
      <c r="E514" s="48"/>
      <c r="F514" s="79"/>
      <c r="G514" s="80"/>
      <c r="H514" s="48"/>
      <c r="I514" s="48"/>
      <c r="J514" s="48"/>
      <c r="K514" s="48"/>
      <c r="L514" s="48"/>
    </row>
    <row r="515" spans="1:12" ht="16.5" customHeight="1">
      <c r="A515" s="48"/>
      <c r="B515" s="64"/>
      <c r="C515" s="65"/>
      <c r="D515" s="59"/>
      <c r="E515" s="48"/>
      <c r="F515" s="79"/>
      <c r="G515" s="80"/>
      <c r="H515" s="48"/>
      <c r="I515" s="48"/>
      <c r="J515" s="48"/>
      <c r="K515" s="48"/>
      <c r="L515" s="48"/>
    </row>
    <row r="516" spans="1:12" ht="16.5" customHeight="1">
      <c r="A516" s="48"/>
      <c r="B516" s="64"/>
      <c r="C516" s="65"/>
      <c r="D516" s="59"/>
      <c r="E516" s="48"/>
      <c r="F516" s="79"/>
      <c r="G516" s="80"/>
      <c r="H516" s="48"/>
      <c r="I516" s="48"/>
      <c r="J516" s="48"/>
      <c r="K516" s="48"/>
      <c r="L516" s="48"/>
    </row>
    <row r="517" spans="1:12" ht="16.5" customHeight="1">
      <c r="A517" s="48"/>
      <c r="B517" s="64"/>
      <c r="C517" s="65"/>
      <c r="D517" s="59"/>
      <c r="E517" s="48"/>
      <c r="F517" s="79"/>
      <c r="G517" s="80"/>
      <c r="H517" s="48"/>
      <c r="I517" s="48"/>
      <c r="J517" s="48"/>
      <c r="K517" s="48"/>
      <c r="L517" s="48"/>
    </row>
    <row r="518" spans="1:12" ht="16.5" customHeight="1">
      <c r="A518" s="48"/>
      <c r="B518" s="64"/>
      <c r="C518" s="65"/>
      <c r="D518" s="59"/>
      <c r="E518" s="48"/>
      <c r="F518" s="79"/>
      <c r="G518" s="80"/>
      <c r="H518" s="48"/>
      <c r="I518" s="48"/>
      <c r="J518" s="48"/>
      <c r="K518" s="48"/>
      <c r="L518" s="48"/>
    </row>
    <row r="519" spans="1:12" ht="16.5" customHeight="1">
      <c r="A519" s="48"/>
      <c r="B519" s="64"/>
      <c r="C519" s="65"/>
      <c r="D519" s="59"/>
      <c r="E519" s="48"/>
      <c r="F519" s="79"/>
      <c r="G519" s="80"/>
      <c r="H519" s="48"/>
      <c r="I519" s="48"/>
      <c r="J519" s="48"/>
      <c r="K519" s="48"/>
      <c r="L519" s="48"/>
    </row>
    <row r="520" spans="1:12" ht="16.5" customHeight="1">
      <c r="A520" s="48"/>
      <c r="B520" s="64"/>
      <c r="C520" s="65"/>
      <c r="D520" s="59"/>
      <c r="E520" s="48"/>
      <c r="F520" s="79"/>
      <c r="G520" s="80"/>
      <c r="H520" s="48"/>
      <c r="I520" s="48"/>
      <c r="J520" s="48"/>
      <c r="K520" s="48"/>
      <c r="L520" s="48"/>
    </row>
    <row r="521" spans="1:12" ht="16.5" customHeight="1">
      <c r="A521" s="48"/>
      <c r="B521" s="64"/>
      <c r="C521" s="65"/>
      <c r="D521" s="59"/>
      <c r="E521" s="48"/>
      <c r="F521" s="79"/>
      <c r="G521" s="80"/>
      <c r="H521" s="48"/>
      <c r="I521" s="48"/>
      <c r="J521" s="48"/>
      <c r="K521" s="48"/>
      <c r="L521" s="48"/>
    </row>
    <row r="522" spans="1:12" ht="16.5" customHeight="1">
      <c r="A522" s="48"/>
      <c r="B522" s="64"/>
      <c r="C522" s="65"/>
      <c r="D522" s="59"/>
      <c r="E522" s="48"/>
      <c r="F522" s="79"/>
      <c r="G522" s="80"/>
      <c r="H522" s="48"/>
      <c r="I522" s="48"/>
      <c r="J522" s="48"/>
      <c r="K522" s="48"/>
      <c r="L522" s="48"/>
    </row>
    <row r="523" spans="1:12" ht="16.5" customHeight="1">
      <c r="A523" s="48"/>
      <c r="B523" s="64"/>
      <c r="C523" s="65"/>
      <c r="D523" s="59"/>
      <c r="E523" s="48"/>
      <c r="F523" s="79"/>
      <c r="G523" s="80"/>
      <c r="H523" s="48"/>
      <c r="I523" s="48"/>
      <c r="J523" s="48"/>
      <c r="K523" s="48"/>
      <c r="L523" s="48"/>
    </row>
    <row r="524" spans="1:12" ht="16.5" customHeight="1">
      <c r="A524" s="48"/>
      <c r="B524" s="64"/>
      <c r="C524" s="65"/>
      <c r="D524" s="59"/>
      <c r="E524" s="48"/>
      <c r="F524" s="79"/>
      <c r="G524" s="80"/>
      <c r="H524" s="48"/>
      <c r="I524" s="48"/>
      <c r="J524" s="48"/>
      <c r="K524" s="48"/>
      <c r="L524" s="48"/>
    </row>
    <row r="525" spans="1:12" ht="16.5" customHeight="1">
      <c r="A525" s="48"/>
      <c r="B525" s="64"/>
      <c r="C525" s="65"/>
      <c r="D525" s="59"/>
      <c r="E525" s="48"/>
      <c r="F525" s="79"/>
      <c r="G525" s="80"/>
      <c r="H525" s="48"/>
      <c r="I525" s="48"/>
      <c r="J525" s="48"/>
      <c r="K525" s="48"/>
      <c r="L525" s="48"/>
    </row>
    <row r="526" spans="1:12" ht="16.5" customHeight="1">
      <c r="A526" s="48"/>
      <c r="B526" s="64"/>
      <c r="C526" s="65"/>
      <c r="D526" s="59"/>
      <c r="E526" s="48"/>
      <c r="F526" s="79"/>
      <c r="G526" s="80"/>
      <c r="H526" s="48"/>
      <c r="I526" s="48"/>
      <c r="J526" s="48"/>
      <c r="K526" s="48"/>
      <c r="L526" s="48"/>
    </row>
    <row r="527" spans="1:12" ht="16.5" customHeight="1">
      <c r="A527" s="48"/>
      <c r="B527" s="64"/>
      <c r="C527" s="65"/>
      <c r="D527" s="59"/>
      <c r="E527" s="48"/>
      <c r="F527" s="79"/>
      <c r="G527" s="80"/>
      <c r="H527" s="48"/>
      <c r="I527" s="48"/>
      <c r="J527" s="48"/>
      <c r="K527" s="48"/>
      <c r="L527" s="48"/>
    </row>
    <row r="528" spans="1:12" ht="16.5" customHeight="1">
      <c r="A528" s="48"/>
      <c r="B528" s="64"/>
      <c r="C528" s="65"/>
      <c r="D528" s="59"/>
      <c r="E528" s="48"/>
      <c r="F528" s="79"/>
      <c r="G528" s="80"/>
      <c r="H528" s="48"/>
      <c r="I528" s="48"/>
      <c r="J528" s="48"/>
      <c r="K528" s="48"/>
      <c r="L528" s="48"/>
    </row>
    <row r="529" spans="1:12" ht="16.5" customHeight="1">
      <c r="A529" s="48"/>
      <c r="B529" s="64"/>
      <c r="C529" s="65"/>
      <c r="D529" s="59"/>
      <c r="E529" s="48"/>
      <c r="F529" s="79"/>
      <c r="G529" s="80"/>
      <c r="H529" s="48"/>
      <c r="I529" s="48"/>
      <c r="J529" s="48"/>
      <c r="K529" s="48"/>
      <c r="L529" s="48"/>
    </row>
    <row r="530" spans="1:12" ht="16.5" customHeight="1">
      <c r="A530" s="48"/>
      <c r="B530" s="64"/>
      <c r="C530" s="65"/>
      <c r="D530" s="59"/>
      <c r="E530" s="48"/>
      <c r="F530" s="79"/>
      <c r="G530" s="80"/>
      <c r="H530" s="48"/>
      <c r="I530" s="48"/>
      <c r="J530" s="48"/>
      <c r="K530" s="48"/>
      <c r="L530" s="48"/>
    </row>
    <row r="531" spans="1:12" ht="16.5" customHeight="1">
      <c r="A531" s="48"/>
      <c r="B531" s="64"/>
      <c r="C531" s="65"/>
      <c r="D531" s="59"/>
      <c r="E531" s="48"/>
      <c r="F531" s="79"/>
      <c r="G531" s="80"/>
      <c r="H531" s="48"/>
      <c r="I531" s="48"/>
      <c r="J531" s="48"/>
      <c r="K531" s="48"/>
      <c r="L531" s="48"/>
    </row>
    <row r="532" spans="1:12" ht="16.5" customHeight="1">
      <c r="A532" s="48"/>
      <c r="B532" s="64"/>
      <c r="C532" s="65"/>
      <c r="D532" s="59"/>
      <c r="E532" s="48"/>
      <c r="F532" s="79"/>
      <c r="G532" s="80"/>
      <c r="H532" s="48"/>
      <c r="I532" s="48"/>
      <c r="J532" s="48"/>
      <c r="K532" s="48"/>
      <c r="L532" s="48"/>
    </row>
    <row r="533" spans="1:12" ht="16.5" customHeight="1">
      <c r="A533" s="48"/>
      <c r="B533" s="64"/>
      <c r="C533" s="65"/>
      <c r="D533" s="59"/>
      <c r="E533" s="48"/>
      <c r="F533" s="79"/>
      <c r="G533" s="80"/>
      <c r="H533" s="48"/>
      <c r="I533" s="48"/>
      <c r="J533" s="48"/>
      <c r="K533" s="48"/>
      <c r="L533" s="48"/>
    </row>
    <row r="534" spans="1:12" ht="16.5" customHeight="1">
      <c r="A534" s="48"/>
      <c r="B534" s="64"/>
      <c r="C534" s="65"/>
      <c r="D534" s="59"/>
      <c r="E534" s="48"/>
      <c r="F534" s="79"/>
      <c r="G534" s="80"/>
      <c r="H534" s="48"/>
      <c r="I534" s="48"/>
      <c r="J534" s="48"/>
      <c r="K534" s="48"/>
      <c r="L534" s="48"/>
    </row>
    <row r="535" spans="1:12" ht="16.5" customHeight="1">
      <c r="A535" s="48"/>
      <c r="B535" s="64"/>
      <c r="C535" s="65"/>
      <c r="D535" s="59"/>
      <c r="E535" s="48"/>
      <c r="F535" s="79"/>
      <c r="G535" s="80"/>
      <c r="H535" s="48"/>
      <c r="I535" s="48"/>
      <c r="J535" s="48"/>
      <c r="K535" s="48"/>
      <c r="L535" s="48"/>
    </row>
    <row r="536" spans="1:12" ht="16.5" customHeight="1">
      <c r="A536" s="48"/>
      <c r="B536" s="64"/>
      <c r="C536" s="65"/>
      <c r="D536" s="59"/>
      <c r="E536" s="48"/>
      <c r="F536" s="79"/>
      <c r="G536" s="80"/>
      <c r="H536" s="48"/>
      <c r="I536" s="48"/>
      <c r="J536" s="48"/>
      <c r="K536" s="48"/>
      <c r="L536" s="48"/>
    </row>
    <row r="537" spans="1:12" ht="16.5" customHeight="1">
      <c r="A537" s="48"/>
      <c r="B537" s="64"/>
      <c r="C537" s="65"/>
      <c r="D537" s="59"/>
      <c r="E537" s="48"/>
      <c r="F537" s="79"/>
      <c r="G537" s="80"/>
      <c r="H537" s="48"/>
      <c r="I537" s="48"/>
      <c r="J537" s="48"/>
      <c r="K537" s="48"/>
      <c r="L537" s="48"/>
    </row>
    <row r="538" spans="1:12" ht="16.5" customHeight="1">
      <c r="A538" s="48"/>
      <c r="B538" s="64"/>
      <c r="C538" s="65"/>
      <c r="D538" s="59"/>
      <c r="E538" s="48"/>
      <c r="F538" s="79"/>
      <c r="G538" s="80"/>
      <c r="H538" s="48"/>
      <c r="I538" s="48"/>
      <c r="J538" s="48"/>
      <c r="K538" s="48"/>
      <c r="L538" s="48"/>
    </row>
    <row r="539" spans="1:12" ht="16.5" customHeight="1">
      <c r="A539" s="48"/>
      <c r="B539" s="64"/>
      <c r="C539" s="65"/>
      <c r="D539" s="59"/>
      <c r="E539" s="48"/>
      <c r="F539" s="79"/>
      <c r="G539" s="80"/>
      <c r="H539" s="48"/>
      <c r="I539" s="48"/>
      <c r="J539" s="48"/>
      <c r="K539" s="48"/>
      <c r="L539" s="48"/>
    </row>
    <row r="540" spans="1:12" ht="16.5" customHeight="1">
      <c r="A540" s="48"/>
      <c r="B540" s="64"/>
      <c r="C540" s="65"/>
      <c r="D540" s="59"/>
      <c r="E540" s="48"/>
      <c r="F540" s="79"/>
      <c r="G540" s="80"/>
      <c r="H540" s="48"/>
      <c r="I540" s="48"/>
      <c r="J540" s="48"/>
      <c r="K540" s="48"/>
      <c r="L540" s="48"/>
    </row>
    <row r="541" spans="1:12" ht="16.5" customHeight="1">
      <c r="A541" s="48"/>
      <c r="B541" s="64"/>
      <c r="C541" s="65"/>
      <c r="D541" s="59"/>
      <c r="E541" s="48"/>
      <c r="F541" s="79"/>
      <c r="G541" s="80"/>
      <c r="H541" s="48"/>
      <c r="I541" s="48"/>
      <c r="J541" s="48"/>
      <c r="K541" s="48"/>
      <c r="L541" s="48"/>
    </row>
    <row r="542" spans="1:12" ht="16.5" customHeight="1">
      <c r="A542" s="48"/>
      <c r="B542" s="64"/>
      <c r="C542" s="65"/>
      <c r="D542" s="59"/>
      <c r="E542" s="48"/>
      <c r="F542" s="79"/>
      <c r="G542" s="80"/>
      <c r="H542" s="48"/>
      <c r="I542" s="48"/>
      <c r="J542" s="48"/>
      <c r="K542" s="48"/>
      <c r="L542" s="48"/>
    </row>
    <row r="543" spans="1:12" ht="16.5" customHeight="1">
      <c r="A543" s="48"/>
      <c r="B543" s="64"/>
      <c r="C543" s="65"/>
      <c r="D543" s="59"/>
      <c r="E543" s="48"/>
      <c r="F543" s="79"/>
      <c r="G543" s="80"/>
      <c r="H543" s="48"/>
      <c r="I543" s="48"/>
      <c r="J543" s="48"/>
      <c r="K543" s="48"/>
      <c r="L543" s="48"/>
    </row>
    <row r="544" spans="1:12" ht="16.5" customHeight="1">
      <c r="A544" s="48"/>
      <c r="B544" s="64"/>
      <c r="C544" s="65"/>
      <c r="D544" s="59"/>
      <c r="E544" s="48"/>
      <c r="F544" s="79"/>
      <c r="G544" s="80"/>
      <c r="H544" s="48"/>
      <c r="I544" s="48"/>
      <c r="J544" s="48"/>
      <c r="K544" s="48"/>
      <c r="L544" s="48"/>
    </row>
    <row r="545" spans="1:12" ht="16.5" customHeight="1">
      <c r="A545" s="48"/>
      <c r="B545" s="64"/>
      <c r="C545" s="65"/>
      <c r="D545" s="59"/>
      <c r="E545" s="48"/>
      <c r="F545" s="79"/>
      <c r="G545" s="80"/>
      <c r="H545" s="48"/>
      <c r="I545" s="48"/>
      <c r="J545" s="48"/>
      <c r="K545" s="48"/>
      <c r="L545" s="48"/>
    </row>
    <row r="546" spans="1:12" ht="16.5" customHeight="1">
      <c r="A546" s="48"/>
      <c r="B546" s="64"/>
      <c r="C546" s="65"/>
      <c r="D546" s="59"/>
      <c r="E546" s="48"/>
      <c r="F546" s="79"/>
      <c r="G546" s="80"/>
      <c r="H546" s="48"/>
      <c r="I546" s="48"/>
      <c r="J546" s="48"/>
      <c r="K546" s="48"/>
      <c r="L546" s="48"/>
    </row>
    <row r="547" spans="1:12" ht="16.5" customHeight="1">
      <c r="A547" s="48"/>
      <c r="B547" s="64"/>
      <c r="C547" s="65"/>
      <c r="D547" s="59"/>
      <c r="E547" s="48"/>
      <c r="F547" s="79"/>
      <c r="G547" s="80"/>
      <c r="H547" s="48"/>
      <c r="I547" s="48"/>
      <c r="J547" s="48"/>
      <c r="K547" s="48"/>
      <c r="L547" s="48"/>
    </row>
    <row r="548" spans="1:12" ht="16.5" customHeight="1">
      <c r="A548" s="48"/>
      <c r="B548" s="64"/>
      <c r="C548" s="65"/>
      <c r="D548" s="59"/>
      <c r="E548" s="48"/>
      <c r="F548" s="79"/>
      <c r="G548" s="80"/>
      <c r="H548" s="48"/>
      <c r="I548" s="48"/>
      <c r="J548" s="48"/>
      <c r="K548" s="48"/>
      <c r="L548" s="48"/>
    </row>
    <row r="549" spans="1:12" ht="16.5" customHeight="1">
      <c r="A549" s="48"/>
      <c r="B549" s="64"/>
      <c r="C549" s="65"/>
      <c r="D549" s="59"/>
      <c r="E549" s="48"/>
      <c r="F549" s="79"/>
      <c r="G549" s="80"/>
      <c r="H549" s="48"/>
      <c r="I549" s="48"/>
      <c r="J549" s="48"/>
      <c r="K549" s="48"/>
      <c r="L549" s="48"/>
    </row>
    <row r="550" spans="1:12" ht="16.5" customHeight="1">
      <c r="A550" s="48"/>
      <c r="B550" s="64"/>
      <c r="C550" s="65"/>
      <c r="D550" s="59"/>
      <c r="E550" s="48"/>
      <c r="F550" s="79"/>
      <c r="G550" s="80"/>
      <c r="H550" s="48"/>
      <c r="I550" s="48"/>
      <c r="J550" s="48"/>
      <c r="K550" s="48"/>
      <c r="L550" s="48"/>
    </row>
    <row r="551" spans="1:12" ht="16.5" customHeight="1">
      <c r="A551" s="48"/>
      <c r="B551" s="64"/>
      <c r="C551" s="65"/>
      <c r="D551" s="59"/>
      <c r="E551" s="48"/>
      <c r="F551" s="79"/>
      <c r="G551" s="80"/>
      <c r="H551" s="48"/>
      <c r="I551" s="48"/>
      <c r="J551" s="48"/>
      <c r="K551" s="48"/>
      <c r="L551" s="48"/>
    </row>
    <row r="552" spans="1:12" ht="16.5" customHeight="1">
      <c r="A552" s="48"/>
      <c r="B552" s="64"/>
      <c r="C552" s="65"/>
      <c r="D552" s="59"/>
      <c r="E552" s="48"/>
      <c r="F552" s="79"/>
      <c r="G552" s="80"/>
      <c r="H552" s="48"/>
      <c r="I552" s="48"/>
      <c r="J552" s="48"/>
      <c r="K552" s="48"/>
      <c r="L552" s="48"/>
    </row>
    <row r="553" spans="1:12" ht="16.5" customHeight="1">
      <c r="A553" s="48"/>
      <c r="B553" s="64"/>
      <c r="C553" s="65"/>
      <c r="D553" s="59"/>
      <c r="E553" s="48"/>
      <c r="F553" s="79"/>
      <c r="G553" s="80"/>
      <c r="H553" s="48"/>
      <c r="I553" s="48"/>
      <c r="J553" s="48"/>
      <c r="K553" s="48"/>
      <c r="L553" s="48"/>
    </row>
    <row r="554" spans="1:12" ht="16.5" customHeight="1">
      <c r="A554" s="48"/>
      <c r="B554" s="64"/>
      <c r="C554" s="65"/>
      <c r="D554" s="59"/>
      <c r="E554" s="48"/>
      <c r="F554" s="79"/>
      <c r="G554" s="80"/>
      <c r="H554" s="48"/>
      <c r="I554" s="48"/>
      <c r="J554" s="48"/>
      <c r="K554" s="48"/>
      <c r="L554" s="48"/>
    </row>
    <row r="555" spans="1:12" ht="16.5" customHeight="1">
      <c r="A555" s="48"/>
      <c r="B555" s="64"/>
      <c r="C555" s="65"/>
      <c r="D555" s="59"/>
      <c r="E555" s="48"/>
      <c r="F555" s="79"/>
      <c r="G555" s="80"/>
      <c r="H555" s="48"/>
      <c r="I555" s="48"/>
      <c r="J555" s="48"/>
      <c r="K555" s="48"/>
      <c r="L555" s="48"/>
    </row>
    <row r="556" spans="1:12" ht="16.5" customHeight="1">
      <c r="A556" s="48"/>
      <c r="B556" s="64"/>
      <c r="C556" s="65"/>
      <c r="D556" s="59"/>
      <c r="E556" s="48"/>
      <c r="F556" s="79"/>
      <c r="G556" s="80"/>
      <c r="H556" s="48"/>
      <c r="I556" s="48"/>
      <c r="J556" s="48"/>
      <c r="K556" s="48"/>
      <c r="L556" s="48"/>
    </row>
    <row r="557" spans="1:12" ht="16.5" customHeight="1">
      <c r="A557" s="48"/>
      <c r="B557" s="64"/>
      <c r="C557" s="65"/>
      <c r="D557" s="59"/>
      <c r="E557" s="48"/>
      <c r="F557" s="79"/>
      <c r="G557" s="80"/>
      <c r="H557" s="48"/>
      <c r="I557" s="48"/>
      <c r="J557" s="48"/>
      <c r="K557" s="48"/>
      <c r="L557" s="48"/>
    </row>
    <row r="558" spans="1:12" ht="16.5" customHeight="1">
      <c r="A558" s="48"/>
      <c r="B558" s="64"/>
      <c r="C558" s="65"/>
      <c r="D558" s="59"/>
      <c r="E558" s="48"/>
      <c r="F558" s="79"/>
      <c r="G558" s="80"/>
      <c r="H558" s="48"/>
      <c r="I558" s="48"/>
      <c r="J558" s="48"/>
      <c r="K558" s="48"/>
      <c r="L558" s="48"/>
    </row>
    <row r="559" spans="1:12" ht="16.5" customHeight="1">
      <c r="A559" s="48"/>
      <c r="B559" s="64"/>
      <c r="C559" s="65"/>
      <c r="D559" s="59"/>
      <c r="E559" s="48"/>
      <c r="F559" s="79"/>
      <c r="G559" s="80"/>
      <c r="H559" s="48"/>
      <c r="I559" s="48"/>
      <c r="J559" s="48"/>
      <c r="K559" s="48"/>
      <c r="L559" s="48"/>
    </row>
    <row r="560" spans="1:12" ht="16.5" customHeight="1">
      <c r="A560" s="48"/>
      <c r="B560" s="64"/>
      <c r="C560" s="65"/>
      <c r="D560" s="59"/>
      <c r="E560" s="48"/>
      <c r="F560" s="79"/>
      <c r="G560" s="80"/>
      <c r="H560" s="48"/>
      <c r="I560" s="48"/>
      <c r="J560" s="48"/>
      <c r="K560" s="48"/>
      <c r="L560" s="48"/>
    </row>
    <row r="561" spans="1:12" ht="16.5" customHeight="1">
      <c r="A561" s="48"/>
      <c r="B561" s="64"/>
      <c r="C561" s="65"/>
      <c r="D561" s="59"/>
      <c r="E561" s="48"/>
      <c r="F561" s="79"/>
      <c r="G561" s="80"/>
      <c r="H561" s="48"/>
      <c r="I561" s="48"/>
      <c r="J561" s="48"/>
      <c r="K561" s="48"/>
      <c r="L561" s="48"/>
    </row>
    <row r="562" spans="1:12" ht="16.5" customHeight="1">
      <c r="A562" s="48"/>
      <c r="B562" s="64"/>
      <c r="C562" s="65"/>
      <c r="D562" s="59"/>
      <c r="E562" s="48"/>
      <c r="F562" s="79"/>
      <c r="G562" s="80"/>
      <c r="H562" s="48"/>
      <c r="I562" s="48"/>
      <c r="J562" s="48"/>
      <c r="K562" s="48"/>
      <c r="L562" s="48"/>
    </row>
    <row r="563" spans="1:12" ht="16.5" customHeight="1">
      <c r="A563" s="48"/>
      <c r="B563" s="64"/>
      <c r="C563" s="65"/>
      <c r="D563" s="59"/>
      <c r="E563" s="48"/>
      <c r="F563" s="79"/>
      <c r="G563" s="80"/>
      <c r="H563" s="48"/>
      <c r="I563" s="48"/>
      <c r="J563" s="48"/>
      <c r="K563" s="48"/>
      <c r="L563" s="48"/>
    </row>
    <row r="564" spans="1:12" ht="16.5" customHeight="1">
      <c r="A564" s="48"/>
      <c r="B564" s="64"/>
      <c r="C564" s="65"/>
      <c r="D564" s="59"/>
      <c r="E564" s="48"/>
      <c r="F564" s="79"/>
      <c r="G564" s="80"/>
      <c r="H564" s="48"/>
      <c r="I564" s="48"/>
      <c r="J564" s="48"/>
      <c r="K564" s="48"/>
      <c r="L564" s="48"/>
    </row>
    <row r="565" spans="1:12" ht="16.5" customHeight="1">
      <c r="A565" s="48"/>
      <c r="B565" s="64"/>
      <c r="C565" s="65"/>
      <c r="D565" s="59"/>
      <c r="E565" s="48"/>
      <c r="F565" s="79"/>
      <c r="G565" s="80"/>
      <c r="H565" s="48"/>
      <c r="I565" s="48"/>
      <c r="J565" s="48"/>
      <c r="K565" s="48"/>
      <c r="L565" s="48"/>
    </row>
    <row r="566" spans="1:12" ht="16.5" customHeight="1">
      <c r="A566" s="48"/>
      <c r="B566" s="64"/>
      <c r="C566" s="65"/>
      <c r="D566" s="59"/>
      <c r="E566" s="48"/>
      <c r="F566" s="79"/>
      <c r="G566" s="80"/>
      <c r="H566" s="48"/>
      <c r="I566" s="48"/>
      <c r="J566" s="48"/>
      <c r="K566" s="48"/>
      <c r="L566" s="48"/>
    </row>
    <row r="567" spans="1:12" ht="16.5" customHeight="1">
      <c r="A567" s="48"/>
      <c r="B567" s="64"/>
      <c r="C567" s="65"/>
      <c r="D567" s="59"/>
      <c r="E567" s="48"/>
      <c r="F567" s="79"/>
      <c r="G567" s="80"/>
      <c r="H567" s="48"/>
      <c r="I567" s="48"/>
      <c r="J567" s="48"/>
      <c r="K567" s="48"/>
      <c r="L567" s="48"/>
    </row>
    <row r="568" spans="1:12" ht="16.5" customHeight="1">
      <c r="A568" s="48"/>
      <c r="B568" s="64"/>
      <c r="C568" s="65"/>
      <c r="D568" s="59"/>
      <c r="E568" s="48"/>
      <c r="F568" s="79"/>
      <c r="G568" s="80"/>
      <c r="H568" s="48"/>
      <c r="I568" s="48"/>
      <c r="J568" s="48"/>
      <c r="K568" s="48"/>
      <c r="L568" s="48"/>
    </row>
    <row r="569" spans="1:12" ht="16.5" customHeight="1">
      <c r="A569" s="48"/>
      <c r="B569" s="64"/>
      <c r="C569" s="65"/>
      <c r="D569" s="59"/>
      <c r="E569" s="48"/>
      <c r="F569" s="79"/>
      <c r="G569" s="80"/>
      <c r="H569" s="48"/>
      <c r="I569" s="48"/>
      <c r="J569" s="48"/>
      <c r="K569" s="48"/>
      <c r="L569" s="48"/>
    </row>
    <row r="570" spans="1:12" ht="16.5" customHeight="1">
      <c r="A570" s="48"/>
      <c r="B570" s="64"/>
      <c r="C570" s="65"/>
      <c r="D570" s="59"/>
      <c r="E570" s="48"/>
      <c r="F570" s="79"/>
      <c r="G570" s="80"/>
      <c r="H570" s="48"/>
      <c r="I570" s="48"/>
      <c r="J570" s="48"/>
      <c r="K570" s="48"/>
      <c r="L570" s="48"/>
    </row>
    <row r="571" spans="1:12" ht="16.5" customHeight="1">
      <c r="A571" s="48"/>
      <c r="B571" s="64"/>
      <c r="C571" s="65"/>
      <c r="D571" s="59"/>
      <c r="E571" s="48"/>
      <c r="F571" s="79"/>
      <c r="G571" s="80"/>
      <c r="H571" s="48"/>
      <c r="I571" s="48"/>
      <c r="J571" s="48"/>
      <c r="K571" s="48"/>
      <c r="L571" s="48"/>
    </row>
    <row r="572" spans="1:12" ht="16.5" customHeight="1">
      <c r="A572" s="48"/>
      <c r="B572" s="64"/>
      <c r="C572" s="65"/>
      <c r="D572" s="59"/>
      <c r="E572" s="48"/>
      <c r="F572" s="79"/>
      <c r="G572" s="80"/>
      <c r="H572" s="48"/>
      <c r="I572" s="48"/>
      <c r="J572" s="48"/>
      <c r="K572" s="48"/>
      <c r="L572" s="48"/>
    </row>
    <row r="573" spans="1:12" ht="16.5" customHeight="1">
      <c r="A573" s="48"/>
      <c r="B573" s="64"/>
      <c r="C573" s="65"/>
      <c r="D573" s="59"/>
      <c r="E573" s="48"/>
      <c r="F573" s="79"/>
      <c r="G573" s="80"/>
      <c r="H573" s="48"/>
      <c r="I573" s="48"/>
      <c r="J573" s="48"/>
      <c r="K573" s="48"/>
      <c r="L573" s="48"/>
    </row>
    <row r="574" spans="1:12" ht="16.5" customHeight="1">
      <c r="A574" s="48"/>
      <c r="B574" s="64"/>
      <c r="C574" s="65"/>
      <c r="D574" s="59"/>
      <c r="E574" s="48"/>
      <c r="F574" s="79"/>
      <c r="G574" s="80"/>
      <c r="H574" s="48"/>
      <c r="I574" s="48"/>
      <c r="J574" s="48"/>
      <c r="K574" s="48"/>
      <c r="L574" s="48"/>
    </row>
    <row r="575" spans="1:12" ht="16.5" customHeight="1">
      <c r="A575" s="48"/>
      <c r="B575" s="64"/>
      <c r="C575" s="65"/>
      <c r="D575" s="59"/>
      <c r="E575" s="48"/>
      <c r="F575" s="79"/>
      <c r="G575" s="80"/>
      <c r="H575" s="48"/>
      <c r="I575" s="48"/>
      <c r="J575" s="48"/>
      <c r="K575" s="48"/>
      <c r="L575" s="48"/>
    </row>
    <row r="576" spans="1:12" ht="16.5" customHeight="1">
      <c r="A576" s="48"/>
      <c r="B576" s="64"/>
      <c r="C576" s="65"/>
      <c r="D576" s="59"/>
      <c r="E576" s="48"/>
      <c r="F576" s="79"/>
      <c r="G576" s="80"/>
      <c r="H576" s="48"/>
      <c r="I576" s="48"/>
      <c r="J576" s="48"/>
      <c r="K576" s="48"/>
      <c r="L576" s="48"/>
    </row>
    <row r="577" spans="1:12" ht="16.5" customHeight="1">
      <c r="A577" s="48"/>
      <c r="B577" s="64"/>
      <c r="C577" s="65"/>
      <c r="D577" s="59"/>
      <c r="E577" s="48"/>
      <c r="F577" s="79"/>
      <c r="G577" s="80"/>
      <c r="H577" s="48"/>
      <c r="I577" s="48"/>
      <c r="J577" s="48"/>
      <c r="K577" s="48"/>
      <c r="L577" s="48"/>
    </row>
    <row r="578" spans="1:12" ht="16.5" customHeight="1">
      <c r="A578" s="48"/>
      <c r="B578" s="64"/>
      <c r="C578" s="65"/>
      <c r="D578" s="59"/>
      <c r="E578" s="48"/>
      <c r="F578" s="79"/>
      <c r="G578" s="80"/>
      <c r="H578" s="48"/>
      <c r="I578" s="48"/>
      <c r="J578" s="48"/>
      <c r="K578" s="48"/>
      <c r="L578" s="48"/>
    </row>
    <row r="579" spans="1:12" ht="16.5" customHeight="1">
      <c r="A579" s="48"/>
      <c r="B579" s="64"/>
      <c r="C579" s="65"/>
      <c r="D579" s="59"/>
      <c r="E579" s="48"/>
      <c r="F579" s="79"/>
      <c r="G579" s="80"/>
      <c r="H579" s="48"/>
      <c r="I579" s="48"/>
      <c r="J579" s="48"/>
      <c r="K579" s="48"/>
      <c r="L579" s="48"/>
    </row>
    <row r="580" spans="1:12" ht="16.5" customHeight="1">
      <c r="A580" s="48"/>
      <c r="B580" s="64"/>
      <c r="C580" s="65"/>
      <c r="D580" s="59"/>
      <c r="E580" s="48"/>
      <c r="F580" s="79"/>
      <c r="G580" s="80"/>
      <c r="H580" s="48"/>
      <c r="I580" s="48"/>
      <c r="J580" s="48"/>
      <c r="K580" s="48"/>
      <c r="L580" s="48"/>
    </row>
    <row r="581" spans="1:12" ht="16.5" customHeight="1">
      <c r="A581" s="48"/>
      <c r="B581" s="64"/>
      <c r="C581" s="65"/>
      <c r="D581" s="59"/>
      <c r="E581" s="48"/>
      <c r="F581" s="79"/>
      <c r="G581" s="80"/>
      <c r="H581" s="48"/>
      <c r="I581" s="48"/>
      <c r="J581" s="48"/>
      <c r="K581" s="48"/>
      <c r="L581" s="48"/>
    </row>
    <row r="582" spans="1:12" ht="16.5" customHeight="1">
      <c r="A582" s="48"/>
      <c r="B582" s="64"/>
      <c r="C582" s="65"/>
      <c r="D582" s="59"/>
      <c r="E582" s="48"/>
      <c r="F582" s="79"/>
      <c r="G582" s="80"/>
      <c r="H582" s="48"/>
      <c r="I582" s="48"/>
      <c r="J582" s="48"/>
      <c r="K582" s="48"/>
      <c r="L582" s="48"/>
    </row>
    <row r="583" spans="1:12" ht="16.5" customHeight="1">
      <c r="A583" s="48"/>
      <c r="B583" s="64"/>
      <c r="C583" s="65"/>
      <c r="D583" s="59"/>
      <c r="E583" s="48"/>
      <c r="F583" s="79"/>
      <c r="G583" s="80"/>
      <c r="H583" s="48"/>
      <c r="I583" s="48"/>
      <c r="J583" s="48"/>
      <c r="K583" s="48"/>
      <c r="L583" s="48"/>
    </row>
    <row r="584" spans="1:12" ht="16.5" customHeight="1">
      <c r="A584" s="48"/>
      <c r="B584" s="64"/>
      <c r="C584" s="65"/>
      <c r="D584" s="59"/>
      <c r="E584" s="48"/>
      <c r="F584" s="79"/>
      <c r="G584" s="80"/>
      <c r="H584" s="48"/>
      <c r="I584" s="48"/>
      <c r="J584" s="48"/>
      <c r="K584" s="48"/>
      <c r="L584" s="48"/>
    </row>
    <row r="585" spans="1:12" ht="16.5" customHeight="1">
      <c r="A585" s="48"/>
      <c r="B585" s="64"/>
      <c r="C585" s="65"/>
      <c r="D585" s="59"/>
      <c r="E585" s="48"/>
      <c r="F585" s="79"/>
      <c r="G585" s="80"/>
      <c r="H585" s="48"/>
      <c r="I585" s="48"/>
      <c r="J585" s="48"/>
      <c r="K585" s="48"/>
      <c r="L585" s="48"/>
    </row>
    <row r="586" spans="1:12" ht="16.5" customHeight="1">
      <c r="A586" s="48"/>
      <c r="B586" s="64"/>
      <c r="C586" s="65"/>
      <c r="D586" s="59"/>
      <c r="E586" s="48"/>
      <c r="F586" s="79"/>
      <c r="G586" s="80"/>
      <c r="H586" s="48"/>
      <c r="I586" s="48"/>
      <c r="J586" s="48"/>
      <c r="K586" s="48"/>
      <c r="L586" s="48"/>
    </row>
    <row r="587" spans="1:12" ht="16.5" customHeight="1">
      <c r="A587" s="48"/>
      <c r="B587" s="64"/>
      <c r="C587" s="65"/>
      <c r="D587" s="59"/>
      <c r="E587" s="48"/>
      <c r="F587" s="79"/>
      <c r="G587" s="80"/>
      <c r="H587" s="48"/>
      <c r="I587" s="48"/>
      <c r="J587" s="48"/>
      <c r="K587" s="48"/>
      <c r="L587" s="48"/>
    </row>
    <row r="588" spans="1:12" ht="16.5" customHeight="1">
      <c r="A588" s="48"/>
      <c r="B588" s="64"/>
      <c r="C588" s="65"/>
      <c r="D588" s="59"/>
      <c r="E588" s="48"/>
      <c r="F588" s="79"/>
      <c r="G588" s="80"/>
      <c r="H588" s="48"/>
      <c r="I588" s="48"/>
      <c r="J588" s="48"/>
      <c r="K588" s="48"/>
      <c r="L588" s="48"/>
    </row>
    <row r="589" spans="1:12" ht="16.5" customHeight="1">
      <c r="A589" s="48"/>
      <c r="B589" s="64"/>
      <c r="C589" s="65"/>
      <c r="D589" s="59"/>
      <c r="E589" s="48"/>
      <c r="F589" s="79"/>
      <c r="G589" s="80"/>
      <c r="H589" s="48"/>
      <c r="I589" s="48"/>
      <c r="J589" s="48"/>
      <c r="K589" s="48"/>
      <c r="L589" s="48"/>
    </row>
    <row r="590" spans="1:12" ht="16.5" customHeight="1">
      <c r="A590" s="48"/>
      <c r="B590" s="64"/>
      <c r="C590" s="65"/>
      <c r="D590" s="59"/>
      <c r="E590" s="48"/>
      <c r="F590" s="79"/>
      <c r="G590" s="80"/>
      <c r="H590" s="48"/>
      <c r="I590" s="48"/>
      <c r="J590" s="48"/>
      <c r="K590" s="48"/>
      <c r="L590" s="48"/>
    </row>
    <row r="591" spans="1:12" ht="16.5" customHeight="1">
      <c r="A591" s="48"/>
      <c r="B591" s="64"/>
      <c r="C591" s="65"/>
      <c r="D591" s="59"/>
      <c r="E591" s="48"/>
      <c r="F591" s="79"/>
      <c r="G591" s="80"/>
      <c r="H591" s="48"/>
      <c r="I591" s="48"/>
      <c r="J591" s="48"/>
      <c r="K591" s="48"/>
      <c r="L591" s="48"/>
    </row>
    <row r="592" spans="1:12" ht="16.5" customHeight="1">
      <c r="A592" s="48"/>
      <c r="B592" s="64"/>
      <c r="C592" s="65"/>
      <c r="D592" s="59"/>
      <c r="E592" s="48"/>
      <c r="F592" s="79"/>
      <c r="G592" s="80"/>
      <c r="H592" s="48"/>
      <c r="I592" s="48"/>
      <c r="J592" s="48"/>
      <c r="K592" s="48"/>
      <c r="L592" s="48"/>
    </row>
    <row r="593" spans="1:12" ht="16.5" customHeight="1">
      <c r="A593" s="48"/>
      <c r="B593" s="64"/>
      <c r="C593" s="65"/>
      <c r="D593" s="59"/>
      <c r="E593" s="48"/>
      <c r="F593" s="79"/>
      <c r="G593" s="80"/>
      <c r="H593" s="48"/>
      <c r="I593" s="48"/>
      <c r="J593" s="48"/>
      <c r="K593" s="48"/>
      <c r="L593" s="48"/>
    </row>
    <row r="594" spans="1:12" ht="16.5" customHeight="1">
      <c r="A594" s="48"/>
      <c r="B594" s="64"/>
      <c r="C594" s="65"/>
      <c r="D594" s="59"/>
      <c r="E594" s="48"/>
      <c r="F594" s="79"/>
      <c r="G594" s="80"/>
      <c r="H594" s="48"/>
      <c r="I594" s="48"/>
      <c r="J594" s="48"/>
      <c r="K594" s="48"/>
      <c r="L594" s="48"/>
    </row>
    <row r="595" spans="1:12" ht="16.5" customHeight="1">
      <c r="A595" s="48"/>
      <c r="B595" s="64"/>
      <c r="C595" s="65"/>
      <c r="D595" s="59"/>
      <c r="E595" s="48"/>
      <c r="F595" s="79"/>
      <c r="G595" s="80"/>
      <c r="H595" s="48"/>
      <c r="I595" s="48"/>
      <c r="J595" s="48"/>
      <c r="K595" s="48"/>
      <c r="L595" s="48"/>
    </row>
    <row r="596" spans="1:12" ht="16.5" customHeight="1">
      <c r="A596" s="48"/>
      <c r="B596" s="64"/>
      <c r="C596" s="65"/>
      <c r="D596" s="59"/>
      <c r="E596" s="48"/>
      <c r="F596" s="79"/>
      <c r="G596" s="80"/>
      <c r="H596" s="48"/>
      <c r="I596" s="48"/>
      <c r="J596" s="48"/>
      <c r="K596" s="48"/>
      <c r="L596" s="48"/>
    </row>
    <row r="597" spans="1:12" ht="16.5" customHeight="1">
      <c r="A597" s="48"/>
      <c r="B597" s="64"/>
      <c r="C597" s="65"/>
      <c r="D597" s="59"/>
      <c r="E597" s="48"/>
      <c r="F597" s="79"/>
      <c r="G597" s="80"/>
      <c r="H597" s="48"/>
      <c r="I597" s="48"/>
      <c r="J597" s="48"/>
      <c r="K597" s="48"/>
      <c r="L597" s="48"/>
    </row>
    <row r="598" spans="1:12" ht="16.5" customHeight="1">
      <c r="A598" s="48"/>
      <c r="B598" s="64"/>
      <c r="C598" s="65"/>
      <c r="D598" s="59"/>
      <c r="E598" s="48"/>
      <c r="F598" s="79"/>
      <c r="G598" s="80"/>
      <c r="H598" s="48"/>
      <c r="I598" s="48"/>
      <c r="J598" s="48"/>
      <c r="K598" s="48"/>
      <c r="L598" s="48"/>
    </row>
    <row r="599" spans="1:12" ht="16.5" customHeight="1">
      <c r="A599" s="48"/>
      <c r="B599" s="64"/>
      <c r="C599" s="65"/>
      <c r="D599" s="59"/>
      <c r="E599" s="48"/>
      <c r="F599" s="79"/>
      <c r="G599" s="80"/>
      <c r="H599" s="48"/>
      <c r="I599" s="48"/>
      <c r="J599" s="48"/>
      <c r="K599" s="48"/>
      <c r="L599" s="48"/>
    </row>
    <row r="600" spans="1:12" ht="16.5" customHeight="1">
      <c r="A600" s="48"/>
      <c r="B600" s="64"/>
      <c r="C600" s="65"/>
      <c r="D600" s="59"/>
      <c r="E600" s="48"/>
      <c r="F600" s="79"/>
      <c r="G600" s="80"/>
      <c r="H600" s="48"/>
      <c r="I600" s="48"/>
      <c r="J600" s="48"/>
      <c r="K600" s="48"/>
      <c r="L600" s="48"/>
    </row>
    <row r="601" spans="1:12" ht="16.5" customHeight="1">
      <c r="A601" s="48"/>
      <c r="B601" s="64"/>
      <c r="C601" s="65"/>
      <c r="D601" s="59"/>
      <c r="E601" s="48"/>
      <c r="F601" s="79"/>
      <c r="G601" s="80"/>
      <c r="H601" s="48"/>
      <c r="I601" s="48"/>
      <c r="J601" s="48"/>
      <c r="K601" s="48"/>
      <c r="L601" s="48"/>
    </row>
    <row r="602" spans="1:12" ht="16.5" customHeight="1">
      <c r="A602" s="48"/>
      <c r="B602" s="64"/>
      <c r="C602" s="65"/>
      <c r="D602" s="59"/>
      <c r="E602" s="48"/>
      <c r="F602" s="79"/>
      <c r="G602" s="80"/>
      <c r="H602" s="48"/>
      <c r="I602" s="48"/>
      <c r="J602" s="48"/>
      <c r="K602" s="48"/>
      <c r="L602" s="48"/>
    </row>
    <row r="603" spans="1:12" ht="16.5" customHeight="1">
      <c r="A603" s="48"/>
      <c r="B603" s="64"/>
      <c r="C603" s="65"/>
      <c r="D603" s="59"/>
      <c r="E603" s="48"/>
      <c r="F603" s="79"/>
      <c r="G603" s="80"/>
      <c r="H603" s="48"/>
      <c r="I603" s="48"/>
      <c r="J603" s="48"/>
      <c r="K603" s="48"/>
      <c r="L603" s="48"/>
    </row>
    <row r="604" spans="1:12" ht="16.5" customHeight="1">
      <c r="A604" s="48"/>
      <c r="B604" s="64"/>
      <c r="C604" s="65"/>
      <c r="D604" s="59"/>
      <c r="E604" s="48"/>
      <c r="F604" s="79"/>
      <c r="G604" s="80"/>
      <c r="H604" s="48"/>
      <c r="I604" s="48"/>
      <c r="J604" s="48"/>
      <c r="K604" s="48"/>
      <c r="L604" s="48"/>
    </row>
    <row r="605" spans="1:12" ht="16.5" customHeight="1">
      <c r="A605" s="48"/>
      <c r="B605" s="64"/>
      <c r="C605" s="65"/>
      <c r="D605" s="59"/>
      <c r="E605" s="48"/>
      <c r="F605" s="79"/>
      <c r="G605" s="80"/>
      <c r="H605" s="48"/>
      <c r="I605" s="48"/>
      <c r="J605" s="48"/>
      <c r="K605" s="48"/>
      <c r="L605" s="48"/>
    </row>
    <row r="606" spans="1:12" ht="16.5" customHeight="1">
      <c r="A606" s="48"/>
      <c r="B606" s="64"/>
      <c r="C606" s="65"/>
      <c r="D606" s="59"/>
      <c r="E606" s="48"/>
      <c r="F606" s="79"/>
      <c r="G606" s="80"/>
      <c r="H606" s="48"/>
      <c r="I606" s="48"/>
      <c r="J606" s="48"/>
      <c r="K606" s="48"/>
      <c r="L606" s="48"/>
    </row>
    <row r="607" spans="1:12" ht="16.5" customHeight="1">
      <c r="A607" s="48"/>
      <c r="B607" s="64"/>
      <c r="C607" s="65"/>
      <c r="D607" s="59"/>
      <c r="E607" s="48"/>
      <c r="F607" s="79"/>
      <c r="G607" s="80"/>
      <c r="H607" s="48"/>
      <c r="I607" s="48"/>
      <c r="J607" s="48"/>
      <c r="K607" s="48"/>
      <c r="L607" s="48"/>
    </row>
    <row r="608" spans="1:12" ht="16.5" customHeight="1">
      <c r="A608" s="48"/>
      <c r="B608" s="64"/>
      <c r="C608" s="65"/>
      <c r="D608" s="59"/>
      <c r="E608" s="48"/>
      <c r="F608" s="79"/>
      <c r="G608" s="80"/>
      <c r="H608" s="48"/>
      <c r="I608" s="48"/>
      <c r="J608" s="48"/>
      <c r="K608" s="48"/>
      <c r="L608" s="48"/>
    </row>
    <row r="609" spans="1:12" ht="16.5" customHeight="1">
      <c r="A609" s="48"/>
      <c r="B609" s="64"/>
      <c r="C609" s="65"/>
      <c r="D609" s="59"/>
      <c r="E609" s="48"/>
      <c r="F609" s="79"/>
      <c r="G609" s="80"/>
      <c r="H609" s="48"/>
      <c r="I609" s="48"/>
      <c r="J609" s="48"/>
      <c r="K609" s="48"/>
      <c r="L609" s="48"/>
    </row>
    <row r="610" spans="1:12" ht="16.5" customHeight="1">
      <c r="A610" s="48"/>
      <c r="B610" s="64"/>
      <c r="C610" s="65"/>
      <c r="D610" s="59"/>
      <c r="E610" s="48"/>
      <c r="F610" s="79"/>
      <c r="G610" s="80"/>
      <c r="H610" s="48"/>
      <c r="I610" s="48"/>
      <c r="J610" s="48"/>
      <c r="K610" s="48"/>
      <c r="L610" s="48"/>
    </row>
    <row r="611" spans="1:12" ht="16.5" customHeight="1">
      <c r="A611" s="48"/>
      <c r="B611" s="64"/>
      <c r="C611" s="65"/>
      <c r="D611" s="59"/>
      <c r="E611" s="48"/>
      <c r="F611" s="79"/>
      <c r="G611" s="80"/>
      <c r="H611" s="48"/>
      <c r="I611" s="48"/>
      <c r="J611" s="48"/>
      <c r="K611" s="48"/>
      <c r="L611" s="48"/>
    </row>
    <row r="612" spans="1:12" ht="16.5" customHeight="1">
      <c r="A612" s="48"/>
      <c r="B612" s="64"/>
      <c r="C612" s="65"/>
      <c r="D612" s="59"/>
      <c r="E612" s="48"/>
      <c r="F612" s="79"/>
      <c r="G612" s="80"/>
      <c r="H612" s="48"/>
      <c r="I612" s="48"/>
      <c r="J612" s="48"/>
      <c r="K612" s="48"/>
      <c r="L612" s="48"/>
    </row>
    <row r="613" spans="1:12" ht="16.5" customHeight="1">
      <c r="A613" s="48"/>
      <c r="B613" s="64"/>
      <c r="C613" s="65"/>
      <c r="D613" s="59"/>
      <c r="E613" s="48"/>
      <c r="F613" s="79"/>
      <c r="G613" s="80"/>
      <c r="H613" s="48"/>
      <c r="I613" s="48"/>
      <c r="J613" s="48"/>
      <c r="K613" s="48"/>
      <c r="L613" s="48"/>
    </row>
    <row r="614" spans="1:12" ht="16.5" customHeight="1">
      <c r="A614" s="48"/>
      <c r="B614" s="64"/>
      <c r="C614" s="65"/>
      <c r="D614" s="59"/>
      <c r="E614" s="48"/>
      <c r="F614" s="79"/>
      <c r="G614" s="80"/>
      <c r="H614" s="48"/>
      <c r="I614" s="48"/>
      <c r="J614" s="48"/>
      <c r="K614" s="48"/>
      <c r="L614" s="48"/>
    </row>
    <row r="615" spans="1:12" ht="16.5" customHeight="1">
      <c r="A615" s="48"/>
      <c r="B615" s="64"/>
      <c r="C615" s="65"/>
      <c r="D615" s="59"/>
      <c r="E615" s="48"/>
      <c r="F615" s="79"/>
      <c r="G615" s="80"/>
      <c r="H615" s="48"/>
      <c r="I615" s="48"/>
      <c r="J615" s="48"/>
      <c r="K615" s="48"/>
      <c r="L615" s="48"/>
    </row>
    <row r="616" spans="1:12" ht="16.5" customHeight="1">
      <c r="A616" s="48"/>
      <c r="B616" s="64"/>
      <c r="C616" s="65"/>
      <c r="D616" s="59"/>
      <c r="E616" s="48"/>
      <c r="F616" s="79"/>
      <c r="G616" s="80"/>
      <c r="H616" s="48"/>
      <c r="I616" s="48"/>
      <c r="J616" s="48"/>
      <c r="K616" s="48"/>
      <c r="L616" s="48"/>
    </row>
    <row r="617" spans="1:12" ht="16.5" customHeight="1">
      <c r="A617" s="48"/>
      <c r="B617" s="64"/>
      <c r="C617" s="65"/>
      <c r="D617" s="59"/>
      <c r="E617" s="48"/>
      <c r="F617" s="79"/>
      <c r="G617" s="80"/>
      <c r="H617" s="48"/>
      <c r="I617" s="48"/>
      <c r="J617" s="48"/>
      <c r="K617" s="48"/>
      <c r="L617" s="48"/>
    </row>
    <row r="618" spans="1:12" ht="16.5" customHeight="1">
      <c r="A618" s="48"/>
      <c r="B618" s="64"/>
      <c r="C618" s="65"/>
      <c r="D618" s="59"/>
      <c r="E618" s="48"/>
      <c r="F618" s="79"/>
      <c r="G618" s="80"/>
      <c r="H618" s="48"/>
      <c r="I618" s="48"/>
      <c r="J618" s="48"/>
      <c r="K618" s="48"/>
      <c r="L618" s="48"/>
    </row>
    <row r="619" spans="1:12" ht="16.5" customHeight="1">
      <c r="A619" s="48"/>
      <c r="B619" s="64"/>
      <c r="C619" s="65"/>
      <c r="D619" s="59"/>
      <c r="E619" s="48"/>
      <c r="F619" s="79"/>
      <c r="G619" s="80"/>
      <c r="H619" s="48"/>
      <c r="I619" s="48"/>
      <c r="J619" s="48"/>
      <c r="K619" s="48"/>
      <c r="L619" s="48"/>
    </row>
    <row r="620" spans="1:12" ht="16.5" customHeight="1">
      <c r="A620" s="48"/>
      <c r="B620" s="64"/>
      <c r="C620" s="65"/>
      <c r="D620" s="59"/>
      <c r="E620" s="48"/>
      <c r="F620" s="79"/>
      <c r="G620" s="80"/>
      <c r="H620" s="48"/>
      <c r="I620" s="48"/>
      <c r="J620" s="48"/>
      <c r="K620" s="48"/>
      <c r="L620" s="48"/>
    </row>
    <row r="621" spans="1:12" ht="16.5" customHeight="1">
      <c r="A621" s="48"/>
      <c r="B621" s="64"/>
      <c r="C621" s="65"/>
      <c r="D621" s="59"/>
      <c r="E621" s="48"/>
      <c r="F621" s="79"/>
      <c r="G621" s="80"/>
      <c r="H621" s="48"/>
      <c r="I621" s="48"/>
      <c r="J621" s="48"/>
      <c r="K621" s="48"/>
      <c r="L621" s="48"/>
    </row>
    <row r="622" spans="1:12" ht="16.5" customHeight="1">
      <c r="A622" s="48"/>
      <c r="B622" s="64"/>
      <c r="C622" s="65"/>
      <c r="D622" s="59"/>
      <c r="E622" s="48"/>
      <c r="F622" s="79"/>
      <c r="G622" s="80"/>
      <c r="H622" s="48"/>
      <c r="I622" s="48"/>
      <c r="J622" s="48"/>
      <c r="K622" s="48"/>
      <c r="L622" s="48"/>
    </row>
    <row r="623" spans="1:12" ht="16.5" customHeight="1">
      <c r="A623" s="48"/>
      <c r="B623" s="64"/>
      <c r="C623" s="65"/>
      <c r="D623" s="59"/>
      <c r="E623" s="48"/>
      <c r="F623" s="79"/>
      <c r="G623" s="80"/>
      <c r="H623" s="48"/>
      <c r="I623" s="48"/>
      <c r="J623" s="48"/>
      <c r="K623" s="48"/>
      <c r="L623" s="48"/>
    </row>
    <row r="624" spans="1:12" ht="16.5" customHeight="1">
      <c r="A624" s="48"/>
      <c r="B624" s="64"/>
      <c r="C624" s="65"/>
      <c r="D624" s="59"/>
      <c r="E624" s="48"/>
      <c r="F624" s="79"/>
      <c r="G624" s="80"/>
      <c r="H624" s="48"/>
      <c r="I624" s="48"/>
      <c r="J624" s="48"/>
      <c r="K624" s="48"/>
      <c r="L624" s="48"/>
    </row>
    <row r="625" spans="1:12" ht="16.5" customHeight="1">
      <c r="A625" s="48"/>
      <c r="B625" s="64"/>
      <c r="C625" s="65"/>
      <c r="D625" s="59"/>
      <c r="E625" s="48"/>
      <c r="F625" s="79"/>
      <c r="G625" s="80"/>
      <c r="H625" s="48"/>
      <c r="I625" s="48"/>
      <c r="J625" s="48"/>
      <c r="K625" s="48"/>
      <c r="L625" s="48"/>
    </row>
    <row r="626" spans="1:12" ht="16.5" customHeight="1">
      <c r="A626" s="48"/>
      <c r="B626" s="64"/>
      <c r="C626" s="65"/>
      <c r="D626" s="59"/>
      <c r="E626" s="48"/>
      <c r="F626" s="79"/>
      <c r="G626" s="80"/>
      <c r="H626" s="48"/>
      <c r="I626" s="48"/>
      <c r="J626" s="48"/>
      <c r="K626" s="48"/>
      <c r="L626" s="48"/>
    </row>
    <row r="627" spans="1:12" ht="16.5" customHeight="1">
      <c r="A627" s="48"/>
      <c r="B627" s="64"/>
      <c r="C627" s="65"/>
      <c r="D627" s="59"/>
      <c r="E627" s="48"/>
      <c r="F627" s="79"/>
      <c r="G627" s="80"/>
      <c r="H627" s="48"/>
      <c r="I627" s="48"/>
      <c r="J627" s="48"/>
      <c r="K627" s="48"/>
      <c r="L627" s="48"/>
    </row>
    <row r="628" spans="1:12" ht="16.5" customHeight="1">
      <c r="A628" s="48"/>
      <c r="B628" s="64"/>
      <c r="C628" s="65"/>
      <c r="D628" s="59"/>
      <c r="E628" s="48"/>
      <c r="F628" s="79"/>
      <c r="G628" s="80"/>
      <c r="H628" s="48"/>
      <c r="I628" s="48"/>
      <c r="J628" s="48"/>
      <c r="K628" s="48"/>
      <c r="L628" s="48"/>
    </row>
    <row r="629" spans="1:12" ht="16.5" customHeight="1">
      <c r="A629" s="48"/>
      <c r="B629" s="64"/>
      <c r="C629" s="65"/>
      <c r="D629" s="59"/>
      <c r="E629" s="48"/>
      <c r="F629" s="79"/>
      <c r="G629" s="80"/>
      <c r="H629" s="48"/>
      <c r="I629" s="48"/>
      <c r="J629" s="48"/>
      <c r="K629" s="48"/>
      <c r="L629" s="48"/>
    </row>
    <row r="630" spans="1:12" ht="16.5" customHeight="1">
      <c r="A630" s="48"/>
      <c r="B630" s="64"/>
      <c r="C630" s="65"/>
      <c r="D630" s="59"/>
      <c r="E630" s="48"/>
      <c r="F630" s="79"/>
      <c r="G630" s="80"/>
      <c r="H630" s="48"/>
      <c r="I630" s="48"/>
      <c r="J630" s="48"/>
      <c r="K630" s="48"/>
      <c r="L630" s="48"/>
    </row>
    <row r="631" spans="1:12" ht="16.5" customHeight="1">
      <c r="A631" s="48"/>
      <c r="B631" s="64"/>
      <c r="C631" s="65"/>
      <c r="D631" s="59"/>
      <c r="E631" s="48"/>
      <c r="F631" s="79"/>
      <c r="G631" s="80"/>
      <c r="H631" s="48"/>
      <c r="I631" s="48"/>
      <c r="J631" s="48"/>
      <c r="K631" s="48"/>
      <c r="L631" s="48"/>
    </row>
    <row r="632" spans="1:12" ht="16.5" customHeight="1">
      <c r="A632" s="48"/>
      <c r="B632" s="64"/>
      <c r="C632" s="65"/>
      <c r="D632" s="59"/>
      <c r="E632" s="48"/>
      <c r="F632" s="79"/>
      <c r="G632" s="80"/>
      <c r="H632" s="48"/>
      <c r="I632" s="48"/>
      <c r="J632" s="48"/>
      <c r="K632" s="48"/>
      <c r="L632" s="48"/>
    </row>
    <row r="633" spans="1:12" ht="16.5" customHeight="1">
      <c r="A633" s="48"/>
      <c r="B633" s="64"/>
      <c r="C633" s="65"/>
      <c r="D633" s="59"/>
      <c r="E633" s="48"/>
      <c r="F633" s="79"/>
      <c r="G633" s="80"/>
      <c r="H633" s="48"/>
      <c r="I633" s="48"/>
      <c r="J633" s="48"/>
      <c r="K633" s="48"/>
      <c r="L633" s="48"/>
    </row>
    <row r="634" spans="1:12" ht="16.5" customHeight="1">
      <c r="A634" s="48"/>
      <c r="B634" s="64"/>
      <c r="C634" s="65"/>
      <c r="D634" s="59"/>
      <c r="E634" s="48"/>
      <c r="F634" s="79"/>
      <c r="G634" s="80"/>
      <c r="H634" s="48"/>
      <c r="I634" s="48"/>
      <c r="J634" s="48"/>
      <c r="K634" s="48"/>
      <c r="L634" s="48"/>
    </row>
    <row r="635" spans="1:12" ht="16.5" customHeight="1">
      <c r="A635" s="48"/>
      <c r="B635" s="64"/>
      <c r="C635" s="65"/>
      <c r="D635" s="59"/>
      <c r="E635" s="48"/>
      <c r="F635" s="79"/>
      <c r="G635" s="80"/>
      <c r="H635" s="48"/>
      <c r="I635" s="48"/>
      <c r="J635" s="48"/>
      <c r="K635" s="48"/>
      <c r="L635" s="48"/>
    </row>
    <row r="636" spans="1:12" ht="16.5" customHeight="1">
      <c r="A636" s="48"/>
      <c r="B636" s="64"/>
      <c r="C636" s="65"/>
      <c r="D636" s="59"/>
      <c r="E636" s="48"/>
      <c r="F636" s="79"/>
      <c r="G636" s="80"/>
      <c r="H636" s="48"/>
      <c r="I636" s="48"/>
      <c r="J636" s="48"/>
      <c r="K636" s="48"/>
      <c r="L636" s="48"/>
    </row>
    <row r="637" spans="1:12" ht="16.5" customHeight="1">
      <c r="A637" s="48"/>
      <c r="B637" s="64"/>
      <c r="C637" s="65"/>
      <c r="D637" s="59"/>
      <c r="E637" s="48"/>
      <c r="F637" s="79"/>
      <c r="G637" s="80"/>
      <c r="H637" s="48"/>
      <c r="I637" s="48"/>
      <c r="J637" s="48"/>
      <c r="K637" s="48"/>
      <c r="L637" s="48"/>
    </row>
    <row r="638" spans="1:12" ht="16.5" customHeight="1">
      <c r="A638" s="48"/>
      <c r="B638" s="64"/>
      <c r="C638" s="65"/>
      <c r="D638" s="59"/>
      <c r="E638" s="48"/>
      <c r="F638" s="79"/>
      <c r="G638" s="80"/>
      <c r="H638" s="48"/>
      <c r="I638" s="48"/>
      <c r="J638" s="48"/>
      <c r="K638" s="48"/>
      <c r="L638" s="48"/>
    </row>
    <row r="639" spans="1:12" ht="16.5" customHeight="1">
      <c r="A639" s="48"/>
      <c r="B639" s="64"/>
      <c r="C639" s="65"/>
      <c r="D639" s="59"/>
      <c r="E639" s="48"/>
      <c r="F639" s="79"/>
      <c r="G639" s="80"/>
      <c r="H639" s="48"/>
      <c r="I639" s="48"/>
      <c r="J639" s="48"/>
      <c r="K639" s="48"/>
      <c r="L639" s="48"/>
    </row>
    <row r="640" spans="1:12" ht="16.5" customHeight="1">
      <c r="A640" s="48"/>
      <c r="B640" s="64"/>
      <c r="C640" s="65"/>
      <c r="D640" s="59"/>
      <c r="E640" s="48"/>
      <c r="F640" s="79"/>
      <c r="G640" s="80"/>
      <c r="H640" s="48"/>
      <c r="I640" s="48"/>
      <c r="J640" s="48"/>
      <c r="K640" s="48"/>
      <c r="L640" s="48"/>
    </row>
    <row r="641" spans="1:12" ht="16.5" customHeight="1">
      <c r="A641" s="48"/>
      <c r="B641" s="64"/>
      <c r="C641" s="65"/>
      <c r="D641" s="59"/>
      <c r="E641" s="48"/>
      <c r="F641" s="79"/>
      <c r="G641" s="80"/>
      <c r="H641" s="48"/>
      <c r="I641" s="48"/>
      <c r="J641" s="48"/>
      <c r="K641" s="48"/>
      <c r="L641" s="48"/>
    </row>
    <row r="642" spans="1:12" ht="16.5" customHeight="1">
      <c r="A642" s="48"/>
      <c r="B642" s="64"/>
      <c r="C642" s="65"/>
      <c r="D642" s="59"/>
      <c r="E642" s="48"/>
      <c r="F642" s="79"/>
      <c r="G642" s="80"/>
      <c r="H642" s="48"/>
      <c r="I642" s="48"/>
      <c r="J642" s="48"/>
      <c r="K642" s="48"/>
      <c r="L642" s="48"/>
    </row>
    <row r="643" spans="1:12" ht="16.5" customHeight="1">
      <c r="A643" s="48"/>
      <c r="B643" s="64"/>
      <c r="C643" s="65"/>
      <c r="D643" s="59"/>
      <c r="E643" s="48"/>
      <c r="F643" s="79"/>
      <c r="G643" s="80"/>
      <c r="H643" s="48"/>
      <c r="I643" s="48"/>
      <c r="J643" s="48"/>
      <c r="K643" s="48"/>
      <c r="L643" s="48"/>
    </row>
    <row r="644" spans="1:12" ht="16.5" customHeight="1">
      <c r="A644" s="48"/>
      <c r="B644" s="64"/>
      <c r="C644" s="65"/>
      <c r="D644" s="59"/>
      <c r="E644" s="48"/>
      <c r="F644" s="79"/>
      <c r="G644" s="80"/>
      <c r="H644" s="48"/>
      <c r="I644" s="48"/>
      <c r="J644" s="48"/>
      <c r="K644" s="48"/>
      <c r="L644" s="48"/>
    </row>
    <row r="645" spans="1:12" ht="16.5" customHeight="1">
      <c r="A645" s="48"/>
      <c r="B645" s="64"/>
      <c r="C645" s="65"/>
      <c r="D645" s="59"/>
      <c r="E645" s="48"/>
      <c r="F645" s="79"/>
      <c r="G645" s="80"/>
      <c r="H645" s="48"/>
      <c r="I645" s="48"/>
      <c r="J645" s="48"/>
      <c r="K645" s="48"/>
      <c r="L645" s="48"/>
    </row>
    <row r="646" spans="1:12" ht="16.5" customHeight="1">
      <c r="A646" s="48"/>
      <c r="B646" s="64"/>
      <c r="C646" s="65"/>
      <c r="D646" s="59"/>
      <c r="E646" s="48"/>
      <c r="F646" s="79"/>
      <c r="G646" s="80"/>
      <c r="H646" s="48"/>
      <c r="I646" s="48"/>
      <c r="J646" s="48"/>
      <c r="K646" s="48"/>
      <c r="L646" s="48"/>
    </row>
    <row r="647" spans="1:12" ht="16.5" customHeight="1">
      <c r="A647" s="48"/>
      <c r="B647" s="64"/>
      <c r="C647" s="65"/>
      <c r="D647" s="59"/>
      <c r="E647" s="48"/>
      <c r="F647" s="79"/>
      <c r="G647" s="80"/>
      <c r="H647" s="48"/>
      <c r="I647" s="48"/>
      <c r="J647" s="48"/>
      <c r="K647" s="48"/>
      <c r="L647" s="48"/>
    </row>
    <row r="648" spans="1:12" ht="16.5" customHeight="1">
      <c r="A648" s="48"/>
      <c r="B648" s="64"/>
      <c r="C648" s="65"/>
      <c r="D648" s="59"/>
      <c r="E648" s="48"/>
      <c r="F648" s="79"/>
      <c r="G648" s="80"/>
      <c r="H648" s="48"/>
      <c r="I648" s="48"/>
      <c r="J648" s="48"/>
      <c r="K648" s="48"/>
      <c r="L648" s="48"/>
    </row>
    <row r="649" spans="1:12" ht="16.5" customHeight="1">
      <c r="A649" s="48"/>
      <c r="B649" s="64"/>
      <c r="C649" s="65"/>
      <c r="D649" s="59"/>
      <c r="E649" s="48"/>
      <c r="F649" s="79"/>
      <c r="G649" s="80"/>
      <c r="H649" s="48"/>
      <c r="I649" s="48"/>
      <c r="J649" s="48"/>
      <c r="K649" s="48"/>
      <c r="L649" s="48"/>
    </row>
    <row r="650" spans="1:12" ht="16.5" customHeight="1">
      <c r="A650" s="48"/>
      <c r="B650" s="64"/>
      <c r="C650" s="65"/>
      <c r="D650" s="59"/>
      <c r="E650" s="48"/>
      <c r="F650" s="79"/>
      <c r="G650" s="80"/>
      <c r="H650" s="48"/>
      <c r="I650" s="48"/>
      <c r="J650" s="48"/>
      <c r="K650" s="48"/>
      <c r="L650" s="48"/>
    </row>
    <row r="651" spans="1:12" ht="16.5" customHeight="1">
      <c r="A651" s="48"/>
      <c r="B651" s="64"/>
      <c r="C651" s="65"/>
      <c r="D651" s="59"/>
      <c r="E651" s="48"/>
      <c r="F651" s="79"/>
      <c r="G651" s="80"/>
      <c r="H651" s="48"/>
      <c r="I651" s="48"/>
      <c r="J651" s="48"/>
      <c r="K651" s="48"/>
      <c r="L651" s="48"/>
    </row>
    <row r="652" spans="1:12" ht="16.5" customHeight="1">
      <c r="A652" s="48"/>
      <c r="B652" s="64"/>
      <c r="C652" s="65"/>
      <c r="D652" s="59"/>
      <c r="E652" s="48"/>
      <c r="F652" s="79"/>
      <c r="G652" s="80"/>
      <c r="H652" s="48"/>
      <c r="I652" s="48"/>
      <c r="J652" s="48"/>
      <c r="K652" s="48"/>
      <c r="L652" s="48"/>
    </row>
    <row r="653" spans="1:12" ht="16.5" customHeight="1">
      <c r="A653" s="48"/>
      <c r="B653" s="64"/>
      <c r="C653" s="65"/>
      <c r="D653" s="59"/>
      <c r="E653" s="48"/>
      <c r="F653" s="79"/>
      <c r="G653" s="80"/>
      <c r="H653" s="48"/>
      <c r="I653" s="48"/>
      <c r="J653" s="48"/>
      <c r="K653" s="48"/>
      <c r="L653" s="48"/>
    </row>
    <row r="654" spans="1:12" ht="16.5" customHeight="1">
      <c r="A654" s="48"/>
      <c r="B654" s="64"/>
      <c r="C654" s="65"/>
      <c r="D654" s="59"/>
      <c r="E654" s="48"/>
      <c r="F654" s="79"/>
      <c r="G654" s="80"/>
      <c r="H654" s="48"/>
      <c r="I654" s="48"/>
      <c r="J654" s="48"/>
      <c r="K654" s="48"/>
      <c r="L654" s="48"/>
    </row>
    <row r="655" spans="1:12" ht="16.5" customHeight="1">
      <c r="A655" s="48"/>
      <c r="B655" s="64"/>
      <c r="C655" s="65"/>
      <c r="D655" s="59"/>
      <c r="E655" s="48"/>
      <c r="F655" s="79"/>
      <c r="G655" s="80"/>
      <c r="H655" s="48"/>
      <c r="I655" s="48"/>
      <c r="J655" s="48"/>
      <c r="K655" s="48"/>
      <c r="L655" s="48"/>
    </row>
    <row r="656" spans="1:12" ht="16.5" customHeight="1">
      <c r="A656" s="48"/>
      <c r="B656" s="64"/>
      <c r="C656" s="65"/>
      <c r="D656" s="59"/>
      <c r="E656" s="48"/>
      <c r="F656" s="79"/>
      <c r="G656" s="80"/>
      <c r="H656" s="48"/>
      <c r="I656" s="48"/>
      <c r="J656" s="48"/>
      <c r="K656" s="48"/>
      <c r="L656" s="48"/>
    </row>
    <row r="657" spans="1:12" ht="16.5" customHeight="1">
      <c r="A657" s="48"/>
      <c r="B657" s="64"/>
      <c r="C657" s="65"/>
      <c r="D657" s="59"/>
      <c r="E657" s="48"/>
      <c r="F657" s="79"/>
      <c r="G657" s="80"/>
      <c r="H657" s="48"/>
      <c r="I657" s="48"/>
      <c r="J657" s="48"/>
      <c r="K657" s="48"/>
      <c r="L657" s="48"/>
    </row>
    <row r="658" spans="1:12" ht="16.5" customHeight="1">
      <c r="A658" s="48"/>
      <c r="B658" s="64"/>
      <c r="C658" s="65"/>
      <c r="D658" s="59"/>
      <c r="E658" s="48"/>
      <c r="F658" s="79"/>
      <c r="G658" s="80"/>
      <c r="H658" s="48"/>
      <c r="I658" s="48"/>
      <c r="J658" s="48"/>
      <c r="K658" s="48"/>
      <c r="L658" s="48"/>
    </row>
    <row r="659" spans="1:12" ht="16.5" customHeight="1">
      <c r="A659" s="48"/>
      <c r="B659" s="64"/>
      <c r="C659" s="65"/>
      <c r="D659" s="59"/>
      <c r="E659" s="48"/>
      <c r="F659" s="79"/>
      <c r="G659" s="80"/>
      <c r="H659" s="48"/>
      <c r="I659" s="48"/>
      <c r="J659" s="48"/>
      <c r="K659" s="48"/>
      <c r="L659" s="48"/>
    </row>
    <row r="660" spans="1:12" ht="16.5" customHeight="1">
      <c r="A660" s="48"/>
      <c r="B660" s="64"/>
      <c r="C660" s="65"/>
      <c r="D660" s="59"/>
      <c r="E660" s="48"/>
      <c r="F660" s="79"/>
      <c r="G660" s="80"/>
      <c r="H660" s="48"/>
      <c r="I660" s="48"/>
      <c r="J660" s="48"/>
      <c r="K660" s="48"/>
      <c r="L660" s="48"/>
    </row>
    <row r="661" spans="1:12" ht="16.5" customHeight="1">
      <c r="A661" s="48"/>
      <c r="B661" s="64"/>
      <c r="C661" s="65"/>
      <c r="D661" s="59"/>
      <c r="E661" s="48"/>
      <c r="F661" s="79"/>
      <c r="G661" s="80"/>
      <c r="H661" s="48"/>
      <c r="I661" s="48"/>
      <c r="J661" s="48"/>
      <c r="K661" s="48"/>
      <c r="L661" s="48"/>
    </row>
    <row r="662" spans="1:12" ht="16.5" customHeight="1">
      <c r="A662" s="48"/>
      <c r="B662" s="64"/>
      <c r="C662" s="65"/>
      <c r="D662" s="59"/>
      <c r="E662" s="48"/>
      <c r="F662" s="79"/>
      <c r="G662" s="80"/>
      <c r="H662" s="48"/>
      <c r="I662" s="48"/>
      <c r="J662" s="48"/>
      <c r="K662" s="48"/>
      <c r="L662" s="48"/>
    </row>
    <row r="663" spans="1:12" ht="16.5" customHeight="1">
      <c r="A663" s="48"/>
      <c r="B663" s="64"/>
      <c r="C663" s="65"/>
      <c r="D663" s="59"/>
      <c r="E663" s="48"/>
      <c r="F663" s="79"/>
      <c r="G663" s="80"/>
      <c r="H663" s="48"/>
      <c r="I663" s="48"/>
      <c r="J663" s="48"/>
      <c r="K663" s="48"/>
      <c r="L663" s="48"/>
    </row>
    <row r="664" spans="1:12" ht="16.5" customHeight="1">
      <c r="A664" s="48"/>
      <c r="B664" s="64"/>
      <c r="C664" s="65"/>
      <c r="D664" s="59"/>
      <c r="E664" s="48"/>
      <c r="F664" s="79"/>
      <c r="G664" s="80"/>
      <c r="H664" s="48"/>
      <c r="I664" s="48"/>
      <c r="J664" s="48"/>
      <c r="K664" s="48"/>
      <c r="L664" s="48"/>
    </row>
    <row r="665" spans="1:12" ht="16.5" customHeight="1">
      <c r="A665" s="48"/>
      <c r="B665" s="64"/>
      <c r="C665" s="65"/>
      <c r="D665" s="59"/>
      <c r="E665" s="48"/>
      <c r="F665" s="79"/>
      <c r="G665" s="80"/>
      <c r="H665" s="48"/>
      <c r="I665" s="48"/>
      <c r="J665" s="48"/>
      <c r="K665" s="48"/>
      <c r="L665" s="48"/>
    </row>
    <row r="666" spans="1:12" ht="16.5" customHeight="1">
      <c r="A666" s="48"/>
      <c r="B666" s="64"/>
      <c r="C666" s="65"/>
      <c r="D666" s="59"/>
      <c r="E666" s="48"/>
      <c r="F666" s="79"/>
      <c r="G666" s="80"/>
      <c r="H666" s="48"/>
      <c r="I666" s="48"/>
      <c r="J666" s="48"/>
      <c r="K666" s="48"/>
      <c r="L666" s="48"/>
    </row>
    <row r="667" spans="1:12" ht="16.5" customHeight="1">
      <c r="A667" s="48"/>
      <c r="B667" s="64"/>
      <c r="C667" s="65"/>
      <c r="D667" s="59"/>
      <c r="E667" s="48"/>
      <c r="F667" s="79"/>
      <c r="G667" s="80"/>
      <c r="H667" s="48"/>
      <c r="I667" s="48"/>
      <c r="J667" s="48"/>
      <c r="K667" s="48"/>
      <c r="L667" s="48"/>
    </row>
    <row r="668" spans="1:12" ht="16.5" customHeight="1">
      <c r="A668" s="48"/>
      <c r="B668" s="64"/>
      <c r="C668" s="65"/>
      <c r="D668" s="59"/>
      <c r="E668" s="48"/>
      <c r="F668" s="79"/>
      <c r="G668" s="80"/>
      <c r="H668" s="48"/>
      <c r="I668" s="48"/>
      <c r="J668" s="48"/>
      <c r="K668" s="48"/>
      <c r="L668" s="48"/>
    </row>
    <row r="669" spans="1:12" ht="16.5" customHeight="1">
      <c r="A669" s="48"/>
      <c r="B669" s="64"/>
      <c r="C669" s="65"/>
      <c r="D669" s="59"/>
      <c r="E669" s="48"/>
      <c r="F669" s="79"/>
      <c r="G669" s="80"/>
      <c r="H669" s="48"/>
      <c r="I669" s="48"/>
      <c r="J669" s="48"/>
      <c r="K669" s="48"/>
      <c r="L669" s="48"/>
    </row>
    <row r="670" spans="1:12" ht="16.5" customHeight="1">
      <c r="A670" s="48"/>
      <c r="B670" s="64"/>
      <c r="C670" s="65"/>
      <c r="D670" s="59"/>
      <c r="E670" s="48"/>
      <c r="F670" s="79"/>
      <c r="G670" s="80"/>
      <c r="H670" s="48"/>
      <c r="I670" s="48"/>
      <c r="J670" s="48"/>
      <c r="K670" s="48"/>
      <c r="L670" s="48"/>
    </row>
    <row r="671" spans="1:12" ht="16.5" customHeight="1">
      <c r="A671" s="48"/>
      <c r="B671" s="64"/>
      <c r="C671" s="65"/>
      <c r="D671" s="59"/>
      <c r="E671" s="48"/>
      <c r="F671" s="79"/>
      <c r="G671" s="80"/>
      <c r="H671" s="48"/>
      <c r="I671" s="48"/>
      <c r="J671" s="48"/>
      <c r="K671" s="48"/>
      <c r="L671" s="48"/>
    </row>
    <row r="672" spans="1:12" ht="16.5" customHeight="1">
      <c r="A672" s="48"/>
      <c r="B672" s="64"/>
      <c r="C672" s="65"/>
      <c r="D672" s="59"/>
      <c r="E672" s="48"/>
      <c r="F672" s="79"/>
      <c r="G672" s="80"/>
      <c r="H672" s="48"/>
      <c r="I672" s="48"/>
      <c r="J672" s="48"/>
      <c r="K672" s="48"/>
      <c r="L672" s="48"/>
    </row>
    <row r="673" spans="1:12" ht="16.5" customHeight="1">
      <c r="A673" s="48"/>
      <c r="B673" s="64"/>
      <c r="C673" s="65"/>
      <c r="D673" s="59"/>
      <c r="E673" s="48"/>
      <c r="F673" s="79"/>
      <c r="G673" s="80"/>
      <c r="H673" s="48"/>
      <c r="I673" s="48"/>
      <c r="J673" s="48"/>
      <c r="K673" s="48"/>
      <c r="L673" s="48"/>
    </row>
    <row r="674" spans="1:12" ht="16.5" customHeight="1">
      <c r="A674" s="48"/>
      <c r="B674" s="64"/>
      <c r="C674" s="65"/>
      <c r="D674" s="59"/>
      <c r="E674" s="48"/>
      <c r="F674" s="79"/>
      <c r="G674" s="80"/>
      <c r="H674" s="48"/>
      <c r="I674" s="48"/>
      <c r="J674" s="48"/>
      <c r="K674" s="48"/>
      <c r="L674" s="48"/>
    </row>
    <row r="675" spans="1:12" ht="16.5" customHeight="1">
      <c r="A675" s="48"/>
      <c r="B675" s="64"/>
      <c r="C675" s="65"/>
      <c r="D675" s="59"/>
      <c r="E675" s="48"/>
      <c r="F675" s="79"/>
      <c r="G675" s="80"/>
      <c r="H675" s="48"/>
      <c r="I675" s="48"/>
      <c r="J675" s="48"/>
      <c r="K675" s="48"/>
      <c r="L675" s="48"/>
    </row>
    <row r="676" spans="1:12" ht="16.5" customHeight="1">
      <c r="A676" s="48"/>
      <c r="B676" s="64"/>
      <c r="C676" s="65"/>
      <c r="D676" s="59"/>
      <c r="E676" s="48"/>
      <c r="F676" s="79"/>
      <c r="G676" s="80"/>
      <c r="H676" s="48"/>
      <c r="I676" s="48"/>
      <c r="J676" s="48"/>
      <c r="K676" s="48"/>
      <c r="L676" s="48"/>
    </row>
    <row r="677" spans="1:12" ht="16.5" customHeight="1">
      <c r="A677" s="48"/>
      <c r="B677" s="64"/>
      <c r="C677" s="65"/>
      <c r="D677" s="59"/>
      <c r="E677" s="48"/>
      <c r="F677" s="79"/>
      <c r="G677" s="80"/>
      <c r="H677" s="48"/>
      <c r="I677" s="48"/>
      <c r="J677" s="48"/>
      <c r="K677" s="48"/>
      <c r="L677" s="48"/>
    </row>
    <row r="678" spans="1:12" ht="16.5" customHeight="1">
      <c r="A678" s="48"/>
      <c r="B678" s="64"/>
      <c r="C678" s="65"/>
      <c r="D678" s="59"/>
      <c r="E678" s="48"/>
      <c r="F678" s="79"/>
      <c r="G678" s="80"/>
      <c r="H678" s="48"/>
      <c r="I678" s="48"/>
      <c r="J678" s="48"/>
      <c r="K678" s="48"/>
      <c r="L678" s="48"/>
    </row>
    <row r="679" spans="1:12" ht="16.5" customHeight="1">
      <c r="A679" s="48"/>
      <c r="B679" s="64"/>
      <c r="C679" s="65"/>
      <c r="D679" s="59"/>
      <c r="E679" s="48"/>
      <c r="F679" s="79"/>
      <c r="G679" s="80"/>
      <c r="H679" s="48"/>
      <c r="I679" s="48"/>
      <c r="J679" s="48"/>
      <c r="K679" s="48"/>
      <c r="L679" s="48"/>
    </row>
    <row r="680" spans="1:12" ht="16.5" customHeight="1">
      <c r="A680" s="48"/>
      <c r="B680" s="64"/>
      <c r="C680" s="65"/>
      <c r="D680" s="59"/>
      <c r="E680" s="48"/>
      <c r="F680" s="79"/>
      <c r="G680" s="80"/>
      <c r="H680" s="48"/>
      <c r="I680" s="48"/>
      <c r="J680" s="48"/>
      <c r="K680" s="48"/>
      <c r="L680" s="48"/>
    </row>
    <row r="681" spans="1:12" ht="16.5" customHeight="1">
      <c r="A681" s="48"/>
      <c r="B681" s="64"/>
      <c r="C681" s="65"/>
      <c r="D681" s="59"/>
      <c r="E681" s="48"/>
      <c r="F681" s="79"/>
      <c r="G681" s="80"/>
      <c r="H681" s="48"/>
      <c r="I681" s="48"/>
      <c r="J681" s="48"/>
      <c r="K681" s="48"/>
      <c r="L681" s="48"/>
    </row>
    <row r="682" spans="1:12" ht="16.5" customHeight="1">
      <c r="A682" s="48"/>
      <c r="B682" s="64"/>
      <c r="C682" s="65"/>
      <c r="D682" s="59"/>
      <c r="E682" s="48"/>
      <c r="F682" s="79"/>
      <c r="G682" s="80"/>
      <c r="H682" s="48"/>
      <c r="I682" s="48"/>
      <c r="J682" s="48"/>
      <c r="K682" s="48"/>
      <c r="L682" s="48"/>
    </row>
    <row r="683" spans="1:12" ht="16.5" customHeight="1">
      <c r="A683" s="48"/>
      <c r="B683" s="64"/>
      <c r="C683" s="65"/>
      <c r="D683" s="59"/>
      <c r="E683" s="48"/>
      <c r="F683" s="79"/>
      <c r="G683" s="80"/>
      <c r="H683" s="48"/>
      <c r="I683" s="48"/>
      <c r="J683" s="48"/>
      <c r="K683" s="48"/>
      <c r="L683" s="48"/>
    </row>
    <row r="684" spans="1:12" ht="16.5" customHeight="1">
      <c r="A684" s="48"/>
      <c r="B684" s="64"/>
      <c r="C684" s="65"/>
      <c r="D684" s="59"/>
      <c r="E684" s="48"/>
      <c r="F684" s="79"/>
      <c r="G684" s="80"/>
      <c r="H684" s="48"/>
      <c r="I684" s="48"/>
      <c r="J684" s="48"/>
      <c r="K684" s="48"/>
      <c r="L684" s="48"/>
    </row>
    <row r="685" spans="1:12" ht="16.5" customHeight="1">
      <c r="A685" s="48"/>
      <c r="B685" s="64"/>
      <c r="C685" s="65"/>
      <c r="D685" s="59"/>
      <c r="E685" s="48"/>
      <c r="F685" s="79"/>
      <c r="G685" s="80"/>
      <c r="H685" s="48"/>
      <c r="I685" s="48"/>
      <c r="J685" s="48"/>
      <c r="K685" s="48"/>
      <c r="L685" s="48"/>
    </row>
    <row r="686" spans="1:12" ht="16.5" customHeight="1">
      <c r="A686" s="48"/>
      <c r="B686" s="64"/>
      <c r="C686" s="65"/>
      <c r="D686" s="59"/>
      <c r="E686" s="48"/>
      <c r="F686" s="79"/>
      <c r="G686" s="80"/>
      <c r="H686" s="48"/>
      <c r="I686" s="48"/>
      <c r="J686" s="48"/>
      <c r="K686" s="48"/>
      <c r="L686" s="48"/>
    </row>
    <row r="687" spans="1:12" ht="16.5" customHeight="1">
      <c r="A687" s="48"/>
      <c r="B687" s="64"/>
      <c r="C687" s="65"/>
      <c r="D687" s="59"/>
      <c r="E687" s="48"/>
      <c r="F687" s="79"/>
      <c r="G687" s="80"/>
      <c r="H687" s="48"/>
      <c r="I687" s="48"/>
      <c r="J687" s="48"/>
      <c r="K687" s="48"/>
      <c r="L687" s="48"/>
    </row>
    <row r="688" spans="1:12" ht="16.5" customHeight="1">
      <c r="A688" s="48"/>
      <c r="B688" s="64"/>
      <c r="C688" s="65"/>
      <c r="D688" s="59"/>
      <c r="E688" s="48"/>
      <c r="F688" s="79"/>
      <c r="G688" s="80"/>
      <c r="H688" s="48"/>
      <c r="I688" s="48"/>
      <c r="J688" s="48"/>
      <c r="K688" s="48"/>
      <c r="L688" s="48"/>
    </row>
    <row r="689" spans="1:12" ht="16.5" customHeight="1">
      <c r="A689" s="48"/>
      <c r="B689" s="64"/>
      <c r="C689" s="65"/>
      <c r="D689" s="59"/>
      <c r="E689" s="48"/>
      <c r="F689" s="79"/>
      <c r="G689" s="80"/>
      <c r="H689" s="48"/>
      <c r="I689" s="48"/>
      <c r="J689" s="48"/>
      <c r="K689" s="48"/>
      <c r="L689" s="48"/>
    </row>
    <row r="690" spans="1:12" ht="16.5" customHeight="1">
      <c r="A690" s="48"/>
      <c r="B690" s="64"/>
      <c r="C690" s="65"/>
      <c r="D690" s="59"/>
      <c r="E690" s="48"/>
      <c r="F690" s="79"/>
      <c r="G690" s="80"/>
      <c r="H690" s="48"/>
      <c r="I690" s="48"/>
      <c r="J690" s="48"/>
      <c r="K690" s="48"/>
      <c r="L690" s="48"/>
    </row>
    <row r="691" spans="1:12" ht="16.5" customHeight="1">
      <c r="A691" s="48"/>
      <c r="B691" s="64"/>
      <c r="C691" s="65"/>
      <c r="D691" s="59"/>
      <c r="E691" s="48"/>
      <c r="F691" s="79"/>
      <c r="G691" s="80"/>
      <c r="H691" s="48"/>
      <c r="I691" s="48"/>
      <c r="J691" s="48"/>
      <c r="K691" s="48"/>
      <c r="L691" s="48"/>
    </row>
    <row r="692" spans="1:12" ht="16.5" customHeight="1">
      <c r="A692" s="48"/>
      <c r="B692" s="64"/>
      <c r="C692" s="65"/>
      <c r="D692" s="59"/>
      <c r="E692" s="48"/>
      <c r="F692" s="79"/>
      <c r="G692" s="80"/>
      <c r="H692" s="48"/>
      <c r="I692" s="48"/>
      <c r="J692" s="48"/>
      <c r="K692" s="48"/>
      <c r="L692" s="48"/>
    </row>
    <row r="693" spans="1:12" ht="16.5" customHeight="1">
      <c r="A693" s="48"/>
      <c r="B693" s="64"/>
      <c r="C693" s="65"/>
      <c r="D693" s="59"/>
      <c r="E693" s="48"/>
      <c r="F693" s="79"/>
      <c r="G693" s="80"/>
      <c r="H693" s="48"/>
      <c r="I693" s="48"/>
      <c r="J693" s="48"/>
      <c r="K693" s="48"/>
      <c r="L693" s="48"/>
    </row>
    <row r="694" spans="1:12" ht="16.5" customHeight="1">
      <c r="A694" s="48"/>
      <c r="B694" s="64"/>
      <c r="C694" s="65"/>
      <c r="D694" s="59"/>
      <c r="E694" s="48"/>
      <c r="F694" s="79"/>
      <c r="G694" s="80"/>
      <c r="H694" s="48"/>
      <c r="I694" s="48"/>
      <c r="J694" s="48"/>
      <c r="K694" s="48"/>
      <c r="L694" s="48"/>
    </row>
    <row r="695" spans="1:12" ht="16.5" customHeight="1">
      <c r="A695" s="48"/>
      <c r="B695" s="64"/>
      <c r="C695" s="65"/>
      <c r="D695" s="59"/>
      <c r="E695" s="48"/>
      <c r="F695" s="79"/>
      <c r="G695" s="80"/>
      <c r="H695" s="48"/>
      <c r="I695" s="48"/>
      <c r="J695" s="48"/>
      <c r="K695" s="48"/>
      <c r="L695" s="48"/>
    </row>
    <row r="696" spans="1:12" ht="16.5" customHeight="1">
      <c r="A696" s="48"/>
      <c r="B696" s="64"/>
      <c r="C696" s="65"/>
      <c r="D696" s="59"/>
      <c r="E696" s="48"/>
      <c r="F696" s="79"/>
      <c r="G696" s="80"/>
      <c r="H696" s="48"/>
      <c r="I696" s="48"/>
      <c r="J696" s="48"/>
      <c r="K696" s="48"/>
      <c r="L696" s="48"/>
    </row>
    <row r="697" spans="1:12" ht="16.5" customHeight="1">
      <c r="A697" s="48"/>
      <c r="B697" s="64"/>
      <c r="C697" s="65"/>
      <c r="D697" s="59"/>
      <c r="E697" s="48"/>
      <c r="F697" s="79"/>
      <c r="G697" s="80"/>
      <c r="H697" s="48"/>
      <c r="I697" s="48"/>
      <c r="J697" s="48"/>
      <c r="K697" s="48"/>
      <c r="L697" s="48"/>
    </row>
    <row r="698" spans="1:12" ht="16.5" customHeight="1">
      <c r="A698" s="48"/>
      <c r="B698" s="64"/>
      <c r="C698" s="65"/>
      <c r="D698" s="59"/>
      <c r="E698" s="48"/>
      <c r="F698" s="79"/>
      <c r="G698" s="80"/>
      <c r="H698" s="48"/>
      <c r="I698" s="48"/>
      <c r="J698" s="48"/>
      <c r="K698" s="48"/>
      <c r="L698" s="48"/>
    </row>
    <row r="699" spans="1:12" ht="16.5" customHeight="1">
      <c r="A699" s="48"/>
      <c r="B699" s="64"/>
      <c r="C699" s="65"/>
      <c r="D699" s="59"/>
      <c r="E699" s="48"/>
      <c r="F699" s="79"/>
      <c r="G699" s="80"/>
      <c r="H699" s="48"/>
      <c r="I699" s="48"/>
      <c r="J699" s="48"/>
      <c r="K699" s="48"/>
      <c r="L699" s="48"/>
    </row>
    <row r="700" spans="1:12" ht="16.5" customHeight="1">
      <c r="A700" s="48"/>
      <c r="B700" s="64"/>
      <c r="C700" s="65"/>
      <c r="D700" s="59"/>
      <c r="E700" s="48"/>
      <c r="F700" s="79"/>
      <c r="G700" s="80"/>
      <c r="H700" s="48"/>
      <c r="I700" s="48"/>
      <c r="J700" s="48"/>
      <c r="K700" s="48"/>
      <c r="L700" s="48"/>
    </row>
    <row r="701" spans="1:12" ht="16.5" customHeight="1">
      <c r="A701" s="48"/>
      <c r="B701" s="64"/>
      <c r="C701" s="65"/>
      <c r="D701" s="59"/>
      <c r="E701" s="48"/>
      <c r="F701" s="79"/>
      <c r="G701" s="80"/>
      <c r="H701" s="48"/>
      <c r="I701" s="48"/>
      <c r="J701" s="48"/>
      <c r="K701" s="48"/>
      <c r="L701" s="48"/>
    </row>
    <row r="702" spans="1:12" ht="16.5" customHeight="1">
      <c r="A702" s="48"/>
      <c r="B702" s="64"/>
      <c r="C702" s="65"/>
      <c r="D702" s="59"/>
      <c r="E702" s="48"/>
      <c r="F702" s="79"/>
      <c r="G702" s="80"/>
      <c r="H702" s="48"/>
      <c r="I702" s="48"/>
      <c r="J702" s="48"/>
      <c r="K702" s="48"/>
      <c r="L702" s="48"/>
    </row>
    <row r="703" spans="1:12" ht="16.5" customHeight="1">
      <c r="A703" s="48"/>
      <c r="B703" s="64"/>
      <c r="C703" s="65"/>
      <c r="D703" s="59"/>
      <c r="E703" s="48"/>
      <c r="F703" s="79"/>
      <c r="G703" s="80"/>
      <c r="H703" s="48"/>
      <c r="I703" s="48"/>
      <c r="J703" s="48"/>
      <c r="K703" s="48"/>
      <c r="L703" s="48"/>
    </row>
    <row r="704" spans="1:12" ht="16.5" customHeight="1">
      <c r="A704" s="48"/>
      <c r="B704" s="64"/>
      <c r="C704" s="65"/>
      <c r="D704" s="59"/>
      <c r="E704" s="48"/>
      <c r="F704" s="79"/>
      <c r="G704" s="80"/>
      <c r="H704" s="48"/>
      <c r="I704" s="48"/>
      <c r="J704" s="48"/>
      <c r="K704" s="48"/>
      <c r="L704" s="48"/>
    </row>
    <row r="705" spans="1:12" ht="16.5" customHeight="1">
      <c r="A705" s="48"/>
      <c r="B705" s="64"/>
      <c r="C705" s="65"/>
      <c r="D705" s="59"/>
      <c r="E705" s="48"/>
      <c r="F705" s="79"/>
      <c r="G705" s="80"/>
      <c r="H705" s="48"/>
      <c r="I705" s="48"/>
      <c r="J705" s="48"/>
      <c r="K705" s="48"/>
      <c r="L705" s="48"/>
    </row>
    <row r="706" spans="1:12" ht="16.5" customHeight="1">
      <c r="A706" s="48"/>
      <c r="B706" s="64"/>
      <c r="C706" s="65"/>
      <c r="D706" s="59"/>
      <c r="E706" s="48"/>
      <c r="F706" s="79"/>
      <c r="G706" s="80"/>
      <c r="H706" s="48"/>
      <c r="I706" s="48"/>
      <c r="J706" s="48"/>
      <c r="K706" s="48"/>
      <c r="L706" s="48"/>
    </row>
    <row r="707" spans="1:12" ht="16.5" customHeight="1">
      <c r="A707" s="48"/>
      <c r="B707" s="64"/>
      <c r="C707" s="65"/>
      <c r="D707" s="59"/>
      <c r="E707" s="48"/>
      <c r="F707" s="79"/>
      <c r="G707" s="80"/>
      <c r="H707" s="48"/>
      <c r="I707" s="48"/>
      <c r="J707" s="48"/>
      <c r="K707" s="48"/>
      <c r="L707" s="48"/>
    </row>
    <row r="708" spans="1:12" ht="16.5" customHeight="1">
      <c r="A708" s="48"/>
      <c r="B708" s="64"/>
      <c r="C708" s="65"/>
      <c r="D708" s="59"/>
      <c r="E708" s="48"/>
      <c r="F708" s="79"/>
      <c r="G708" s="80"/>
      <c r="H708" s="48"/>
      <c r="I708" s="48"/>
      <c r="J708" s="48"/>
      <c r="K708" s="48"/>
      <c r="L708" s="48"/>
    </row>
    <row r="709" spans="1:12" ht="16.5" customHeight="1">
      <c r="A709" s="48"/>
      <c r="B709" s="64"/>
      <c r="C709" s="65"/>
      <c r="D709" s="59"/>
      <c r="E709" s="48"/>
      <c r="F709" s="79"/>
      <c r="G709" s="80"/>
      <c r="H709" s="48"/>
      <c r="I709" s="48"/>
      <c r="J709" s="48"/>
      <c r="K709" s="48"/>
      <c r="L709" s="48"/>
    </row>
    <row r="710" spans="1:12" ht="16.5" customHeight="1">
      <c r="A710" s="48"/>
      <c r="B710" s="64"/>
      <c r="C710" s="65"/>
      <c r="D710" s="59"/>
      <c r="E710" s="48"/>
      <c r="F710" s="79"/>
      <c r="G710" s="80"/>
      <c r="H710" s="48"/>
      <c r="I710" s="48"/>
      <c r="J710" s="48"/>
      <c r="K710" s="48"/>
      <c r="L710" s="48"/>
    </row>
    <row r="711" spans="1:12" ht="16.5" customHeight="1">
      <c r="A711" s="48"/>
      <c r="B711" s="64"/>
      <c r="C711" s="65"/>
      <c r="D711" s="59"/>
      <c r="E711" s="48"/>
      <c r="F711" s="79"/>
      <c r="G711" s="80"/>
      <c r="H711" s="48"/>
      <c r="I711" s="48"/>
      <c r="J711" s="48"/>
      <c r="K711" s="48"/>
      <c r="L711" s="48"/>
    </row>
    <row r="712" spans="1:12" ht="16.5" customHeight="1">
      <c r="A712" s="48"/>
      <c r="B712" s="64"/>
      <c r="C712" s="65"/>
      <c r="D712" s="59"/>
      <c r="E712" s="48"/>
      <c r="F712" s="79"/>
      <c r="G712" s="80"/>
      <c r="H712" s="48"/>
      <c r="I712" s="48"/>
      <c r="J712" s="48"/>
      <c r="K712" s="48"/>
      <c r="L712" s="48"/>
    </row>
    <row r="713" spans="1:12" ht="16.5" customHeight="1">
      <c r="A713" s="48"/>
      <c r="B713" s="64"/>
      <c r="C713" s="65"/>
      <c r="D713" s="59"/>
      <c r="E713" s="48"/>
      <c r="F713" s="79"/>
      <c r="G713" s="80"/>
      <c r="H713" s="48"/>
      <c r="I713" s="48"/>
      <c r="J713" s="48"/>
      <c r="K713" s="48"/>
      <c r="L713" s="48"/>
    </row>
    <row r="714" spans="1:12" ht="16.5" customHeight="1">
      <c r="A714" s="48"/>
      <c r="B714" s="64"/>
      <c r="C714" s="65"/>
      <c r="D714" s="59"/>
      <c r="E714" s="48"/>
      <c r="F714" s="79"/>
      <c r="G714" s="80"/>
      <c r="H714" s="48"/>
      <c r="I714" s="48"/>
      <c r="J714" s="48"/>
      <c r="K714" s="48"/>
      <c r="L714" s="48"/>
    </row>
    <row r="715" spans="1:12" ht="16.5" customHeight="1">
      <c r="A715" s="48"/>
      <c r="B715" s="64"/>
      <c r="C715" s="65"/>
      <c r="D715" s="59"/>
      <c r="E715" s="48"/>
      <c r="F715" s="79"/>
      <c r="G715" s="80"/>
      <c r="H715" s="48"/>
      <c r="I715" s="48"/>
      <c r="J715" s="48"/>
      <c r="K715" s="48"/>
      <c r="L715" s="48"/>
    </row>
    <row r="716" spans="1:12" ht="16.5" customHeight="1">
      <c r="A716" s="48"/>
      <c r="B716" s="64"/>
      <c r="C716" s="65"/>
      <c r="D716" s="59"/>
      <c r="E716" s="48"/>
      <c r="F716" s="79"/>
      <c r="G716" s="80"/>
      <c r="H716" s="48"/>
      <c r="I716" s="48"/>
      <c r="J716" s="48"/>
      <c r="K716" s="48"/>
      <c r="L716" s="48"/>
    </row>
    <row r="717" spans="1:12" ht="16.5" customHeight="1">
      <c r="A717" s="48"/>
      <c r="B717" s="64"/>
      <c r="C717" s="65"/>
      <c r="D717" s="59"/>
      <c r="E717" s="48"/>
      <c r="F717" s="79"/>
      <c r="G717" s="80"/>
      <c r="H717" s="48"/>
      <c r="I717" s="48"/>
      <c r="J717" s="48"/>
      <c r="K717" s="48"/>
      <c r="L717" s="48"/>
    </row>
    <row r="718" spans="1:12" ht="16.5" customHeight="1">
      <c r="A718" s="48"/>
      <c r="B718" s="64"/>
      <c r="C718" s="65"/>
      <c r="D718" s="59"/>
      <c r="E718" s="48"/>
      <c r="F718" s="79"/>
      <c r="G718" s="80"/>
      <c r="H718" s="48"/>
      <c r="I718" s="48"/>
      <c r="J718" s="48"/>
      <c r="K718" s="48"/>
      <c r="L718" s="48"/>
    </row>
    <row r="719" spans="1:12" ht="16.5" customHeight="1">
      <c r="A719" s="48"/>
      <c r="B719" s="64"/>
      <c r="C719" s="65"/>
      <c r="D719" s="59"/>
      <c r="E719" s="48"/>
      <c r="F719" s="79"/>
      <c r="G719" s="80"/>
      <c r="H719" s="48"/>
      <c r="I719" s="48"/>
      <c r="J719" s="48"/>
      <c r="K719" s="48"/>
      <c r="L719" s="48"/>
    </row>
    <row r="720" spans="1:12" ht="16.5" customHeight="1">
      <c r="A720" s="48"/>
      <c r="B720" s="64"/>
      <c r="C720" s="65"/>
      <c r="D720" s="59"/>
      <c r="E720" s="48"/>
      <c r="F720" s="79"/>
      <c r="G720" s="80"/>
      <c r="H720" s="48"/>
      <c r="I720" s="48"/>
      <c r="J720" s="48"/>
      <c r="K720" s="48"/>
      <c r="L720" s="48"/>
    </row>
    <row r="721" spans="1:12" ht="16.5" customHeight="1">
      <c r="A721" s="48"/>
      <c r="B721" s="64"/>
      <c r="C721" s="65"/>
      <c r="D721" s="59"/>
      <c r="E721" s="48"/>
      <c r="F721" s="79"/>
      <c r="G721" s="80"/>
      <c r="H721" s="48"/>
      <c r="I721" s="48"/>
      <c r="J721" s="48"/>
      <c r="K721" s="48"/>
      <c r="L721" s="48"/>
    </row>
    <row r="722" spans="1:12" ht="16.5" customHeight="1">
      <c r="A722" s="48"/>
      <c r="B722" s="64"/>
      <c r="C722" s="65"/>
      <c r="D722" s="59"/>
      <c r="E722" s="48"/>
      <c r="F722" s="79"/>
      <c r="G722" s="80"/>
      <c r="H722" s="48"/>
      <c r="I722" s="48"/>
      <c r="J722" s="48"/>
      <c r="K722" s="48"/>
      <c r="L722" s="48"/>
    </row>
    <row r="723" spans="1:12" ht="16.5" customHeight="1">
      <c r="A723" s="48"/>
      <c r="B723" s="64"/>
      <c r="C723" s="65"/>
      <c r="D723" s="59"/>
      <c r="E723" s="48"/>
      <c r="F723" s="79"/>
      <c r="G723" s="80"/>
      <c r="H723" s="48"/>
      <c r="I723" s="48"/>
      <c r="J723" s="48"/>
      <c r="K723" s="48"/>
      <c r="L723" s="48"/>
    </row>
    <row r="724" spans="1:12" ht="16.5" customHeight="1">
      <c r="A724" s="48"/>
      <c r="B724" s="64"/>
      <c r="C724" s="65"/>
      <c r="D724" s="59"/>
      <c r="E724" s="48"/>
      <c r="F724" s="79"/>
      <c r="G724" s="80"/>
      <c r="H724" s="48"/>
      <c r="I724" s="48"/>
      <c r="J724" s="48"/>
      <c r="K724" s="48"/>
      <c r="L724" s="48"/>
    </row>
    <row r="725" spans="1:12" ht="16.5" customHeight="1">
      <c r="A725" s="48"/>
      <c r="B725" s="64"/>
      <c r="C725" s="65"/>
      <c r="D725" s="59"/>
      <c r="E725" s="48"/>
      <c r="F725" s="79"/>
      <c r="G725" s="80"/>
      <c r="H725" s="48"/>
      <c r="I725" s="48"/>
      <c r="J725" s="48"/>
      <c r="K725" s="48"/>
      <c r="L725" s="48"/>
    </row>
    <row r="726" spans="1:12" ht="16.5" customHeight="1">
      <c r="A726" s="48"/>
      <c r="B726" s="64"/>
      <c r="C726" s="65"/>
      <c r="D726" s="59"/>
      <c r="E726" s="48"/>
      <c r="F726" s="79"/>
      <c r="G726" s="80"/>
      <c r="H726" s="48"/>
      <c r="I726" s="48"/>
      <c r="J726" s="48"/>
      <c r="K726" s="48"/>
      <c r="L726" s="48"/>
    </row>
    <row r="727" spans="1:12" ht="16.5" customHeight="1">
      <c r="A727" s="48"/>
      <c r="B727" s="64"/>
      <c r="C727" s="65"/>
      <c r="D727" s="59"/>
      <c r="E727" s="48"/>
      <c r="F727" s="79"/>
      <c r="G727" s="80"/>
      <c r="H727" s="48"/>
      <c r="I727" s="48"/>
      <c r="J727" s="48"/>
      <c r="K727" s="48"/>
      <c r="L727" s="48"/>
    </row>
    <row r="728" spans="1:12" ht="16.5" customHeight="1">
      <c r="A728" s="48"/>
      <c r="B728" s="64"/>
      <c r="C728" s="65"/>
      <c r="D728" s="59"/>
      <c r="E728" s="48"/>
      <c r="F728" s="79"/>
      <c r="G728" s="80"/>
      <c r="H728" s="48"/>
      <c r="I728" s="48"/>
      <c r="J728" s="48"/>
      <c r="K728" s="48"/>
      <c r="L728" s="48"/>
    </row>
    <row r="729" spans="1:12" ht="16.5" customHeight="1">
      <c r="A729" s="48"/>
      <c r="B729" s="64"/>
      <c r="C729" s="65"/>
      <c r="D729" s="59"/>
      <c r="E729" s="48"/>
      <c r="F729" s="79"/>
      <c r="G729" s="80"/>
      <c r="H729" s="48"/>
      <c r="I729" s="48"/>
      <c r="J729" s="48"/>
      <c r="K729" s="48"/>
      <c r="L729" s="48"/>
    </row>
    <row r="730" spans="1:12" ht="16.5" customHeight="1">
      <c r="A730" s="48"/>
      <c r="B730" s="64"/>
      <c r="C730" s="65"/>
      <c r="D730" s="59"/>
      <c r="E730" s="48"/>
      <c r="F730" s="79"/>
      <c r="G730" s="80"/>
      <c r="H730" s="48"/>
      <c r="I730" s="48"/>
      <c r="J730" s="48"/>
      <c r="K730" s="48"/>
      <c r="L730" s="48"/>
    </row>
    <row r="731" spans="1:12" ht="16.5" customHeight="1">
      <c r="A731" s="48"/>
      <c r="B731" s="64"/>
      <c r="C731" s="65"/>
      <c r="D731" s="59"/>
      <c r="E731" s="48"/>
      <c r="F731" s="79"/>
      <c r="G731" s="80"/>
      <c r="H731" s="48"/>
      <c r="I731" s="48"/>
      <c r="J731" s="48"/>
      <c r="K731" s="48"/>
      <c r="L731" s="48"/>
    </row>
    <row r="732" spans="1:12" ht="16.5" customHeight="1">
      <c r="A732" s="48"/>
      <c r="B732" s="64"/>
      <c r="C732" s="65"/>
      <c r="D732" s="59"/>
      <c r="E732" s="48"/>
      <c r="F732" s="79"/>
      <c r="G732" s="80"/>
      <c r="H732" s="48"/>
      <c r="I732" s="48"/>
      <c r="J732" s="48"/>
      <c r="K732" s="48"/>
      <c r="L732" s="48"/>
    </row>
    <row r="733" spans="1:12" ht="16.5" customHeight="1">
      <c r="A733" s="48"/>
      <c r="B733" s="64"/>
      <c r="C733" s="65"/>
      <c r="D733" s="59"/>
      <c r="E733" s="48"/>
      <c r="F733" s="79"/>
      <c r="G733" s="80"/>
      <c r="H733" s="48"/>
      <c r="I733" s="48"/>
      <c r="J733" s="48"/>
      <c r="K733" s="48"/>
      <c r="L733" s="48"/>
    </row>
    <row r="734" spans="1:12" ht="16.5" customHeight="1">
      <c r="A734" s="48"/>
      <c r="B734" s="64"/>
      <c r="C734" s="65"/>
      <c r="D734" s="59"/>
      <c r="E734" s="48"/>
      <c r="F734" s="79"/>
      <c r="G734" s="80"/>
      <c r="H734" s="48"/>
      <c r="I734" s="48"/>
      <c r="J734" s="48"/>
      <c r="K734" s="48"/>
      <c r="L734" s="48"/>
    </row>
    <row r="735" spans="1:12" ht="16.5" customHeight="1">
      <c r="A735" s="48"/>
      <c r="B735" s="64"/>
      <c r="C735" s="65"/>
      <c r="D735" s="59"/>
      <c r="E735" s="48"/>
      <c r="F735" s="79"/>
      <c r="G735" s="80"/>
      <c r="H735" s="48"/>
      <c r="I735" s="48"/>
      <c r="J735" s="48"/>
      <c r="K735" s="48"/>
      <c r="L735" s="48"/>
    </row>
    <row r="736" spans="1:12" ht="16.5" customHeight="1">
      <c r="A736" s="48"/>
      <c r="B736" s="64"/>
      <c r="C736" s="65"/>
      <c r="D736" s="59"/>
      <c r="E736" s="48"/>
      <c r="F736" s="79"/>
      <c r="G736" s="80"/>
      <c r="H736" s="48"/>
      <c r="I736" s="48"/>
      <c r="J736" s="48"/>
      <c r="K736" s="48"/>
      <c r="L736" s="48"/>
    </row>
    <row r="737" spans="1:12" ht="16.5" customHeight="1">
      <c r="A737" s="48"/>
      <c r="B737" s="64"/>
      <c r="C737" s="65"/>
      <c r="D737" s="59"/>
      <c r="E737" s="48"/>
      <c r="F737" s="79"/>
      <c r="G737" s="80"/>
      <c r="H737" s="48"/>
      <c r="I737" s="48"/>
      <c r="J737" s="48"/>
      <c r="K737" s="48"/>
      <c r="L737" s="48"/>
    </row>
    <row r="738" spans="1:12" ht="16.5" customHeight="1">
      <c r="A738" s="48"/>
      <c r="B738" s="64"/>
      <c r="C738" s="65"/>
      <c r="D738" s="59"/>
      <c r="E738" s="48"/>
      <c r="F738" s="79"/>
      <c r="G738" s="80"/>
      <c r="H738" s="48"/>
      <c r="I738" s="48"/>
      <c r="J738" s="48"/>
      <c r="K738" s="48"/>
      <c r="L738" s="48"/>
    </row>
    <row r="739" spans="1:12" ht="16.5" customHeight="1">
      <c r="A739" s="48"/>
      <c r="B739" s="64"/>
      <c r="C739" s="65"/>
      <c r="D739" s="59"/>
      <c r="E739" s="48"/>
      <c r="F739" s="79"/>
      <c r="G739" s="80"/>
      <c r="H739" s="48"/>
      <c r="I739" s="48"/>
      <c r="J739" s="48"/>
      <c r="K739" s="48"/>
      <c r="L739" s="48"/>
    </row>
    <row r="740" spans="1:12" ht="16.5" customHeight="1">
      <c r="A740" s="48"/>
      <c r="B740" s="64"/>
      <c r="C740" s="65"/>
      <c r="D740" s="59"/>
      <c r="E740" s="48"/>
      <c r="F740" s="79"/>
      <c r="G740" s="80"/>
      <c r="H740" s="48"/>
      <c r="I740" s="48"/>
      <c r="J740" s="48"/>
      <c r="K740" s="48"/>
      <c r="L740" s="48"/>
    </row>
    <row r="741" spans="1:12" ht="16.5" customHeight="1">
      <c r="A741" s="48"/>
      <c r="B741" s="64"/>
      <c r="C741" s="65"/>
      <c r="D741" s="59"/>
      <c r="E741" s="48"/>
      <c r="F741" s="79"/>
      <c r="G741" s="80"/>
      <c r="H741" s="48"/>
      <c r="I741" s="48"/>
      <c r="J741" s="48"/>
      <c r="K741" s="48"/>
      <c r="L741" s="48"/>
    </row>
    <row r="742" spans="1:12" ht="16.5" customHeight="1">
      <c r="A742" s="48"/>
      <c r="B742" s="64"/>
      <c r="C742" s="65"/>
      <c r="D742" s="59"/>
      <c r="E742" s="48"/>
      <c r="F742" s="79"/>
      <c r="G742" s="80"/>
      <c r="H742" s="48"/>
      <c r="I742" s="48"/>
      <c r="J742" s="48"/>
      <c r="K742" s="48"/>
      <c r="L742" s="48"/>
    </row>
    <row r="743" spans="1:12" ht="16.5" customHeight="1">
      <c r="A743" s="48"/>
      <c r="B743" s="64"/>
      <c r="C743" s="65"/>
      <c r="D743" s="59"/>
      <c r="E743" s="48"/>
      <c r="F743" s="79"/>
      <c r="G743" s="80"/>
      <c r="H743" s="48"/>
      <c r="I743" s="48"/>
      <c r="J743" s="48"/>
      <c r="K743" s="48"/>
      <c r="L743" s="48"/>
    </row>
    <row r="744" spans="1:12" ht="16.5" customHeight="1">
      <c r="A744" s="48"/>
      <c r="B744" s="64"/>
      <c r="C744" s="65"/>
      <c r="D744" s="59"/>
      <c r="E744" s="48"/>
      <c r="F744" s="79"/>
      <c r="G744" s="80"/>
      <c r="H744" s="48"/>
      <c r="I744" s="48"/>
      <c r="J744" s="48"/>
      <c r="K744" s="48"/>
      <c r="L744" s="48"/>
    </row>
    <row r="745" spans="1:12" ht="16.5" customHeight="1">
      <c r="A745" s="48"/>
      <c r="B745" s="64"/>
      <c r="C745" s="65"/>
      <c r="D745" s="59"/>
      <c r="E745" s="48"/>
      <c r="F745" s="79"/>
      <c r="G745" s="80"/>
      <c r="H745" s="48"/>
      <c r="I745" s="48"/>
      <c r="J745" s="48"/>
      <c r="K745" s="48"/>
      <c r="L745" s="48"/>
    </row>
    <row r="746" spans="1:12" ht="16.5" customHeight="1">
      <c r="A746" s="48"/>
      <c r="B746" s="64"/>
      <c r="C746" s="65"/>
      <c r="D746" s="59"/>
      <c r="E746" s="48"/>
      <c r="F746" s="79"/>
      <c r="G746" s="80"/>
      <c r="H746" s="48"/>
      <c r="I746" s="48"/>
      <c r="J746" s="48"/>
      <c r="K746" s="48"/>
      <c r="L746" s="48"/>
    </row>
    <row r="747" spans="1:12" ht="16.5" customHeight="1">
      <c r="A747" s="48"/>
      <c r="B747" s="64"/>
      <c r="C747" s="65"/>
      <c r="D747" s="59"/>
      <c r="E747" s="48"/>
      <c r="F747" s="79"/>
      <c r="G747" s="80"/>
      <c r="H747" s="48"/>
      <c r="I747" s="48"/>
      <c r="J747" s="48"/>
      <c r="K747" s="48"/>
      <c r="L747" s="48"/>
    </row>
    <row r="748" spans="1:12" ht="16.5" customHeight="1">
      <c r="A748" s="48"/>
      <c r="B748" s="64"/>
      <c r="C748" s="65"/>
      <c r="D748" s="59"/>
      <c r="E748" s="48"/>
      <c r="F748" s="79"/>
      <c r="G748" s="80"/>
      <c r="H748" s="48"/>
      <c r="I748" s="48"/>
      <c r="J748" s="48"/>
      <c r="K748" s="48"/>
      <c r="L748" s="48"/>
    </row>
    <row r="749" spans="1:12" ht="16.5" customHeight="1">
      <c r="A749" s="48"/>
      <c r="B749" s="64"/>
      <c r="C749" s="65"/>
      <c r="D749" s="59"/>
      <c r="E749" s="48"/>
      <c r="F749" s="79"/>
      <c r="G749" s="80"/>
      <c r="H749" s="48"/>
      <c r="I749" s="48"/>
      <c r="J749" s="48"/>
      <c r="K749" s="48"/>
      <c r="L749" s="48"/>
    </row>
    <row r="750" spans="1:12" ht="16.5" customHeight="1">
      <c r="A750" s="48"/>
      <c r="B750" s="64"/>
      <c r="C750" s="65"/>
      <c r="D750" s="59"/>
      <c r="E750" s="48"/>
      <c r="F750" s="79"/>
      <c r="G750" s="80"/>
      <c r="H750" s="48"/>
      <c r="I750" s="48"/>
      <c r="J750" s="48"/>
      <c r="K750" s="48"/>
      <c r="L750" s="48"/>
    </row>
    <row r="751" spans="1:12" ht="16.5" customHeight="1">
      <c r="A751" s="48"/>
      <c r="B751" s="64"/>
      <c r="C751" s="65"/>
      <c r="D751" s="59"/>
      <c r="E751" s="48"/>
      <c r="F751" s="79"/>
      <c r="G751" s="80"/>
      <c r="H751" s="48"/>
      <c r="I751" s="48"/>
      <c r="J751" s="48"/>
      <c r="K751" s="48"/>
      <c r="L751" s="48"/>
    </row>
    <row r="752" spans="1:12" ht="16.5" customHeight="1">
      <c r="A752" s="48"/>
      <c r="B752" s="64"/>
      <c r="C752" s="65"/>
      <c r="D752" s="59"/>
      <c r="E752" s="48"/>
      <c r="F752" s="79"/>
      <c r="G752" s="80"/>
      <c r="H752" s="48"/>
      <c r="I752" s="48"/>
      <c r="J752" s="48"/>
      <c r="K752" s="48"/>
      <c r="L752" s="48"/>
    </row>
    <row r="753" spans="1:12" ht="16.5" customHeight="1">
      <c r="A753" s="48"/>
      <c r="B753" s="64"/>
      <c r="C753" s="65"/>
      <c r="D753" s="59"/>
      <c r="E753" s="48"/>
      <c r="F753" s="79"/>
      <c r="G753" s="80"/>
      <c r="H753" s="48"/>
      <c r="I753" s="48"/>
      <c r="J753" s="48"/>
      <c r="K753" s="48"/>
      <c r="L753" s="48"/>
    </row>
    <row r="754" spans="1:12" ht="16.5" customHeight="1">
      <c r="A754" s="48"/>
      <c r="B754" s="64"/>
      <c r="C754" s="65"/>
      <c r="D754" s="59"/>
      <c r="E754" s="48"/>
      <c r="F754" s="79"/>
      <c r="G754" s="80"/>
      <c r="H754" s="48"/>
      <c r="I754" s="48"/>
      <c r="J754" s="48"/>
      <c r="K754" s="48"/>
      <c r="L754" s="48"/>
    </row>
    <row r="755" spans="1:12" ht="16.5" customHeight="1">
      <c r="A755" s="48"/>
      <c r="B755" s="64"/>
      <c r="C755" s="65"/>
      <c r="D755" s="59"/>
      <c r="E755" s="48"/>
      <c r="F755" s="79"/>
      <c r="G755" s="80"/>
      <c r="H755" s="48"/>
      <c r="I755" s="48"/>
      <c r="J755" s="48"/>
      <c r="K755" s="48"/>
      <c r="L755" s="48"/>
    </row>
    <row r="756" spans="1:12" ht="16.5" customHeight="1">
      <c r="A756" s="48"/>
      <c r="B756" s="64"/>
      <c r="C756" s="65"/>
      <c r="D756" s="59"/>
      <c r="E756" s="48"/>
      <c r="F756" s="79"/>
      <c r="G756" s="80"/>
      <c r="H756" s="48"/>
      <c r="I756" s="48"/>
      <c r="J756" s="48"/>
      <c r="K756" s="48"/>
      <c r="L756" s="48"/>
    </row>
    <row r="757" spans="1:12" ht="16.5" customHeight="1">
      <c r="A757" s="48"/>
      <c r="B757" s="64"/>
      <c r="C757" s="65"/>
      <c r="D757" s="59"/>
      <c r="E757" s="48"/>
      <c r="F757" s="79"/>
      <c r="G757" s="80"/>
      <c r="H757" s="48"/>
      <c r="I757" s="48"/>
      <c r="J757" s="48"/>
      <c r="K757" s="48"/>
      <c r="L757" s="48"/>
    </row>
    <row r="758" spans="1:12" ht="16.5" customHeight="1">
      <c r="A758" s="48"/>
      <c r="B758" s="64"/>
      <c r="C758" s="65"/>
      <c r="D758" s="59"/>
      <c r="E758" s="48"/>
      <c r="F758" s="79"/>
      <c r="G758" s="80"/>
      <c r="H758" s="48"/>
      <c r="I758" s="48"/>
      <c r="J758" s="48"/>
      <c r="K758" s="48"/>
      <c r="L758" s="48"/>
    </row>
    <row r="759" spans="1:12" ht="16.5" customHeight="1">
      <c r="A759" s="48"/>
      <c r="B759" s="64"/>
      <c r="C759" s="65"/>
      <c r="D759" s="59"/>
      <c r="E759" s="48"/>
      <c r="F759" s="79"/>
      <c r="G759" s="80"/>
      <c r="H759" s="48"/>
      <c r="I759" s="48"/>
      <c r="J759" s="48"/>
      <c r="K759" s="48"/>
      <c r="L759" s="48"/>
    </row>
    <row r="760" spans="1:12" ht="16.5" customHeight="1">
      <c r="A760" s="48"/>
      <c r="B760" s="64"/>
      <c r="C760" s="65"/>
      <c r="D760" s="59"/>
      <c r="E760" s="48"/>
      <c r="F760" s="79"/>
      <c r="G760" s="80"/>
      <c r="H760" s="48"/>
      <c r="I760" s="48"/>
      <c r="J760" s="48"/>
      <c r="K760" s="48"/>
      <c r="L760" s="48"/>
    </row>
    <row r="761" spans="1:12" ht="16.5" customHeight="1">
      <c r="A761" s="48"/>
      <c r="B761" s="64"/>
      <c r="C761" s="65"/>
      <c r="D761" s="59"/>
      <c r="E761" s="48"/>
      <c r="F761" s="79"/>
      <c r="G761" s="80"/>
      <c r="H761" s="48"/>
      <c r="I761" s="48"/>
      <c r="J761" s="48"/>
      <c r="K761" s="48"/>
      <c r="L761" s="48"/>
    </row>
    <row r="762" spans="1:12" ht="16.5" customHeight="1">
      <c r="A762" s="48"/>
      <c r="B762" s="64"/>
      <c r="C762" s="65"/>
      <c r="D762" s="59"/>
      <c r="E762" s="48"/>
      <c r="F762" s="79"/>
      <c r="G762" s="80"/>
      <c r="H762" s="48"/>
      <c r="I762" s="48"/>
      <c r="J762" s="48"/>
      <c r="K762" s="48"/>
      <c r="L762" s="48"/>
    </row>
    <row r="763" spans="1:12" ht="16.5" customHeight="1">
      <c r="A763" s="48"/>
      <c r="B763" s="64"/>
      <c r="C763" s="65"/>
      <c r="D763" s="59"/>
      <c r="E763" s="48"/>
      <c r="F763" s="79"/>
      <c r="G763" s="80"/>
      <c r="H763" s="48"/>
      <c r="I763" s="48"/>
      <c r="J763" s="48"/>
      <c r="K763" s="48"/>
      <c r="L763" s="48"/>
    </row>
    <row r="764" spans="1:12" ht="16.5" customHeight="1">
      <c r="A764" s="48"/>
      <c r="B764" s="64"/>
      <c r="C764" s="65"/>
      <c r="D764" s="59"/>
      <c r="E764" s="48"/>
      <c r="F764" s="79"/>
      <c r="G764" s="80"/>
      <c r="H764" s="48"/>
      <c r="I764" s="48"/>
      <c r="J764" s="48"/>
      <c r="K764" s="48"/>
      <c r="L764" s="48"/>
    </row>
    <row r="765" spans="1:12" ht="16.5" customHeight="1">
      <c r="A765" s="48"/>
      <c r="B765" s="64"/>
      <c r="C765" s="65"/>
      <c r="D765" s="59"/>
      <c r="E765" s="48"/>
      <c r="F765" s="79"/>
      <c r="G765" s="80"/>
      <c r="H765" s="48"/>
      <c r="I765" s="48"/>
      <c r="J765" s="48"/>
      <c r="K765" s="48"/>
      <c r="L765" s="48"/>
    </row>
    <row r="766" spans="1:12" ht="16.5" customHeight="1">
      <c r="A766" s="48"/>
      <c r="B766" s="64"/>
      <c r="C766" s="65"/>
      <c r="D766" s="59"/>
      <c r="E766" s="48"/>
      <c r="F766" s="79"/>
      <c r="G766" s="80"/>
      <c r="H766" s="48"/>
      <c r="I766" s="48"/>
      <c r="J766" s="48"/>
      <c r="K766" s="48"/>
      <c r="L766" s="48"/>
    </row>
    <row r="767" spans="1:12" ht="16.5" customHeight="1">
      <c r="A767" s="48"/>
      <c r="B767" s="64"/>
      <c r="C767" s="65"/>
      <c r="D767" s="59"/>
      <c r="E767" s="48"/>
      <c r="F767" s="79"/>
      <c r="G767" s="80"/>
      <c r="H767" s="48"/>
      <c r="I767" s="48"/>
      <c r="J767" s="48"/>
      <c r="K767" s="48"/>
      <c r="L767" s="48"/>
    </row>
    <row r="768" spans="1:12" ht="16.5" customHeight="1">
      <c r="A768" s="48"/>
      <c r="B768" s="64"/>
      <c r="C768" s="65"/>
      <c r="D768" s="59"/>
      <c r="E768" s="48"/>
      <c r="F768" s="79"/>
      <c r="G768" s="80"/>
      <c r="H768" s="48"/>
      <c r="I768" s="48"/>
      <c r="J768" s="48"/>
      <c r="K768" s="48"/>
      <c r="L768" s="48"/>
    </row>
    <row r="769" spans="1:12" ht="16.5" customHeight="1">
      <c r="A769" s="48"/>
      <c r="B769" s="64"/>
      <c r="C769" s="65"/>
      <c r="D769" s="59"/>
      <c r="E769" s="48"/>
      <c r="F769" s="79"/>
      <c r="G769" s="80"/>
      <c r="H769" s="48"/>
      <c r="I769" s="48"/>
      <c r="J769" s="48"/>
      <c r="K769" s="48"/>
      <c r="L769" s="48"/>
    </row>
    <row r="770" spans="1:12" ht="16.5" customHeight="1">
      <c r="A770" s="48"/>
      <c r="B770" s="64"/>
      <c r="C770" s="65"/>
      <c r="D770" s="59"/>
      <c r="E770" s="48"/>
      <c r="F770" s="79"/>
      <c r="G770" s="80"/>
      <c r="H770" s="48"/>
      <c r="I770" s="48"/>
      <c r="J770" s="48"/>
      <c r="K770" s="48"/>
      <c r="L770" s="48"/>
    </row>
    <row r="771" spans="1:12" ht="16.5" customHeight="1">
      <c r="A771" s="48"/>
      <c r="B771" s="64"/>
      <c r="C771" s="65"/>
      <c r="D771" s="59"/>
      <c r="E771" s="48"/>
      <c r="F771" s="79"/>
      <c r="G771" s="80"/>
      <c r="H771" s="48"/>
      <c r="I771" s="48"/>
      <c r="J771" s="48"/>
      <c r="K771" s="48"/>
      <c r="L771" s="48"/>
    </row>
    <row r="772" spans="1:12" ht="16.5" customHeight="1">
      <c r="A772" s="48"/>
      <c r="B772" s="64"/>
      <c r="C772" s="65"/>
      <c r="D772" s="59"/>
      <c r="E772" s="48"/>
      <c r="F772" s="79"/>
      <c r="G772" s="80"/>
      <c r="H772" s="48"/>
      <c r="I772" s="48"/>
      <c r="J772" s="48"/>
      <c r="K772" s="48"/>
      <c r="L772" s="48"/>
    </row>
    <row r="773" spans="1:12" ht="16.5" customHeight="1">
      <c r="A773" s="48"/>
      <c r="B773" s="64"/>
      <c r="C773" s="65"/>
      <c r="D773" s="59"/>
      <c r="E773" s="48"/>
      <c r="F773" s="79"/>
      <c r="G773" s="80"/>
      <c r="H773" s="48"/>
      <c r="I773" s="48"/>
      <c r="J773" s="48"/>
      <c r="K773" s="48"/>
      <c r="L773" s="48"/>
    </row>
    <row r="774" spans="1:12" ht="16.5" customHeight="1">
      <c r="A774" s="48"/>
      <c r="B774" s="64"/>
      <c r="C774" s="65"/>
      <c r="D774" s="59"/>
      <c r="E774" s="48"/>
      <c r="F774" s="79"/>
      <c r="G774" s="80"/>
      <c r="H774" s="48"/>
      <c r="I774" s="48"/>
      <c r="J774" s="48"/>
      <c r="K774" s="48"/>
      <c r="L774" s="48"/>
    </row>
    <row r="775" spans="1:12" ht="16.5" customHeight="1">
      <c r="A775" s="48"/>
      <c r="B775" s="64"/>
      <c r="C775" s="65"/>
      <c r="D775" s="59"/>
      <c r="E775" s="48"/>
      <c r="F775" s="79"/>
      <c r="G775" s="80"/>
      <c r="H775" s="48"/>
      <c r="I775" s="48"/>
      <c r="J775" s="48"/>
      <c r="K775" s="48"/>
      <c r="L775" s="48"/>
    </row>
    <row r="776" spans="1:12" ht="16.5" customHeight="1">
      <c r="A776" s="48"/>
      <c r="B776" s="64"/>
      <c r="C776" s="65"/>
      <c r="D776" s="59"/>
      <c r="E776" s="48"/>
      <c r="F776" s="79"/>
      <c r="G776" s="80"/>
      <c r="H776" s="48"/>
      <c r="I776" s="48"/>
      <c r="J776" s="48"/>
      <c r="K776" s="48"/>
      <c r="L776" s="48"/>
    </row>
    <row r="777" spans="1:12" ht="16.5" customHeight="1">
      <c r="A777" s="48"/>
      <c r="B777" s="64"/>
      <c r="C777" s="65"/>
      <c r="D777" s="59"/>
      <c r="E777" s="48"/>
      <c r="F777" s="79"/>
      <c r="G777" s="80"/>
      <c r="H777" s="48"/>
      <c r="I777" s="48"/>
      <c r="J777" s="48"/>
      <c r="K777" s="48"/>
      <c r="L777" s="48"/>
    </row>
    <row r="778" spans="1:12" ht="16.5" customHeight="1">
      <c r="A778" s="48"/>
      <c r="B778" s="64"/>
      <c r="C778" s="65"/>
      <c r="D778" s="59"/>
      <c r="E778" s="48"/>
      <c r="F778" s="79"/>
      <c r="G778" s="80"/>
      <c r="H778" s="48"/>
      <c r="I778" s="48"/>
      <c r="J778" s="48"/>
      <c r="K778" s="48"/>
      <c r="L778" s="48"/>
    </row>
    <row r="779" spans="1:12" ht="16.5" customHeight="1">
      <c r="A779" s="48"/>
      <c r="B779" s="64"/>
      <c r="C779" s="65"/>
      <c r="D779" s="59"/>
      <c r="E779" s="48"/>
      <c r="F779" s="79"/>
      <c r="G779" s="80"/>
      <c r="H779" s="48"/>
      <c r="I779" s="48"/>
      <c r="J779" s="48"/>
      <c r="K779" s="48"/>
      <c r="L779" s="48"/>
    </row>
    <row r="780" spans="1:12" ht="16.5" customHeight="1">
      <c r="A780" s="48"/>
      <c r="B780" s="64"/>
      <c r="C780" s="65"/>
      <c r="D780" s="59"/>
      <c r="E780" s="48"/>
      <c r="F780" s="79"/>
      <c r="G780" s="80"/>
      <c r="H780" s="48"/>
      <c r="I780" s="48"/>
      <c r="J780" s="48"/>
      <c r="K780" s="48"/>
      <c r="L780" s="48"/>
    </row>
    <row r="781" spans="1:12" ht="16.5" customHeight="1">
      <c r="A781" s="48"/>
      <c r="B781" s="64"/>
      <c r="C781" s="65"/>
      <c r="D781" s="59"/>
      <c r="E781" s="48"/>
      <c r="F781" s="79"/>
      <c r="G781" s="80"/>
      <c r="H781" s="48"/>
      <c r="I781" s="48"/>
      <c r="J781" s="48"/>
      <c r="K781" s="48"/>
      <c r="L781" s="48"/>
    </row>
    <row r="782" spans="1:12" ht="16.5" customHeight="1">
      <c r="A782" s="48"/>
      <c r="B782" s="64"/>
      <c r="C782" s="65"/>
      <c r="D782" s="59"/>
      <c r="E782" s="48"/>
      <c r="F782" s="79"/>
      <c r="G782" s="80"/>
      <c r="H782" s="48"/>
      <c r="I782" s="48"/>
      <c r="J782" s="48"/>
      <c r="K782" s="48"/>
      <c r="L782" s="48"/>
    </row>
    <row r="783" spans="1:12" ht="16.5" customHeight="1">
      <c r="A783" s="48"/>
      <c r="B783" s="64"/>
      <c r="C783" s="65"/>
      <c r="D783" s="59"/>
      <c r="E783" s="48"/>
      <c r="F783" s="79"/>
      <c r="G783" s="80"/>
      <c r="H783" s="48"/>
      <c r="I783" s="48"/>
      <c r="J783" s="48"/>
      <c r="K783" s="48"/>
      <c r="L783" s="48"/>
    </row>
    <row r="784" spans="1:12" ht="16.5" customHeight="1">
      <c r="A784" s="48"/>
      <c r="B784" s="64"/>
      <c r="C784" s="65"/>
      <c r="D784" s="59"/>
      <c r="E784" s="48"/>
      <c r="F784" s="79"/>
      <c r="G784" s="80"/>
      <c r="H784" s="48"/>
      <c r="I784" s="48"/>
      <c r="J784" s="48"/>
      <c r="K784" s="48"/>
      <c r="L784" s="48"/>
    </row>
    <row r="785" spans="1:12" ht="16.5" customHeight="1">
      <c r="A785" s="48"/>
      <c r="B785" s="64"/>
      <c r="C785" s="65"/>
      <c r="D785" s="59"/>
      <c r="E785" s="48"/>
      <c r="F785" s="79"/>
      <c r="G785" s="80"/>
      <c r="H785" s="48"/>
      <c r="I785" s="48"/>
      <c r="J785" s="48"/>
      <c r="K785" s="48"/>
      <c r="L785" s="48"/>
    </row>
    <row r="786" spans="1:12" ht="16.5" customHeight="1">
      <c r="A786" s="48"/>
      <c r="B786" s="64"/>
      <c r="C786" s="65"/>
      <c r="D786" s="59"/>
      <c r="E786" s="48"/>
      <c r="F786" s="79"/>
      <c r="G786" s="80"/>
      <c r="H786" s="48"/>
      <c r="I786" s="48"/>
      <c r="J786" s="48"/>
      <c r="K786" s="48"/>
      <c r="L786" s="48"/>
    </row>
    <row r="787" spans="1:12" ht="16.5" customHeight="1">
      <c r="A787" s="48"/>
      <c r="B787" s="64"/>
      <c r="C787" s="65"/>
      <c r="D787" s="59"/>
      <c r="E787" s="48"/>
      <c r="F787" s="79"/>
      <c r="G787" s="80"/>
      <c r="H787" s="48"/>
      <c r="I787" s="48"/>
      <c r="J787" s="48"/>
      <c r="K787" s="48"/>
      <c r="L787" s="48"/>
    </row>
    <row r="788" spans="1:12" ht="16.5" customHeight="1">
      <c r="A788" s="48"/>
      <c r="B788" s="64"/>
      <c r="C788" s="65"/>
      <c r="D788" s="59"/>
      <c r="E788" s="48"/>
      <c r="F788" s="79"/>
      <c r="G788" s="80"/>
      <c r="H788" s="48"/>
      <c r="I788" s="48"/>
      <c r="J788" s="48"/>
      <c r="K788" s="48"/>
      <c r="L788" s="48"/>
    </row>
    <row r="789" spans="1:12" ht="16.5" customHeight="1">
      <c r="A789" s="48"/>
      <c r="B789" s="64"/>
      <c r="C789" s="65"/>
      <c r="D789" s="59"/>
      <c r="E789" s="48"/>
      <c r="F789" s="79"/>
      <c r="G789" s="80"/>
      <c r="H789" s="48"/>
      <c r="I789" s="48"/>
      <c r="J789" s="48"/>
      <c r="K789" s="48"/>
      <c r="L789" s="48"/>
    </row>
    <row r="790" spans="1:12" ht="16.5" customHeight="1">
      <c r="A790" s="48"/>
      <c r="B790" s="64"/>
      <c r="C790" s="65"/>
      <c r="D790" s="59"/>
      <c r="E790" s="48"/>
      <c r="F790" s="79"/>
      <c r="G790" s="80"/>
      <c r="H790" s="48"/>
      <c r="I790" s="48"/>
      <c r="J790" s="48"/>
      <c r="K790" s="48"/>
      <c r="L790" s="48"/>
    </row>
    <row r="791" spans="1:12" ht="16.5" customHeight="1">
      <c r="A791" s="48"/>
      <c r="B791" s="64"/>
      <c r="C791" s="65"/>
      <c r="D791" s="59"/>
      <c r="E791" s="48"/>
      <c r="F791" s="79"/>
      <c r="G791" s="80"/>
      <c r="H791" s="48"/>
      <c r="I791" s="48"/>
      <c r="J791" s="48"/>
      <c r="K791" s="48"/>
      <c r="L791" s="48"/>
    </row>
    <row r="792" spans="1:12" ht="16.5" customHeight="1">
      <c r="A792" s="48"/>
      <c r="B792" s="64"/>
      <c r="C792" s="65"/>
      <c r="D792" s="59"/>
      <c r="E792" s="48"/>
      <c r="F792" s="79"/>
      <c r="G792" s="80"/>
      <c r="H792" s="48"/>
      <c r="I792" s="48"/>
      <c r="J792" s="48"/>
      <c r="K792" s="48"/>
      <c r="L792" s="48"/>
    </row>
    <row r="793" spans="1:12" ht="16.5" customHeight="1">
      <c r="A793" s="48"/>
      <c r="B793" s="64"/>
      <c r="C793" s="65"/>
      <c r="D793" s="59"/>
      <c r="E793" s="48"/>
      <c r="F793" s="79"/>
      <c r="G793" s="80"/>
      <c r="H793" s="48"/>
      <c r="I793" s="48"/>
      <c r="J793" s="48"/>
      <c r="K793" s="48"/>
      <c r="L793" s="48"/>
    </row>
    <row r="794" spans="1:12" ht="16.5" customHeight="1">
      <c r="A794" s="48"/>
      <c r="B794" s="64"/>
      <c r="C794" s="65"/>
      <c r="D794" s="59"/>
      <c r="E794" s="48"/>
      <c r="F794" s="79"/>
      <c r="G794" s="80"/>
      <c r="H794" s="48"/>
      <c r="I794" s="48"/>
      <c r="J794" s="48"/>
      <c r="K794" s="48"/>
      <c r="L794" s="48"/>
    </row>
    <row r="795" spans="1:12" ht="16.5" customHeight="1">
      <c r="A795" s="48"/>
      <c r="B795" s="64"/>
      <c r="C795" s="65"/>
      <c r="D795" s="59"/>
      <c r="E795" s="48"/>
      <c r="F795" s="79"/>
      <c r="G795" s="80"/>
      <c r="H795" s="48"/>
      <c r="I795" s="48"/>
      <c r="J795" s="48"/>
      <c r="K795" s="48"/>
      <c r="L795" s="48"/>
    </row>
    <row r="796" spans="1:12" ht="16.5" customHeight="1">
      <c r="A796" s="48"/>
      <c r="B796" s="64"/>
      <c r="C796" s="65"/>
      <c r="D796" s="59"/>
      <c r="E796" s="48"/>
      <c r="F796" s="79"/>
      <c r="G796" s="80"/>
      <c r="H796" s="48"/>
      <c r="I796" s="48"/>
      <c r="J796" s="48"/>
      <c r="K796" s="48"/>
      <c r="L796" s="48"/>
    </row>
    <row r="797" spans="1:12" ht="16.5" customHeight="1">
      <c r="A797" s="48"/>
      <c r="B797" s="64"/>
      <c r="C797" s="65"/>
      <c r="D797" s="59"/>
      <c r="E797" s="48"/>
      <c r="F797" s="79"/>
      <c r="G797" s="80"/>
      <c r="H797" s="48"/>
      <c r="I797" s="48"/>
      <c r="J797" s="48"/>
      <c r="K797" s="48"/>
      <c r="L797" s="48"/>
    </row>
    <row r="798" spans="1:12" ht="16.5" customHeight="1">
      <c r="A798" s="48"/>
      <c r="B798" s="64"/>
      <c r="C798" s="65"/>
      <c r="D798" s="59"/>
      <c r="E798" s="48"/>
      <c r="F798" s="79"/>
      <c r="G798" s="80"/>
      <c r="H798" s="48"/>
      <c r="I798" s="48"/>
      <c r="J798" s="48"/>
      <c r="K798" s="48"/>
      <c r="L798" s="48"/>
    </row>
    <row r="799" spans="1:12" ht="16.5" customHeight="1">
      <c r="A799" s="48"/>
      <c r="B799" s="64"/>
      <c r="C799" s="65"/>
      <c r="D799" s="59"/>
      <c r="E799" s="48"/>
      <c r="F799" s="79"/>
      <c r="G799" s="80"/>
      <c r="H799" s="48"/>
      <c r="I799" s="48"/>
      <c r="J799" s="48"/>
      <c r="K799" s="48"/>
      <c r="L799" s="48"/>
    </row>
    <row r="800" spans="1:12" ht="16.5" customHeight="1">
      <c r="A800" s="48"/>
      <c r="B800" s="64"/>
      <c r="C800" s="65"/>
      <c r="D800" s="59"/>
      <c r="E800" s="48"/>
      <c r="F800" s="79"/>
      <c r="G800" s="80"/>
      <c r="H800" s="48"/>
      <c r="I800" s="48"/>
      <c r="J800" s="48"/>
      <c r="K800" s="48"/>
      <c r="L800" s="48"/>
    </row>
    <row r="801" spans="1:12" ht="16.5" customHeight="1">
      <c r="A801" s="48"/>
      <c r="B801" s="64"/>
      <c r="C801" s="65"/>
      <c r="D801" s="59"/>
      <c r="E801" s="48"/>
      <c r="F801" s="79"/>
      <c r="G801" s="80"/>
      <c r="H801" s="48"/>
      <c r="I801" s="48"/>
      <c r="J801" s="48"/>
      <c r="K801" s="48"/>
      <c r="L801" s="48"/>
    </row>
    <row r="802" spans="1:12" ht="16.5" customHeight="1">
      <c r="A802" s="48"/>
      <c r="B802" s="64"/>
      <c r="C802" s="65"/>
      <c r="D802" s="59"/>
      <c r="E802" s="48"/>
      <c r="F802" s="79"/>
      <c r="G802" s="80"/>
      <c r="H802" s="48"/>
      <c r="I802" s="48"/>
      <c r="J802" s="48"/>
      <c r="K802" s="48"/>
      <c r="L802" s="48"/>
    </row>
    <row r="803" spans="1:12" ht="16.5" customHeight="1">
      <c r="A803" s="48"/>
      <c r="B803" s="64"/>
      <c r="C803" s="65"/>
      <c r="D803" s="59"/>
      <c r="E803" s="48"/>
      <c r="F803" s="79"/>
      <c r="G803" s="80"/>
      <c r="H803" s="48"/>
      <c r="I803" s="48"/>
      <c r="J803" s="48"/>
      <c r="K803" s="48"/>
      <c r="L803" s="48"/>
    </row>
    <row r="804" spans="1:12" ht="16.5" customHeight="1">
      <c r="A804" s="48"/>
      <c r="B804" s="64"/>
      <c r="C804" s="65"/>
      <c r="D804" s="59"/>
      <c r="E804" s="48"/>
      <c r="F804" s="79"/>
      <c r="G804" s="80"/>
      <c r="H804" s="48"/>
      <c r="I804" s="48"/>
      <c r="J804" s="48"/>
      <c r="K804" s="48"/>
      <c r="L804" s="48"/>
    </row>
    <row r="805" spans="1:12" ht="16.5" customHeight="1">
      <c r="A805" s="48"/>
      <c r="B805" s="64"/>
      <c r="C805" s="65"/>
      <c r="D805" s="59"/>
      <c r="E805" s="48"/>
      <c r="F805" s="79"/>
      <c r="G805" s="80"/>
      <c r="H805" s="48"/>
      <c r="I805" s="48"/>
      <c r="J805" s="48"/>
      <c r="K805" s="48"/>
      <c r="L805" s="48"/>
    </row>
    <row r="806" spans="1:12" ht="16.5" customHeight="1">
      <c r="A806" s="48"/>
      <c r="B806" s="64"/>
      <c r="C806" s="65"/>
      <c r="D806" s="59"/>
      <c r="E806" s="48"/>
      <c r="F806" s="79"/>
      <c r="G806" s="80"/>
      <c r="H806" s="48"/>
      <c r="I806" s="48"/>
      <c r="J806" s="48"/>
      <c r="K806" s="48"/>
      <c r="L806" s="48"/>
    </row>
    <row r="807" spans="1:12" ht="16.5" customHeight="1">
      <c r="A807" s="48"/>
      <c r="B807" s="64"/>
      <c r="C807" s="65"/>
      <c r="D807" s="59"/>
      <c r="E807" s="48"/>
      <c r="F807" s="79"/>
      <c r="G807" s="80"/>
      <c r="H807" s="48"/>
      <c r="I807" s="48"/>
      <c r="J807" s="48"/>
      <c r="K807" s="48"/>
      <c r="L807" s="48"/>
    </row>
    <row r="808" spans="1:12" ht="16.5" customHeight="1">
      <c r="A808" s="48"/>
      <c r="B808" s="64"/>
      <c r="C808" s="65"/>
      <c r="D808" s="59"/>
      <c r="E808" s="48"/>
      <c r="F808" s="79"/>
      <c r="G808" s="80"/>
      <c r="H808" s="48"/>
      <c r="I808" s="48"/>
      <c r="J808" s="48"/>
      <c r="K808" s="48"/>
      <c r="L808" s="48"/>
    </row>
    <row r="809" spans="1:12" ht="16.5" customHeight="1">
      <c r="A809" s="48"/>
      <c r="B809" s="64"/>
      <c r="C809" s="65"/>
      <c r="D809" s="59"/>
      <c r="E809" s="48"/>
      <c r="F809" s="79"/>
      <c r="G809" s="80"/>
      <c r="H809" s="48"/>
      <c r="I809" s="48"/>
      <c r="J809" s="48"/>
      <c r="K809" s="48"/>
      <c r="L809" s="48"/>
    </row>
    <row r="810" spans="1:12" ht="16.5" customHeight="1">
      <c r="A810" s="48"/>
      <c r="B810" s="64"/>
      <c r="C810" s="65"/>
      <c r="D810" s="59"/>
      <c r="E810" s="48"/>
      <c r="F810" s="79"/>
      <c r="G810" s="80"/>
      <c r="H810" s="48"/>
      <c r="I810" s="48"/>
      <c r="J810" s="48"/>
      <c r="K810" s="48"/>
      <c r="L810" s="48"/>
    </row>
    <row r="811" spans="1:12" ht="16.5" customHeight="1">
      <c r="A811" s="48"/>
      <c r="B811" s="64"/>
      <c r="C811" s="65"/>
      <c r="D811" s="59"/>
      <c r="E811" s="48"/>
      <c r="F811" s="79"/>
      <c r="G811" s="80"/>
      <c r="H811" s="48"/>
      <c r="I811" s="48"/>
      <c r="J811" s="48"/>
      <c r="K811" s="48"/>
      <c r="L811" s="48"/>
    </row>
    <row r="812" spans="1:12" ht="16.5" customHeight="1">
      <c r="A812" s="48"/>
      <c r="B812" s="64"/>
      <c r="C812" s="65"/>
      <c r="D812" s="59"/>
      <c r="E812" s="48"/>
      <c r="F812" s="79"/>
      <c r="G812" s="80"/>
      <c r="H812" s="48"/>
      <c r="I812" s="48"/>
      <c r="J812" s="48"/>
      <c r="K812" s="48"/>
      <c r="L812" s="48"/>
    </row>
    <row r="813" spans="1:12" ht="16.5" customHeight="1">
      <c r="A813" s="48"/>
      <c r="B813" s="64"/>
      <c r="C813" s="65"/>
      <c r="D813" s="59"/>
      <c r="E813" s="48"/>
      <c r="F813" s="79"/>
      <c r="G813" s="80"/>
      <c r="H813" s="48"/>
      <c r="I813" s="48"/>
      <c r="J813" s="48"/>
      <c r="K813" s="48"/>
      <c r="L813" s="48"/>
    </row>
    <row r="814" spans="1:12" ht="16.5" customHeight="1">
      <c r="A814" s="48"/>
      <c r="B814" s="64"/>
      <c r="C814" s="65"/>
      <c r="D814" s="59"/>
      <c r="E814" s="48"/>
      <c r="F814" s="79"/>
      <c r="G814" s="80"/>
      <c r="H814" s="48"/>
      <c r="I814" s="48"/>
      <c r="J814" s="48"/>
      <c r="K814" s="48"/>
      <c r="L814" s="48"/>
    </row>
    <row r="815" spans="1:12" ht="16.5" customHeight="1">
      <c r="A815" s="48"/>
      <c r="B815" s="64"/>
      <c r="C815" s="65"/>
      <c r="D815" s="59"/>
      <c r="E815" s="48"/>
      <c r="F815" s="79"/>
      <c r="G815" s="80"/>
      <c r="H815" s="48"/>
      <c r="I815" s="48"/>
      <c r="J815" s="48"/>
      <c r="K815" s="48"/>
      <c r="L815" s="48"/>
    </row>
    <row r="816" spans="1:12" ht="16.5" customHeight="1">
      <c r="A816" s="48"/>
      <c r="B816" s="64"/>
      <c r="C816" s="65"/>
      <c r="D816" s="59"/>
      <c r="E816" s="48"/>
      <c r="F816" s="79"/>
      <c r="G816" s="80"/>
      <c r="H816" s="48"/>
      <c r="I816" s="48"/>
      <c r="J816" s="48"/>
      <c r="K816" s="48"/>
      <c r="L816" s="48"/>
    </row>
    <row r="817" spans="1:12" ht="16.5" customHeight="1">
      <c r="A817" s="48"/>
      <c r="B817" s="64"/>
      <c r="C817" s="65"/>
      <c r="D817" s="59"/>
      <c r="E817" s="48"/>
      <c r="F817" s="79"/>
      <c r="G817" s="80"/>
      <c r="H817" s="48"/>
      <c r="I817" s="48"/>
      <c r="J817" s="48"/>
      <c r="K817" s="48"/>
      <c r="L817" s="48"/>
    </row>
    <row r="818" spans="1:12" ht="16.5" customHeight="1">
      <c r="A818" s="48"/>
      <c r="B818" s="64"/>
      <c r="C818" s="65"/>
      <c r="D818" s="59"/>
      <c r="E818" s="48"/>
      <c r="F818" s="79"/>
      <c r="G818" s="80"/>
      <c r="H818" s="48"/>
      <c r="I818" s="48"/>
      <c r="J818" s="48"/>
      <c r="K818" s="48"/>
      <c r="L818" s="48"/>
    </row>
    <row r="819" spans="1:12" ht="16.5" customHeight="1">
      <c r="A819" s="48"/>
      <c r="B819" s="64"/>
      <c r="C819" s="65"/>
      <c r="D819" s="59"/>
      <c r="E819" s="48"/>
      <c r="F819" s="79"/>
      <c r="G819" s="80"/>
      <c r="H819" s="48"/>
      <c r="I819" s="48"/>
      <c r="J819" s="48"/>
      <c r="K819" s="48"/>
      <c r="L819" s="48"/>
    </row>
    <row r="820" spans="1:12" ht="16.5" customHeight="1">
      <c r="A820" s="48"/>
      <c r="B820" s="64"/>
      <c r="C820" s="65"/>
      <c r="D820" s="59"/>
      <c r="E820" s="48"/>
      <c r="F820" s="79"/>
      <c r="G820" s="80"/>
      <c r="H820" s="48"/>
      <c r="I820" s="48"/>
      <c r="J820" s="48"/>
      <c r="K820" s="48"/>
      <c r="L820" s="48"/>
    </row>
    <row r="821" spans="1:12" ht="16.5" customHeight="1">
      <c r="A821" s="48"/>
      <c r="B821" s="64"/>
      <c r="C821" s="65"/>
      <c r="D821" s="59"/>
      <c r="E821" s="48"/>
      <c r="F821" s="79"/>
      <c r="G821" s="80"/>
      <c r="H821" s="48"/>
      <c r="I821" s="48"/>
      <c r="J821" s="48"/>
      <c r="K821" s="48"/>
      <c r="L821" s="48"/>
    </row>
    <row r="822" spans="1:12" ht="16.5" customHeight="1">
      <c r="A822" s="48"/>
      <c r="B822" s="64"/>
      <c r="C822" s="65"/>
      <c r="D822" s="59"/>
      <c r="E822" s="48"/>
      <c r="F822" s="79"/>
      <c r="G822" s="80"/>
      <c r="H822" s="48"/>
      <c r="I822" s="48"/>
      <c r="J822" s="48"/>
      <c r="K822" s="48"/>
      <c r="L822" s="48"/>
    </row>
    <row r="823" spans="1:12" ht="16.5" customHeight="1">
      <c r="A823" s="48"/>
      <c r="B823" s="64"/>
      <c r="C823" s="65"/>
      <c r="D823" s="59"/>
      <c r="E823" s="48"/>
      <c r="F823" s="79"/>
      <c r="G823" s="80"/>
      <c r="H823" s="48"/>
      <c r="I823" s="48"/>
      <c r="J823" s="48"/>
      <c r="K823" s="48"/>
      <c r="L823" s="48"/>
    </row>
    <row r="824" spans="1:12" ht="16.5" customHeight="1">
      <c r="A824" s="48"/>
      <c r="B824" s="64"/>
      <c r="C824" s="65"/>
      <c r="D824" s="59"/>
      <c r="E824" s="48"/>
      <c r="F824" s="79"/>
      <c r="G824" s="80"/>
      <c r="H824" s="48"/>
      <c r="I824" s="48"/>
      <c r="J824" s="48"/>
      <c r="K824" s="48"/>
      <c r="L824" s="48"/>
    </row>
    <row r="825" spans="1:12" ht="16.5" customHeight="1">
      <c r="A825" s="48"/>
      <c r="B825" s="64"/>
      <c r="C825" s="65"/>
      <c r="D825" s="59"/>
      <c r="E825" s="48"/>
      <c r="F825" s="79"/>
      <c r="G825" s="80"/>
      <c r="H825" s="48"/>
      <c r="I825" s="48"/>
      <c r="J825" s="48"/>
      <c r="K825" s="48"/>
      <c r="L825" s="48"/>
    </row>
    <row r="826" spans="1:12" ht="16.5" customHeight="1">
      <c r="A826" s="48"/>
      <c r="B826" s="64"/>
      <c r="C826" s="65"/>
      <c r="D826" s="59"/>
      <c r="E826" s="48"/>
      <c r="F826" s="79"/>
      <c r="G826" s="80"/>
      <c r="H826" s="48"/>
      <c r="I826" s="48"/>
      <c r="J826" s="48"/>
      <c r="K826" s="48"/>
      <c r="L826" s="48"/>
    </row>
    <row r="827" spans="1:12" ht="16.5" customHeight="1">
      <c r="A827" s="48"/>
      <c r="B827" s="64"/>
      <c r="C827" s="65"/>
      <c r="D827" s="59"/>
      <c r="E827" s="48"/>
      <c r="F827" s="79"/>
      <c r="G827" s="80"/>
      <c r="H827" s="48"/>
      <c r="I827" s="48"/>
      <c r="J827" s="48"/>
      <c r="K827" s="48"/>
      <c r="L827" s="48"/>
    </row>
    <row r="828" spans="1:12" ht="16.5" customHeight="1">
      <c r="A828" s="48"/>
      <c r="B828" s="64"/>
      <c r="C828" s="65"/>
      <c r="D828" s="59"/>
      <c r="E828" s="48"/>
      <c r="F828" s="79"/>
      <c r="G828" s="80"/>
      <c r="H828" s="48"/>
      <c r="I828" s="48"/>
      <c r="J828" s="48"/>
      <c r="K828" s="48"/>
      <c r="L828" s="48"/>
    </row>
    <row r="829" spans="1:12" ht="16.5" customHeight="1">
      <c r="A829" s="48"/>
      <c r="B829" s="64"/>
      <c r="C829" s="65"/>
      <c r="D829" s="59"/>
      <c r="E829" s="48"/>
      <c r="F829" s="79"/>
      <c r="G829" s="80"/>
      <c r="H829" s="48"/>
      <c r="I829" s="48"/>
      <c r="J829" s="48"/>
      <c r="K829" s="48"/>
      <c r="L829" s="48"/>
    </row>
    <row r="830" spans="1:12" ht="16.5" customHeight="1">
      <c r="A830" s="48"/>
      <c r="B830" s="64"/>
      <c r="C830" s="65"/>
      <c r="D830" s="59"/>
      <c r="E830" s="48"/>
      <c r="F830" s="79"/>
      <c r="G830" s="80"/>
      <c r="H830" s="48"/>
      <c r="I830" s="48"/>
      <c r="J830" s="48"/>
      <c r="K830" s="48"/>
      <c r="L830" s="48"/>
    </row>
    <row r="831" spans="1:12" ht="16.5" customHeight="1">
      <c r="A831" s="48"/>
      <c r="B831" s="64"/>
      <c r="C831" s="65"/>
      <c r="D831" s="59"/>
      <c r="E831" s="48"/>
      <c r="F831" s="79"/>
      <c r="G831" s="80"/>
      <c r="H831" s="48"/>
      <c r="I831" s="48"/>
      <c r="J831" s="48"/>
      <c r="K831" s="48"/>
      <c r="L831" s="48"/>
    </row>
    <row r="832" spans="1:12" ht="16.5" customHeight="1">
      <c r="A832" s="48"/>
      <c r="B832" s="64"/>
      <c r="C832" s="65"/>
      <c r="D832" s="59"/>
      <c r="E832" s="48"/>
      <c r="F832" s="79"/>
      <c r="G832" s="80"/>
      <c r="H832" s="48"/>
      <c r="I832" s="48"/>
      <c r="J832" s="48"/>
      <c r="K832" s="48"/>
      <c r="L832" s="48"/>
    </row>
    <row r="833" spans="1:12" ht="16.5" customHeight="1">
      <c r="A833" s="48"/>
      <c r="B833" s="64"/>
      <c r="C833" s="65"/>
      <c r="D833" s="59"/>
      <c r="E833" s="48"/>
      <c r="F833" s="79"/>
      <c r="G833" s="80"/>
      <c r="H833" s="48"/>
      <c r="I833" s="48"/>
      <c r="J833" s="48"/>
      <c r="K833" s="48"/>
      <c r="L833" s="48"/>
    </row>
    <row r="834" spans="1:12" ht="16.5" customHeight="1">
      <c r="A834" s="48"/>
      <c r="B834" s="64"/>
      <c r="C834" s="65"/>
      <c r="D834" s="59"/>
      <c r="E834" s="48"/>
      <c r="F834" s="79"/>
      <c r="G834" s="80"/>
      <c r="H834" s="48"/>
      <c r="I834" s="48"/>
      <c r="J834" s="48"/>
      <c r="K834" s="48"/>
      <c r="L834" s="48"/>
    </row>
    <row r="835" spans="1:12" ht="16.5" customHeight="1">
      <c r="A835" s="48"/>
      <c r="B835" s="64"/>
      <c r="C835" s="65"/>
      <c r="D835" s="59"/>
      <c r="E835" s="48"/>
      <c r="F835" s="79"/>
      <c r="G835" s="80"/>
      <c r="H835" s="48"/>
      <c r="I835" s="48"/>
      <c r="J835" s="48"/>
      <c r="K835" s="48"/>
      <c r="L835" s="48"/>
    </row>
    <row r="836" spans="1:12" ht="16.5" customHeight="1">
      <c r="A836" s="48"/>
      <c r="B836" s="64"/>
      <c r="C836" s="65"/>
      <c r="D836" s="59"/>
      <c r="E836" s="48"/>
      <c r="F836" s="79"/>
      <c r="G836" s="80"/>
      <c r="H836" s="48"/>
      <c r="I836" s="48"/>
      <c r="J836" s="48"/>
      <c r="K836" s="48"/>
      <c r="L836" s="48"/>
    </row>
    <row r="837" spans="1:12" ht="16.5" customHeight="1">
      <c r="A837" s="48"/>
      <c r="B837" s="64"/>
      <c r="C837" s="65"/>
      <c r="D837" s="59"/>
      <c r="E837" s="48"/>
      <c r="F837" s="79"/>
      <c r="G837" s="80"/>
      <c r="H837" s="48"/>
      <c r="I837" s="48"/>
      <c r="J837" s="48"/>
      <c r="K837" s="48"/>
      <c r="L837" s="48"/>
    </row>
    <row r="838" spans="1:12" ht="16.5" customHeight="1">
      <c r="A838" s="48"/>
      <c r="B838" s="64"/>
      <c r="C838" s="65"/>
      <c r="D838" s="59"/>
      <c r="E838" s="48"/>
      <c r="F838" s="79"/>
      <c r="G838" s="80"/>
      <c r="H838" s="48"/>
      <c r="I838" s="48"/>
      <c r="J838" s="48"/>
      <c r="K838" s="48"/>
      <c r="L838" s="48"/>
    </row>
    <row r="839" spans="1:12" ht="16.5" customHeight="1">
      <c r="A839" s="48"/>
      <c r="B839" s="64"/>
      <c r="C839" s="65"/>
      <c r="D839" s="59"/>
      <c r="E839" s="48"/>
      <c r="F839" s="79"/>
      <c r="G839" s="80"/>
      <c r="H839" s="48"/>
      <c r="I839" s="48"/>
      <c r="J839" s="48"/>
      <c r="K839" s="48"/>
      <c r="L839" s="48"/>
    </row>
    <row r="840" spans="1:12" ht="16.5" customHeight="1">
      <c r="A840" s="48"/>
      <c r="B840" s="64"/>
      <c r="C840" s="65"/>
      <c r="D840" s="59"/>
      <c r="E840" s="48"/>
      <c r="F840" s="79"/>
      <c r="G840" s="80"/>
      <c r="H840" s="48"/>
      <c r="I840" s="48"/>
      <c r="J840" s="48"/>
      <c r="K840" s="48"/>
      <c r="L840" s="48"/>
    </row>
    <row r="841" spans="1:12" ht="16.5" customHeight="1">
      <c r="A841" s="48"/>
      <c r="B841" s="64"/>
      <c r="C841" s="65"/>
      <c r="D841" s="59"/>
      <c r="E841" s="48"/>
      <c r="F841" s="79"/>
      <c r="G841" s="80"/>
      <c r="H841" s="48"/>
      <c r="I841" s="48"/>
      <c r="J841" s="48"/>
      <c r="K841" s="48"/>
      <c r="L841" s="48"/>
    </row>
    <row r="842" spans="1:12" ht="16.5" customHeight="1">
      <c r="A842" s="48"/>
      <c r="B842" s="64"/>
      <c r="C842" s="65"/>
      <c r="D842" s="59"/>
      <c r="E842" s="48"/>
      <c r="F842" s="79"/>
      <c r="G842" s="80"/>
      <c r="H842" s="48"/>
      <c r="I842" s="48"/>
      <c r="J842" s="48"/>
      <c r="K842" s="48"/>
      <c r="L842" s="48"/>
    </row>
    <row r="843" spans="1:12" ht="16.5" customHeight="1">
      <c r="A843" s="48"/>
      <c r="B843" s="64"/>
      <c r="C843" s="65"/>
      <c r="D843" s="59"/>
      <c r="E843" s="48"/>
      <c r="F843" s="79"/>
      <c r="G843" s="80"/>
      <c r="H843" s="48"/>
      <c r="I843" s="48"/>
      <c r="J843" s="48"/>
      <c r="K843" s="48"/>
      <c r="L843" s="48"/>
    </row>
    <row r="844" spans="1:12" ht="16.5" customHeight="1">
      <c r="A844" s="48"/>
      <c r="B844" s="64"/>
      <c r="C844" s="65"/>
      <c r="D844" s="59"/>
      <c r="E844" s="48"/>
      <c r="F844" s="79"/>
      <c r="G844" s="80"/>
      <c r="H844" s="48"/>
      <c r="I844" s="48"/>
      <c r="J844" s="48"/>
      <c r="K844" s="48"/>
      <c r="L844" s="48"/>
    </row>
    <row r="845" spans="1:12" ht="16.5" customHeight="1">
      <c r="A845" s="48"/>
      <c r="B845" s="64"/>
      <c r="C845" s="65"/>
      <c r="D845" s="59"/>
      <c r="E845" s="48"/>
      <c r="F845" s="79"/>
      <c r="G845" s="80"/>
      <c r="H845" s="48"/>
      <c r="I845" s="48"/>
      <c r="J845" s="48"/>
      <c r="K845" s="48"/>
      <c r="L845" s="48"/>
    </row>
    <row r="846" spans="1:12" ht="16.5" customHeight="1">
      <c r="A846" s="48"/>
      <c r="B846" s="64"/>
      <c r="C846" s="65"/>
      <c r="D846" s="59"/>
      <c r="E846" s="48"/>
      <c r="F846" s="79"/>
      <c r="G846" s="80"/>
      <c r="H846" s="48"/>
      <c r="I846" s="48"/>
      <c r="J846" s="48"/>
      <c r="K846" s="48"/>
      <c r="L846" s="48"/>
    </row>
    <row r="847" spans="1:12" ht="16.5" customHeight="1">
      <c r="A847" s="48"/>
      <c r="B847" s="64"/>
      <c r="C847" s="65"/>
      <c r="D847" s="59"/>
      <c r="E847" s="48"/>
      <c r="F847" s="79"/>
      <c r="G847" s="80"/>
      <c r="H847" s="48"/>
      <c r="I847" s="48"/>
      <c r="J847" s="48"/>
      <c r="K847" s="48"/>
      <c r="L847" s="48"/>
    </row>
    <row r="848" spans="1:12" ht="16.5" customHeight="1">
      <c r="A848" s="48"/>
      <c r="B848" s="64"/>
      <c r="C848" s="65"/>
      <c r="D848" s="59"/>
      <c r="E848" s="48"/>
      <c r="F848" s="79"/>
      <c r="G848" s="80"/>
      <c r="H848" s="48"/>
      <c r="I848" s="48"/>
      <c r="J848" s="48"/>
      <c r="K848" s="48"/>
      <c r="L848" s="48"/>
    </row>
    <row r="849" spans="1:12" ht="16.5" customHeight="1">
      <c r="A849" s="48"/>
      <c r="B849" s="64"/>
      <c r="C849" s="65"/>
      <c r="D849" s="59"/>
      <c r="E849" s="48"/>
      <c r="F849" s="79"/>
      <c r="G849" s="80"/>
      <c r="H849" s="48"/>
      <c r="I849" s="48"/>
      <c r="J849" s="48"/>
      <c r="K849" s="48"/>
      <c r="L849" s="48"/>
    </row>
    <row r="850" spans="1:12" ht="16.5" customHeight="1">
      <c r="A850" s="48"/>
      <c r="B850" s="64"/>
      <c r="C850" s="65"/>
      <c r="D850" s="59"/>
      <c r="E850" s="48"/>
      <c r="F850" s="79"/>
      <c r="G850" s="80"/>
      <c r="H850" s="48"/>
      <c r="I850" s="48"/>
      <c r="J850" s="48"/>
      <c r="K850" s="48"/>
      <c r="L850" s="48"/>
    </row>
    <row r="851" spans="1:12" ht="16.5" customHeight="1">
      <c r="A851" s="48"/>
      <c r="B851" s="64"/>
      <c r="C851" s="65"/>
      <c r="D851" s="59"/>
      <c r="E851" s="48"/>
      <c r="F851" s="79"/>
      <c r="G851" s="80"/>
      <c r="H851" s="48"/>
      <c r="I851" s="48"/>
      <c r="J851" s="48"/>
      <c r="K851" s="48"/>
      <c r="L851" s="48"/>
    </row>
    <row r="852" spans="1:12" ht="16.5" customHeight="1">
      <c r="A852" s="48"/>
      <c r="B852" s="64"/>
      <c r="C852" s="65"/>
      <c r="D852" s="59"/>
      <c r="E852" s="48"/>
      <c r="F852" s="79"/>
      <c r="G852" s="80"/>
      <c r="H852" s="48"/>
      <c r="I852" s="48"/>
      <c r="J852" s="48"/>
      <c r="K852" s="48"/>
      <c r="L852" s="48"/>
    </row>
    <row r="853" spans="1:12" ht="16.5" customHeight="1">
      <c r="A853" s="48"/>
      <c r="B853" s="64"/>
      <c r="C853" s="65"/>
      <c r="D853" s="59"/>
      <c r="E853" s="48"/>
      <c r="F853" s="79"/>
      <c r="G853" s="80"/>
      <c r="H853" s="48"/>
      <c r="I853" s="48"/>
      <c r="J853" s="48"/>
      <c r="K853" s="48"/>
      <c r="L853" s="48"/>
    </row>
    <row r="854" spans="1:12" ht="16.5" customHeight="1">
      <c r="A854" s="48"/>
      <c r="B854" s="64"/>
      <c r="C854" s="65"/>
      <c r="D854" s="59"/>
      <c r="E854" s="48"/>
      <c r="F854" s="79"/>
      <c r="G854" s="80"/>
      <c r="H854" s="48"/>
      <c r="I854" s="48"/>
      <c r="J854" s="48"/>
      <c r="K854" s="48"/>
      <c r="L854" s="48"/>
    </row>
    <row r="855" spans="1:12" ht="16.5" customHeight="1">
      <c r="A855" s="48"/>
      <c r="B855" s="64"/>
      <c r="C855" s="65"/>
      <c r="D855" s="59"/>
      <c r="E855" s="48"/>
      <c r="F855" s="79"/>
      <c r="G855" s="80"/>
      <c r="H855" s="48"/>
      <c r="I855" s="48"/>
      <c r="J855" s="48"/>
      <c r="K855" s="48"/>
      <c r="L855" s="48"/>
    </row>
    <row r="856" spans="1:12" ht="16.5" customHeight="1">
      <c r="A856" s="48"/>
      <c r="B856" s="64"/>
      <c r="C856" s="65"/>
      <c r="D856" s="59"/>
      <c r="E856" s="48"/>
      <c r="F856" s="79"/>
      <c r="G856" s="80"/>
      <c r="H856" s="48"/>
      <c r="I856" s="48"/>
      <c r="J856" s="48"/>
      <c r="K856" s="48"/>
      <c r="L856" s="48"/>
    </row>
    <row r="857" spans="1:12" ht="16.5" customHeight="1">
      <c r="A857" s="48"/>
      <c r="B857" s="64"/>
      <c r="C857" s="65"/>
      <c r="D857" s="59"/>
      <c r="E857" s="48"/>
      <c r="F857" s="79"/>
      <c r="G857" s="80"/>
      <c r="H857" s="48"/>
      <c r="I857" s="48"/>
      <c r="J857" s="48"/>
      <c r="K857" s="48"/>
      <c r="L857" s="48"/>
    </row>
    <row r="858" spans="1:12" ht="16.5" customHeight="1">
      <c r="A858" s="48"/>
      <c r="B858" s="64"/>
      <c r="C858" s="65"/>
      <c r="D858" s="59"/>
      <c r="E858" s="48"/>
      <c r="F858" s="79"/>
      <c r="G858" s="80"/>
      <c r="H858" s="48"/>
      <c r="I858" s="48"/>
      <c r="J858" s="48"/>
      <c r="K858" s="48"/>
      <c r="L858" s="48"/>
    </row>
    <row r="859" spans="1:12" ht="16.5" customHeight="1">
      <c r="A859" s="48"/>
      <c r="B859" s="64"/>
      <c r="C859" s="65"/>
      <c r="D859" s="59"/>
      <c r="E859" s="48"/>
      <c r="F859" s="79"/>
      <c r="G859" s="80"/>
      <c r="H859" s="48"/>
      <c r="I859" s="48"/>
      <c r="J859" s="48"/>
      <c r="K859" s="48"/>
      <c r="L859" s="48"/>
    </row>
    <row r="860" spans="1:12" ht="16.5" customHeight="1">
      <c r="A860" s="48"/>
      <c r="B860" s="64"/>
      <c r="C860" s="65"/>
      <c r="D860" s="59"/>
      <c r="E860" s="48"/>
      <c r="F860" s="79"/>
      <c r="G860" s="80"/>
      <c r="H860" s="48"/>
      <c r="I860" s="48"/>
      <c r="J860" s="48"/>
      <c r="K860" s="48"/>
      <c r="L860" s="48"/>
    </row>
    <row r="861" spans="1:12" ht="16.5" customHeight="1">
      <c r="A861" s="48"/>
      <c r="B861" s="64"/>
      <c r="C861" s="65"/>
      <c r="D861" s="59"/>
      <c r="E861" s="48"/>
      <c r="F861" s="79"/>
      <c r="G861" s="80"/>
      <c r="H861" s="48"/>
      <c r="I861" s="48"/>
      <c r="J861" s="48"/>
      <c r="K861" s="48"/>
      <c r="L861" s="48"/>
    </row>
    <row r="862" spans="1:12" ht="16.5" customHeight="1">
      <c r="A862" s="48"/>
      <c r="B862" s="64"/>
      <c r="C862" s="65"/>
      <c r="D862" s="59"/>
      <c r="E862" s="48"/>
      <c r="F862" s="79"/>
      <c r="G862" s="80"/>
      <c r="H862" s="48"/>
      <c r="I862" s="48"/>
      <c r="J862" s="48"/>
      <c r="K862" s="48"/>
      <c r="L862" s="48"/>
    </row>
    <row r="863" spans="1:12" ht="16.5" customHeight="1">
      <c r="A863" s="48"/>
      <c r="B863" s="64"/>
      <c r="C863" s="65"/>
      <c r="D863" s="59"/>
      <c r="E863" s="48"/>
      <c r="F863" s="79"/>
      <c r="G863" s="80"/>
      <c r="H863" s="48"/>
      <c r="I863" s="48"/>
      <c r="J863" s="48"/>
      <c r="K863" s="48"/>
      <c r="L863" s="48"/>
    </row>
    <row r="864" spans="1:12" ht="16.5" customHeight="1">
      <c r="A864" s="48"/>
      <c r="B864" s="64"/>
      <c r="C864" s="65"/>
      <c r="D864" s="59"/>
      <c r="E864" s="48"/>
      <c r="F864" s="79"/>
      <c r="G864" s="80"/>
      <c r="H864" s="48"/>
      <c r="I864" s="48"/>
      <c r="J864" s="48"/>
      <c r="K864" s="48"/>
      <c r="L864" s="48"/>
    </row>
    <row r="865" spans="1:12" ht="16.5" customHeight="1">
      <c r="A865" s="48"/>
      <c r="B865" s="64"/>
      <c r="C865" s="65"/>
      <c r="D865" s="59"/>
      <c r="E865" s="48"/>
      <c r="F865" s="79"/>
      <c r="G865" s="80"/>
      <c r="H865" s="48"/>
      <c r="I865" s="48"/>
      <c r="J865" s="48"/>
      <c r="K865" s="48"/>
      <c r="L865" s="48"/>
    </row>
    <row r="866" spans="1:12" ht="16.5" customHeight="1">
      <c r="A866" s="48"/>
      <c r="B866" s="64"/>
      <c r="C866" s="65"/>
      <c r="D866" s="59"/>
      <c r="E866" s="48"/>
      <c r="F866" s="79"/>
      <c r="G866" s="80"/>
      <c r="H866" s="48"/>
      <c r="I866" s="48"/>
      <c r="J866" s="48"/>
      <c r="K866" s="48"/>
      <c r="L866" s="48"/>
    </row>
    <row r="867" spans="1:12" ht="16.5" customHeight="1">
      <c r="A867" s="48"/>
      <c r="B867" s="64"/>
      <c r="C867" s="65"/>
      <c r="D867" s="59"/>
      <c r="E867" s="48"/>
      <c r="F867" s="79"/>
      <c r="G867" s="80"/>
      <c r="H867" s="48"/>
      <c r="I867" s="48"/>
      <c r="J867" s="48"/>
      <c r="K867" s="48"/>
      <c r="L867" s="48"/>
    </row>
    <row r="868" spans="1:12" ht="16.5" customHeight="1">
      <c r="A868" s="48"/>
      <c r="B868" s="64"/>
      <c r="C868" s="65"/>
      <c r="D868" s="59"/>
      <c r="E868" s="48"/>
      <c r="F868" s="79"/>
      <c r="G868" s="80"/>
      <c r="H868" s="48"/>
      <c r="I868" s="48"/>
      <c r="J868" s="48"/>
      <c r="K868" s="48"/>
      <c r="L868" s="48"/>
    </row>
    <row r="869" spans="1:12" ht="16.5" customHeight="1">
      <c r="A869" s="48"/>
      <c r="B869" s="64"/>
      <c r="C869" s="65"/>
      <c r="D869" s="59"/>
      <c r="E869" s="48"/>
      <c r="F869" s="79"/>
      <c r="G869" s="80"/>
      <c r="H869" s="48"/>
      <c r="I869" s="48"/>
      <c r="J869" s="48"/>
      <c r="K869" s="48"/>
      <c r="L869" s="48"/>
    </row>
    <row r="870" spans="1:12" ht="16.5" customHeight="1">
      <c r="A870" s="48"/>
      <c r="B870" s="64"/>
      <c r="C870" s="65"/>
      <c r="D870" s="59"/>
      <c r="E870" s="48"/>
      <c r="F870" s="79"/>
      <c r="G870" s="80"/>
      <c r="H870" s="48"/>
      <c r="I870" s="48"/>
      <c r="J870" s="48"/>
      <c r="K870" s="48"/>
      <c r="L870" s="48"/>
    </row>
    <row r="871" spans="1:12" ht="16.5" customHeight="1">
      <c r="A871" s="48"/>
      <c r="B871" s="64"/>
      <c r="C871" s="65"/>
      <c r="D871" s="59"/>
      <c r="E871" s="48"/>
      <c r="F871" s="79"/>
      <c r="G871" s="80"/>
      <c r="H871" s="48"/>
      <c r="I871" s="48"/>
      <c r="J871" s="48"/>
      <c r="K871" s="48"/>
      <c r="L871" s="48"/>
    </row>
    <row r="872" spans="1:12" ht="16.5" customHeight="1">
      <c r="A872" s="48"/>
      <c r="B872" s="64"/>
      <c r="C872" s="65"/>
      <c r="D872" s="59"/>
      <c r="E872" s="48"/>
      <c r="F872" s="79"/>
      <c r="G872" s="80"/>
      <c r="H872" s="48"/>
      <c r="I872" s="48"/>
      <c r="J872" s="48"/>
      <c r="K872" s="48"/>
      <c r="L872" s="48"/>
    </row>
    <row r="873" spans="1:12" ht="16.5" customHeight="1">
      <c r="A873" s="48"/>
      <c r="B873" s="64"/>
      <c r="C873" s="65"/>
      <c r="D873" s="59"/>
      <c r="E873" s="48"/>
      <c r="F873" s="79"/>
      <c r="G873" s="80"/>
      <c r="H873" s="48"/>
      <c r="I873" s="48"/>
      <c r="J873" s="48"/>
      <c r="K873" s="48"/>
      <c r="L873" s="48"/>
    </row>
    <row r="874" spans="1:12" ht="16.5" customHeight="1">
      <c r="A874" s="48"/>
      <c r="B874" s="64"/>
      <c r="C874" s="65"/>
      <c r="D874" s="59"/>
      <c r="E874" s="48"/>
      <c r="F874" s="79"/>
      <c r="G874" s="80"/>
      <c r="H874" s="48"/>
      <c r="I874" s="48"/>
      <c r="J874" s="48"/>
      <c r="K874" s="48"/>
      <c r="L874" s="48"/>
    </row>
    <row r="875" spans="1:12" ht="16.5" customHeight="1">
      <c r="A875" s="48"/>
      <c r="B875" s="64"/>
      <c r="C875" s="65"/>
      <c r="D875" s="59"/>
      <c r="E875" s="48"/>
      <c r="F875" s="79"/>
      <c r="G875" s="80"/>
      <c r="H875" s="48"/>
      <c r="I875" s="48"/>
      <c r="J875" s="48"/>
      <c r="K875" s="48"/>
      <c r="L875" s="48"/>
    </row>
    <row r="876" spans="1:12" ht="16.5" customHeight="1">
      <c r="A876" s="48"/>
      <c r="B876" s="64"/>
      <c r="C876" s="65"/>
      <c r="D876" s="59"/>
      <c r="E876" s="48"/>
      <c r="F876" s="79"/>
      <c r="G876" s="80"/>
      <c r="H876" s="48"/>
      <c r="I876" s="48"/>
      <c r="J876" s="48"/>
      <c r="K876" s="48"/>
      <c r="L876" s="48"/>
    </row>
    <row r="877" spans="1:12" ht="16.5" customHeight="1">
      <c r="A877" s="48"/>
      <c r="B877" s="64"/>
      <c r="C877" s="65"/>
      <c r="D877" s="59"/>
      <c r="E877" s="48"/>
      <c r="F877" s="79"/>
      <c r="G877" s="80"/>
      <c r="H877" s="48"/>
      <c r="I877" s="48"/>
      <c r="J877" s="48"/>
      <c r="K877" s="48"/>
      <c r="L877" s="48"/>
    </row>
    <row r="878" spans="1:12" ht="16.5" customHeight="1">
      <c r="A878" s="48"/>
      <c r="B878" s="64"/>
      <c r="C878" s="65"/>
      <c r="D878" s="59"/>
      <c r="E878" s="48"/>
      <c r="F878" s="79"/>
      <c r="G878" s="80"/>
      <c r="H878" s="48"/>
      <c r="I878" s="48"/>
      <c r="J878" s="48"/>
      <c r="K878" s="48"/>
      <c r="L878" s="48"/>
    </row>
    <row r="879" spans="1:12" ht="16.5" customHeight="1">
      <c r="A879" s="48"/>
      <c r="B879" s="64"/>
      <c r="C879" s="65"/>
      <c r="D879" s="59"/>
      <c r="E879" s="48"/>
      <c r="F879" s="79"/>
      <c r="G879" s="80"/>
      <c r="H879" s="48"/>
      <c r="I879" s="48"/>
      <c r="J879" s="48"/>
      <c r="K879" s="48"/>
      <c r="L879" s="48"/>
    </row>
    <row r="880" spans="1:12" ht="16.5" customHeight="1">
      <c r="A880" s="48"/>
      <c r="B880" s="64"/>
      <c r="C880" s="65"/>
      <c r="D880" s="59"/>
      <c r="E880" s="48"/>
      <c r="F880" s="79"/>
      <c r="G880" s="80"/>
      <c r="H880" s="48"/>
      <c r="I880" s="48"/>
      <c r="J880" s="48"/>
      <c r="K880" s="48"/>
      <c r="L880" s="48"/>
    </row>
    <row r="881" spans="1:12" ht="16.5" customHeight="1">
      <c r="A881" s="48"/>
      <c r="B881" s="64"/>
      <c r="C881" s="65"/>
      <c r="D881" s="59"/>
      <c r="E881" s="48"/>
      <c r="F881" s="79"/>
      <c r="G881" s="80"/>
      <c r="H881" s="48"/>
      <c r="I881" s="48"/>
      <c r="J881" s="48"/>
      <c r="K881" s="48"/>
      <c r="L881" s="48"/>
    </row>
    <row r="882" spans="1:12" ht="16.5" customHeight="1">
      <c r="A882" s="48"/>
      <c r="B882" s="64"/>
      <c r="C882" s="65"/>
      <c r="D882" s="59"/>
      <c r="E882" s="48"/>
      <c r="F882" s="79"/>
      <c r="G882" s="80"/>
      <c r="H882" s="48"/>
      <c r="I882" s="48"/>
      <c r="J882" s="48"/>
      <c r="K882" s="48"/>
      <c r="L882" s="48"/>
    </row>
    <row r="883" spans="1:12" ht="16.5" customHeight="1">
      <c r="A883" s="48"/>
      <c r="B883" s="64"/>
      <c r="C883" s="65"/>
      <c r="D883" s="59"/>
      <c r="E883" s="48"/>
      <c r="F883" s="79"/>
      <c r="G883" s="80"/>
      <c r="H883" s="48"/>
      <c r="I883" s="48"/>
      <c r="J883" s="48"/>
      <c r="K883" s="48"/>
      <c r="L883" s="48"/>
    </row>
    <row r="884" spans="1:12" ht="16.5" customHeight="1">
      <c r="A884" s="48"/>
      <c r="B884" s="64"/>
      <c r="C884" s="65"/>
      <c r="D884" s="59"/>
      <c r="E884" s="48"/>
      <c r="F884" s="79"/>
      <c r="G884" s="80"/>
      <c r="H884" s="48"/>
      <c r="I884" s="48"/>
      <c r="J884" s="48"/>
      <c r="K884" s="48"/>
      <c r="L884" s="48"/>
    </row>
    <row r="885" spans="1:12" ht="16.5" customHeight="1">
      <c r="A885" s="48"/>
      <c r="B885" s="64"/>
      <c r="C885" s="65"/>
      <c r="D885" s="59"/>
      <c r="E885" s="48"/>
      <c r="F885" s="79"/>
      <c r="G885" s="80"/>
      <c r="H885" s="48"/>
      <c r="I885" s="48"/>
      <c r="J885" s="48"/>
      <c r="K885" s="48"/>
      <c r="L885" s="48"/>
    </row>
    <row r="886" spans="1:12" ht="16.5" customHeight="1">
      <c r="A886" s="48"/>
      <c r="B886" s="64"/>
      <c r="C886" s="65"/>
      <c r="D886" s="59"/>
      <c r="E886" s="48"/>
      <c r="F886" s="79"/>
      <c r="G886" s="80"/>
      <c r="H886" s="48"/>
      <c r="I886" s="48"/>
      <c r="J886" s="48"/>
      <c r="K886" s="48"/>
      <c r="L886" s="48"/>
    </row>
    <row r="887" spans="1:12" ht="16.5" customHeight="1">
      <c r="A887" s="48"/>
      <c r="B887" s="64"/>
      <c r="C887" s="65"/>
      <c r="D887" s="59"/>
      <c r="E887" s="48"/>
      <c r="F887" s="79"/>
      <c r="G887" s="80"/>
      <c r="H887" s="48"/>
      <c r="I887" s="48"/>
      <c r="J887" s="48"/>
      <c r="K887" s="48"/>
      <c r="L887" s="48"/>
    </row>
    <row r="888" spans="1:12" ht="16.5" customHeight="1">
      <c r="A888" s="48"/>
      <c r="B888" s="64"/>
      <c r="C888" s="65"/>
      <c r="D888" s="59"/>
      <c r="E888" s="48"/>
      <c r="F888" s="79"/>
      <c r="G888" s="80"/>
      <c r="H888" s="48"/>
      <c r="I888" s="48"/>
      <c r="J888" s="48"/>
      <c r="K888" s="48"/>
      <c r="L888" s="48"/>
    </row>
    <row r="889" spans="1:12" ht="16.5" customHeight="1">
      <c r="A889" s="48"/>
      <c r="B889" s="64"/>
      <c r="C889" s="65"/>
      <c r="D889" s="59"/>
      <c r="E889" s="48"/>
      <c r="F889" s="79"/>
      <c r="G889" s="80"/>
      <c r="H889" s="48"/>
      <c r="I889" s="48"/>
      <c r="J889" s="48"/>
      <c r="K889" s="48"/>
      <c r="L889" s="48"/>
    </row>
    <row r="890" spans="1:12" ht="16.5" customHeight="1">
      <c r="A890" s="48"/>
      <c r="B890" s="64"/>
      <c r="C890" s="65"/>
      <c r="D890" s="59"/>
      <c r="E890" s="48"/>
      <c r="F890" s="79"/>
      <c r="G890" s="80"/>
      <c r="H890" s="48"/>
      <c r="I890" s="48"/>
      <c r="J890" s="48"/>
      <c r="K890" s="48"/>
      <c r="L890" s="48"/>
    </row>
    <row r="891" spans="1:12" ht="16.5" customHeight="1">
      <c r="A891" s="48"/>
      <c r="B891" s="64"/>
      <c r="C891" s="65"/>
      <c r="D891" s="59"/>
      <c r="E891" s="48"/>
      <c r="F891" s="79"/>
      <c r="G891" s="80"/>
      <c r="H891" s="48"/>
      <c r="I891" s="48"/>
      <c r="J891" s="48"/>
      <c r="K891" s="48"/>
      <c r="L891" s="48"/>
    </row>
    <row r="892" spans="1:12" ht="16.5" customHeight="1">
      <c r="A892" s="48"/>
      <c r="B892" s="64"/>
      <c r="C892" s="65"/>
      <c r="D892" s="59"/>
      <c r="E892" s="48"/>
      <c r="F892" s="79"/>
      <c r="G892" s="80"/>
      <c r="H892" s="48"/>
      <c r="I892" s="48"/>
      <c r="J892" s="48"/>
      <c r="K892" s="48"/>
      <c r="L892" s="48"/>
    </row>
    <row r="893" spans="1:12" ht="16.5" customHeight="1">
      <c r="A893" s="48"/>
      <c r="B893" s="64"/>
      <c r="C893" s="65"/>
      <c r="D893" s="59"/>
      <c r="E893" s="48"/>
      <c r="F893" s="79"/>
      <c r="G893" s="80"/>
      <c r="H893" s="48"/>
      <c r="I893" s="48"/>
      <c r="J893" s="48"/>
      <c r="K893" s="48"/>
      <c r="L893" s="48"/>
    </row>
    <row r="894" spans="1:12" ht="16.5" customHeight="1">
      <c r="A894" s="48"/>
      <c r="B894" s="64"/>
      <c r="C894" s="65"/>
      <c r="D894" s="59"/>
      <c r="E894" s="48"/>
      <c r="F894" s="79"/>
      <c r="G894" s="80"/>
      <c r="H894" s="48"/>
      <c r="I894" s="48"/>
      <c r="J894" s="48"/>
      <c r="K894" s="48"/>
      <c r="L894" s="48"/>
    </row>
    <row r="895" spans="1:12" ht="16.5" customHeight="1">
      <c r="A895" s="48"/>
      <c r="B895" s="64"/>
      <c r="C895" s="65"/>
      <c r="D895" s="59"/>
      <c r="E895" s="48"/>
      <c r="F895" s="79"/>
      <c r="G895" s="80"/>
      <c r="H895" s="48"/>
      <c r="I895" s="48"/>
      <c r="J895" s="48"/>
      <c r="K895" s="48"/>
      <c r="L895" s="48"/>
    </row>
    <row r="896" spans="1:12" ht="16.5" customHeight="1">
      <c r="A896" s="48"/>
      <c r="B896" s="64"/>
      <c r="C896" s="65"/>
      <c r="D896" s="59"/>
      <c r="E896" s="48"/>
      <c r="F896" s="79"/>
      <c r="G896" s="80"/>
      <c r="H896" s="48"/>
      <c r="I896" s="48"/>
      <c r="J896" s="48"/>
      <c r="K896" s="48"/>
      <c r="L896" s="48"/>
    </row>
    <row r="897" spans="1:12" ht="16.5" customHeight="1">
      <c r="A897" s="48"/>
      <c r="B897" s="64"/>
      <c r="C897" s="65"/>
      <c r="D897" s="59"/>
      <c r="E897" s="48"/>
      <c r="F897" s="79"/>
      <c r="G897" s="80"/>
      <c r="H897" s="48"/>
      <c r="I897" s="48"/>
      <c r="J897" s="48"/>
      <c r="K897" s="48"/>
      <c r="L897" s="48"/>
    </row>
    <row r="898" spans="1:12" ht="16.5" customHeight="1">
      <c r="A898" s="48"/>
      <c r="B898" s="64"/>
      <c r="C898" s="65"/>
      <c r="D898" s="59"/>
      <c r="E898" s="48"/>
      <c r="F898" s="79"/>
      <c r="G898" s="80"/>
      <c r="H898" s="48"/>
      <c r="I898" s="48"/>
      <c r="J898" s="48"/>
      <c r="K898" s="48"/>
      <c r="L898" s="48"/>
    </row>
    <row r="899" spans="1:12" ht="16.5" customHeight="1">
      <c r="A899" s="48"/>
      <c r="B899" s="64"/>
      <c r="C899" s="65"/>
      <c r="D899" s="59"/>
      <c r="E899" s="48"/>
      <c r="F899" s="79"/>
      <c r="G899" s="80"/>
      <c r="H899" s="48"/>
      <c r="I899" s="48"/>
      <c r="J899" s="48"/>
      <c r="K899" s="48"/>
      <c r="L899" s="48"/>
    </row>
    <row r="900" spans="1:12" ht="16.5" customHeight="1">
      <c r="A900" s="48"/>
      <c r="B900" s="64"/>
      <c r="C900" s="65"/>
      <c r="D900" s="59"/>
      <c r="E900" s="48"/>
      <c r="F900" s="79"/>
      <c r="G900" s="80"/>
      <c r="H900" s="48"/>
      <c r="I900" s="48"/>
      <c r="J900" s="48"/>
      <c r="K900" s="48"/>
      <c r="L900" s="48"/>
    </row>
    <row r="901" spans="1:12" ht="16.5" customHeight="1">
      <c r="A901" s="48"/>
      <c r="B901" s="64"/>
      <c r="C901" s="65"/>
      <c r="D901" s="59"/>
      <c r="E901" s="48"/>
      <c r="F901" s="79"/>
      <c r="G901" s="80"/>
      <c r="H901" s="48"/>
      <c r="I901" s="48"/>
      <c r="J901" s="48"/>
      <c r="K901" s="48"/>
      <c r="L901" s="48"/>
    </row>
    <row r="902" spans="1:12" ht="16.5" customHeight="1">
      <c r="A902" s="48"/>
      <c r="B902" s="64"/>
      <c r="C902" s="65"/>
      <c r="D902" s="59"/>
      <c r="E902" s="48"/>
      <c r="F902" s="79"/>
      <c r="G902" s="80"/>
      <c r="H902" s="48"/>
      <c r="I902" s="48"/>
      <c r="J902" s="48"/>
      <c r="K902" s="48"/>
      <c r="L902" s="48"/>
    </row>
    <row r="903" spans="1:12" ht="16.5" customHeight="1">
      <c r="A903" s="48"/>
      <c r="B903" s="64"/>
      <c r="C903" s="65"/>
      <c r="D903" s="59"/>
      <c r="E903" s="48"/>
      <c r="F903" s="79"/>
      <c r="G903" s="80"/>
      <c r="H903" s="48"/>
      <c r="I903" s="48"/>
      <c r="J903" s="48"/>
      <c r="K903" s="48"/>
      <c r="L903" s="48"/>
    </row>
    <row r="904" spans="1:12" ht="16.5" customHeight="1">
      <c r="A904" s="48"/>
      <c r="B904" s="64"/>
      <c r="C904" s="65"/>
      <c r="D904" s="59"/>
      <c r="E904" s="48"/>
      <c r="F904" s="79"/>
      <c r="G904" s="80"/>
      <c r="H904" s="48"/>
      <c r="I904" s="48"/>
      <c r="J904" s="48"/>
      <c r="K904" s="48"/>
      <c r="L904" s="48"/>
    </row>
    <row r="905" spans="1:12" ht="16.5" customHeight="1">
      <c r="A905" s="48"/>
      <c r="B905" s="64"/>
      <c r="C905" s="65"/>
      <c r="D905" s="59"/>
      <c r="E905" s="48"/>
      <c r="F905" s="79"/>
      <c r="G905" s="80"/>
      <c r="H905" s="48"/>
      <c r="I905" s="48"/>
      <c r="J905" s="48"/>
      <c r="K905" s="48"/>
      <c r="L905" s="48"/>
    </row>
    <row r="906" spans="1:12" ht="16.5" customHeight="1">
      <c r="A906" s="48"/>
      <c r="B906" s="64"/>
      <c r="C906" s="65"/>
      <c r="D906" s="59"/>
      <c r="E906" s="48"/>
      <c r="F906" s="79"/>
      <c r="G906" s="80"/>
      <c r="H906" s="48"/>
      <c r="I906" s="48"/>
      <c r="J906" s="48"/>
      <c r="K906" s="48"/>
      <c r="L906" s="48"/>
    </row>
    <row r="907" spans="1:12" ht="16.5" customHeight="1">
      <c r="A907" s="48"/>
      <c r="B907" s="64"/>
      <c r="C907" s="65"/>
      <c r="D907" s="59"/>
      <c r="E907" s="48"/>
      <c r="F907" s="79"/>
      <c r="G907" s="80"/>
      <c r="H907" s="48"/>
      <c r="I907" s="48"/>
      <c r="J907" s="48"/>
      <c r="K907" s="48"/>
      <c r="L907" s="48"/>
    </row>
    <row r="908" spans="1:12" ht="16.5" customHeight="1">
      <c r="A908" s="48"/>
      <c r="B908" s="64"/>
      <c r="C908" s="65"/>
      <c r="D908" s="59"/>
      <c r="E908" s="48"/>
      <c r="F908" s="79"/>
      <c r="G908" s="80"/>
      <c r="H908" s="48"/>
      <c r="I908" s="48"/>
      <c r="J908" s="48"/>
      <c r="K908" s="48"/>
      <c r="L908" s="48"/>
    </row>
    <row r="909" spans="1:12" ht="16.5" customHeight="1">
      <c r="A909" s="48"/>
      <c r="B909" s="64"/>
      <c r="C909" s="65"/>
      <c r="D909" s="59"/>
      <c r="E909" s="48"/>
      <c r="F909" s="79"/>
      <c r="G909" s="80"/>
      <c r="H909" s="48"/>
      <c r="I909" s="48"/>
      <c r="J909" s="48"/>
      <c r="K909" s="48"/>
      <c r="L909" s="48"/>
    </row>
    <row r="910" spans="1:12" ht="16.5" customHeight="1">
      <c r="A910" s="48"/>
      <c r="B910" s="64"/>
      <c r="C910" s="65"/>
      <c r="D910" s="59"/>
      <c r="E910" s="48"/>
      <c r="F910" s="79"/>
      <c r="G910" s="80"/>
      <c r="H910" s="48"/>
      <c r="I910" s="48"/>
      <c r="J910" s="48"/>
      <c r="K910" s="48"/>
      <c r="L910" s="48"/>
    </row>
    <row r="911" spans="1:12" ht="16.5" customHeight="1">
      <c r="A911" s="48"/>
      <c r="B911" s="64"/>
      <c r="C911" s="65"/>
      <c r="D911" s="59"/>
      <c r="E911" s="48"/>
      <c r="F911" s="79"/>
      <c r="G911" s="80"/>
      <c r="H911" s="48"/>
      <c r="I911" s="48"/>
      <c r="J911" s="48"/>
      <c r="K911" s="48"/>
      <c r="L911" s="48"/>
    </row>
    <row r="912" spans="1:12" ht="16.5" customHeight="1">
      <c r="A912" s="48"/>
      <c r="B912" s="64"/>
      <c r="C912" s="65"/>
      <c r="D912" s="59"/>
      <c r="E912" s="48"/>
      <c r="F912" s="79"/>
      <c r="G912" s="80"/>
      <c r="H912" s="48"/>
      <c r="I912" s="48"/>
      <c r="J912" s="48"/>
      <c r="K912" s="48"/>
      <c r="L912" s="48"/>
    </row>
    <row r="913" spans="1:12" ht="16.5" customHeight="1">
      <c r="A913" s="48"/>
      <c r="B913" s="64"/>
      <c r="C913" s="65"/>
      <c r="D913" s="59"/>
      <c r="E913" s="48"/>
      <c r="F913" s="79"/>
      <c r="G913" s="80"/>
      <c r="H913" s="48"/>
      <c r="I913" s="48"/>
      <c r="J913" s="48"/>
      <c r="K913" s="48"/>
      <c r="L913" s="48"/>
    </row>
    <row r="914" spans="1:12" ht="16.5" customHeight="1">
      <c r="A914" s="48"/>
      <c r="B914" s="64"/>
      <c r="C914" s="65"/>
      <c r="D914" s="59"/>
      <c r="E914" s="48"/>
      <c r="F914" s="79"/>
      <c r="G914" s="80"/>
      <c r="H914" s="48"/>
      <c r="I914" s="48"/>
      <c r="J914" s="48"/>
      <c r="K914" s="48"/>
      <c r="L914" s="48"/>
    </row>
    <row r="915" spans="1:12" ht="16.5" customHeight="1">
      <c r="A915" s="48"/>
      <c r="B915" s="64"/>
      <c r="C915" s="65"/>
      <c r="D915" s="59"/>
      <c r="E915" s="48"/>
      <c r="F915" s="79"/>
      <c r="G915" s="80"/>
      <c r="H915" s="48"/>
      <c r="I915" s="48"/>
      <c r="J915" s="48"/>
      <c r="K915" s="48"/>
      <c r="L915" s="48"/>
    </row>
    <row r="916" spans="1:12" ht="16.5" customHeight="1">
      <c r="A916" s="48"/>
      <c r="B916" s="64"/>
      <c r="C916" s="65"/>
      <c r="D916" s="59"/>
      <c r="E916" s="48"/>
      <c r="F916" s="79"/>
      <c r="G916" s="80"/>
      <c r="H916" s="48"/>
      <c r="I916" s="48"/>
      <c r="J916" s="48"/>
      <c r="K916" s="48"/>
      <c r="L916" s="48"/>
    </row>
    <row r="917" spans="1:12" ht="16.5" customHeight="1">
      <c r="A917" s="48"/>
      <c r="B917" s="64"/>
      <c r="C917" s="65"/>
      <c r="D917" s="59"/>
      <c r="E917" s="48"/>
      <c r="F917" s="79"/>
      <c r="G917" s="80"/>
      <c r="H917" s="48"/>
      <c r="I917" s="48"/>
      <c r="J917" s="48"/>
      <c r="K917" s="48"/>
      <c r="L917" s="48"/>
    </row>
    <row r="918" spans="1:12" ht="16.5" customHeight="1">
      <c r="A918" s="48"/>
      <c r="B918" s="64"/>
      <c r="C918" s="65"/>
      <c r="D918" s="59"/>
      <c r="E918" s="48"/>
      <c r="F918" s="79"/>
      <c r="G918" s="80"/>
      <c r="H918" s="48"/>
      <c r="I918" s="48"/>
      <c r="J918" s="48"/>
      <c r="K918" s="48"/>
      <c r="L918" s="48"/>
    </row>
    <row r="919" spans="1:12" ht="16.5" customHeight="1">
      <c r="A919" s="48"/>
      <c r="B919" s="64"/>
      <c r="C919" s="65"/>
      <c r="D919" s="59"/>
      <c r="E919" s="48"/>
      <c r="F919" s="79"/>
      <c r="G919" s="80"/>
      <c r="H919" s="48"/>
      <c r="I919" s="48"/>
      <c r="J919" s="48"/>
      <c r="K919" s="48"/>
      <c r="L919" s="48"/>
    </row>
    <row r="920" spans="1:12" ht="16.5" customHeight="1">
      <c r="A920" s="48"/>
      <c r="B920" s="64"/>
      <c r="C920" s="65"/>
      <c r="D920" s="59"/>
      <c r="E920" s="48"/>
      <c r="F920" s="79"/>
      <c r="G920" s="80"/>
      <c r="H920" s="48"/>
      <c r="I920" s="48"/>
      <c r="J920" s="48"/>
      <c r="K920" s="48"/>
      <c r="L920" s="48"/>
    </row>
    <row r="921" spans="1:12" ht="16.5" customHeight="1">
      <c r="A921" s="48"/>
      <c r="B921" s="64"/>
      <c r="C921" s="65"/>
      <c r="D921" s="59"/>
      <c r="E921" s="48"/>
      <c r="F921" s="79"/>
      <c r="G921" s="80"/>
      <c r="H921" s="48"/>
      <c r="I921" s="48"/>
      <c r="J921" s="48"/>
      <c r="K921" s="48"/>
      <c r="L921" s="48"/>
    </row>
    <row r="922" spans="1:12" ht="16.5" customHeight="1">
      <c r="A922" s="48"/>
      <c r="B922" s="64"/>
      <c r="C922" s="65"/>
      <c r="D922" s="59"/>
      <c r="E922" s="48"/>
      <c r="F922" s="79"/>
      <c r="G922" s="80"/>
      <c r="H922" s="48"/>
      <c r="I922" s="48"/>
      <c r="J922" s="48"/>
      <c r="K922" s="48"/>
      <c r="L922" s="48"/>
    </row>
    <row r="923" spans="1:12" ht="16.5" customHeight="1">
      <c r="A923" s="48"/>
      <c r="B923" s="64"/>
      <c r="C923" s="65"/>
      <c r="D923" s="59"/>
      <c r="E923" s="48"/>
      <c r="F923" s="79"/>
      <c r="G923" s="80"/>
      <c r="H923" s="48"/>
      <c r="I923" s="48"/>
      <c r="J923" s="48"/>
      <c r="K923" s="48"/>
      <c r="L923" s="48"/>
    </row>
    <row r="924" spans="1:12" ht="16.5" customHeight="1">
      <c r="A924" s="48"/>
      <c r="B924" s="64"/>
      <c r="C924" s="65"/>
      <c r="D924" s="59"/>
      <c r="E924" s="48"/>
      <c r="F924" s="79"/>
      <c r="G924" s="80"/>
      <c r="H924" s="48"/>
      <c r="I924" s="48"/>
      <c r="J924" s="48"/>
      <c r="K924" s="48"/>
      <c r="L924" s="48"/>
    </row>
    <row r="925" spans="1:12" ht="16.5" customHeight="1">
      <c r="A925" s="48"/>
      <c r="B925" s="64"/>
      <c r="C925" s="65"/>
      <c r="D925" s="59"/>
      <c r="E925" s="48"/>
      <c r="F925" s="79"/>
      <c r="G925" s="80"/>
      <c r="H925" s="48"/>
      <c r="I925" s="48"/>
      <c r="J925" s="48"/>
      <c r="K925" s="48"/>
      <c r="L925" s="48"/>
    </row>
    <row r="926" spans="1:12" ht="16.5" customHeight="1">
      <c r="A926" s="48"/>
      <c r="B926" s="64"/>
      <c r="C926" s="65"/>
      <c r="D926" s="59"/>
      <c r="E926" s="48"/>
      <c r="F926" s="79"/>
      <c r="G926" s="80"/>
      <c r="H926" s="48"/>
      <c r="I926" s="48"/>
      <c r="J926" s="48"/>
      <c r="K926" s="48"/>
      <c r="L926" s="48"/>
    </row>
    <row r="927" spans="1:12" ht="16.5" customHeight="1">
      <c r="A927" s="48"/>
      <c r="B927" s="64"/>
      <c r="C927" s="65"/>
      <c r="D927" s="59"/>
      <c r="E927" s="48"/>
      <c r="F927" s="79"/>
      <c r="G927" s="80"/>
      <c r="H927" s="48"/>
      <c r="I927" s="48"/>
      <c r="J927" s="48"/>
      <c r="K927" s="48"/>
      <c r="L927" s="48"/>
    </row>
    <row r="928" spans="1:12" ht="16.5" customHeight="1">
      <c r="A928" s="48"/>
      <c r="B928" s="64"/>
      <c r="C928" s="65"/>
      <c r="D928" s="59"/>
      <c r="E928" s="48"/>
      <c r="F928" s="79"/>
      <c r="G928" s="80"/>
      <c r="H928" s="48"/>
      <c r="I928" s="48"/>
      <c r="J928" s="48"/>
      <c r="K928" s="48"/>
      <c r="L928" s="48"/>
    </row>
    <row r="929" spans="1:12" ht="16.5" customHeight="1">
      <c r="A929" s="48"/>
      <c r="B929" s="64"/>
      <c r="C929" s="65"/>
      <c r="D929" s="59"/>
      <c r="E929" s="48"/>
      <c r="F929" s="79"/>
      <c r="G929" s="80"/>
      <c r="H929" s="48"/>
      <c r="I929" s="48"/>
      <c r="J929" s="48"/>
      <c r="K929" s="48"/>
      <c r="L929" s="48"/>
    </row>
    <row r="930" spans="1:12" ht="16.5" customHeight="1">
      <c r="A930" s="48"/>
      <c r="B930" s="64"/>
      <c r="C930" s="65"/>
      <c r="D930" s="59"/>
      <c r="E930" s="48"/>
      <c r="F930" s="79"/>
      <c r="G930" s="80"/>
      <c r="H930" s="48"/>
      <c r="I930" s="48"/>
      <c r="J930" s="48"/>
      <c r="K930" s="48"/>
      <c r="L930" s="48"/>
    </row>
    <row r="931" spans="1:12" ht="16.5" customHeight="1">
      <c r="A931" s="48"/>
      <c r="B931" s="64"/>
      <c r="C931" s="65"/>
      <c r="D931" s="59"/>
      <c r="E931" s="48"/>
      <c r="F931" s="79"/>
      <c r="G931" s="80"/>
      <c r="H931" s="48"/>
      <c r="I931" s="48"/>
      <c r="J931" s="48"/>
      <c r="K931" s="48"/>
      <c r="L931" s="48"/>
    </row>
    <row r="932" spans="1:12" ht="16.5" customHeight="1">
      <c r="A932" s="48"/>
      <c r="B932" s="64"/>
      <c r="C932" s="65"/>
      <c r="D932" s="59"/>
      <c r="E932" s="48"/>
      <c r="F932" s="79"/>
      <c r="G932" s="80"/>
      <c r="H932" s="48"/>
      <c r="I932" s="48"/>
      <c r="J932" s="48"/>
      <c r="K932" s="48"/>
      <c r="L932" s="48"/>
    </row>
    <row r="933" spans="1:12" ht="16.5" customHeight="1">
      <c r="A933" s="48"/>
      <c r="B933" s="64"/>
      <c r="C933" s="65"/>
      <c r="D933" s="59"/>
      <c r="E933" s="48"/>
      <c r="F933" s="79"/>
      <c r="G933" s="80"/>
      <c r="H933" s="48"/>
      <c r="I933" s="48"/>
      <c r="J933" s="48"/>
      <c r="K933" s="48"/>
      <c r="L933" s="48"/>
    </row>
    <row r="934" spans="1:12" ht="16.5" customHeight="1">
      <c r="A934" s="48"/>
      <c r="B934" s="64"/>
      <c r="C934" s="65"/>
      <c r="D934" s="59"/>
      <c r="E934" s="48"/>
      <c r="F934" s="79"/>
      <c r="G934" s="80"/>
      <c r="H934" s="48"/>
      <c r="I934" s="48"/>
      <c r="J934" s="48"/>
      <c r="K934" s="48"/>
      <c r="L934" s="48"/>
    </row>
    <row r="935" spans="1:12" ht="16.5" customHeight="1">
      <c r="A935" s="48"/>
      <c r="B935" s="64"/>
      <c r="C935" s="65"/>
      <c r="D935" s="59"/>
      <c r="E935" s="48"/>
      <c r="F935" s="79"/>
      <c r="G935" s="80"/>
      <c r="H935" s="48"/>
      <c r="I935" s="48"/>
      <c r="J935" s="48"/>
      <c r="K935" s="48"/>
      <c r="L935" s="48"/>
    </row>
    <row r="936" spans="1:12" ht="16.5" customHeight="1">
      <c r="A936" s="48"/>
      <c r="B936" s="64"/>
      <c r="C936" s="65"/>
      <c r="D936" s="59"/>
      <c r="E936" s="48"/>
      <c r="F936" s="79"/>
      <c r="G936" s="80"/>
      <c r="H936" s="48"/>
      <c r="I936" s="48"/>
      <c r="J936" s="48"/>
      <c r="K936" s="48"/>
      <c r="L936" s="48"/>
    </row>
    <row r="937" spans="1:12" ht="16.5" customHeight="1">
      <c r="A937" s="48"/>
      <c r="B937" s="64"/>
      <c r="C937" s="65"/>
      <c r="D937" s="59"/>
      <c r="E937" s="48"/>
      <c r="F937" s="79"/>
      <c r="G937" s="80"/>
      <c r="H937" s="48"/>
      <c r="I937" s="48"/>
      <c r="J937" s="48"/>
      <c r="K937" s="48"/>
      <c r="L937" s="48"/>
    </row>
    <row r="938" spans="1:12" ht="16.5" customHeight="1">
      <c r="A938" s="48"/>
      <c r="B938" s="64"/>
      <c r="C938" s="65"/>
      <c r="D938" s="59"/>
      <c r="E938" s="48"/>
      <c r="F938" s="79"/>
      <c r="G938" s="80"/>
      <c r="H938" s="48"/>
      <c r="I938" s="48"/>
      <c r="J938" s="48"/>
      <c r="K938" s="48"/>
      <c r="L938" s="48"/>
    </row>
    <row r="939" spans="1:12" ht="16.5" customHeight="1">
      <c r="A939" s="48"/>
      <c r="B939" s="64"/>
      <c r="C939" s="65"/>
      <c r="D939" s="59"/>
      <c r="E939" s="48"/>
      <c r="F939" s="79"/>
      <c r="G939" s="80"/>
      <c r="H939" s="48"/>
      <c r="I939" s="48"/>
      <c r="J939" s="48"/>
      <c r="K939" s="48"/>
      <c r="L939" s="48"/>
    </row>
    <row r="940" spans="1:12" ht="16.5" customHeight="1">
      <c r="A940" s="48"/>
      <c r="B940" s="64"/>
      <c r="C940" s="65"/>
      <c r="D940" s="59"/>
      <c r="E940" s="48"/>
      <c r="F940" s="79"/>
      <c r="G940" s="80"/>
      <c r="H940" s="48"/>
      <c r="I940" s="48"/>
      <c r="J940" s="48"/>
      <c r="K940" s="48"/>
      <c r="L940" s="48"/>
    </row>
    <row r="941" spans="1:12" ht="16.5" customHeight="1">
      <c r="A941" s="48"/>
      <c r="B941" s="64"/>
      <c r="C941" s="65"/>
      <c r="D941" s="59"/>
      <c r="E941" s="48"/>
      <c r="F941" s="79"/>
      <c r="G941" s="80"/>
      <c r="H941" s="48"/>
      <c r="I941" s="48"/>
      <c r="J941" s="48"/>
      <c r="K941" s="48"/>
      <c r="L941" s="48"/>
    </row>
    <row r="942" spans="1:12" ht="16.5" customHeight="1">
      <c r="A942" s="48"/>
      <c r="B942" s="64"/>
      <c r="C942" s="65"/>
      <c r="D942" s="59"/>
      <c r="E942" s="48"/>
      <c r="F942" s="79"/>
      <c r="G942" s="80"/>
      <c r="H942" s="48"/>
      <c r="I942" s="48"/>
      <c r="J942" s="48"/>
      <c r="K942" s="48"/>
      <c r="L942" s="48"/>
    </row>
    <row r="943" spans="1:12" ht="16.5" customHeight="1">
      <c r="A943" s="48"/>
      <c r="B943" s="64"/>
      <c r="C943" s="65"/>
      <c r="D943" s="59"/>
      <c r="E943" s="48"/>
      <c r="F943" s="79"/>
      <c r="G943" s="80"/>
      <c r="H943" s="48"/>
      <c r="I943" s="48"/>
      <c r="J943" s="48"/>
      <c r="K943" s="48"/>
      <c r="L943" s="48"/>
    </row>
    <row r="944" spans="1:12" ht="16.5" customHeight="1">
      <c r="A944" s="48"/>
      <c r="B944" s="64"/>
      <c r="C944" s="65"/>
      <c r="D944" s="59"/>
      <c r="E944" s="48"/>
      <c r="F944" s="79"/>
      <c r="G944" s="80"/>
      <c r="H944" s="48"/>
      <c r="I944" s="48"/>
      <c r="J944" s="48"/>
      <c r="K944" s="48"/>
      <c r="L944" s="48"/>
    </row>
    <row r="945" spans="1:12" ht="16.5" customHeight="1">
      <c r="A945" s="48"/>
      <c r="B945" s="64"/>
      <c r="C945" s="65"/>
      <c r="D945" s="59"/>
      <c r="E945" s="48"/>
      <c r="F945" s="79"/>
      <c r="G945" s="80"/>
      <c r="H945" s="48"/>
      <c r="I945" s="48"/>
      <c r="J945" s="48"/>
      <c r="K945" s="48"/>
      <c r="L945" s="48"/>
    </row>
    <row r="946" spans="1:12" ht="16.5" customHeight="1">
      <c r="A946" s="48"/>
      <c r="B946" s="64"/>
      <c r="C946" s="65"/>
      <c r="D946" s="59"/>
      <c r="E946" s="48"/>
      <c r="F946" s="79"/>
      <c r="G946" s="80"/>
      <c r="H946" s="48"/>
      <c r="I946" s="48"/>
      <c r="J946" s="48"/>
      <c r="K946" s="48"/>
      <c r="L946" s="48"/>
    </row>
    <row r="947" spans="1:12" ht="16.5" customHeight="1">
      <c r="A947" s="48"/>
      <c r="B947" s="64"/>
      <c r="C947" s="65"/>
      <c r="D947" s="59"/>
      <c r="E947" s="48"/>
      <c r="F947" s="79"/>
      <c r="G947" s="80"/>
      <c r="H947" s="48"/>
      <c r="I947" s="48"/>
      <c r="J947" s="48"/>
      <c r="K947" s="48"/>
      <c r="L947" s="48"/>
    </row>
    <row r="948" spans="1:12" ht="16.5" customHeight="1">
      <c r="A948" s="48"/>
      <c r="B948" s="64"/>
      <c r="C948" s="65"/>
      <c r="D948" s="59"/>
      <c r="E948" s="48"/>
      <c r="F948" s="79"/>
      <c r="G948" s="80"/>
      <c r="H948" s="48"/>
      <c r="I948" s="48"/>
      <c r="J948" s="48"/>
      <c r="K948" s="48"/>
      <c r="L948" s="48"/>
    </row>
    <row r="949" spans="1:12" ht="16.5" customHeight="1">
      <c r="A949" s="48"/>
      <c r="B949" s="64"/>
      <c r="C949" s="65"/>
      <c r="D949" s="59"/>
      <c r="E949" s="48"/>
      <c r="F949" s="79"/>
      <c r="G949" s="80"/>
      <c r="H949" s="48"/>
      <c r="I949" s="48"/>
      <c r="J949" s="48"/>
      <c r="K949" s="48"/>
      <c r="L949" s="48"/>
    </row>
    <row r="950" spans="1:12" ht="16.5" customHeight="1">
      <c r="A950" s="48"/>
      <c r="B950" s="64"/>
      <c r="C950" s="65"/>
      <c r="D950" s="59"/>
      <c r="E950" s="48"/>
      <c r="F950" s="79"/>
      <c r="G950" s="80"/>
      <c r="H950" s="48"/>
      <c r="I950" s="48"/>
      <c r="J950" s="48"/>
      <c r="K950" s="48"/>
      <c r="L950" s="48"/>
    </row>
    <row r="951" spans="1:12" ht="16.5" customHeight="1">
      <c r="A951" s="48"/>
      <c r="B951" s="64"/>
      <c r="C951" s="65"/>
      <c r="D951" s="59"/>
      <c r="E951" s="48"/>
      <c r="F951" s="79"/>
      <c r="G951" s="80"/>
      <c r="H951" s="48"/>
      <c r="I951" s="48"/>
      <c r="J951" s="48"/>
      <c r="K951" s="48"/>
      <c r="L951" s="48"/>
    </row>
    <row r="952" spans="1:12" ht="16.5" customHeight="1">
      <c r="A952" s="48"/>
      <c r="B952" s="64"/>
      <c r="C952" s="65"/>
      <c r="D952" s="59"/>
      <c r="E952" s="48"/>
      <c r="F952" s="79"/>
      <c r="G952" s="80"/>
      <c r="H952" s="48"/>
      <c r="I952" s="48"/>
      <c r="J952" s="48"/>
      <c r="K952" s="48"/>
      <c r="L952" s="48"/>
    </row>
    <row r="953" spans="1:12" ht="16.5" customHeight="1">
      <c r="A953" s="48"/>
      <c r="B953" s="64"/>
      <c r="C953" s="65"/>
      <c r="D953" s="59"/>
      <c r="E953" s="48"/>
      <c r="F953" s="79"/>
      <c r="G953" s="80"/>
      <c r="H953" s="48"/>
      <c r="I953" s="48"/>
      <c r="J953" s="48"/>
      <c r="K953" s="48"/>
      <c r="L953" s="48"/>
    </row>
    <row r="954" spans="1:12" ht="16.5" customHeight="1">
      <c r="A954" s="48"/>
      <c r="B954" s="64"/>
      <c r="C954" s="65"/>
      <c r="D954" s="59"/>
      <c r="E954" s="48"/>
      <c r="F954" s="79"/>
      <c r="G954" s="80"/>
      <c r="H954" s="48"/>
      <c r="I954" s="48"/>
      <c r="J954" s="48"/>
      <c r="K954" s="48"/>
      <c r="L954" s="48"/>
    </row>
    <row r="955" spans="1:12" ht="16.5" customHeight="1">
      <c r="A955" s="48"/>
      <c r="B955" s="64"/>
      <c r="C955" s="65"/>
      <c r="D955" s="59"/>
      <c r="E955" s="48"/>
      <c r="F955" s="79"/>
      <c r="G955" s="80"/>
      <c r="H955" s="48"/>
      <c r="I955" s="48"/>
      <c r="J955" s="48"/>
      <c r="K955" s="48"/>
      <c r="L955" s="48"/>
    </row>
    <row r="956" spans="1:12" ht="16.5" customHeight="1">
      <c r="A956" s="48"/>
      <c r="B956" s="64"/>
      <c r="C956" s="65"/>
      <c r="D956" s="59"/>
      <c r="E956" s="48"/>
      <c r="F956" s="79"/>
      <c r="G956" s="80"/>
      <c r="H956" s="48"/>
      <c r="I956" s="48"/>
      <c r="J956" s="48"/>
      <c r="K956" s="48"/>
      <c r="L956" s="48"/>
    </row>
    <row r="957" spans="1:12" ht="16.5" customHeight="1">
      <c r="A957" s="48"/>
      <c r="B957" s="64"/>
      <c r="C957" s="65"/>
      <c r="D957" s="59"/>
      <c r="E957" s="48"/>
      <c r="F957" s="79"/>
      <c r="G957" s="80"/>
      <c r="H957" s="48"/>
      <c r="I957" s="48"/>
      <c r="J957" s="48"/>
      <c r="K957" s="48"/>
      <c r="L957" s="48"/>
    </row>
    <row r="958" spans="1:12" ht="16.5" customHeight="1">
      <c r="A958" s="48"/>
      <c r="B958" s="64"/>
      <c r="C958" s="65"/>
      <c r="D958" s="59"/>
      <c r="E958" s="48"/>
      <c r="F958" s="79"/>
      <c r="G958" s="80"/>
      <c r="H958" s="48"/>
      <c r="I958" s="48"/>
      <c r="J958" s="48"/>
      <c r="K958" s="48"/>
      <c r="L958" s="48"/>
    </row>
    <row r="959" spans="1:12" ht="16.5" customHeight="1">
      <c r="A959" s="48"/>
      <c r="B959" s="64"/>
      <c r="C959" s="65"/>
      <c r="D959" s="59"/>
      <c r="E959" s="48"/>
      <c r="F959" s="79"/>
      <c r="G959" s="80"/>
      <c r="H959" s="48"/>
      <c r="I959" s="48"/>
      <c r="J959" s="48"/>
      <c r="K959" s="48"/>
      <c r="L959" s="48"/>
    </row>
    <row r="960" spans="1:12" ht="16.5" customHeight="1">
      <c r="A960" s="48"/>
      <c r="B960" s="64"/>
      <c r="C960" s="65"/>
      <c r="D960" s="59"/>
      <c r="E960" s="48"/>
      <c r="F960" s="79"/>
      <c r="G960" s="80"/>
      <c r="H960" s="48"/>
      <c r="I960" s="48"/>
      <c r="J960" s="48"/>
      <c r="K960" s="48"/>
      <c r="L960" s="48"/>
    </row>
    <row r="961" spans="1:12" ht="16.5" customHeight="1">
      <c r="A961" s="48"/>
      <c r="B961" s="64"/>
      <c r="C961" s="65"/>
      <c r="D961" s="59"/>
      <c r="E961" s="48"/>
      <c r="F961" s="79"/>
      <c r="G961" s="80"/>
      <c r="H961" s="48"/>
      <c r="I961" s="48"/>
      <c r="J961" s="48"/>
      <c r="K961" s="48"/>
      <c r="L961" s="48"/>
    </row>
    <row r="962" spans="1:12" ht="16.5" customHeight="1">
      <c r="A962" s="48"/>
      <c r="B962" s="64"/>
      <c r="C962" s="65"/>
      <c r="D962" s="59"/>
      <c r="E962" s="48"/>
      <c r="F962" s="79"/>
      <c r="G962" s="80"/>
      <c r="H962" s="48"/>
      <c r="I962" s="48"/>
      <c r="J962" s="48"/>
      <c r="K962" s="48"/>
      <c r="L962" s="48"/>
    </row>
    <row r="963" spans="1:12" ht="16.5" customHeight="1">
      <c r="A963" s="48"/>
      <c r="B963" s="64"/>
      <c r="C963" s="65"/>
      <c r="D963" s="59"/>
      <c r="E963" s="48"/>
      <c r="F963" s="79"/>
      <c r="G963" s="80"/>
      <c r="H963" s="48"/>
      <c r="I963" s="48"/>
      <c r="J963" s="48"/>
      <c r="K963" s="48"/>
      <c r="L963" s="48"/>
    </row>
    <row r="964" spans="1:12" ht="16.5" customHeight="1">
      <c r="A964" s="48"/>
      <c r="B964" s="64"/>
      <c r="C964" s="65"/>
      <c r="D964" s="59"/>
      <c r="E964" s="48"/>
      <c r="F964" s="79"/>
      <c r="G964" s="80"/>
      <c r="H964" s="48"/>
      <c r="I964" s="48"/>
      <c r="J964" s="48"/>
      <c r="K964" s="48"/>
      <c r="L964" s="48"/>
    </row>
    <row r="965" spans="1:12" ht="16.5" customHeight="1">
      <c r="A965" s="48"/>
      <c r="B965" s="64"/>
      <c r="C965" s="65"/>
      <c r="D965" s="59"/>
      <c r="E965" s="48"/>
      <c r="F965" s="79"/>
      <c r="G965" s="80"/>
      <c r="H965" s="48"/>
      <c r="I965" s="48"/>
      <c r="J965" s="48"/>
      <c r="K965" s="48"/>
      <c r="L965" s="48"/>
    </row>
    <row r="966" spans="1:12" ht="16.5" customHeight="1">
      <c r="A966" s="48"/>
      <c r="B966" s="64"/>
      <c r="C966" s="65"/>
      <c r="D966" s="59"/>
      <c r="E966" s="48"/>
      <c r="F966" s="79"/>
      <c r="G966" s="80"/>
      <c r="H966" s="48"/>
      <c r="I966" s="48"/>
      <c r="J966" s="48"/>
      <c r="K966" s="48"/>
      <c r="L966" s="48"/>
    </row>
    <row r="967" spans="1:12" ht="16.5" customHeight="1">
      <c r="A967" s="48"/>
      <c r="B967" s="64"/>
      <c r="C967" s="65"/>
      <c r="D967" s="59"/>
      <c r="E967" s="48"/>
      <c r="F967" s="79"/>
      <c r="G967" s="80"/>
      <c r="H967" s="48"/>
      <c r="I967" s="48"/>
      <c r="J967" s="48"/>
      <c r="K967" s="48"/>
      <c r="L967" s="48"/>
    </row>
    <row r="968" spans="1:12" ht="16.5" customHeight="1">
      <c r="A968" s="48"/>
      <c r="B968" s="64"/>
      <c r="C968" s="65"/>
      <c r="D968" s="59"/>
      <c r="E968" s="48"/>
      <c r="F968" s="79"/>
      <c r="G968" s="80"/>
      <c r="H968" s="48"/>
      <c r="I968" s="48"/>
      <c r="J968" s="48"/>
      <c r="K968" s="48"/>
      <c r="L968" s="48"/>
    </row>
    <row r="969" spans="1:12" ht="16.5" customHeight="1">
      <c r="A969" s="48"/>
      <c r="B969" s="64"/>
      <c r="C969" s="65"/>
      <c r="D969" s="59"/>
      <c r="E969" s="48"/>
      <c r="F969" s="79"/>
      <c r="G969" s="80"/>
      <c r="H969" s="48"/>
      <c r="I969" s="48"/>
      <c r="J969" s="48"/>
      <c r="K969" s="48"/>
      <c r="L969" s="48"/>
    </row>
    <row r="970" spans="1:12" ht="16.5" customHeight="1">
      <c r="A970" s="48"/>
      <c r="B970" s="64"/>
      <c r="C970" s="65"/>
      <c r="D970" s="59"/>
      <c r="E970" s="48"/>
      <c r="F970" s="79"/>
      <c r="G970" s="80"/>
      <c r="H970" s="48"/>
      <c r="I970" s="48"/>
      <c r="J970" s="48"/>
      <c r="K970" s="48"/>
      <c r="L970" s="48"/>
    </row>
    <row r="971" spans="1:12" ht="16.5" customHeight="1">
      <c r="A971" s="48"/>
      <c r="B971" s="64"/>
      <c r="C971" s="65"/>
      <c r="D971" s="59"/>
      <c r="E971" s="48"/>
      <c r="F971" s="79"/>
      <c r="G971" s="80"/>
      <c r="H971" s="48"/>
      <c r="I971" s="48"/>
      <c r="J971" s="48"/>
      <c r="K971" s="48"/>
      <c r="L971" s="48"/>
    </row>
    <row r="972" spans="1:12" ht="16.5" customHeight="1">
      <c r="A972" s="48"/>
      <c r="B972" s="64"/>
      <c r="C972" s="65"/>
      <c r="D972" s="59"/>
      <c r="E972" s="48"/>
      <c r="F972" s="79"/>
      <c r="G972" s="80"/>
      <c r="H972" s="48"/>
      <c r="I972" s="48"/>
      <c r="J972" s="48"/>
      <c r="K972" s="48"/>
      <c r="L972" s="48"/>
    </row>
    <row r="973" spans="1:12" ht="16.5" customHeight="1">
      <c r="A973" s="48"/>
      <c r="B973" s="64"/>
      <c r="C973" s="65"/>
      <c r="D973" s="59"/>
      <c r="E973" s="48"/>
      <c r="F973" s="79"/>
      <c r="G973" s="80"/>
      <c r="H973" s="48"/>
      <c r="I973" s="48"/>
      <c r="J973" s="48"/>
      <c r="K973" s="48"/>
      <c r="L973" s="48"/>
    </row>
    <row r="974" spans="1:12" ht="16.5" customHeight="1">
      <c r="A974" s="48"/>
      <c r="B974" s="64"/>
      <c r="C974" s="65"/>
      <c r="D974" s="59"/>
      <c r="E974" s="48"/>
      <c r="F974" s="79"/>
      <c r="G974" s="80"/>
      <c r="H974" s="48"/>
      <c r="I974" s="48"/>
      <c r="J974" s="48"/>
      <c r="K974" s="48"/>
      <c r="L974" s="48"/>
    </row>
    <row r="975" spans="1:12" ht="16.5" customHeight="1">
      <c r="A975" s="48"/>
      <c r="B975" s="64"/>
      <c r="C975" s="65"/>
      <c r="D975" s="59"/>
      <c r="E975" s="48"/>
      <c r="F975" s="79"/>
      <c r="G975" s="80"/>
      <c r="H975" s="48"/>
      <c r="I975" s="48"/>
      <c r="J975" s="48"/>
      <c r="K975" s="48"/>
      <c r="L975" s="48"/>
    </row>
    <row r="976" spans="1:12" ht="16.5" customHeight="1">
      <c r="A976" s="48"/>
      <c r="B976" s="64"/>
      <c r="C976" s="65"/>
      <c r="D976" s="59"/>
      <c r="E976" s="48"/>
      <c r="F976" s="79"/>
      <c r="G976" s="80"/>
      <c r="H976" s="48"/>
      <c r="I976" s="48"/>
      <c r="J976" s="48"/>
      <c r="K976" s="48"/>
      <c r="L976" s="48"/>
    </row>
    <row r="977" spans="1:12" ht="16.5" customHeight="1">
      <c r="A977" s="48"/>
      <c r="B977" s="64"/>
      <c r="C977" s="65"/>
      <c r="D977" s="59"/>
      <c r="E977" s="48"/>
      <c r="F977" s="79"/>
      <c r="G977" s="80"/>
      <c r="H977" s="48"/>
      <c r="I977" s="48"/>
      <c r="J977" s="48"/>
      <c r="K977" s="48"/>
      <c r="L977" s="48"/>
    </row>
    <row r="978" spans="1:12" ht="16.5" customHeight="1">
      <c r="A978" s="48"/>
      <c r="B978" s="64"/>
      <c r="C978" s="65"/>
      <c r="D978" s="59"/>
      <c r="E978" s="48"/>
      <c r="F978" s="79"/>
      <c r="G978" s="80"/>
      <c r="H978" s="48"/>
      <c r="I978" s="48"/>
      <c r="J978" s="48"/>
      <c r="K978" s="48"/>
      <c r="L978" s="48"/>
    </row>
    <row r="979" spans="1:12" ht="16.5" customHeight="1">
      <c r="A979" s="48"/>
      <c r="B979" s="64"/>
      <c r="C979" s="65"/>
      <c r="D979" s="59"/>
      <c r="E979" s="48"/>
      <c r="F979" s="79"/>
      <c r="G979" s="80"/>
      <c r="H979" s="48"/>
      <c r="I979" s="48"/>
      <c r="J979" s="48"/>
      <c r="K979" s="48"/>
      <c r="L979" s="48"/>
    </row>
    <row r="980" spans="1:12" ht="16.5" customHeight="1">
      <c r="A980" s="48"/>
      <c r="B980" s="64"/>
      <c r="C980" s="65"/>
      <c r="D980" s="59"/>
      <c r="E980" s="48"/>
      <c r="F980" s="79"/>
      <c r="G980" s="80"/>
      <c r="H980" s="48"/>
      <c r="I980" s="48"/>
      <c r="J980" s="48"/>
      <c r="K980" s="48"/>
      <c r="L980" s="48"/>
    </row>
    <row r="981" spans="1:12" ht="16.5" customHeight="1">
      <c r="A981" s="48"/>
      <c r="B981" s="64"/>
      <c r="C981" s="65"/>
      <c r="D981" s="59"/>
      <c r="E981" s="48"/>
      <c r="F981" s="79"/>
      <c r="G981" s="80"/>
      <c r="H981" s="48"/>
      <c r="I981" s="48"/>
      <c r="J981" s="48"/>
      <c r="K981" s="48"/>
      <c r="L981" s="48"/>
    </row>
    <row r="982" spans="1:12" ht="16.5" customHeight="1">
      <c r="A982" s="48"/>
      <c r="B982" s="64"/>
      <c r="C982" s="65"/>
      <c r="D982" s="59"/>
      <c r="E982" s="48"/>
      <c r="F982" s="79"/>
      <c r="G982" s="80"/>
      <c r="H982" s="48"/>
      <c r="I982" s="48"/>
      <c r="J982" s="48"/>
      <c r="K982" s="48"/>
      <c r="L982" s="48"/>
    </row>
    <row r="983" spans="1:12" ht="16.5" customHeight="1">
      <c r="A983" s="48"/>
      <c r="B983" s="64"/>
      <c r="C983" s="65"/>
      <c r="D983" s="59"/>
      <c r="E983" s="48"/>
      <c r="F983" s="79"/>
      <c r="G983" s="80"/>
      <c r="H983" s="48"/>
      <c r="I983" s="48"/>
      <c r="J983" s="48"/>
      <c r="K983" s="48"/>
      <c r="L983" s="48"/>
    </row>
    <row r="984" spans="1:12" ht="16.5" customHeight="1">
      <c r="A984" s="48"/>
      <c r="B984" s="64"/>
      <c r="C984" s="65"/>
      <c r="D984" s="59"/>
      <c r="E984" s="48"/>
      <c r="F984" s="79"/>
      <c r="G984" s="80"/>
      <c r="H984" s="48"/>
      <c r="I984" s="48"/>
      <c r="J984" s="48"/>
      <c r="K984" s="48"/>
      <c r="L984" s="48"/>
    </row>
    <row r="985" spans="1:12" ht="16.5" customHeight="1">
      <c r="A985" s="48"/>
      <c r="B985" s="64"/>
      <c r="C985" s="65"/>
      <c r="D985" s="59"/>
      <c r="E985" s="48"/>
      <c r="F985" s="79"/>
      <c r="G985" s="80"/>
      <c r="H985" s="48"/>
      <c r="I985" s="48"/>
      <c r="J985" s="48"/>
      <c r="K985" s="48"/>
      <c r="L985" s="48"/>
    </row>
    <row r="986" spans="1:12" ht="16.5" customHeight="1">
      <c r="A986" s="48"/>
      <c r="B986" s="64"/>
      <c r="C986" s="65"/>
      <c r="D986" s="59"/>
      <c r="E986" s="48"/>
      <c r="F986" s="79"/>
      <c r="G986" s="80"/>
      <c r="H986" s="48"/>
      <c r="I986" s="48"/>
      <c r="J986" s="48"/>
      <c r="K986" s="48"/>
      <c r="L986" s="48"/>
    </row>
    <row r="987" spans="1:12" ht="16.5" customHeight="1">
      <c r="A987" s="48"/>
      <c r="B987" s="64"/>
      <c r="C987" s="65"/>
      <c r="D987" s="59"/>
      <c r="E987" s="48"/>
      <c r="F987" s="79"/>
      <c r="G987" s="80"/>
      <c r="H987" s="48"/>
      <c r="I987" s="48"/>
      <c r="J987" s="48"/>
      <c r="K987" s="48"/>
      <c r="L987" s="48"/>
    </row>
    <row r="988" spans="1:12" ht="16.5" customHeight="1">
      <c r="A988" s="48"/>
      <c r="B988" s="64"/>
      <c r="C988" s="65"/>
      <c r="D988" s="59"/>
      <c r="E988" s="48"/>
      <c r="F988" s="79"/>
      <c r="G988" s="80"/>
      <c r="H988" s="48"/>
      <c r="I988" s="48"/>
      <c r="J988" s="48"/>
      <c r="K988" s="48"/>
      <c r="L988" s="48"/>
    </row>
    <row r="989" spans="1:12" ht="16.5" customHeight="1">
      <c r="A989" s="48"/>
      <c r="B989" s="64"/>
      <c r="C989" s="65"/>
      <c r="D989" s="59"/>
      <c r="E989" s="48"/>
      <c r="F989" s="79"/>
      <c r="G989" s="80"/>
      <c r="H989" s="48"/>
      <c r="I989" s="48"/>
      <c r="J989" s="48"/>
      <c r="K989" s="48"/>
      <c r="L989" s="48"/>
    </row>
    <row r="990" spans="1:12" ht="16.5" customHeight="1">
      <c r="A990" s="48"/>
      <c r="B990" s="64"/>
      <c r="C990" s="65"/>
      <c r="D990" s="59"/>
      <c r="E990" s="48"/>
      <c r="F990" s="79"/>
      <c r="G990" s="80"/>
      <c r="H990" s="48"/>
      <c r="I990" s="48"/>
      <c r="J990" s="48"/>
      <c r="K990" s="48"/>
      <c r="L990" s="48"/>
    </row>
    <row r="991" spans="1:12" ht="16.5" customHeight="1">
      <c r="A991" s="48"/>
      <c r="B991" s="64"/>
      <c r="C991" s="65"/>
      <c r="D991" s="59"/>
      <c r="E991" s="48"/>
      <c r="F991" s="79"/>
      <c r="G991" s="80"/>
      <c r="H991" s="48"/>
      <c r="I991" s="48"/>
      <c r="J991" s="48"/>
      <c r="K991" s="48"/>
      <c r="L991" s="48"/>
    </row>
    <row r="992" spans="1:12" ht="16.5" customHeight="1">
      <c r="A992" s="48"/>
      <c r="B992" s="64"/>
      <c r="C992" s="65"/>
      <c r="D992" s="59"/>
      <c r="E992" s="48"/>
      <c r="F992" s="79"/>
      <c r="G992" s="80"/>
      <c r="H992" s="48"/>
      <c r="I992" s="48"/>
      <c r="J992" s="48"/>
      <c r="K992" s="48"/>
      <c r="L992" s="48"/>
    </row>
    <row r="993" spans="1:12" ht="16.5" customHeight="1">
      <c r="A993" s="48"/>
      <c r="B993" s="64"/>
      <c r="C993" s="65"/>
      <c r="D993" s="59"/>
      <c r="E993" s="48"/>
      <c r="F993" s="79"/>
      <c r="G993" s="80"/>
      <c r="H993" s="48"/>
      <c r="I993" s="48"/>
      <c r="J993" s="48"/>
      <c r="K993" s="48"/>
      <c r="L993" s="48"/>
    </row>
    <row r="994" spans="1:12" ht="16.5" customHeight="1">
      <c r="A994" s="48"/>
      <c r="B994" s="64"/>
      <c r="C994" s="65"/>
      <c r="D994" s="59"/>
      <c r="E994" s="48"/>
      <c r="F994" s="79"/>
      <c r="G994" s="80"/>
      <c r="H994" s="48"/>
      <c r="I994" s="48"/>
      <c r="J994" s="48"/>
      <c r="K994" s="48"/>
      <c r="L994" s="48"/>
    </row>
    <row r="995" spans="1:12" ht="16.5" customHeight="1">
      <c r="A995" s="48"/>
      <c r="B995" s="64"/>
      <c r="C995" s="65"/>
      <c r="D995" s="59"/>
      <c r="E995" s="48"/>
      <c r="F995" s="79"/>
      <c r="G995" s="80"/>
      <c r="H995" s="48"/>
      <c r="I995" s="48"/>
      <c r="J995" s="48"/>
      <c r="K995" s="48"/>
      <c r="L995" s="48"/>
    </row>
    <row r="996" spans="1:12" ht="16.5" customHeight="1">
      <c r="A996" s="48"/>
      <c r="B996" s="64"/>
      <c r="C996" s="65"/>
      <c r="D996" s="59"/>
      <c r="E996" s="48"/>
      <c r="F996" s="79"/>
      <c r="G996" s="80"/>
      <c r="H996" s="48"/>
      <c r="I996" s="48"/>
      <c r="J996" s="48"/>
      <c r="K996" s="48"/>
      <c r="L996" s="48"/>
    </row>
    <row r="997" spans="1:12" ht="16.5" customHeight="1">
      <c r="A997" s="48"/>
      <c r="B997" s="64"/>
      <c r="C997" s="65"/>
      <c r="D997" s="59"/>
      <c r="E997" s="48"/>
      <c r="F997" s="79"/>
      <c r="G997" s="80"/>
      <c r="H997" s="48"/>
      <c r="I997" s="48"/>
      <c r="J997" s="48"/>
      <c r="K997" s="48"/>
      <c r="L997" s="48"/>
    </row>
    <row r="998" spans="1:12" ht="16.5" customHeight="1">
      <c r="A998" s="48"/>
      <c r="B998" s="64"/>
      <c r="C998" s="65"/>
      <c r="D998" s="59"/>
      <c r="E998" s="48"/>
      <c r="F998" s="79"/>
      <c r="G998" s="80"/>
      <c r="H998" s="48"/>
      <c r="I998" s="48"/>
      <c r="J998" s="48"/>
      <c r="K998" s="48"/>
      <c r="L998" s="48"/>
    </row>
    <row r="999" spans="1:12" ht="16.5" customHeight="1">
      <c r="A999" s="48"/>
      <c r="B999" s="64"/>
      <c r="C999" s="65"/>
      <c r="D999" s="59"/>
      <c r="E999" s="48"/>
      <c r="F999" s="79"/>
      <c r="G999" s="80"/>
      <c r="H999" s="48"/>
      <c r="I999" s="48"/>
      <c r="J999" s="48"/>
      <c r="K999" s="48"/>
      <c r="L999" s="48"/>
    </row>
    <row r="1000" spans="1:12" ht="16.5" customHeight="1">
      <c r="A1000" s="48"/>
      <c r="B1000" s="64"/>
      <c r="C1000" s="65"/>
      <c r="D1000" s="59"/>
      <c r="E1000" s="48"/>
      <c r="F1000" s="79"/>
      <c r="G1000" s="80"/>
      <c r="H1000" s="48"/>
      <c r="I1000" s="48"/>
      <c r="J1000" s="48"/>
      <c r="K1000" s="48"/>
      <c r="L1000" s="48"/>
    </row>
    <row r="1001" spans="1:12" ht="16.5" customHeight="1">
      <c r="A1001" s="48"/>
      <c r="B1001" s="64"/>
      <c r="C1001" s="65"/>
      <c r="D1001" s="59"/>
      <c r="E1001" s="48"/>
      <c r="F1001" s="79"/>
      <c r="G1001" s="80"/>
      <c r="H1001" s="48"/>
      <c r="I1001" s="48"/>
      <c r="J1001" s="48"/>
      <c r="K1001" s="48"/>
      <c r="L1001" s="48"/>
    </row>
    <row r="1002" spans="1:12" ht="16.5" customHeight="1">
      <c r="A1002" s="48"/>
      <c r="B1002" s="64"/>
      <c r="C1002" s="65"/>
      <c r="D1002" s="59"/>
      <c r="E1002" s="48"/>
      <c r="F1002" s="79"/>
      <c r="G1002" s="80"/>
      <c r="H1002" s="48"/>
      <c r="I1002" s="48"/>
      <c r="J1002" s="48"/>
      <c r="K1002" s="48"/>
      <c r="L1002" s="48"/>
    </row>
    <row r="1003" spans="1:12" ht="16.5" customHeight="1">
      <c r="A1003" s="48"/>
      <c r="B1003" s="64"/>
      <c r="C1003" s="65"/>
      <c r="D1003" s="59"/>
      <c r="E1003" s="48"/>
      <c r="F1003" s="79"/>
      <c r="G1003" s="80"/>
      <c r="H1003" s="48"/>
      <c r="I1003" s="48"/>
      <c r="J1003" s="48"/>
      <c r="K1003" s="48"/>
      <c r="L1003" s="48"/>
    </row>
    <row r="1004" spans="1:12" ht="16.5" customHeight="1">
      <c r="A1004" s="48"/>
      <c r="B1004" s="64"/>
      <c r="C1004" s="65"/>
      <c r="D1004" s="59"/>
      <c r="E1004" s="48"/>
      <c r="F1004" s="79"/>
      <c r="G1004" s="80"/>
      <c r="H1004" s="48"/>
      <c r="I1004" s="48"/>
      <c r="J1004" s="48"/>
      <c r="K1004" s="48"/>
      <c r="L1004" s="48"/>
    </row>
    <row r="1005" spans="1:12" ht="16.5" customHeight="1">
      <c r="A1005" s="48"/>
      <c r="B1005" s="64"/>
      <c r="C1005" s="65"/>
      <c r="D1005" s="59"/>
      <c r="E1005" s="48"/>
      <c r="F1005" s="79"/>
      <c r="G1005" s="80"/>
      <c r="H1005" s="48"/>
      <c r="I1005" s="48"/>
      <c r="J1005" s="48"/>
      <c r="K1005" s="48"/>
      <c r="L1005" s="48"/>
    </row>
    <row r="1006" spans="1:12" ht="16.5" customHeight="1">
      <c r="A1006" s="48"/>
      <c r="B1006" s="64"/>
      <c r="C1006" s="65"/>
      <c r="D1006" s="59"/>
      <c r="E1006" s="48"/>
      <c r="F1006" s="79"/>
      <c r="G1006" s="80"/>
      <c r="H1006" s="48"/>
      <c r="I1006" s="48"/>
      <c r="J1006" s="48"/>
      <c r="K1006" s="48"/>
      <c r="L1006" s="48"/>
    </row>
    <row r="1007" spans="1:12" ht="16.5" customHeight="1">
      <c r="A1007" s="48"/>
      <c r="B1007" s="64"/>
      <c r="C1007" s="65"/>
      <c r="D1007" s="59"/>
      <c r="E1007" s="48"/>
      <c r="F1007" s="79"/>
      <c r="G1007" s="80"/>
      <c r="H1007" s="48"/>
      <c r="I1007" s="48"/>
      <c r="J1007" s="48"/>
      <c r="K1007" s="48"/>
      <c r="L1007" s="48"/>
    </row>
    <row r="1008" spans="1:12" ht="16.5" customHeight="1">
      <c r="A1008" s="48"/>
      <c r="B1008" s="64"/>
      <c r="C1008" s="65"/>
      <c r="D1008" s="59"/>
      <c r="E1008" s="48"/>
      <c r="F1008" s="79"/>
      <c r="G1008" s="80"/>
      <c r="H1008" s="48"/>
      <c r="I1008" s="48"/>
      <c r="J1008" s="48"/>
      <c r="K1008" s="48"/>
      <c r="L1008" s="48"/>
    </row>
    <row r="1009" spans="1:12" ht="16.5" customHeight="1">
      <c r="A1009" s="48"/>
      <c r="B1009" s="64"/>
      <c r="C1009" s="65"/>
      <c r="D1009" s="59"/>
      <c r="E1009" s="48"/>
      <c r="F1009" s="79"/>
      <c r="G1009" s="80"/>
      <c r="H1009" s="48"/>
      <c r="I1009" s="48"/>
      <c r="J1009" s="48"/>
      <c r="K1009" s="48"/>
      <c r="L1009" s="48"/>
    </row>
    <row r="1010" spans="1:12" ht="16.5" customHeight="1">
      <c r="A1010" s="48"/>
      <c r="B1010" s="64"/>
      <c r="C1010" s="65"/>
      <c r="D1010" s="59"/>
      <c r="E1010" s="48"/>
      <c r="F1010" s="79"/>
      <c r="G1010" s="80"/>
      <c r="H1010" s="48"/>
      <c r="I1010" s="48"/>
      <c r="J1010" s="48"/>
      <c r="K1010" s="48"/>
      <c r="L1010" s="48"/>
    </row>
    <row r="1011" spans="1:12" ht="16.5" customHeight="1">
      <c r="A1011" s="48"/>
      <c r="B1011" s="64"/>
      <c r="C1011" s="65"/>
      <c r="D1011" s="59"/>
      <c r="E1011" s="48"/>
      <c r="F1011" s="79"/>
      <c r="G1011" s="80"/>
      <c r="H1011" s="48"/>
      <c r="I1011" s="48"/>
      <c r="J1011" s="48"/>
      <c r="K1011" s="48"/>
      <c r="L1011" s="48"/>
    </row>
    <row r="1012" spans="1:12" ht="16.5" customHeight="1">
      <c r="A1012" s="48"/>
      <c r="B1012" s="64"/>
      <c r="C1012" s="65"/>
      <c r="D1012" s="59"/>
      <c r="E1012" s="48"/>
      <c r="F1012" s="79"/>
      <c r="G1012" s="80"/>
      <c r="H1012" s="48"/>
      <c r="I1012" s="48"/>
      <c r="J1012" s="48"/>
      <c r="K1012" s="48"/>
      <c r="L1012" s="48"/>
    </row>
    <row r="1013" spans="1:12" ht="16.5" customHeight="1">
      <c r="A1013" s="48"/>
      <c r="B1013" s="64"/>
      <c r="C1013" s="65"/>
      <c r="D1013" s="59"/>
      <c r="E1013" s="48"/>
      <c r="F1013" s="79"/>
      <c r="G1013" s="80"/>
      <c r="H1013" s="48"/>
      <c r="I1013" s="48"/>
      <c r="J1013" s="48"/>
      <c r="K1013" s="48"/>
      <c r="L1013" s="48"/>
    </row>
    <row r="1014" spans="1:12" ht="16.5" customHeight="1">
      <c r="A1014" s="48"/>
      <c r="B1014" s="64"/>
      <c r="C1014" s="65"/>
      <c r="D1014" s="59"/>
      <c r="E1014" s="48"/>
      <c r="F1014" s="79"/>
      <c r="G1014" s="80"/>
      <c r="H1014" s="48"/>
      <c r="I1014" s="48"/>
      <c r="J1014" s="48"/>
      <c r="K1014" s="48"/>
      <c r="L1014" s="48"/>
    </row>
    <row r="1015" spans="1:12" ht="16.5" customHeight="1">
      <c r="A1015" s="48"/>
      <c r="B1015" s="64"/>
      <c r="C1015" s="65"/>
      <c r="D1015" s="59"/>
      <c r="E1015" s="48"/>
      <c r="F1015" s="79"/>
      <c r="G1015" s="80"/>
      <c r="H1015" s="48"/>
      <c r="I1015" s="48"/>
      <c r="J1015" s="48"/>
      <c r="K1015" s="48"/>
      <c r="L1015" s="48"/>
    </row>
    <row r="1016" spans="1:12" ht="16.5" customHeight="1">
      <c r="A1016" s="48"/>
      <c r="B1016" s="64"/>
      <c r="C1016" s="65"/>
      <c r="D1016" s="59"/>
      <c r="E1016" s="48"/>
      <c r="F1016" s="79"/>
      <c r="G1016" s="80"/>
      <c r="H1016" s="48"/>
      <c r="I1016" s="48"/>
      <c r="J1016" s="48"/>
      <c r="K1016" s="48"/>
      <c r="L1016" s="48"/>
    </row>
    <row r="1017" spans="1:12" ht="16.5" customHeight="1">
      <c r="A1017" s="48"/>
      <c r="B1017" s="64"/>
      <c r="C1017" s="65"/>
      <c r="D1017" s="59"/>
      <c r="E1017" s="48"/>
      <c r="F1017" s="79"/>
      <c r="G1017" s="80"/>
      <c r="H1017" s="48"/>
      <c r="I1017" s="48"/>
      <c r="J1017" s="48"/>
      <c r="K1017" s="48"/>
      <c r="L1017" s="48"/>
    </row>
    <row r="1018" spans="1:12" ht="16.5" customHeight="1">
      <c r="A1018" s="48"/>
      <c r="B1018" s="64"/>
      <c r="C1018" s="65"/>
      <c r="D1018" s="59"/>
      <c r="E1018" s="48"/>
      <c r="F1018" s="79"/>
      <c r="G1018" s="80"/>
      <c r="H1018" s="48"/>
      <c r="I1018" s="48"/>
      <c r="J1018" s="48"/>
      <c r="K1018" s="48"/>
      <c r="L1018" s="48"/>
    </row>
    <row r="1019" spans="1:12" ht="16.5" customHeight="1">
      <c r="A1019" s="48"/>
      <c r="B1019" s="64"/>
      <c r="C1019" s="65"/>
      <c r="D1019" s="59"/>
      <c r="E1019" s="48"/>
      <c r="F1019" s="79"/>
      <c r="G1019" s="80"/>
      <c r="H1019" s="48"/>
      <c r="I1019" s="48"/>
      <c r="J1019" s="48"/>
      <c r="K1019" s="48"/>
      <c r="L1019" s="48"/>
    </row>
    <row r="1020" spans="1:12" ht="16.5" customHeight="1">
      <c r="A1020" s="48"/>
      <c r="B1020" s="64"/>
      <c r="C1020" s="65"/>
      <c r="D1020" s="59"/>
      <c r="E1020" s="48"/>
      <c r="F1020" s="79"/>
      <c r="G1020" s="80"/>
      <c r="H1020" s="48"/>
      <c r="I1020" s="48"/>
      <c r="J1020" s="48"/>
      <c r="K1020" s="48"/>
      <c r="L1020" s="48"/>
    </row>
    <row r="1021" spans="1:12" ht="16.5" customHeight="1">
      <c r="A1021" s="48"/>
      <c r="B1021" s="64"/>
      <c r="C1021" s="65"/>
      <c r="D1021" s="59"/>
      <c r="E1021" s="48"/>
      <c r="F1021" s="79"/>
      <c r="G1021" s="80"/>
      <c r="H1021" s="48"/>
      <c r="I1021" s="48"/>
      <c r="J1021" s="48"/>
      <c r="K1021" s="48"/>
      <c r="L1021" s="48"/>
    </row>
    <row r="1022" spans="1:12" ht="16.5" customHeight="1">
      <c r="A1022" s="48"/>
      <c r="B1022" s="64"/>
      <c r="C1022" s="65"/>
      <c r="D1022" s="59"/>
      <c r="E1022" s="48"/>
      <c r="F1022" s="79"/>
      <c r="G1022" s="80"/>
      <c r="H1022" s="48"/>
      <c r="I1022" s="48"/>
      <c r="J1022" s="48"/>
      <c r="K1022" s="48"/>
      <c r="L1022" s="48"/>
    </row>
    <row r="1023" spans="1:12" ht="16.5" customHeight="1">
      <c r="A1023" s="48"/>
      <c r="B1023" s="64"/>
      <c r="C1023" s="65"/>
      <c r="D1023" s="59"/>
      <c r="E1023" s="48"/>
      <c r="F1023" s="79"/>
      <c r="G1023" s="80"/>
      <c r="H1023" s="48"/>
      <c r="I1023" s="48"/>
      <c r="J1023" s="48"/>
      <c r="K1023" s="48"/>
      <c r="L1023" s="48"/>
    </row>
    <row r="1024" spans="1:12" ht="16.5" customHeight="1">
      <c r="A1024" s="48"/>
      <c r="B1024" s="64"/>
      <c r="C1024" s="65"/>
      <c r="D1024" s="59"/>
      <c r="E1024" s="48"/>
      <c r="F1024" s="79"/>
      <c r="G1024" s="80"/>
      <c r="H1024" s="48"/>
      <c r="I1024" s="48"/>
      <c r="J1024" s="48"/>
      <c r="K1024" s="48"/>
      <c r="L1024" s="48"/>
    </row>
    <row r="1025" spans="1:12" ht="16.5" customHeight="1">
      <c r="A1025" s="48"/>
      <c r="B1025" s="64"/>
      <c r="C1025" s="65"/>
      <c r="D1025" s="59"/>
      <c r="E1025" s="48"/>
      <c r="F1025" s="79"/>
      <c r="G1025" s="80"/>
      <c r="H1025" s="48"/>
      <c r="I1025" s="48"/>
      <c r="J1025" s="48"/>
      <c r="K1025" s="48"/>
      <c r="L1025" s="48"/>
    </row>
    <row r="1026" spans="1:12" ht="16.5" customHeight="1">
      <c r="A1026" s="48"/>
      <c r="B1026" s="64"/>
      <c r="C1026" s="65"/>
      <c r="D1026" s="59"/>
      <c r="E1026" s="48"/>
      <c r="F1026" s="79"/>
      <c r="G1026" s="80"/>
      <c r="H1026" s="48"/>
      <c r="I1026" s="48"/>
      <c r="J1026" s="48"/>
      <c r="K1026" s="48"/>
      <c r="L1026" s="48"/>
    </row>
    <row r="1027" spans="1:12" ht="16.5" customHeight="1">
      <c r="A1027" s="48"/>
      <c r="B1027" s="64"/>
      <c r="C1027" s="65"/>
      <c r="D1027" s="59"/>
      <c r="E1027" s="48"/>
      <c r="F1027" s="79"/>
      <c r="G1027" s="80"/>
      <c r="H1027" s="48"/>
      <c r="I1027" s="48"/>
      <c r="J1027" s="48"/>
      <c r="K1027" s="48"/>
      <c r="L1027" s="48"/>
    </row>
    <row r="1028" spans="1:12" ht="16.5" customHeight="1">
      <c r="A1028" s="48"/>
      <c r="B1028" s="64"/>
      <c r="C1028" s="65"/>
      <c r="D1028" s="59"/>
      <c r="E1028" s="48"/>
      <c r="F1028" s="79"/>
      <c r="G1028" s="80"/>
      <c r="H1028" s="48"/>
      <c r="I1028" s="48"/>
      <c r="J1028" s="48"/>
      <c r="K1028" s="48"/>
      <c r="L1028" s="48"/>
    </row>
    <row r="1029" spans="1:12" ht="16.5" customHeight="1">
      <c r="A1029" s="48"/>
      <c r="B1029" s="64"/>
      <c r="C1029" s="65"/>
      <c r="D1029" s="59"/>
      <c r="E1029" s="48"/>
      <c r="F1029" s="79"/>
      <c r="G1029" s="80"/>
      <c r="H1029" s="48"/>
      <c r="I1029" s="48"/>
      <c r="J1029" s="48"/>
      <c r="K1029" s="48"/>
      <c r="L1029" s="48"/>
    </row>
    <row r="1030" spans="1:12" ht="16.5" customHeight="1">
      <c r="A1030" s="48"/>
      <c r="B1030" s="64"/>
      <c r="C1030" s="65"/>
      <c r="D1030" s="59"/>
      <c r="E1030" s="48"/>
      <c r="F1030" s="79"/>
      <c r="G1030" s="80"/>
      <c r="H1030" s="48"/>
      <c r="I1030" s="48"/>
      <c r="J1030" s="48"/>
      <c r="K1030" s="48"/>
      <c r="L1030" s="48"/>
    </row>
    <row r="1031" spans="1:12" ht="16.5" customHeight="1">
      <c r="A1031" s="48"/>
      <c r="B1031" s="64"/>
      <c r="C1031" s="65"/>
      <c r="D1031" s="59"/>
      <c r="E1031" s="48"/>
      <c r="F1031" s="79"/>
      <c r="G1031" s="80"/>
      <c r="H1031" s="48"/>
      <c r="I1031" s="48"/>
      <c r="J1031" s="48"/>
      <c r="K1031" s="48"/>
      <c r="L1031" s="48"/>
    </row>
    <row r="1032" spans="1:12" ht="16.5" customHeight="1">
      <c r="A1032" s="48"/>
      <c r="B1032" s="64"/>
      <c r="C1032" s="65"/>
      <c r="D1032" s="59"/>
      <c r="E1032" s="48"/>
      <c r="F1032" s="79"/>
      <c r="G1032" s="80"/>
      <c r="H1032" s="48"/>
      <c r="I1032" s="48"/>
      <c r="J1032" s="48"/>
      <c r="K1032" s="48"/>
      <c r="L1032" s="48"/>
    </row>
    <row r="1033" spans="1:12" ht="16.5" customHeight="1">
      <c r="A1033" s="48"/>
      <c r="B1033" s="64"/>
      <c r="C1033" s="65"/>
      <c r="D1033" s="59"/>
      <c r="E1033" s="48"/>
      <c r="F1033" s="79"/>
      <c r="G1033" s="80"/>
      <c r="H1033" s="48"/>
      <c r="I1033" s="48"/>
      <c r="J1033" s="48"/>
      <c r="K1033" s="48"/>
      <c r="L1033" s="48"/>
    </row>
    <row r="1034" spans="1:12" ht="16.5" customHeight="1">
      <c r="A1034" s="48"/>
      <c r="B1034" s="64"/>
      <c r="C1034" s="65"/>
      <c r="D1034" s="59"/>
      <c r="E1034" s="48"/>
      <c r="F1034" s="79"/>
      <c r="G1034" s="80"/>
      <c r="H1034" s="48"/>
      <c r="I1034" s="48"/>
      <c r="J1034" s="48"/>
      <c r="K1034" s="48"/>
      <c r="L1034" s="48"/>
    </row>
    <row r="1035" spans="1:12" ht="16.5" customHeight="1">
      <c r="A1035" s="48"/>
      <c r="B1035" s="64"/>
      <c r="C1035" s="65"/>
      <c r="D1035" s="59"/>
      <c r="E1035" s="48"/>
      <c r="F1035" s="79"/>
      <c r="G1035" s="80"/>
      <c r="H1035" s="48"/>
      <c r="I1035" s="48"/>
      <c r="J1035" s="48"/>
      <c r="K1035" s="48"/>
      <c r="L1035" s="48"/>
    </row>
    <row r="1036" spans="1:12" ht="16.5" customHeight="1">
      <c r="A1036" s="48"/>
      <c r="B1036" s="64"/>
      <c r="C1036" s="65"/>
      <c r="D1036" s="59"/>
      <c r="E1036" s="48"/>
      <c r="F1036" s="79"/>
      <c r="G1036" s="80"/>
      <c r="H1036" s="48"/>
      <c r="I1036" s="48"/>
      <c r="J1036" s="48"/>
      <c r="K1036" s="48"/>
      <c r="L1036" s="48"/>
    </row>
    <row r="1037" spans="1:12" ht="16.5" customHeight="1">
      <c r="A1037" s="48"/>
      <c r="B1037" s="64"/>
      <c r="C1037" s="65"/>
      <c r="D1037" s="59"/>
      <c r="E1037" s="48"/>
      <c r="F1037" s="79"/>
      <c r="G1037" s="80"/>
      <c r="H1037" s="48"/>
      <c r="I1037" s="48"/>
      <c r="J1037" s="48"/>
      <c r="K1037" s="48"/>
      <c r="L1037" s="48"/>
    </row>
    <row r="1038" spans="1:12" ht="16.5" customHeight="1">
      <c r="A1038" s="48"/>
      <c r="B1038" s="64"/>
      <c r="C1038" s="65"/>
      <c r="D1038" s="59"/>
      <c r="E1038" s="48"/>
      <c r="F1038" s="79"/>
      <c r="G1038" s="80"/>
      <c r="H1038" s="48"/>
      <c r="I1038" s="48"/>
      <c r="J1038" s="48"/>
      <c r="K1038" s="48"/>
      <c r="L1038" s="48"/>
    </row>
    <row r="1039" spans="1:12" ht="16.5" customHeight="1">
      <c r="A1039" s="48"/>
      <c r="B1039" s="64"/>
      <c r="C1039" s="65"/>
      <c r="D1039" s="59"/>
      <c r="E1039" s="48"/>
      <c r="F1039" s="79"/>
      <c r="G1039" s="80"/>
      <c r="H1039" s="48"/>
      <c r="I1039" s="48"/>
      <c r="J1039" s="48"/>
      <c r="K1039" s="48"/>
      <c r="L1039" s="48"/>
    </row>
    <row r="1040" spans="1:12" ht="16.5" customHeight="1">
      <c r="A1040" s="48"/>
      <c r="B1040" s="64"/>
      <c r="C1040" s="65"/>
      <c r="D1040" s="59"/>
      <c r="E1040" s="48"/>
      <c r="F1040" s="79"/>
      <c r="G1040" s="80"/>
      <c r="H1040" s="48"/>
      <c r="I1040" s="48"/>
      <c r="J1040" s="48"/>
      <c r="K1040" s="48"/>
      <c r="L1040" s="48"/>
    </row>
    <row r="1041" spans="1:12" ht="16.5" customHeight="1">
      <c r="A1041" s="48"/>
      <c r="B1041" s="64"/>
      <c r="C1041" s="65"/>
      <c r="D1041" s="59"/>
      <c r="E1041" s="48"/>
      <c r="F1041" s="79"/>
      <c r="G1041" s="80"/>
      <c r="H1041" s="48"/>
      <c r="I1041" s="48"/>
      <c r="J1041" s="48"/>
      <c r="K1041" s="48"/>
      <c r="L1041" s="48"/>
    </row>
    <row r="1042" spans="1:12" ht="16.5" customHeight="1">
      <c r="A1042" s="48"/>
      <c r="B1042" s="64"/>
      <c r="C1042" s="65"/>
      <c r="D1042" s="59"/>
      <c r="E1042" s="48"/>
      <c r="F1042" s="79"/>
      <c r="G1042" s="80"/>
      <c r="H1042" s="48"/>
      <c r="I1042" s="48"/>
      <c r="J1042" s="48"/>
      <c r="K1042" s="48"/>
      <c r="L1042" s="48"/>
    </row>
    <row r="1043" spans="1:12" ht="16.5" customHeight="1">
      <c r="A1043" s="48"/>
      <c r="B1043" s="64"/>
      <c r="C1043" s="65"/>
      <c r="D1043" s="59"/>
      <c r="E1043" s="48"/>
      <c r="F1043" s="79"/>
      <c r="G1043" s="80"/>
      <c r="H1043" s="48"/>
      <c r="I1043" s="48"/>
      <c r="J1043" s="48"/>
      <c r="K1043" s="48"/>
      <c r="L1043" s="48"/>
    </row>
    <row r="1044" spans="1:12" ht="16.5" customHeight="1">
      <c r="A1044" s="48"/>
      <c r="B1044" s="64"/>
      <c r="C1044" s="65"/>
      <c r="D1044" s="59"/>
      <c r="E1044" s="48"/>
      <c r="F1044" s="79"/>
      <c r="G1044" s="80"/>
      <c r="H1044" s="48"/>
      <c r="I1044" s="48"/>
      <c r="J1044" s="48"/>
      <c r="K1044" s="48"/>
      <c r="L1044" s="48"/>
    </row>
    <row r="1045" spans="1:12" ht="16.5" customHeight="1">
      <c r="A1045" s="48"/>
      <c r="B1045" s="64"/>
      <c r="C1045" s="65"/>
      <c r="D1045" s="59"/>
      <c r="E1045" s="48"/>
      <c r="F1045" s="79"/>
      <c r="G1045" s="80"/>
      <c r="H1045" s="48"/>
      <c r="I1045" s="48"/>
      <c r="J1045" s="48"/>
      <c r="K1045" s="48"/>
      <c r="L1045" s="48"/>
    </row>
    <row r="1046" spans="1:12" ht="16.5" customHeight="1">
      <c r="A1046" s="48"/>
      <c r="B1046" s="64"/>
      <c r="C1046" s="65"/>
      <c r="D1046" s="59"/>
      <c r="E1046" s="48"/>
      <c r="F1046" s="79"/>
      <c r="G1046" s="80"/>
      <c r="H1046" s="48"/>
      <c r="I1046" s="48"/>
      <c r="J1046" s="48"/>
      <c r="K1046" s="48"/>
      <c r="L1046" s="48"/>
    </row>
    <row r="1047" spans="1:12" ht="16.5" customHeight="1">
      <c r="A1047" s="48"/>
      <c r="B1047" s="64"/>
      <c r="C1047" s="65"/>
      <c r="D1047" s="59"/>
      <c r="E1047" s="48"/>
      <c r="F1047" s="79"/>
      <c r="G1047" s="80"/>
      <c r="H1047" s="48"/>
      <c r="I1047" s="48"/>
      <c r="J1047" s="48"/>
      <c r="K1047" s="48"/>
      <c r="L1047" s="48"/>
    </row>
    <row r="1048" spans="1:12" ht="16.5" customHeight="1">
      <c r="A1048" s="48"/>
      <c r="B1048" s="64"/>
      <c r="C1048" s="65"/>
      <c r="D1048" s="59"/>
      <c r="E1048" s="48"/>
      <c r="F1048" s="79"/>
      <c r="G1048" s="80"/>
      <c r="H1048" s="48"/>
      <c r="I1048" s="48"/>
      <c r="J1048" s="48"/>
      <c r="K1048" s="48"/>
      <c r="L1048" s="48"/>
    </row>
    <row r="1049" spans="1:12" ht="16.5" customHeight="1">
      <c r="A1049" s="48"/>
      <c r="B1049" s="64"/>
      <c r="C1049" s="65"/>
      <c r="D1049" s="59"/>
      <c r="E1049" s="48"/>
      <c r="F1049" s="79"/>
      <c r="G1049" s="80"/>
      <c r="H1049" s="48"/>
      <c r="I1049" s="48"/>
      <c r="J1049" s="48"/>
      <c r="K1049" s="48"/>
      <c r="L1049" s="48"/>
    </row>
    <row r="1050" spans="1:12" ht="16.5" customHeight="1">
      <c r="A1050" s="48"/>
      <c r="B1050" s="64"/>
      <c r="C1050" s="65"/>
      <c r="D1050" s="59"/>
      <c r="E1050" s="48"/>
      <c r="F1050" s="79"/>
      <c r="G1050" s="80"/>
      <c r="H1050" s="48"/>
      <c r="I1050" s="48"/>
      <c r="J1050" s="48"/>
      <c r="K1050" s="48"/>
      <c r="L1050" s="48"/>
    </row>
    <row r="1051" spans="1:12" ht="16.5" customHeight="1">
      <c r="A1051" s="48"/>
      <c r="B1051" s="64"/>
      <c r="C1051" s="65"/>
      <c r="D1051" s="59"/>
      <c r="E1051" s="48"/>
      <c r="F1051" s="79"/>
      <c r="G1051" s="80"/>
      <c r="H1051" s="48"/>
      <c r="I1051" s="48"/>
      <c r="J1051" s="48"/>
      <c r="K1051" s="48"/>
      <c r="L1051" s="48"/>
    </row>
    <row r="1052" spans="1:12" ht="16.5" customHeight="1">
      <c r="A1052" s="48"/>
      <c r="B1052" s="64"/>
      <c r="C1052" s="65"/>
      <c r="D1052" s="59"/>
      <c r="E1052" s="48"/>
      <c r="F1052" s="79"/>
      <c r="G1052" s="80"/>
      <c r="H1052" s="48"/>
      <c r="I1052" s="48"/>
      <c r="J1052" s="48"/>
      <c r="K1052" s="48"/>
      <c r="L1052" s="48"/>
    </row>
    <row r="1053" spans="1:12" ht="16.5" customHeight="1">
      <c r="A1053" s="48"/>
      <c r="B1053" s="64"/>
      <c r="C1053" s="65"/>
      <c r="D1053" s="59"/>
      <c r="E1053" s="48"/>
      <c r="F1053" s="79"/>
      <c r="G1053" s="80"/>
      <c r="H1053" s="48"/>
      <c r="I1053" s="48"/>
      <c r="J1053" s="48"/>
      <c r="K1053" s="48"/>
      <c r="L1053" s="48"/>
    </row>
    <row r="1054" spans="1:12" ht="16.5" customHeight="1">
      <c r="A1054" s="48"/>
      <c r="B1054" s="64"/>
      <c r="C1054" s="65"/>
      <c r="D1054" s="59"/>
      <c r="E1054" s="48"/>
      <c r="F1054" s="79"/>
      <c r="G1054" s="80"/>
      <c r="H1054" s="48"/>
      <c r="I1054" s="48"/>
      <c r="J1054" s="48"/>
      <c r="K1054" s="48"/>
      <c r="L1054" s="48"/>
    </row>
    <row r="1055" spans="1:12" ht="16.5" customHeight="1">
      <c r="A1055" s="48"/>
      <c r="B1055" s="64"/>
      <c r="C1055" s="65"/>
      <c r="D1055" s="59"/>
      <c r="E1055" s="48"/>
      <c r="F1055" s="79"/>
      <c r="G1055" s="80"/>
      <c r="H1055" s="48"/>
      <c r="I1055" s="48"/>
      <c r="J1055" s="48"/>
      <c r="K1055" s="48"/>
      <c r="L1055" s="48"/>
    </row>
    <row r="1056" spans="1:12" ht="16.5" customHeight="1">
      <c r="A1056" s="48"/>
      <c r="B1056" s="64"/>
      <c r="C1056" s="65"/>
      <c r="D1056" s="59"/>
      <c r="E1056" s="48"/>
      <c r="F1056" s="79"/>
      <c r="G1056" s="80"/>
      <c r="H1056" s="48"/>
      <c r="I1056" s="48"/>
      <c r="J1056" s="48"/>
      <c r="K1056" s="48"/>
      <c r="L1056" s="48"/>
    </row>
    <row r="1057" spans="1:12" ht="16.5" customHeight="1">
      <c r="A1057" s="48"/>
      <c r="B1057" s="64"/>
      <c r="C1057" s="65"/>
      <c r="D1057" s="59"/>
      <c r="E1057" s="48"/>
      <c r="F1057" s="79"/>
      <c r="G1057" s="80"/>
      <c r="H1057" s="48"/>
      <c r="I1057" s="48"/>
      <c r="J1057" s="48"/>
      <c r="K1057" s="48"/>
      <c r="L1057" s="48"/>
    </row>
    <row r="1058" spans="1:12" ht="16.5" customHeight="1">
      <c r="A1058" s="48"/>
      <c r="B1058" s="64"/>
      <c r="C1058" s="65"/>
      <c r="D1058" s="59"/>
      <c r="E1058" s="48"/>
      <c r="F1058" s="79"/>
      <c r="G1058" s="80"/>
      <c r="H1058" s="48"/>
      <c r="I1058" s="48"/>
      <c r="J1058" s="48"/>
      <c r="K1058" s="48"/>
      <c r="L1058" s="48"/>
    </row>
    <row r="1059" spans="1:12" ht="16.5" customHeight="1">
      <c r="A1059" s="48"/>
      <c r="B1059" s="64"/>
      <c r="C1059" s="65"/>
      <c r="D1059" s="59"/>
      <c r="E1059" s="48"/>
      <c r="F1059" s="79"/>
      <c r="G1059" s="80"/>
      <c r="H1059" s="48"/>
      <c r="I1059" s="48"/>
      <c r="J1059" s="48"/>
      <c r="K1059" s="48"/>
      <c r="L1059" s="48"/>
    </row>
    <row r="1060" spans="1:12" ht="16.5" customHeight="1">
      <c r="A1060" s="48"/>
      <c r="B1060" s="64"/>
      <c r="C1060" s="65"/>
      <c r="D1060" s="59"/>
      <c r="E1060" s="48"/>
      <c r="F1060" s="79"/>
      <c r="G1060" s="80"/>
      <c r="H1060" s="48"/>
      <c r="I1060" s="48"/>
      <c r="J1060" s="48"/>
      <c r="K1060" s="48"/>
      <c r="L1060" s="48"/>
    </row>
    <row r="1061" spans="1:12" ht="16.5" customHeight="1">
      <c r="A1061" s="48"/>
      <c r="B1061" s="64"/>
      <c r="C1061" s="65"/>
      <c r="D1061" s="59"/>
      <c r="E1061" s="48"/>
      <c r="F1061" s="79"/>
      <c r="G1061" s="80"/>
      <c r="H1061" s="48"/>
      <c r="I1061" s="48"/>
      <c r="J1061" s="48"/>
      <c r="K1061" s="48"/>
      <c r="L1061" s="48"/>
    </row>
    <row r="1062" spans="1:12" ht="16.5" customHeight="1">
      <c r="A1062" s="48"/>
      <c r="B1062" s="64"/>
      <c r="C1062" s="65"/>
      <c r="D1062" s="59"/>
      <c r="E1062" s="48"/>
      <c r="F1062" s="79"/>
      <c r="G1062" s="80"/>
      <c r="H1062" s="48"/>
      <c r="I1062" s="48"/>
      <c r="J1062" s="48"/>
      <c r="K1062" s="48"/>
      <c r="L1062" s="48"/>
    </row>
    <row r="1063" spans="1:12" ht="16.5" customHeight="1">
      <c r="A1063" s="48"/>
      <c r="B1063" s="64"/>
      <c r="C1063" s="65"/>
      <c r="D1063" s="59"/>
      <c r="E1063" s="48"/>
      <c r="F1063" s="79"/>
      <c r="G1063" s="80"/>
      <c r="H1063" s="48"/>
      <c r="I1063" s="48"/>
      <c r="J1063" s="48"/>
      <c r="K1063" s="48"/>
      <c r="L1063" s="48"/>
    </row>
    <row r="1064" spans="1:12" ht="16.5" customHeight="1">
      <c r="A1064" s="48"/>
      <c r="B1064" s="64"/>
      <c r="C1064" s="65"/>
      <c r="D1064" s="59"/>
      <c r="E1064" s="48"/>
      <c r="F1064" s="79"/>
      <c r="G1064" s="80"/>
      <c r="H1064" s="48"/>
      <c r="I1064" s="48"/>
      <c r="J1064" s="48"/>
      <c r="K1064" s="48"/>
      <c r="L1064" s="48"/>
    </row>
    <row r="1065" spans="1:12" ht="16.5" customHeight="1">
      <c r="A1065" s="48"/>
      <c r="B1065" s="64"/>
      <c r="C1065" s="65"/>
      <c r="D1065" s="59"/>
      <c r="E1065" s="48"/>
      <c r="F1065" s="79"/>
      <c r="G1065" s="80"/>
      <c r="H1065" s="48"/>
      <c r="I1065" s="48"/>
      <c r="J1065" s="48"/>
      <c r="K1065" s="48"/>
      <c r="L1065" s="48"/>
    </row>
    <row r="1066" spans="1:12" ht="16.5" customHeight="1">
      <c r="A1066" s="48"/>
      <c r="B1066" s="64"/>
      <c r="C1066" s="65"/>
      <c r="D1066" s="59"/>
      <c r="E1066" s="48"/>
      <c r="F1066" s="79"/>
      <c r="G1066" s="80"/>
      <c r="H1066" s="48"/>
      <c r="I1066" s="48"/>
      <c r="J1066" s="48"/>
      <c r="K1066" s="48"/>
      <c r="L1066" s="48"/>
    </row>
    <row r="1067" spans="1:12" ht="16.5" customHeight="1">
      <c r="A1067" s="48"/>
      <c r="B1067" s="64"/>
      <c r="C1067" s="65"/>
      <c r="D1067" s="59"/>
      <c r="E1067" s="48"/>
      <c r="F1067" s="79"/>
      <c r="G1067" s="80"/>
      <c r="H1067" s="48"/>
      <c r="I1067" s="48"/>
      <c r="J1067" s="48"/>
      <c r="K1067" s="48"/>
      <c r="L1067" s="48"/>
    </row>
    <row r="1068" spans="1:12" ht="16.5" customHeight="1">
      <c r="A1068" s="48"/>
      <c r="B1068" s="64"/>
      <c r="C1068" s="65"/>
      <c r="D1068" s="59"/>
      <c r="E1068" s="48"/>
      <c r="F1068" s="79"/>
      <c r="G1068" s="80"/>
      <c r="H1068" s="48"/>
      <c r="I1068" s="48"/>
      <c r="J1068" s="48"/>
      <c r="K1068" s="48"/>
      <c r="L1068" s="48"/>
    </row>
    <row r="1069" spans="1:12" ht="16.5" customHeight="1">
      <c r="A1069" s="48"/>
      <c r="B1069" s="64"/>
      <c r="C1069" s="65"/>
      <c r="D1069" s="59"/>
      <c r="E1069" s="48"/>
      <c r="F1069" s="79"/>
      <c r="G1069" s="80"/>
      <c r="H1069" s="48"/>
      <c r="I1069" s="48"/>
      <c r="J1069" s="48"/>
      <c r="K1069" s="48"/>
      <c r="L1069" s="48"/>
    </row>
    <row r="1070" spans="1:12" ht="16.5" customHeight="1">
      <c r="A1070" s="48"/>
      <c r="B1070" s="64"/>
      <c r="C1070" s="65"/>
      <c r="D1070" s="59"/>
      <c r="E1070" s="48"/>
      <c r="F1070" s="79"/>
      <c r="G1070" s="80"/>
      <c r="H1070" s="48"/>
      <c r="I1070" s="48"/>
      <c r="J1070" s="48"/>
      <c r="K1070" s="48"/>
      <c r="L1070" s="48"/>
    </row>
    <row r="1071" spans="1:12" ht="16.5" customHeight="1">
      <c r="A1071" s="48"/>
      <c r="B1071" s="64"/>
      <c r="C1071" s="65"/>
      <c r="D1071" s="59"/>
      <c r="E1071" s="48"/>
      <c r="F1071" s="79"/>
      <c r="G1071" s="80"/>
      <c r="H1071" s="48"/>
      <c r="I1071" s="48"/>
      <c r="J1071" s="48"/>
      <c r="K1071" s="48"/>
      <c r="L1071" s="48"/>
    </row>
    <row r="1072" spans="1:12" ht="16.5" customHeight="1">
      <c r="A1072" s="48"/>
      <c r="B1072" s="64"/>
      <c r="C1072" s="65"/>
      <c r="D1072" s="59"/>
      <c r="E1072" s="48"/>
      <c r="F1072" s="79"/>
      <c r="G1072" s="80"/>
      <c r="H1072" s="48"/>
      <c r="I1072" s="48"/>
      <c r="J1072" s="48"/>
      <c r="K1072" s="48"/>
      <c r="L1072" s="48"/>
    </row>
    <row r="1073" spans="1:12" ht="16.5" customHeight="1">
      <c r="A1073" s="48"/>
      <c r="B1073" s="64"/>
      <c r="C1073" s="65"/>
      <c r="D1073" s="59"/>
      <c r="E1073" s="48"/>
      <c r="F1073" s="79"/>
      <c r="G1073" s="80"/>
      <c r="H1073" s="48"/>
      <c r="I1073" s="48"/>
      <c r="J1073" s="48"/>
      <c r="K1073" s="48"/>
      <c r="L1073" s="48"/>
    </row>
    <row r="1074" spans="1:12" ht="16.5" customHeight="1">
      <c r="A1074" s="48"/>
      <c r="B1074" s="64"/>
      <c r="C1074" s="65"/>
      <c r="D1074" s="59"/>
      <c r="E1074" s="48"/>
      <c r="F1074" s="79"/>
      <c r="G1074" s="80"/>
      <c r="H1074" s="48"/>
      <c r="I1074" s="48"/>
      <c r="J1074" s="48"/>
      <c r="K1074" s="48"/>
      <c r="L1074" s="48"/>
    </row>
    <row r="1075" spans="1:12" ht="16.5" customHeight="1">
      <c r="A1075" s="48"/>
      <c r="B1075" s="64"/>
      <c r="C1075" s="65"/>
      <c r="D1075" s="59"/>
      <c r="E1075" s="48"/>
      <c r="F1075" s="79"/>
      <c r="G1075" s="80"/>
      <c r="H1075" s="48"/>
      <c r="I1075" s="48"/>
      <c r="J1075" s="48"/>
      <c r="K1075" s="48"/>
      <c r="L1075" s="48"/>
    </row>
    <row r="1076" spans="1:12" ht="16.5" customHeight="1">
      <c r="A1076" s="48"/>
      <c r="B1076" s="64"/>
      <c r="C1076" s="65"/>
      <c r="D1076" s="59"/>
      <c r="E1076" s="48"/>
      <c r="F1076" s="79"/>
      <c r="G1076" s="80"/>
      <c r="H1076" s="48"/>
      <c r="I1076" s="48"/>
      <c r="J1076" s="48"/>
      <c r="K1076" s="48"/>
      <c r="L1076" s="48"/>
    </row>
    <row r="1077" spans="1:12" ht="16.5" customHeight="1">
      <c r="A1077" s="48"/>
      <c r="B1077" s="64"/>
      <c r="C1077" s="65"/>
      <c r="D1077" s="59"/>
      <c r="E1077" s="48"/>
      <c r="F1077" s="79"/>
      <c r="G1077" s="80"/>
      <c r="H1077" s="48"/>
      <c r="I1077" s="48"/>
      <c r="J1077" s="48"/>
      <c r="K1077" s="48"/>
      <c r="L1077" s="48"/>
    </row>
    <row r="1078" spans="1:12" ht="16.5" customHeight="1">
      <c r="A1078" s="48"/>
      <c r="B1078" s="64"/>
      <c r="C1078" s="65"/>
      <c r="D1078" s="59"/>
      <c r="E1078" s="48"/>
      <c r="F1078" s="79"/>
      <c r="G1078" s="80"/>
      <c r="H1078" s="48"/>
      <c r="I1078" s="48"/>
      <c r="J1078" s="48"/>
      <c r="K1078" s="48"/>
      <c r="L1078" s="48"/>
    </row>
    <row r="1079" spans="1:12" ht="16.5" customHeight="1">
      <c r="A1079" s="48"/>
      <c r="B1079" s="64"/>
      <c r="C1079" s="65"/>
      <c r="D1079" s="59"/>
      <c r="E1079" s="48"/>
      <c r="F1079" s="79"/>
      <c r="G1079" s="80"/>
      <c r="H1079" s="48"/>
      <c r="I1079" s="48"/>
      <c r="J1079" s="48"/>
      <c r="K1079" s="48"/>
      <c r="L1079" s="48"/>
    </row>
    <row r="1080" spans="1:12" ht="16.5" customHeight="1">
      <c r="A1080" s="48"/>
      <c r="B1080" s="64"/>
      <c r="C1080" s="65"/>
      <c r="D1080" s="59"/>
      <c r="E1080" s="48"/>
      <c r="F1080" s="79"/>
      <c r="G1080" s="80"/>
      <c r="H1080" s="48"/>
      <c r="I1080" s="48"/>
      <c r="J1080" s="48"/>
      <c r="K1080" s="48"/>
      <c r="L1080" s="48"/>
    </row>
    <row r="1081" spans="1:12" ht="16.5" customHeight="1">
      <c r="A1081" s="48"/>
      <c r="B1081" s="64"/>
      <c r="C1081" s="65"/>
      <c r="D1081" s="59"/>
      <c r="E1081" s="48"/>
      <c r="F1081" s="79"/>
      <c r="G1081" s="80"/>
      <c r="H1081" s="48"/>
      <c r="I1081" s="48"/>
      <c r="J1081" s="48"/>
      <c r="K1081" s="48"/>
      <c r="L1081" s="48"/>
    </row>
    <row r="1082" spans="1:12" ht="16.5" customHeight="1">
      <c r="A1082" s="48"/>
      <c r="B1082" s="64"/>
      <c r="C1082" s="65"/>
      <c r="D1082" s="59"/>
      <c r="E1082" s="48"/>
      <c r="F1082" s="79"/>
      <c r="G1082" s="80"/>
      <c r="H1082" s="48"/>
      <c r="I1082" s="48"/>
      <c r="J1082" s="48"/>
      <c r="K1082" s="48"/>
      <c r="L1082" s="48"/>
    </row>
    <row r="1083" spans="1:12" ht="16.5" customHeight="1">
      <c r="A1083" s="48"/>
      <c r="B1083" s="64"/>
      <c r="C1083" s="65"/>
      <c r="D1083" s="59"/>
      <c r="E1083" s="48"/>
      <c r="F1083" s="79"/>
      <c r="G1083" s="80"/>
      <c r="H1083" s="48"/>
      <c r="I1083" s="48"/>
      <c r="J1083" s="48"/>
      <c r="K1083" s="48"/>
      <c r="L1083" s="48"/>
    </row>
    <row r="1084" spans="1:12" ht="16.5" customHeight="1">
      <c r="A1084" s="48"/>
      <c r="B1084" s="64"/>
      <c r="C1084" s="65"/>
      <c r="D1084" s="59"/>
      <c r="E1084" s="48"/>
      <c r="F1084" s="79"/>
      <c r="G1084" s="80"/>
      <c r="H1084" s="48"/>
      <c r="I1084" s="48"/>
      <c r="J1084" s="48"/>
      <c r="K1084" s="48"/>
      <c r="L1084" s="48"/>
    </row>
    <row r="1085" spans="1:12" ht="16.5" customHeight="1">
      <c r="A1085" s="48"/>
      <c r="B1085" s="64"/>
      <c r="C1085" s="65"/>
      <c r="D1085" s="59"/>
      <c r="E1085" s="48"/>
      <c r="F1085" s="79"/>
      <c r="G1085" s="80"/>
      <c r="H1085" s="48"/>
      <c r="I1085" s="48"/>
      <c r="J1085" s="48"/>
      <c r="K1085" s="48"/>
      <c r="L1085" s="48"/>
    </row>
    <row r="1086" spans="1:12" ht="16.5" customHeight="1">
      <c r="A1086" s="48"/>
      <c r="B1086" s="64"/>
      <c r="C1086" s="65"/>
      <c r="D1086" s="59"/>
      <c r="E1086" s="48"/>
      <c r="F1086" s="79"/>
      <c r="G1086" s="80"/>
      <c r="H1086" s="48"/>
      <c r="I1086" s="48"/>
      <c r="J1086" s="48"/>
      <c r="K1086" s="48"/>
      <c r="L1086" s="48"/>
    </row>
    <row r="1087" spans="1:12" ht="16.5" customHeight="1">
      <c r="A1087" s="48"/>
      <c r="B1087" s="64"/>
      <c r="C1087" s="65"/>
      <c r="D1087" s="59"/>
      <c r="E1087" s="48"/>
      <c r="F1087" s="79"/>
      <c r="G1087" s="80"/>
      <c r="H1087" s="48"/>
      <c r="I1087" s="48"/>
      <c r="J1087" s="48"/>
      <c r="K1087" s="48"/>
      <c r="L1087" s="48"/>
    </row>
    <row r="1088" spans="1:12" ht="16.5" customHeight="1">
      <c r="A1088" s="48"/>
      <c r="B1088" s="64"/>
      <c r="C1088" s="65"/>
      <c r="D1088" s="59"/>
      <c r="E1088" s="48"/>
      <c r="F1088" s="79"/>
      <c r="G1088" s="80"/>
      <c r="H1088" s="48"/>
      <c r="I1088" s="48"/>
      <c r="J1088" s="48"/>
      <c r="K1088" s="48"/>
      <c r="L1088" s="48"/>
    </row>
    <row r="1089" spans="1:12" ht="16.5" customHeight="1">
      <c r="A1089" s="48"/>
      <c r="B1089" s="64"/>
      <c r="C1089" s="65"/>
      <c r="D1089" s="59"/>
      <c r="E1089" s="48"/>
      <c r="F1089" s="79"/>
      <c r="G1089" s="80"/>
      <c r="H1089" s="48"/>
      <c r="I1089" s="48"/>
      <c r="J1089" s="48"/>
      <c r="K1089" s="48"/>
      <c r="L1089" s="48"/>
    </row>
    <row r="1090" spans="1:12" ht="16.5" customHeight="1">
      <c r="A1090" s="48"/>
      <c r="B1090" s="64"/>
      <c r="C1090" s="65"/>
      <c r="D1090" s="59"/>
      <c r="E1090" s="48"/>
      <c r="F1090" s="79"/>
      <c r="G1090" s="80"/>
      <c r="H1090" s="48"/>
      <c r="I1090" s="48"/>
      <c r="J1090" s="48"/>
      <c r="K1090" s="48"/>
      <c r="L1090" s="48"/>
    </row>
    <row r="1091" spans="1:12" ht="16.5" customHeight="1">
      <c r="A1091" s="48"/>
      <c r="B1091" s="64"/>
      <c r="C1091" s="65"/>
      <c r="D1091" s="59"/>
      <c r="E1091" s="48"/>
      <c r="F1091" s="79"/>
      <c r="G1091" s="80"/>
      <c r="H1091" s="48"/>
      <c r="I1091" s="48"/>
      <c r="J1091" s="48"/>
      <c r="K1091" s="48"/>
      <c r="L1091" s="48"/>
    </row>
    <row r="1092" spans="1:12" ht="16.5" customHeight="1">
      <c r="A1092" s="48"/>
      <c r="B1092" s="64"/>
      <c r="C1092" s="65"/>
      <c r="D1092" s="59"/>
      <c r="E1092" s="48"/>
      <c r="F1092" s="79"/>
      <c r="G1092" s="80"/>
      <c r="H1092" s="48"/>
      <c r="I1092" s="48"/>
      <c r="J1092" s="48"/>
      <c r="K1092" s="48"/>
      <c r="L1092" s="48"/>
    </row>
    <row r="1093" spans="1:12" ht="16.5" customHeight="1">
      <c r="A1093" s="48"/>
      <c r="B1093" s="64"/>
      <c r="C1093" s="65"/>
      <c r="D1093" s="59"/>
      <c r="E1093" s="48"/>
      <c r="F1093" s="79"/>
      <c r="G1093" s="80"/>
      <c r="H1093" s="48"/>
      <c r="I1093" s="48"/>
      <c r="J1093" s="48"/>
      <c r="K1093" s="48"/>
      <c r="L1093" s="48"/>
    </row>
    <row r="1094" spans="1:12" ht="16.5" customHeight="1">
      <c r="A1094" s="48"/>
      <c r="B1094" s="64"/>
      <c r="C1094" s="65"/>
      <c r="D1094" s="59"/>
      <c r="E1094" s="48"/>
      <c r="F1094" s="79"/>
      <c r="G1094" s="80"/>
      <c r="H1094" s="48"/>
      <c r="I1094" s="48"/>
      <c r="J1094" s="48"/>
      <c r="K1094" s="48"/>
      <c r="L1094" s="48"/>
    </row>
    <row r="1095" spans="1:12" ht="16.5" customHeight="1">
      <c r="A1095" s="48"/>
      <c r="B1095" s="64"/>
      <c r="C1095" s="65"/>
      <c r="D1095" s="59"/>
      <c r="E1095" s="48"/>
      <c r="F1095" s="79"/>
      <c r="G1095" s="80"/>
      <c r="H1095" s="48"/>
      <c r="I1095" s="48"/>
      <c r="J1095" s="48"/>
      <c r="K1095" s="48"/>
      <c r="L1095" s="48"/>
    </row>
    <row r="1096" spans="1:12" ht="16.5" customHeight="1">
      <c r="A1096" s="48"/>
      <c r="B1096" s="64"/>
      <c r="C1096" s="65"/>
      <c r="D1096" s="59"/>
      <c r="E1096" s="48"/>
      <c r="F1096" s="79"/>
      <c r="G1096" s="80"/>
      <c r="H1096" s="48"/>
      <c r="I1096" s="48"/>
      <c r="J1096" s="48"/>
      <c r="K1096" s="48"/>
      <c r="L1096" s="48"/>
    </row>
    <row r="1097" spans="1:12" ht="16.5" customHeight="1">
      <c r="A1097" s="48"/>
      <c r="B1097" s="64"/>
      <c r="C1097" s="65"/>
      <c r="D1097" s="59"/>
      <c r="E1097" s="48"/>
      <c r="F1097" s="79"/>
      <c r="G1097" s="80"/>
      <c r="H1097" s="48"/>
      <c r="I1097" s="48"/>
      <c r="J1097" s="48"/>
      <c r="K1097" s="48"/>
      <c r="L1097" s="48"/>
    </row>
    <row r="1098" spans="1:12" ht="16.5" customHeight="1">
      <c r="A1098" s="48"/>
      <c r="B1098" s="64"/>
      <c r="C1098" s="65"/>
      <c r="D1098" s="59"/>
      <c r="E1098" s="48"/>
      <c r="F1098" s="79"/>
      <c r="G1098" s="80"/>
      <c r="H1098" s="48"/>
      <c r="I1098" s="48"/>
      <c r="J1098" s="48"/>
      <c r="K1098" s="48"/>
      <c r="L1098" s="48"/>
    </row>
    <row r="1099" spans="1:12" ht="16.5" customHeight="1">
      <c r="A1099" s="48"/>
      <c r="B1099" s="64"/>
      <c r="C1099" s="65"/>
      <c r="D1099" s="59"/>
      <c r="E1099" s="48"/>
      <c r="F1099" s="79"/>
      <c r="G1099" s="80"/>
      <c r="H1099" s="48"/>
      <c r="I1099" s="48"/>
      <c r="J1099" s="48"/>
      <c r="K1099" s="48"/>
      <c r="L1099" s="48"/>
    </row>
    <row r="1100" spans="1:12" ht="16.5" customHeight="1">
      <c r="A1100" s="48"/>
      <c r="B1100" s="64"/>
      <c r="C1100" s="65"/>
      <c r="D1100" s="59"/>
      <c r="E1100" s="48"/>
      <c r="F1100" s="79"/>
      <c r="G1100" s="80"/>
      <c r="H1100" s="48"/>
      <c r="I1100" s="48"/>
      <c r="J1100" s="48"/>
      <c r="K1100" s="48"/>
      <c r="L1100" s="48"/>
    </row>
    <row r="1101" spans="1:12" ht="16.5" customHeight="1">
      <c r="A1101" s="48"/>
      <c r="B1101" s="64"/>
      <c r="C1101" s="65"/>
      <c r="D1101" s="59"/>
      <c r="E1101" s="48"/>
      <c r="F1101" s="79"/>
      <c r="G1101" s="80"/>
      <c r="H1101" s="48"/>
      <c r="I1101" s="48"/>
      <c r="J1101" s="48"/>
      <c r="K1101" s="48"/>
      <c r="L1101" s="48"/>
    </row>
    <row r="1102" spans="1:12" ht="16.5" customHeight="1">
      <c r="A1102" s="48"/>
      <c r="B1102" s="64"/>
      <c r="C1102" s="65"/>
      <c r="D1102" s="59"/>
      <c r="E1102" s="48"/>
      <c r="F1102" s="79"/>
      <c r="G1102" s="80"/>
      <c r="H1102" s="48"/>
      <c r="I1102" s="48"/>
      <c r="J1102" s="48"/>
      <c r="K1102" s="48"/>
      <c r="L1102" s="48"/>
    </row>
    <row r="1103" spans="1:12" ht="16.5" customHeight="1">
      <c r="A1103" s="48"/>
      <c r="B1103" s="64"/>
      <c r="C1103" s="65"/>
      <c r="D1103" s="59"/>
      <c r="E1103" s="48"/>
      <c r="F1103" s="79"/>
      <c r="G1103" s="80"/>
      <c r="H1103" s="48"/>
      <c r="I1103" s="48"/>
      <c r="J1103" s="48"/>
      <c r="K1103" s="48"/>
      <c r="L1103" s="48"/>
    </row>
    <row r="1104" spans="1:12" ht="16.5" customHeight="1">
      <c r="A1104" s="48"/>
      <c r="B1104" s="64"/>
      <c r="C1104" s="65"/>
      <c r="D1104" s="59"/>
      <c r="E1104" s="48"/>
      <c r="F1104" s="79"/>
      <c r="G1104" s="80"/>
      <c r="H1104" s="48"/>
      <c r="I1104" s="48"/>
      <c r="J1104" s="48"/>
      <c r="K1104" s="48"/>
      <c r="L1104" s="48"/>
    </row>
    <row r="1105" spans="1:12" ht="16.5" customHeight="1">
      <c r="A1105" s="48"/>
      <c r="B1105" s="64"/>
      <c r="C1105" s="65"/>
      <c r="D1105" s="59"/>
      <c r="E1105" s="48"/>
      <c r="F1105" s="79"/>
      <c r="G1105" s="80"/>
      <c r="H1105" s="48"/>
      <c r="I1105" s="48"/>
      <c r="J1105" s="48"/>
      <c r="K1105" s="48"/>
      <c r="L1105" s="48"/>
    </row>
    <row r="1106" spans="1:12" ht="16.5" customHeight="1">
      <c r="A1106" s="48"/>
      <c r="B1106" s="64"/>
      <c r="C1106" s="65"/>
      <c r="D1106" s="59"/>
      <c r="E1106" s="48"/>
      <c r="F1106" s="79"/>
      <c r="G1106" s="80"/>
      <c r="H1106" s="48"/>
      <c r="I1106" s="48"/>
      <c r="J1106" s="48"/>
      <c r="K1106" s="48"/>
      <c r="L1106" s="48"/>
    </row>
    <row r="1107" spans="1:12" ht="16.5" customHeight="1">
      <c r="A1107" s="48"/>
      <c r="B1107" s="64"/>
      <c r="C1107" s="65"/>
      <c r="D1107" s="59"/>
      <c r="E1107" s="48"/>
      <c r="F1107" s="79"/>
      <c r="G1107" s="80"/>
      <c r="H1107" s="48"/>
      <c r="I1107" s="48"/>
      <c r="J1107" s="48"/>
      <c r="K1107" s="48"/>
      <c r="L1107" s="48"/>
    </row>
    <row r="1108" spans="1:12" ht="16.5" customHeight="1">
      <c r="A1108" s="48"/>
      <c r="B1108" s="64"/>
      <c r="C1108" s="65"/>
      <c r="D1108" s="59"/>
      <c r="E1108" s="48"/>
      <c r="F1108" s="79"/>
      <c r="G1108" s="80"/>
      <c r="H1108" s="48"/>
      <c r="I1108" s="48"/>
      <c r="J1108" s="48"/>
      <c r="K1108" s="48"/>
      <c r="L1108" s="48"/>
    </row>
    <row r="1109" spans="1:12" ht="16.5" customHeight="1">
      <c r="A1109" s="48"/>
      <c r="B1109" s="64"/>
      <c r="C1109" s="65"/>
      <c r="D1109" s="59"/>
      <c r="E1109" s="48"/>
      <c r="F1109" s="79"/>
      <c r="G1109" s="80"/>
      <c r="H1109" s="48"/>
      <c r="I1109" s="48"/>
      <c r="J1109" s="48"/>
      <c r="K1109" s="48"/>
      <c r="L1109" s="48"/>
    </row>
    <row r="1110" spans="1:12" ht="16.5" customHeight="1">
      <c r="A1110" s="48"/>
      <c r="B1110" s="64"/>
      <c r="C1110" s="65"/>
      <c r="D1110" s="59"/>
      <c r="E1110" s="48"/>
      <c r="F1110" s="79"/>
      <c r="G1110" s="80"/>
      <c r="H1110" s="48"/>
      <c r="I1110" s="48"/>
      <c r="J1110" s="48"/>
      <c r="K1110" s="48"/>
      <c r="L1110" s="48"/>
    </row>
    <row r="1111" spans="1:12" ht="16.5" customHeight="1">
      <c r="A1111" s="48"/>
      <c r="B1111" s="64"/>
      <c r="C1111" s="65"/>
      <c r="D1111" s="59"/>
      <c r="E1111" s="48"/>
      <c r="F1111" s="79"/>
      <c r="G1111" s="80"/>
      <c r="H1111" s="48"/>
      <c r="I1111" s="48"/>
      <c r="J1111" s="48"/>
      <c r="K1111" s="48"/>
      <c r="L1111" s="48"/>
    </row>
    <row r="1112" spans="1:12" ht="16.5" customHeight="1">
      <c r="A1112" s="48"/>
      <c r="B1112" s="64"/>
      <c r="C1112" s="65"/>
      <c r="D1112" s="59"/>
      <c r="E1112" s="48"/>
      <c r="F1112" s="79"/>
      <c r="G1112" s="80"/>
      <c r="H1112" s="48"/>
      <c r="I1112" s="48"/>
      <c r="J1112" s="48"/>
      <c r="K1112" s="48"/>
      <c r="L1112" s="48"/>
    </row>
    <row r="1113" spans="1:12" ht="16.5" customHeight="1">
      <c r="A1113" s="48"/>
      <c r="B1113" s="64"/>
      <c r="C1113" s="65"/>
      <c r="D1113" s="59"/>
      <c r="E1113" s="48"/>
      <c r="F1113" s="79"/>
      <c r="G1113" s="80"/>
      <c r="H1113" s="48"/>
      <c r="I1113" s="48"/>
      <c r="J1113" s="48"/>
      <c r="K1113" s="48"/>
      <c r="L1113" s="48"/>
    </row>
    <row r="1114" spans="1:12" ht="16.5" customHeight="1">
      <c r="A1114" s="48"/>
      <c r="B1114" s="64"/>
      <c r="C1114" s="65"/>
      <c r="D1114" s="59"/>
      <c r="E1114" s="48"/>
      <c r="F1114" s="79"/>
      <c r="G1114" s="80"/>
      <c r="H1114" s="48"/>
      <c r="I1114" s="48"/>
      <c r="J1114" s="48"/>
      <c r="K1114" s="48"/>
      <c r="L1114" s="48"/>
    </row>
    <row r="1115" spans="1:12" ht="16.5" customHeight="1">
      <c r="A1115" s="48"/>
      <c r="B1115" s="64"/>
      <c r="C1115" s="65"/>
      <c r="D1115" s="59"/>
      <c r="E1115" s="48"/>
      <c r="F1115" s="79"/>
      <c r="G1115" s="80"/>
      <c r="H1115" s="48"/>
      <c r="I1115" s="48"/>
      <c r="J1115" s="48"/>
      <c r="K1115" s="48"/>
      <c r="L1115" s="48"/>
    </row>
    <row r="1116" spans="1:12" ht="16.5" customHeight="1">
      <c r="A1116" s="48"/>
      <c r="B1116" s="64"/>
      <c r="C1116" s="65"/>
      <c r="D1116" s="59"/>
      <c r="E1116" s="48"/>
      <c r="F1116" s="79"/>
      <c r="G1116" s="80"/>
      <c r="H1116" s="48"/>
      <c r="I1116" s="48"/>
      <c r="J1116" s="48"/>
      <c r="K1116" s="48"/>
      <c r="L1116" s="48"/>
    </row>
    <row r="1117" spans="1:12" ht="16.5" customHeight="1">
      <c r="A1117" s="48"/>
      <c r="B1117" s="64"/>
      <c r="C1117" s="65"/>
      <c r="D1117" s="59"/>
      <c r="E1117" s="48"/>
      <c r="F1117" s="79"/>
      <c r="G1117" s="80"/>
      <c r="H1117" s="48"/>
      <c r="I1117" s="48"/>
      <c r="J1117" s="48"/>
      <c r="K1117" s="48"/>
      <c r="L1117" s="48"/>
    </row>
    <row r="1118" spans="1:12" ht="16.5" customHeight="1">
      <c r="A1118" s="48"/>
      <c r="B1118" s="64"/>
      <c r="C1118" s="65"/>
      <c r="D1118" s="59"/>
      <c r="E1118" s="48"/>
      <c r="F1118" s="79"/>
      <c r="G1118" s="80"/>
      <c r="H1118" s="48"/>
      <c r="I1118" s="48"/>
      <c r="J1118" s="48"/>
      <c r="K1118" s="48"/>
      <c r="L1118" s="48"/>
    </row>
    <row r="1119" spans="1:12" ht="16.5" customHeight="1">
      <c r="A1119" s="48"/>
      <c r="B1119" s="64"/>
      <c r="C1119" s="65"/>
      <c r="D1119" s="59"/>
      <c r="E1119" s="48"/>
      <c r="F1119" s="79"/>
      <c r="G1119" s="80"/>
      <c r="H1119" s="48"/>
      <c r="I1119" s="48"/>
      <c r="J1119" s="48"/>
      <c r="K1119" s="48"/>
      <c r="L1119" s="48"/>
    </row>
    <row r="1120" spans="1:12" ht="16.5" customHeight="1">
      <c r="A1120" s="48"/>
      <c r="B1120" s="64"/>
      <c r="C1120" s="65"/>
      <c r="D1120" s="59"/>
      <c r="E1120" s="48"/>
      <c r="F1120" s="79"/>
      <c r="G1120" s="80"/>
      <c r="H1120" s="48"/>
      <c r="I1120" s="48"/>
      <c r="J1120" s="48"/>
      <c r="K1120" s="48"/>
      <c r="L1120" s="48"/>
    </row>
    <row r="1121" spans="1:12" ht="16.5" customHeight="1">
      <c r="A1121" s="48"/>
      <c r="B1121" s="64"/>
      <c r="C1121" s="65"/>
      <c r="D1121" s="59"/>
      <c r="E1121" s="48"/>
      <c r="F1121" s="79"/>
      <c r="G1121" s="80"/>
      <c r="H1121" s="48"/>
      <c r="I1121" s="48"/>
      <c r="J1121" s="48"/>
      <c r="K1121" s="48"/>
      <c r="L1121" s="48"/>
    </row>
    <row r="1122" spans="1:12" ht="16.5" customHeight="1">
      <c r="A1122" s="48"/>
      <c r="B1122" s="64"/>
      <c r="C1122" s="65"/>
      <c r="D1122" s="59"/>
      <c r="E1122" s="48"/>
      <c r="F1122" s="79"/>
      <c r="G1122" s="80"/>
      <c r="H1122" s="48"/>
      <c r="I1122" s="48"/>
      <c r="J1122" s="48"/>
      <c r="K1122" s="48"/>
      <c r="L1122" s="48"/>
    </row>
    <row r="1123" spans="1:12" ht="16.5" customHeight="1">
      <c r="A1123" s="48"/>
      <c r="B1123" s="64"/>
      <c r="C1123" s="65"/>
      <c r="D1123" s="59"/>
      <c r="E1123" s="48"/>
      <c r="F1123" s="79"/>
      <c r="G1123" s="80"/>
      <c r="H1123" s="48"/>
      <c r="I1123" s="48"/>
      <c r="J1123" s="48"/>
      <c r="K1123" s="48"/>
      <c r="L1123" s="48"/>
    </row>
    <row r="1124" spans="1:12" ht="16.5" customHeight="1">
      <c r="A1124" s="48"/>
      <c r="B1124" s="64"/>
      <c r="C1124" s="65"/>
      <c r="D1124" s="59"/>
      <c r="E1124" s="48"/>
      <c r="F1124" s="79"/>
      <c r="G1124" s="80"/>
      <c r="H1124" s="48"/>
      <c r="I1124" s="48"/>
      <c r="J1124" s="48"/>
      <c r="K1124" s="48"/>
      <c r="L1124" s="48"/>
    </row>
    <row r="1125" spans="1:12" ht="16.5" customHeight="1">
      <c r="A1125" s="48"/>
      <c r="B1125" s="64"/>
      <c r="C1125" s="65"/>
      <c r="D1125" s="59"/>
      <c r="E1125" s="48"/>
      <c r="F1125" s="79"/>
      <c r="G1125" s="80"/>
      <c r="H1125" s="48"/>
      <c r="I1125" s="48"/>
      <c r="J1125" s="48"/>
      <c r="K1125" s="48"/>
      <c r="L1125" s="48"/>
    </row>
    <row r="1126" spans="1:12" ht="16.5" customHeight="1">
      <c r="A1126" s="48"/>
      <c r="B1126" s="64"/>
      <c r="C1126" s="65"/>
      <c r="D1126" s="59"/>
      <c r="E1126" s="48"/>
      <c r="F1126" s="79"/>
      <c r="G1126" s="80"/>
      <c r="H1126" s="48"/>
      <c r="I1126" s="48"/>
      <c r="J1126" s="48"/>
      <c r="K1126" s="48"/>
      <c r="L1126" s="48"/>
    </row>
    <row r="1127" spans="1:12" ht="16.5" customHeight="1">
      <c r="A1127" s="48"/>
      <c r="B1127" s="64"/>
      <c r="C1127" s="65"/>
      <c r="D1127" s="59"/>
      <c r="E1127" s="48"/>
      <c r="F1127" s="79"/>
      <c r="G1127" s="80"/>
      <c r="H1127" s="48"/>
      <c r="I1127" s="48"/>
      <c r="J1127" s="48"/>
      <c r="K1127" s="48"/>
      <c r="L1127" s="48"/>
    </row>
    <row r="1128" spans="1:12" ht="16.5" customHeight="1">
      <c r="A1128" s="48"/>
      <c r="B1128" s="64"/>
      <c r="C1128" s="65"/>
      <c r="D1128" s="59"/>
      <c r="E1128" s="48"/>
      <c r="F1128" s="79"/>
      <c r="G1128" s="80"/>
      <c r="H1128" s="48"/>
      <c r="I1128" s="48"/>
      <c r="J1128" s="48"/>
      <c r="K1128" s="48"/>
      <c r="L1128" s="48"/>
    </row>
    <row r="1129" spans="1:12" ht="16.5" customHeight="1">
      <c r="A1129" s="48"/>
      <c r="B1129" s="64"/>
      <c r="C1129" s="65"/>
      <c r="D1129" s="59"/>
      <c r="E1129" s="48"/>
      <c r="F1129" s="79"/>
      <c r="G1129" s="80"/>
      <c r="H1129" s="48"/>
      <c r="I1129" s="48"/>
      <c r="J1129" s="48"/>
      <c r="K1129" s="48"/>
      <c r="L1129" s="48"/>
    </row>
    <row r="1130" spans="1:12" ht="16.5" customHeight="1">
      <c r="A1130" s="48"/>
      <c r="B1130" s="64"/>
      <c r="C1130" s="65"/>
      <c r="D1130" s="59"/>
      <c r="E1130" s="48"/>
      <c r="F1130" s="79"/>
      <c r="G1130" s="80"/>
      <c r="H1130" s="48"/>
      <c r="I1130" s="48"/>
      <c r="J1130" s="48"/>
      <c r="K1130" s="48"/>
      <c r="L1130" s="48"/>
    </row>
    <row r="1131" spans="1:12" ht="16.5" customHeight="1">
      <c r="A1131" s="48"/>
      <c r="B1131" s="64"/>
      <c r="C1131" s="65"/>
      <c r="D1131" s="59"/>
      <c r="E1131" s="48"/>
      <c r="F1131" s="79"/>
      <c r="G1131" s="80"/>
      <c r="H1131" s="48"/>
      <c r="I1131" s="48"/>
      <c r="J1131" s="48"/>
      <c r="K1131" s="48"/>
      <c r="L1131" s="48"/>
    </row>
    <row r="1132" spans="1:12" ht="16.5" customHeight="1">
      <c r="A1132" s="48"/>
      <c r="B1132" s="64"/>
      <c r="C1132" s="65"/>
      <c r="D1132" s="59"/>
      <c r="E1132" s="48"/>
      <c r="F1132" s="79"/>
      <c r="G1132" s="80"/>
      <c r="H1132" s="48"/>
      <c r="I1132" s="48"/>
      <c r="J1132" s="48"/>
      <c r="K1132" s="48"/>
      <c r="L1132" s="48"/>
    </row>
    <row r="1133" spans="1:12" ht="16.5" customHeight="1">
      <c r="A1133" s="48"/>
      <c r="B1133" s="64"/>
      <c r="C1133" s="65"/>
      <c r="D1133" s="59"/>
      <c r="E1133" s="48"/>
      <c r="F1133" s="79"/>
      <c r="G1133" s="80"/>
      <c r="H1133" s="48"/>
      <c r="I1133" s="48"/>
      <c r="J1133" s="48"/>
      <c r="K1133" s="48"/>
      <c r="L1133" s="48"/>
    </row>
    <row r="1134" spans="1:12" ht="16.5" customHeight="1">
      <c r="A1134" s="48"/>
      <c r="B1134" s="64"/>
      <c r="C1134" s="65"/>
      <c r="D1134" s="59"/>
      <c r="E1134" s="48"/>
      <c r="F1134" s="79"/>
      <c r="G1134" s="80"/>
      <c r="H1134" s="48"/>
      <c r="I1134" s="48"/>
      <c r="J1134" s="48"/>
      <c r="K1134" s="48"/>
      <c r="L1134" s="48"/>
    </row>
    <row r="1135" spans="1:12" ht="16.5" customHeight="1">
      <c r="A1135" s="48"/>
      <c r="B1135" s="64"/>
      <c r="C1135" s="65"/>
      <c r="D1135" s="59"/>
      <c r="E1135" s="48"/>
      <c r="F1135" s="79"/>
      <c r="G1135" s="80"/>
      <c r="H1135" s="48"/>
      <c r="I1135" s="48"/>
      <c r="J1135" s="48"/>
      <c r="K1135" s="48"/>
      <c r="L1135" s="48"/>
    </row>
    <row r="1136" spans="1:12" ht="16.5" customHeight="1">
      <c r="A1136" s="48"/>
      <c r="B1136" s="64"/>
      <c r="C1136" s="65"/>
      <c r="D1136" s="59"/>
      <c r="E1136" s="48"/>
      <c r="F1136" s="79"/>
      <c r="G1136" s="80"/>
      <c r="H1136" s="48"/>
      <c r="I1136" s="48"/>
      <c r="J1136" s="48"/>
      <c r="K1136" s="48"/>
      <c r="L1136" s="48"/>
    </row>
    <row r="1137" spans="1:12" ht="16.5" customHeight="1">
      <c r="A1137" s="48"/>
      <c r="B1137" s="64"/>
      <c r="C1137" s="65"/>
      <c r="D1137" s="59"/>
      <c r="E1137" s="48"/>
      <c r="F1137" s="79"/>
      <c r="G1137" s="80"/>
      <c r="H1137" s="48"/>
      <c r="I1137" s="48"/>
      <c r="J1137" s="48"/>
      <c r="K1137" s="48"/>
      <c r="L1137" s="48"/>
    </row>
    <row r="1138" spans="1:12" ht="16.5" customHeight="1">
      <c r="A1138" s="48"/>
      <c r="B1138" s="64"/>
      <c r="C1138" s="65"/>
      <c r="D1138" s="59"/>
      <c r="E1138" s="48"/>
      <c r="F1138" s="79"/>
      <c r="G1138" s="80"/>
      <c r="H1138" s="48"/>
      <c r="I1138" s="48"/>
      <c r="J1138" s="48"/>
      <c r="K1138" s="48"/>
      <c r="L1138" s="48"/>
    </row>
    <row r="1139" spans="1:12" ht="16.5" customHeight="1">
      <c r="A1139" s="48"/>
      <c r="B1139" s="64"/>
      <c r="C1139" s="65"/>
      <c r="D1139" s="59"/>
      <c r="E1139" s="48"/>
      <c r="F1139" s="79"/>
      <c r="G1139" s="80"/>
      <c r="H1139" s="48"/>
      <c r="I1139" s="48"/>
      <c r="J1139" s="48"/>
      <c r="K1139" s="48"/>
      <c r="L1139" s="48"/>
    </row>
    <row r="1140" spans="1:12" ht="16.5" customHeight="1">
      <c r="A1140" s="48"/>
      <c r="B1140" s="64"/>
      <c r="C1140" s="65"/>
      <c r="D1140" s="59"/>
      <c r="E1140" s="48"/>
      <c r="F1140" s="79"/>
      <c r="G1140" s="80"/>
      <c r="H1140" s="48"/>
      <c r="I1140" s="48"/>
      <c r="J1140" s="48"/>
      <c r="K1140" s="48"/>
      <c r="L1140" s="48"/>
    </row>
    <row r="1141" spans="1:12" ht="16.5" customHeight="1">
      <c r="A1141" s="48"/>
      <c r="B1141" s="64"/>
      <c r="C1141" s="65"/>
      <c r="D1141" s="59"/>
      <c r="E1141" s="48"/>
      <c r="F1141" s="79"/>
      <c r="G1141" s="80"/>
      <c r="H1141" s="48"/>
      <c r="I1141" s="48"/>
      <c r="J1141" s="48"/>
      <c r="K1141" s="48"/>
      <c r="L1141" s="48"/>
    </row>
    <row r="1142" spans="1:12" ht="16.5" customHeight="1">
      <c r="A1142" s="48"/>
      <c r="B1142" s="64"/>
      <c r="C1142" s="65"/>
      <c r="D1142" s="59"/>
      <c r="E1142" s="48"/>
      <c r="F1142" s="79"/>
      <c r="G1142" s="80"/>
      <c r="H1142" s="48"/>
      <c r="I1142" s="48"/>
      <c r="J1142" s="48"/>
      <c r="K1142" s="48"/>
      <c r="L1142" s="48"/>
    </row>
    <row r="1143" spans="1:12" ht="16.5" customHeight="1">
      <c r="A1143" s="48"/>
      <c r="B1143" s="64"/>
      <c r="C1143" s="65"/>
      <c r="D1143" s="59"/>
      <c r="E1143" s="48"/>
      <c r="F1143" s="79"/>
      <c r="G1143" s="80"/>
      <c r="H1143" s="48"/>
      <c r="I1143" s="48"/>
      <c r="J1143" s="48"/>
      <c r="K1143" s="48"/>
      <c r="L1143" s="48"/>
    </row>
    <row r="1144" spans="1:12" ht="16.5" customHeight="1">
      <c r="A1144" s="48"/>
      <c r="B1144" s="64"/>
      <c r="C1144" s="65"/>
      <c r="D1144" s="59"/>
      <c r="E1144" s="48"/>
      <c r="F1144" s="79"/>
      <c r="G1144" s="80"/>
      <c r="H1144" s="48"/>
      <c r="I1144" s="48"/>
      <c r="J1144" s="48"/>
      <c r="K1144" s="48"/>
      <c r="L1144" s="48"/>
    </row>
    <row r="1145" spans="1:12" ht="16.5" customHeight="1">
      <c r="A1145" s="48"/>
      <c r="B1145" s="64"/>
      <c r="C1145" s="65"/>
      <c r="D1145" s="59"/>
      <c r="E1145" s="48"/>
      <c r="F1145" s="79"/>
      <c r="G1145" s="80"/>
      <c r="H1145" s="48"/>
      <c r="I1145" s="48"/>
      <c r="J1145" s="48"/>
      <c r="K1145" s="48"/>
      <c r="L1145" s="48"/>
    </row>
    <row r="1146" spans="1:12" ht="16.5" customHeight="1">
      <c r="A1146" s="48"/>
      <c r="B1146" s="64"/>
      <c r="C1146" s="65"/>
      <c r="D1146" s="59"/>
      <c r="E1146" s="48"/>
      <c r="F1146" s="79"/>
      <c r="G1146" s="80"/>
      <c r="H1146" s="48"/>
      <c r="I1146" s="48"/>
      <c r="J1146" s="48"/>
      <c r="K1146" s="48"/>
      <c r="L1146" s="48"/>
    </row>
    <row r="1147" spans="1:12" ht="16.5" customHeight="1">
      <c r="A1147" s="48"/>
      <c r="B1147" s="64"/>
      <c r="C1147" s="65"/>
      <c r="D1147" s="59"/>
      <c r="E1147" s="48"/>
      <c r="F1147" s="79"/>
      <c r="G1147" s="80"/>
      <c r="H1147" s="48"/>
      <c r="I1147" s="48"/>
      <c r="J1147" s="48"/>
      <c r="K1147" s="48"/>
      <c r="L1147" s="48"/>
    </row>
    <row r="1148" spans="1:12" ht="16.5" customHeight="1">
      <c r="A1148" s="48"/>
      <c r="B1148" s="64"/>
      <c r="C1148" s="65"/>
      <c r="D1148" s="59"/>
      <c r="E1148" s="48"/>
      <c r="F1148" s="79"/>
      <c r="G1148" s="80"/>
      <c r="H1148" s="48"/>
      <c r="I1148" s="48"/>
      <c r="J1148" s="48"/>
      <c r="K1148" s="48"/>
      <c r="L1148" s="48"/>
    </row>
    <row r="1149" spans="1:12" ht="16.5" customHeight="1">
      <c r="A1149" s="48"/>
      <c r="B1149" s="64"/>
      <c r="C1149" s="65"/>
      <c r="D1149" s="59"/>
      <c r="E1149" s="48"/>
      <c r="F1149" s="79"/>
      <c r="G1149" s="80"/>
      <c r="H1149" s="48"/>
      <c r="I1149" s="48"/>
      <c r="J1149" s="48"/>
      <c r="K1149" s="48"/>
      <c r="L1149" s="48"/>
    </row>
    <row r="1150" spans="1:12" ht="16.5" customHeight="1">
      <c r="A1150" s="48"/>
      <c r="B1150" s="64"/>
      <c r="C1150" s="65"/>
      <c r="D1150" s="59"/>
      <c r="E1150" s="48"/>
      <c r="F1150" s="79"/>
      <c r="G1150" s="80"/>
      <c r="H1150" s="48"/>
      <c r="I1150" s="48"/>
      <c r="J1150" s="48"/>
      <c r="K1150" s="48"/>
      <c r="L1150" s="48"/>
    </row>
    <row r="1151" spans="1:12" ht="16.5" customHeight="1">
      <c r="A1151" s="48"/>
      <c r="B1151" s="64"/>
      <c r="C1151" s="65"/>
      <c r="D1151" s="59"/>
      <c r="E1151" s="48"/>
      <c r="F1151" s="79"/>
      <c r="G1151" s="80"/>
      <c r="H1151" s="48"/>
      <c r="I1151" s="48"/>
      <c r="J1151" s="48"/>
      <c r="K1151" s="48"/>
      <c r="L1151" s="48"/>
    </row>
    <row r="1152" spans="1:12" ht="16.5" customHeight="1">
      <c r="A1152" s="48"/>
      <c r="B1152" s="64"/>
      <c r="C1152" s="65"/>
      <c r="D1152" s="59"/>
      <c r="E1152" s="48"/>
      <c r="F1152" s="79"/>
      <c r="G1152" s="80"/>
      <c r="H1152" s="48"/>
      <c r="I1152" s="48"/>
      <c r="J1152" s="48"/>
      <c r="K1152" s="48"/>
      <c r="L1152" s="48"/>
    </row>
    <row r="1153" spans="1:12" ht="16.5" customHeight="1">
      <c r="A1153" s="48"/>
      <c r="B1153" s="64"/>
      <c r="C1153" s="65"/>
      <c r="D1153" s="59"/>
      <c r="E1153" s="48"/>
      <c r="F1153" s="79"/>
      <c r="G1153" s="80"/>
      <c r="H1153" s="48"/>
      <c r="I1153" s="48"/>
      <c r="J1153" s="48"/>
      <c r="K1153" s="48"/>
      <c r="L1153" s="48"/>
    </row>
    <row r="1154" spans="1:12" ht="16.5" customHeight="1">
      <c r="A1154" s="48"/>
      <c r="B1154" s="64"/>
      <c r="C1154" s="65"/>
      <c r="D1154" s="59"/>
      <c r="E1154" s="48"/>
      <c r="F1154" s="79"/>
      <c r="G1154" s="80"/>
      <c r="H1154" s="48"/>
      <c r="I1154" s="48"/>
      <c r="J1154" s="48"/>
      <c r="K1154" s="48"/>
      <c r="L1154" s="48"/>
    </row>
    <row r="1155" spans="1:12" ht="16.5" customHeight="1">
      <c r="A1155" s="48"/>
      <c r="B1155" s="64"/>
      <c r="C1155" s="65"/>
      <c r="D1155" s="59"/>
      <c r="E1155" s="48"/>
      <c r="F1155" s="79"/>
      <c r="G1155" s="80"/>
      <c r="H1155" s="48"/>
      <c r="I1155" s="48"/>
      <c r="J1155" s="48"/>
      <c r="K1155" s="48"/>
      <c r="L1155" s="48"/>
    </row>
    <row r="1156" spans="1:12" ht="16.5" customHeight="1">
      <c r="A1156" s="48"/>
      <c r="B1156" s="64"/>
      <c r="C1156" s="65"/>
      <c r="D1156" s="59"/>
      <c r="E1156" s="48"/>
      <c r="F1156" s="79"/>
      <c r="G1156" s="80"/>
      <c r="H1156" s="48"/>
      <c r="I1156" s="48"/>
      <c r="J1156" s="48"/>
      <c r="K1156" s="48"/>
      <c r="L1156" s="48"/>
    </row>
    <row r="1157" spans="1:12" ht="16.5" customHeight="1">
      <c r="A1157" s="48"/>
      <c r="B1157" s="64"/>
      <c r="C1157" s="65"/>
      <c r="D1157" s="59"/>
      <c r="E1157" s="48"/>
      <c r="F1157" s="79"/>
      <c r="G1157" s="80"/>
      <c r="H1157" s="48"/>
      <c r="I1157" s="48"/>
      <c r="J1157" s="48"/>
      <c r="K1157" s="48"/>
      <c r="L1157" s="48"/>
    </row>
    <row r="1158" spans="1:12" ht="16.5" customHeight="1">
      <c r="A1158" s="48"/>
      <c r="B1158" s="64"/>
      <c r="C1158" s="65"/>
      <c r="D1158" s="59"/>
      <c r="E1158" s="48"/>
      <c r="F1158" s="79"/>
      <c r="G1158" s="80"/>
      <c r="H1158" s="48"/>
      <c r="I1158" s="48"/>
      <c r="J1158" s="48"/>
      <c r="K1158" s="48"/>
      <c r="L1158" s="48"/>
    </row>
    <row r="1159" spans="1:12" ht="16.5" customHeight="1">
      <c r="A1159" s="48"/>
      <c r="B1159" s="64"/>
      <c r="C1159" s="65"/>
      <c r="D1159" s="59"/>
      <c r="E1159" s="48"/>
      <c r="F1159" s="79"/>
      <c r="G1159" s="80"/>
      <c r="H1159" s="48"/>
      <c r="I1159" s="48"/>
      <c r="J1159" s="48"/>
      <c r="K1159" s="48"/>
      <c r="L1159" s="48"/>
    </row>
    <row r="1160" spans="1:12" ht="16.5" customHeight="1">
      <c r="A1160" s="48"/>
      <c r="B1160" s="64"/>
      <c r="C1160" s="65"/>
      <c r="D1160" s="59"/>
      <c r="E1160" s="48"/>
      <c r="F1160" s="79"/>
      <c r="G1160" s="80"/>
      <c r="H1160" s="48"/>
      <c r="I1160" s="48"/>
      <c r="J1160" s="48"/>
      <c r="K1160" s="48"/>
      <c r="L1160" s="48"/>
    </row>
    <row r="1161" spans="1:12" ht="16.5" customHeight="1">
      <c r="A1161" s="48"/>
      <c r="B1161" s="64"/>
      <c r="C1161" s="65"/>
      <c r="D1161" s="59"/>
      <c r="E1161" s="48"/>
      <c r="F1161" s="79"/>
      <c r="G1161" s="80"/>
      <c r="H1161" s="48"/>
      <c r="I1161" s="48"/>
      <c r="J1161" s="48"/>
      <c r="K1161" s="48"/>
      <c r="L1161" s="48"/>
    </row>
    <row r="1162" spans="1:12" ht="16.5" customHeight="1">
      <c r="A1162" s="48"/>
      <c r="B1162" s="64"/>
      <c r="C1162" s="65"/>
      <c r="D1162" s="59"/>
      <c r="E1162" s="48"/>
      <c r="F1162" s="79"/>
      <c r="G1162" s="80"/>
      <c r="H1162" s="48"/>
      <c r="I1162" s="48"/>
      <c r="J1162" s="48"/>
      <c r="K1162" s="48"/>
      <c r="L1162" s="48"/>
    </row>
    <row r="1163" spans="1:12" ht="16.5" customHeight="1">
      <c r="A1163" s="48"/>
      <c r="B1163" s="64"/>
      <c r="C1163" s="65"/>
      <c r="D1163" s="59"/>
      <c r="E1163" s="48"/>
      <c r="F1163" s="79"/>
      <c r="G1163" s="80"/>
      <c r="H1163" s="48"/>
      <c r="I1163" s="48"/>
      <c r="J1163" s="48"/>
      <c r="K1163" s="48"/>
      <c r="L1163" s="48"/>
    </row>
    <row r="1164" spans="1:12" ht="16.5" customHeight="1">
      <c r="A1164" s="48"/>
      <c r="B1164" s="64"/>
      <c r="C1164" s="65"/>
      <c r="D1164" s="59"/>
      <c r="E1164" s="48"/>
      <c r="F1164" s="79"/>
      <c r="G1164" s="80"/>
      <c r="H1164" s="48"/>
      <c r="I1164" s="48"/>
      <c r="J1164" s="48"/>
      <c r="K1164" s="48"/>
      <c r="L1164" s="48"/>
    </row>
    <row r="1165" spans="1:12" ht="16.5" customHeight="1">
      <c r="A1165" s="48"/>
      <c r="B1165" s="64"/>
      <c r="C1165" s="65"/>
      <c r="D1165" s="59"/>
      <c r="E1165" s="48"/>
      <c r="F1165" s="79"/>
      <c r="G1165" s="80"/>
      <c r="H1165" s="48"/>
      <c r="I1165" s="48"/>
      <c r="J1165" s="48"/>
      <c r="K1165" s="48"/>
      <c r="L1165" s="48"/>
    </row>
    <row r="1166" spans="1:12" ht="16.5" customHeight="1">
      <c r="A1166" s="48"/>
      <c r="B1166" s="64"/>
      <c r="C1166" s="65"/>
      <c r="D1166" s="59"/>
      <c r="E1166" s="48"/>
      <c r="F1166" s="79"/>
      <c r="G1166" s="80"/>
      <c r="H1166" s="48"/>
      <c r="I1166" s="48"/>
      <c r="J1166" s="48"/>
      <c r="K1166" s="48"/>
      <c r="L1166" s="48"/>
    </row>
    <row r="1167" spans="1:12" ht="16.5" customHeight="1">
      <c r="A1167" s="48"/>
      <c r="B1167" s="64"/>
      <c r="C1167" s="65"/>
      <c r="D1167" s="59"/>
      <c r="E1167" s="48"/>
      <c r="F1167" s="79"/>
      <c r="G1167" s="80"/>
      <c r="H1167" s="48"/>
      <c r="I1167" s="48"/>
      <c r="J1167" s="48"/>
      <c r="K1167" s="48"/>
      <c r="L1167" s="48"/>
    </row>
    <row r="1168" spans="1:12" ht="16.5" customHeight="1">
      <c r="A1168" s="48"/>
      <c r="B1168" s="64"/>
      <c r="C1168" s="65"/>
      <c r="D1168" s="59"/>
      <c r="E1168" s="48"/>
      <c r="F1168" s="79"/>
      <c r="G1168" s="80"/>
      <c r="H1168" s="48"/>
      <c r="I1168" s="48"/>
      <c r="J1168" s="48"/>
      <c r="K1168" s="48"/>
      <c r="L1168" s="48"/>
    </row>
    <row r="1169" spans="1:12" ht="16.5" customHeight="1">
      <c r="A1169" s="48"/>
      <c r="B1169" s="64"/>
      <c r="C1169" s="65"/>
      <c r="D1169" s="59"/>
      <c r="E1169" s="48"/>
      <c r="F1169" s="79"/>
      <c r="G1169" s="80"/>
      <c r="H1169" s="48"/>
      <c r="I1169" s="48"/>
      <c r="J1169" s="48"/>
      <c r="K1169" s="48"/>
      <c r="L1169" s="48"/>
    </row>
    <row r="1170" spans="1:12" ht="16.5" customHeight="1">
      <c r="A1170" s="48"/>
      <c r="B1170" s="64"/>
      <c r="C1170" s="65"/>
      <c r="D1170" s="59"/>
      <c r="E1170" s="48"/>
      <c r="F1170" s="79"/>
      <c r="G1170" s="80"/>
      <c r="H1170" s="48"/>
      <c r="I1170" s="48"/>
      <c r="J1170" s="48"/>
      <c r="K1170" s="48"/>
      <c r="L1170" s="48"/>
    </row>
    <row r="1171" spans="1:12" ht="16.5" customHeight="1">
      <c r="A1171" s="48"/>
      <c r="B1171" s="64"/>
      <c r="C1171" s="65"/>
      <c r="D1171" s="59"/>
      <c r="E1171" s="48"/>
      <c r="F1171" s="79"/>
      <c r="G1171" s="80"/>
      <c r="H1171" s="48"/>
      <c r="I1171" s="48"/>
      <c r="J1171" s="48"/>
      <c r="K1171" s="48"/>
      <c r="L1171" s="48"/>
    </row>
    <row r="1172" spans="1:12" ht="16.5" customHeight="1">
      <c r="A1172" s="48"/>
      <c r="B1172" s="64"/>
      <c r="C1172" s="65"/>
      <c r="D1172" s="59"/>
      <c r="E1172" s="48"/>
      <c r="F1172" s="79"/>
      <c r="G1172" s="80"/>
      <c r="H1172" s="48"/>
      <c r="I1172" s="48"/>
      <c r="J1172" s="48"/>
      <c r="K1172" s="48"/>
      <c r="L1172" s="48"/>
    </row>
    <row r="1173" spans="1:12" ht="16.5" customHeight="1">
      <c r="A1173" s="48"/>
      <c r="B1173" s="64"/>
      <c r="C1173" s="65"/>
      <c r="D1173" s="59"/>
      <c r="E1173" s="48"/>
      <c r="F1173" s="79"/>
      <c r="G1173" s="80"/>
      <c r="H1173" s="48"/>
      <c r="I1173" s="48"/>
      <c r="J1173" s="48"/>
      <c r="K1173" s="48"/>
      <c r="L1173" s="48"/>
    </row>
    <row r="1174" spans="1:12" ht="16.5" customHeight="1">
      <c r="A1174" s="48"/>
      <c r="B1174" s="64"/>
      <c r="C1174" s="65"/>
      <c r="D1174" s="59"/>
      <c r="E1174" s="48"/>
      <c r="F1174" s="79"/>
      <c r="G1174" s="80"/>
      <c r="H1174" s="48"/>
      <c r="I1174" s="48"/>
      <c r="J1174" s="48"/>
      <c r="K1174" s="48"/>
      <c r="L1174" s="48"/>
    </row>
    <row r="1175" spans="1:12" ht="16.5" customHeight="1">
      <c r="A1175" s="48"/>
      <c r="B1175" s="64"/>
      <c r="C1175" s="65"/>
      <c r="D1175" s="59"/>
      <c r="E1175" s="48"/>
      <c r="F1175" s="79"/>
      <c r="G1175" s="80"/>
      <c r="H1175" s="48"/>
      <c r="I1175" s="48"/>
      <c r="J1175" s="48"/>
      <c r="K1175" s="48"/>
      <c r="L1175" s="48"/>
    </row>
    <row r="1176" spans="1:12" ht="16.5" customHeight="1">
      <c r="A1176" s="48"/>
      <c r="B1176" s="64"/>
      <c r="C1176" s="65"/>
      <c r="D1176" s="59"/>
      <c r="E1176" s="48"/>
      <c r="F1176" s="79"/>
      <c r="G1176" s="80"/>
      <c r="H1176" s="48"/>
      <c r="I1176" s="48"/>
      <c r="J1176" s="48"/>
      <c r="K1176" s="48"/>
      <c r="L1176" s="48"/>
    </row>
    <row r="1177" spans="1:12" ht="16.5" customHeight="1">
      <c r="A1177" s="48"/>
      <c r="B1177" s="64"/>
      <c r="C1177" s="65"/>
      <c r="D1177" s="59"/>
      <c r="E1177" s="48"/>
      <c r="F1177" s="79"/>
      <c r="G1177" s="80"/>
      <c r="H1177" s="48"/>
      <c r="I1177" s="48"/>
      <c r="J1177" s="48"/>
      <c r="K1177" s="48"/>
      <c r="L1177" s="48"/>
    </row>
    <row r="1178" spans="1:12" ht="16.5" customHeight="1">
      <c r="A1178" s="48"/>
      <c r="B1178" s="64"/>
      <c r="C1178" s="65"/>
      <c r="D1178" s="59"/>
      <c r="E1178" s="48"/>
      <c r="F1178" s="79"/>
      <c r="G1178" s="80"/>
      <c r="H1178" s="48"/>
      <c r="I1178" s="48"/>
      <c r="J1178" s="48"/>
      <c r="K1178" s="48"/>
      <c r="L1178" s="48"/>
    </row>
    <row r="1179" spans="1:12" ht="16.5" customHeight="1">
      <c r="A1179" s="48"/>
      <c r="B1179" s="64"/>
      <c r="C1179" s="65"/>
      <c r="D1179" s="59"/>
      <c r="E1179" s="48"/>
      <c r="F1179" s="79"/>
      <c r="G1179" s="80"/>
      <c r="H1179" s="48"/>
      <c r="I1179" s="48"/>
      <c r="J1179" s="48"/>
      <c r="K1179" s="48"/>
      <c r="L1179" s="48"/>
    </row>
    <row r="1180" spans="1:12" ht="16.5" customHeight="1">
      <c r="A1180" s="48"/>
      <c r="B1180" s="64"/>
      <c r="C1180" s="65"/>
      <c r="D1180" s="59"/>
      <c r="E1180" s="48"/>
      <c r="F1180" s="79"/>
      <c r="G1180" s="80"/>
      <c r="H1180" s="48"/>
      <c r="I1180" s="48"/>
      <c r="J1180" s="48"/>
      <c r="K1180" s="48"/>
      <c r="L1180" s="48"/>
    </row>
    <row r="1181" spans="1:12" ht="16.5" customHeight="1">
      <c r="A1181" s="48"/>
      <c r="B1181" s="64"/>
      <c r="C1181" s="65"/>
      <c r="D1181" s="59"/>
      <c r="E1181" s="48"/>
      <c r="F1181" s="79"/>
      <c r="G1181" s="80"/>
      <c r="H1181" s="48"/>
      <c r="I1181" s="48"/>
      <c r="J1181" s="48"/>
      <c r="K1181" s="48"/>
      <c r="L1181" s="48"/>
    </row>
    <row r="1182" spans="1:12" ht="16.5" customHeight="1">
      <c r="A1182" s="48"/>
      <c r="B1182" s="64"/>
      <c r="C1182" s="65"/>
      <c r="D1182" s="59"/>
      <c r="E1182" s="48"/>
      <c r="F1182" s="79"/>
      <c r="G1182" s="80"/>
      <c r="H1182" s="48"/>
      <c r="I1182" s="48"/>
      <c r="J1182" s="48"/>
      <c r="K1182" s="48"/>
      <c r="L1182" s="48"/>
    </row>
    <row r="1183" spans="1:12" ht="16.5" customHeight="1">
      <c r="A1183" s="48"/>
      <c r="B1183" s="64"/>
      <c r="C1183" s="65"/>
      <c r="D1183" s="59"/>
      <c r="E1183" s="48"/>
      <c r="F1183" s="79"/>
      <c r="G1183" s="80"/>
      <c r="H1183" s="48"/>
      <c r="I1183" s="48"/>
      <c r="J1183" s="48"/>
      <c r="K1183" s="48"/>
      <c r="L1183" s="48"/>
    </row>
    <row r="1184" spans="1:12" ht="16.5" customHeight="1">
      <c r="A1184" s="48"/>
      <c r="B1184" s="64"/>
      <c r="C1184" s="65"/>
      <c r="D1184" s="59"/>
      <c r="E1184" s="48"/>
      <c r="F1184" s="79"/>
      <c r="G1184" s="80"/>
      <c r="H1184" s="48"/>
      <c r="I1184" s="48"/>
      <c r="J1184" s="48"/>
      <c r="K1184" s="48"/>
      <c r="L1184" s="48"/>
    </row>
    <row r="1185" spans="1:12" ht="16.5" customHeight="1">
      <c r="A1185" s="48"/>
      <c r="B1185" s="64"/>
      <c r="C1185" s="65"/>
      <c r="D1185" s="59"/>
      <c r="E1185" s="48"/>
      <c r="F1185" s="79"/>
      <c r="G1185" s="80"/>
      <c r="H1185" s="48"/>
      <c r="I1185" s="48"/>
      <c r="J1185" s="48"/>
      <c r="K1185" s="48"/>
      <c r="L1185" s="48"/>
    </row>
    <row r="1186" spans="1:12" ht="16.5" customHeight="1">
      <c r="A1186" s="48"/>
      <c r="B1186" s="64"/>
      <c r="C1186" s="65"/>
      <c r="D1186" s="59"/>
      <c r="E1186" s="48"/>
      <c r="F1186" s="79"/>
      <c r="G1186" s="80"/>
      <c r="H1186" s="48"/>
      <c r="I1186" s="48"/>
      <c r="J1186" s="48"/>
      <c r="K1186" s="48"/>
      <c r="L1186" s="48"/>
    </row>
    <row r="1187" spans="1:12" ht="16.5" customHeight="1">
      <c r="A1187" s="48"/>
      <c r="B1187" s="64"/>
      <c r="C1187" s="65"/>
      <c r="D1187" s="59"/>
      <c r="E1187" s="48"/>
      <c r="F1187" s="79"/>
      <c r="G1187" s="80"/>
      <c r="H1187" s="48"/>
      <c r="I1187" s="48"/>
      <c r="J1187" s="48"/>
      <c r="K1187" s="48"/>
      <c r="L1187" s="48"/>
    </row>
    <row r="1188" spans="1:12" ht="16.5" customHeight="1">
      <c r="A1188" s="48"/>
      <c r="B1188" s="64"/>
      <c r="C1188" s="65"/>
      <c r="D1188" s="59"/>
      <c r="E1188" s="48"/>
      <c r="F1188" s="79"/>
      <c r="G1188" s="80"/>
      <c r="H1188" s="48"/>
      <c r="I1188" s="48"/>
      <c r="J1188" s="48"/>
      <c r="K1188" s="48"/>
      <c r="L1188" s="48"/>
    </row>
    <row r="1189" spans="1:12" ht="16.5" customHeight="1">
      <c r="A1189" s="48"/>
      <c r="B1189" s="64"/>
      <c r="C1189" s="65"/>
      <c r="D1189" s="59"/>
      <c r="E1189" s="48"/>
      <c r="F1189" s="79"/>
      <c r="G1189" s="80"/>
      <c r="H1189" s="48"/>
      <c r="I1189" s="48"/>
      <c r="J1189" s="48"/>
      <c r="K1189" s="48"/>
      <c r="L1189" s="48"/>
    </row>
    <row r="1190" spans="1:12" ht="16.5" customHeight="1">
      <c r="A1190" s="48"/>
      <c r="B1190" s="64"/>
      <c r="C1190" s="65"/>
      <c r="D1190" s="59"/>
      <c r="E1190" s="48"/>
      <c r="F1190" s="79"/>
      <c r="G1190" s="80"/>
      <c r="H1190" s="48"/>
      <c r="I1190" s="48"/>
      <c r="J1190" s="48"/>
      <c r="K1190" s="48"/>
      <c r="L1190" s="48"/>
    </row>
    <row r="1191" spans="1:12" ht="16.5" customHeight="1">
      <c r="A1191" s="48"/>
      <c r="B1191" s="64"/>
      <c r="C1191" s="65"/>
      <c r="D1191" s="59"/>
      <c r="E1191" s="48"/>
      <c r="F1191" s="79"/>
      <c r="G1191" s="80"/>
      <c r="H1191" s="48"/>
      <c r="I1191" s="48"/>
      <c r="J1191" s="48"/>
      <c r="K1191" s="48"/>
      <c r="L1191" s="48"/>
    </row>
    <row r="1192" spans="1:12" ht="16.5" customHeight="1">
      <c r="A1192" s="48"/>
      <c r="B1192" s="64"/>
      <c r="C1192" s="65"/>
      <c r="D1192" s="59"/>
      <c r="E1192" s="48"/>
      <c r="F1192" s="79"/>
      <c r="G1192" s="80"/>
      <c r="H1192" s="48"/>
      <c r="I1192" s="48"/>
      <c r="J1192" s="48"/>
      <c r="K1192" s="48"/>
      <c r="L1192" s="48"/>
    </row>
    <row r="1193" spans="1:12" ht="16.5" customHeight="1">
      <c r="A1193" s="48"/>
      <c r="B1193" s="64"/>
      <c r="C1193" s="65"/>
      <c r="D1193" s="59"/>
      <c r="E1193" s="48"/>
      <c r="F1193" s="79"/>
      <c r="G1193" s="80"/>
      <c r="H1193" s="48"/>
      <c r="I1193" s="48"/>
      <c r="J1193" s="48"/>
      <c r="K1193" s="48"/>
      <c r="L1193" s="48"/>
    </row>
    <row r="1194" spans="1:12" ht="16.5" customHeight="1">
      <c r="A1194" s="48"/>
      <c r="B1194" s="64"/>
      <c r="C1194" s="65"/>
      <c r="D1194" s="59"/>
      <c r="E1194" s="48"/>
      <c r="F1194" s="79"/>
      <c r="G1194" s="80"/>
      <c r="H1194" s="48"/>
      <c r="I1194" s="48"/>
      <c r="J1194" s="48"/>
      <c r="K1194" s="48"/>
      <c r="L1194" s="48"/>
    </row>
    <row r="1195" spans="1:12" ht="16.5" customHeight="1">
      <c r="A1195" s="48"/>
      <c r="B1195" s="64"/>
      <c r="C1195" s="65"/>
      <c r="D1195" s="59"/>
      <c r="E1195" s="48"/>
      <c r="F1195" s="79"/>
      <c r="G1195" s="80"/>
      <c r="H1195" s="48"/>
      <c r="I1195" s="48"/>
      <c r="J1195" s="48"/>
      <c r="K1195" s="48"/>
      <c r="L1195" s="48"/>
    </row>
    <row r="1196" spans="1:12" ht="16.5" customHeight="1">
      <c r="A1196" s="48"/>
      <c r="B1196" s="64"/>
      <c r="C1196" s="65"/>
      <c r="D1196" s="59"/>
      <c r="E1196" s="48"/>
      <c r="F1196" s="79"/>
      <c r="G1196" s="80"/>
      <c r="H1196" s="48"/>
      <c r="I1196" s="48"/>
      <c r="J1196" s="48"/>
      <c r="K1196" s="48"/>
      <c r="L1196" s="48"/>
    </row>
    <row r="1197" spans="1:12" ht="16.5" customHeight="1">
      <c r="A1197" s="48"/>
      <c r="B1197" s="64"/>
      <c r="C1197" s="65"/>
      <c r="D1197" s="59"/>
      <c r="E1197" s="48"/>
      <c r="F1197" s="79"/>
      <c r="G1197" s="80"/>
      <c r="H1197" s="48"/>
      <c r="I1197" s="48"/>
      <c r="J1197" s="48"/>
      <c r="K1197" s="48"/>
      <c r="L1197" s="48"/>
    </row>
    <row r="1198" spans="1:12" ht="16.5" customHeight="1">
      <c r="A1198" s="48"/>
      <c r="B1198" s="64"/>
      <c r="C1198" s="65"/>
      <c r="D1198" s="59"/>
      <c r="E1198" s="48"/>
      <c r="F1198" s="79"/>
      <c r="G1198" s="80"/>
      <c r="H1198" s="48"/>
      <c r="I1198" s="48"/>
      <c r="J1198" s="48"/>
      <c r="K1198" s="48"/>
      <c r="L1198" s="48"/>
    </row>
    <row r="1199" spans="1:12" ht="16.5" customHeight="1">
      <c r="A1199" s="48"/>
      <c r="B1199" s="64"/>
      <c r="C1199" s="65"/>
      <c r="D1199" s="59"/>
      <c r="E1199" s="48"/>
      <c r="F1199" s="79"/>
      <c r="G1199" s="80"/>
      <c r="H1199" s="48"/>
      <c r="I1199" s="48"/>
      <c r="J1199" s="48"/>
      <c r="K1199" s="48"/>
      <c r="L1199" s="48"/>
    </row>
    <row r="1200" spans="1:12" ht="16.5" customHeight="1">
      <c r="A1200" s="48"/>
      <c r="B1200" s="64"/>
      <c r="C1200" s="65"/>
      <c r="D1200" s="59"/>
      <c r="E1200" s="48"/>
      <c r="F1200" s="79"/>
      <c r="G1200" s="80"/>
      <c r="H1200" s="48"/>
      <c r="I1200" s="48"/>
      <c r="J1200" s="48"/>
      <c r="K1200" s="48"/>
      <c r="L1200" s="48"/>
    </row>
    <row r="1201" spans="1:12" ht="16.5" customHeight="1">
      <c r="A1201" s="48"/>
      <c r="B1201" s="64"/>
      <c r="C1201" s="65"/>
      <c r="D1201" s="59"/>
      <c r="E1201" s="48"/>
      <c r="F1201" s="79"/>
      <c r="G1201" s="80"/>
      <c r="H1201" s="48"/>
      <c r="I1201" s="48"/>
      <c r="J1201" s="48"/>
      <c r="K1201" s="48"/>
      <c r="L1201" s="48"/>
    </row>
    <row r="1202" spans="1:12" ht="16.5" customHeight="1">
      <c r="A1202" s="48"/>
      <c r="B1202" s="64"/>
      <c r="C1202" s="65"/>
      <c r="D1202" s="59"/>
      <c r="E1202" s="48"/>
      <c r="F1202" s="79"/>
      <c r="G1202" s="80"/>
      <c r="H1202" s="48"/>
      <c r="I1202" s="48"/>
      <c r="J1202" s="48"/>
      <c r="K1202" s="48"/>
      <c r="L1202" s="48"/>
    </row>
    <row r="1203" spans="1:12" ht="16.5" customHeight="1">
      <c r="A1203" s="48"/>
      <c r="B1203" s="64"/>
      <c r="C1203" s="65"/>
      <c r="D1203" s="59"/>
      <c r="E1203" s="48"/>
      <c r="F1203" s="79"/>
      <c r="G1203" s="80"/>
      <c r="H1203" s="48"/>
      <c r="I1203" s="48"/>
      <c r="J1203" s="48"/>
      <c r="K1203" s="48"/>
      <c r="L1203" s="48"/>
    </row>
    <row r="1204" spans="1:12" ht="16.5" customHeight="1">
      <c r="A1204" s="48"/>
      <c r="B1204" s="64"/>
      <c r="C1204" s="65"/>
      <c r="D1204" s="59"/>
      <c r="E1204" s="48"/>
      <c r="F1204" s="79"/>
      <c r="G1204" s="80"/>
      <c r="H1204" s="48"/>
      <c r="I1204" s="48"/>
      <c r="J1204" s="48"/>
      <c r="K1204" s="48"/>
      <c r="L1204" s="48"/>
    </row>
    <row r="1205" spans="1:12" ht="16.5" customHeight="1">
      <c r="A1205" s="48"/>
      <c r="B1205" s="64"/>
      <c r="C1205" s="65"/>
      <c r="D1205" s="59"/>
      <c r="E1205" s="48"/>
      <c r="F1205" s="79"/>
      <c r="G1205" s="80"/>
      <c r="H1205" s="48"/>
      <c r="I1205" s="48"/>
      <c r="J1205" s="48"/>
      <c r="K1205" s="48"/>
      <c r="L1205" s="48"/>
    </row>
    <row r="1206" spans="1:12" ht="16.5" customHeight="1">
      <c r="A1206" s="48"/>
      <c r="B1206" s="64"/>
      <c r="C1206" s="65"/>
      <c r="D1206" s="59"/>
      <c r="E1206" s="48"/>
      <c r="F1206" s="79"/>
      <c r="G1206" s="80"/>
      <c r="H1206" s="48"/>
      <c r="I1206" s="48"/>
      <c r="J1206" s="48"/>
      <c r="K1206" s="48"/>
      <c r="L1206" s="48"/>
    </row>
    <row r="1207" spans="1:12" ht="16.5" customHeight="1">
      <c r="A1207" s="48"/>
      <c r="B1207" s="64"/>
      <c r="C1207" s="65"/>
      <c r="D1207" s="59"/>
      <c r="E1207" s="48"/>
      <c r="F1207" s="79"/>
      <c r="G1207" s="80"/>
      <c r="H1207" s="48"/>
      <c r="I1207" s="48"/>
      <c r="J1207" s="48"/>
      <c r="K1207" s="48"/>
      <c r="L1207" s="48"/>
    </row>
    <row r="1208" spans="1:12" ht="16.5" customHeight="1">
      <c r="A1208" s="48"/>
      <c r="B1208" s="64"/>
      <c r="C1208" s="65"/>
      <c r="D1208" s="59"/>
      <c r="E1208" s="48"/>
      <c r="F1208" s="79"/>
      <c r="G1208" s="80"/>
      <c r="H1208" s="48"/>
      <c r="I1208" s="48"/>
      <c r="J1208" s="48"/>
      <c r="K1208" s="48"/>
      <c r="L1208" s="48"/>
    </row>
    <row r="1209" spans="1:12" ht="16.5" customHeight="1">
      <c r="A1209" s="48"/>
      <c r="B1209" s="64"/>
      <c r="C1209" s="65"/>
      <c r="D1209" s="59"/>
      <c r="E1209" s="48"/>
      <c r="F1209" s="79"/>
      <c r="G1209" s="80"/>
      <c r="H1209" s="48"/>
      <c r="I1209" s="48"/>
      <c r="J1209" s="48"/>
      <c r="K1209" s="48"/>
      <c r="L1209" s="48"/>
    </row>
    <row r="1210" spans="1:12" ht="16.5" customHeight="1">
      <c r="A1210" s="48"/>
      <c r="B1210" s="64"/>
      <c r="C1210" s="65"/>
      <c r="D1210" s="59"/>
      <c r="E1210" s="48"/>
      <c r="F1210" s="79"/>
      <c r="G1210" s="80"/>
      <c r="H1210" s="48"/>
      <c r="I1210" s="48"/>
      <c r="J1210" s="48"/>
      <c r="K1210" s="48"/>
      <c r="L1210" s="48"/>
    </row>
    <row r="1211" spans="1:12" ht="16.5" customHeight="1">
      <c r="A1211" s="48"/>
      <c r="B1211" s="64"/>
      <c r="C1211" s="65"/>
      <c r="D1211" s="59"/>
      <c r="E1211" s="48"/>
      <c r="F1211" s="79"/>
      <c r="G1211" s="80"/>
      <c r="H1211" s="48"/>
      <c r="I1211" s="48"/>
      <c r="J1211" s="48"/>
      <c r="K1211" s="48"/>
      <c r="L1211" s="48"/>
    </row>
    <row r="1212" spans="1:12" ht="16.5" customHeight="1">
      <c r="A1212" s="48"/>
      <c r="B1212" s="64"/>
      <c r="C1212" s="65"/>
      <c r="D1212" s="59"/>
      <c r="E1212" s="48"/>
      <c r="F1212" s="79"/>
      <c r="G1212" s="80"/>
      <c r="H1212" s="48"/>
      <c r="I1212" s="48"/>
      <c r="J1212" s="48"/>
      <c r="K1212" s="48"/>
      <c r="L1212" s="48"/>
    </row>
    <row r="1213" spans="1:12" ht="16.5" customHeight="1">
      <c r="A1213" s="48"/>
      <c r="B1213" s="64"/>
      <c r="C1213" s="65"/>
      <c r="D1213" s="59"/>
      <c r="E1213" s="48"/>
      <c r="F1213" s="79"/>
      <c r="G1213" s="80"/>
      <c r="H1213" s="48"/>
      <c r="I1213" s="48"/>
      <c r="J1213" s="48"/>
      <c r="K1213" s="48"/>
      <c r="L1213" s="48"/>
    </row>
    <row r="1214" spans="1:12" ht="16.5" customHeight="1">
      <c r="A1214" s="48"/>
      <c r="B1214" s="64"/>
      <c r="C1214" s="65"/>
      <c r="D1214" s="59"/>
      <c r="E1214" s="48"/>
      <c r="F1214" s="79"/>
      <c r="G1214" s="80"/>
      <c r="H1214" s="48"/>
      <c r="I1214" s="48"/>
      <c r="J1214" s="48"/>
      <c r="K1214" s="48"/>
      <c r="L1214" s="48"/>
    </row>
    <row r="1215" spans="1:12" ht="16.5" customHeight="1">
      <c r="A1215" s="48"/>
      <c r="B1215" s="64"/>
      <c r="C1215" s="65"/>
      <c r="D1215" s="59"/>
      <c r="E1215" s="48"/>
      <c r="F1215" s="79"/>
      <c r="G1215" s="80"/>
      <c r="H1215" s="48"/>
      <c r="I1215" s="48"/>
      <c r="J1215" s="48"/>
      <c r="K1215" s="48"/>
      <c r="L1215" s="48"/>
    </row>
    <row r="1216" spans="1:12" ht="16.5" customHeight="1">
      <c r="A1216" s="48"/>
      <c r="B1216" s="64"/>
      <c r="C1216" s="65"/>
      <c r="D1216" s="59"/>
      <c r="E1216" s="48"/>
      <c r="F1216" s="79"/>
      <c r="G1216" s="80"/>
      <c r="H1216" s="48"/>
      <c r="I1216" s="48"/>
      <c r="J1216" s="48"/>
      <c r="K1216" s="48"/>
      <c r="L1216" s="48"/>
    </row>
    <row r="1217" spans="1:12" ht="16.5" customHeight="1">
      <c r="A1217" s="48"/>
      <c r="B1217" s="64"/>
      <c r="C1217" s="65"/>
      <c r="D1217" s="59"/>
      <c r="E1217" s="48"/>
      <c r="F1217" s="79"/>
      <c r="G1217" s="80"/>
      <c r="H1217" s="48"/>
      <c r="I1217" s="48"/>
      <c r="J1217" s="48"/>
      <c r="K1217" s="48"/>
      <c r="L1217" s="48"/>
    </row>
    <row r="1218" spans="1:12" ht="16.5" customHeight="1">
      <c r="A1218" s="48"/>
      <c r="B1218" s="64"/>
      <c r="C1218" s="65"/>
      <c r="D1218" s="59"/>
      <c r="E1218" s="48"/>
      <c r="F1218" s="79"/>
      <c r="G1218" s="80"/>
      <c r="H1218" s="48"/>
      <c r="I1218" s="48"/>
      <c r="J1218" s="48"/>
      <c r="K1218" s="48"/>
      <c r="L1218" s="48"/>
    </row>
    <row r="1219" spans="1:12" ht="16.5" customHeight="1">
      <c r="A1219" s="48"/>
      <c r="B1219" s="64"/>
      <c r="C1219" s="65"/>
      <c r="D1219" s="59"/>
      <c r="E1219" s="48"/>
      <c r="F1219" s="79"/>
      <c r="G1219" s="80"/>
      <c r="H1219" s="48"/>
      <c r="I1219" s="48"/>
      <c r="J1219" s="48"/>
      <c r="K1219" s="48"/>
      <c r="L1219" s="48"/>
    </row>
    <row r="1220" spans="1:12" ht="16.5" customHeight="1">
      <c r="A1220" s="48"/>
      <c r="B1220" s="64"/>
      <c r="C1220" s="65"/>
      <c r="D1220" s="59"/>
      <c r="E1220" s="48"/>
      <c r="F1220" s="79"/>
      <c r="G1220" s="80"/>
      <c r="H1220" s="48"/>
      <c r="I1220" s="48"/>
      <c r="J1220" s="48"/>
      <c r="K1220" s="48"/>
      <c r="L1220" s="48"/>
    </row>
    <row r="1221" spans="1:12" ht="16.5" customHeight="1">
      <c r="A1221" s="48"/>
      <c r="B1221" s="64"/>
      <c r="C1221" s="65"/>
      <c r="D1221" s="59"/>
      <c r="E1221" s="48"/>
      <c r="F1221" s="79"/>
      <c r="G1221" s="80"/>
      <c r="H1221" s="48"/>
      <c r="I1221" s="48"/>
      <c r="J1221" s="48"/>
      <c r="K1221" s="48"/>
      <c r="L1221" s="48"/>
    </row>
    <row r="1222" spans="1:12" ht="16.5" customHeight="1">
      <c r="A1222" s="48"/>
      <c r="B1222" s="64"/>
      <c r="C1222" s="65"/>
      <c r="D1222" s="59"/>
      <c r="E1222" s="48"/>
      <c r="F1222" s="79"/>
      <c r="G1222" s="80"/>
      <c r="H1222" s="48"/>
      <c r="I1222" s="48"/>
      <c r="J1222" s="48"/>
      <c r="K1222" s="48"/>
      <c r="L1222" s="48"/>
    </row>
    <row r="1223" spans="1:12" ht="16.5" customHeight="1">
      <c r="A1223" s="48"/>
      <c r="B1223" s="64"/>
      <c r="C1223" s="65"/>
      <c r="D1223" s="59"/>
      <c r="E1223" s="48"/>
      <c r="F1223" s="79"/>
      <c r="G1223" s="80"/>
      <c r="H1223" s="48"/>
      <c r="I1223" s="48"/>
      <c r="J1223" s="48"/>
      <c r="K1223" s="48"/>
      <c r="L1223" s="48"/>
    </row>
    <row r="1224" spans="1:12" ht="16.5" customHeight="1">
      <c r="A1224" s="48"/>
      <c r="B1224" s="64"/>
      <c r="C1224" s="65"/>
      <c r="D1224" s="59"/>
      <c r="E1224" s="48"/>
      <c r="F1224" s="79"/>
      <c r="G1224" s="80"/>
      <c r="H1224" s="48"/>
      <c r="I1224" s="48"/>
      <c r="J1224" s="48"/>
      <c r="K1224" s="48"/>
      <c r="L1224" s="48"/>
    </row>
    <row r="1225" spans="1:12" ht="16.5" customHeight="1">
      <c r="A1225" s="48"/>
      <c r="B1225" s="64"/>
      <c r="C1225" s="65"/>
      <c r="D1225" s="59"/>
      <c r="E1225" s="48"/>
      <c r="F1225" s="79"/>
      <c r="G1225" s="80"/>
      <c r="H1225" s="48"/>
      <c r="I1225" s="48"/>
      <c r="J1225" s="48"/>
      <c r="K1225" s="48"/>
      <c r="L1225" s="48"/>
    </row>
    <row r="1226" spans="1:12" ht="16.5" customHeight="1">
      <c r="A1226" s="48"/>
      <c r="B1226" s="64"/>
      <c r="C1226" s="65"/>
      <c r="D1226" s="59"/>
      <c r="E1226" s="48"/>
      <c r="F1226" s="79"/>
      <c r="G1226" s="80"/>
      <c r="H1226" s="48"/>
      <c r="I1226" s="48"/>
      <c r="J1226" s="48"/>
      <c r="K1226" s="48"/>
      <c r="L1226" s="48"/>
    </row>
    <row r="1227" spans="1:12" ht="16.5" customHeight="1">
      <c r="A1227" s="48"/>
      <c r="B1227" s="64"/>
      <c r="C1227" s="65"/>
      <c r="D1227" s="59"/>
      <c r="E1227" s="48"/>
      <c r="F1227" s="79"/>
      <c r="G1227" s="80"/>
      <c r="H1227" s="48"/>
      <c r="I1227" s="48"/>
      <c r="J1227" s="48"/>
      <c r="K1227" s="48"/>
      <c r="L1227" s="48"/>
    </row>
    <row r="1228" spans="1:12" ht="16.5" customHeight="1">
      <c r="A1228" s="48"/>
      <c r="B1228" s="64"/>
      <c r="C1228" s="65"/>
      <c r="D1228" s="59"/>
      <c r="E1228" s="48"/>
      <c r="F1228" s="79"/>
      <c r="G1228" s="80"/>
      <c r="H1228" s="48"/>
      <c r="I1228" s="48"/>
      <c r="J1228" s="48"/>
      <c r="K1228" s="48"/>
      <c r="L1228" s="48"/>
    </row>
    <row r="1229" spans="1:12" ht="16.5" customHeight="1">
      <c r="A1229" s="48"/>
      <c r="B1229" s="64"/>
      <c r="C1229" s="65"/>
      <c r="D1229" s="59"/>
      <c r="E1229" s="48"/>
      <c r="F1229" s="79"/>
      <c r="G1229" s="80"/>
      <c r="H1229" s="48"/>
      <c r="I1229" s="48"/>
      <c r="J1229" s="48"/>
      <c r="K1229" s="48"/>
      <c r="L1229" s="48"/>
    </row>
    <row r="1230" spans="1:12" ht="16.5" customHeight="1">
      <c r="A1230" s="48"/>
      <c r="B1230" s="64"/>
      <c r="C1230" s="65"/>
      <c r="D1230" s="59"/>
      <c r="E1230" s="48"/>
      <c r="F1230" s="79"/>
      <c r="G1230" s="80"/>
      <c r="H1230" s="48"/>
      <c r="I1230" s="48"/>
      <c r="J1230" s="48"/>
      <c r="K1230" s="48"/>
      <c r="L1230" s="48"/>
    </row>
    <row r="1231" spans="1:12" ht="16.5" customHeight="1">
      <c r="A1231" s="48"/>
      <c r="B1231" s="64"/>
      <c r="C1231" s="65"/>
      <c r="D1231" s="59"/>
      <c r="E1231" s="48"/>
      <c r="F1231" s="79"/>
      <c r="G1231" s="80"/>
      <c r="H1231" s="48"/>
      <c r="I1231" s="48"/>
      <c r="J1231" s="48"/>
      <c r="K1231" s="48"/>
      <c r="L1231" s="48"/>
    </row>
    <row r="1232" spans="1:12" ht="16.5" customHeight="1">
      <c r="A1232" s="48"/>
      <c r="B1232" s="64"/>
      <c r="C1232" s="65"/>
      <c r="D1232" s="59"/>
      <c r="E1232" s="48"/>
      <c r="F1232" s="79"/>
      <c r="G1232" s="80"/>
      <c r="H1232" s="48"/>
      <c r="I1232" s="48"/>
      <c r="J1232" s="48"/>
      <c r="K1232" s="48"/>
      <c r="L1232" s="48"/>
    </row>
    <row r="1233" spans="1:12" ht="16.5" customHeight="1">
      <c r="A1233" s="48"/>
      <c r="B1233" s="64"/>
      <c r="C1233" s="65"/>
      <c r="D1233" s="59"/>
      <c r="E1233" s="48"/>
      <c r="F1233" s="79"/>
      <c r="G1233" s="80"/>
      <c r="H1233" s="48"/>
      <c r="I1233" s="48"/>
      <c r="J1233" s="48"/>
      <c r="K1233" s="48"/>
      <c r="L1233" s="48"/>
    </row>
  </sheetData>
  <conditionalFormatting sqref="E1:E308">
    <cfRule type="containsText" dxfId="5" priority="1" operator="containsText" text="#N/A">
      <formula>NOT(ISERROR(SEARCH(("#N/A"),(E1))))</formula>
    </cfRule>
  </conditionalFormatting>
  <conditionalFormatting sqref="F1:F193">
    <cfRule type="containsText" dxfId="4" priority="2" operator="containsText" text="#N/A">
      <formula>NOT(ISERROR(SEARCH(("#N/A"),(F1))))</formula>
    </cfRule>
  </conditionalFormatting>
  <conditionalFormatting sqref="L1">
    <cfRule type="containsText" dxfId="3" priority="3" operator="containsText" text="On">
      <formula>NOT(ISERROR(SEARCH(("On"),(L1))))</formula>
    </cfRule>
  </conditionalFormatting>
  <conditionalFormatting sqref="L1">
    <cfRule type="notContainsText" dxfId="2" priority="4" operator="notContains" text="On">
      <formula>ISERROR(SEARCH(("On"),(L1)))</formula>
    </cfRule>
  </conditionalFormatting>
  <dataValidations count="1">
    <dataValidation type="list" allowBlank="1" showInputMessage="1" showErrorMessage="1" prompt="Calculation for data in this sheet can be turned on/off to help performance " sqref="L1" xr:uid="{00000000-0002-0000-0300-000000000000}">
      <formula1>"Off,On"</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1:V202"/>
  <sheetViews>
    <sheetView showGridLines="0" workbookViewId="0"/>
  </sheetViews>
  <sheetFormatPr baseColWidth="10" defaultColWidth="12.6640625" defaultRowHeight="15.75" customHeight="1"/>
  <cols>
    <col min="1" max="1" width="4.1640625" customWidth="1"/>
    <col min="2" max="2" width="17.6640625" customWidth="1"/>
    <col min="3" max="4" width="12.1640625" customWidth="1"/>
    <col min="5" max="5" width="23" customWidth="1"/>
    <col min="6" max="6" width="57.5" customWidth="1"/>
    <col min="7" max="7" width="5.6640625" customWidth="1"/>
    <col min="8" max="8" width="5.6640625" hidden="1" customWidth="1"/>
    <col min="9" max="9" width="4.6640625" customWidth="1"/>
    <col min="10" max="10" width="6.6640625" hidden="1" customWidth="1"/>
    <col min="11" max="11" width="12.6640625" hidden="1"/>
    <col min="12" max="12" width="5.6640625" hidden="1" customWidth="1"/>
    <col min="13" max="13" width="17.1640625" hidden="1" customWidth="1"/>
    <col min="14" max="15" width="7.1640625" hidden="1" customWidth="1"/>
    <col min="16" max="21" width="12.6640625" hidden="1"/>
    <col min="22" max="22" width="6.33203125" customWidth="1"/>
  </cols>
  <sheetData>
    <row r="1" spans="2:22" ht="27.75" customHeight="1">
      <c r="B1" s="125" t="str">
        <f>IF(Dashboard!dCalc="On","TAGS Archive for "&amp;ReadmeSettings!B9,"TAGS Archive for ")</f>
        <v xml:space="preserve">TAGS Archive for </v>
      </c>
      <c r="C1" s="114"/>
      <c r="D1" s="114"/>
      <c r="E1" s="114"/>
      <c r="F1" s="126" t="s">
        <v>5187</v>
      </c>
      <c r="G1" s="114"/>
      <c r="H1" s="114"/>
      <c r="I1" s="114"/>
      <c r="J1" s="82"/>
      <c r="K1" s="83"/>
      <c r="L1" s="84"/>
      <c r="M1" s="85"/>
      <c r="Q1" s="86"/>
      <c r="V1" s="54" t="s">
        <v>5188</v>
      </c>
    </row>
    <row r="2" spans="2:22" ht="25.5" customHeight="1">
      <c r="B2" s="114"/>
      <c r="C2" s="114"/>
      <c r="D2" s="114"/>
      <c r="E2" s="114"/>
      <c r="F2" s="87" t="s">
        <v>5205</v>
      </c>
      <c r="G2" s="87"/>
      <c r="H2" s="87"/>
      <c r="I2" s="87"/>
      <c r="J2" s="87"/>
      <c r="K2" s="62" t="s">
        <v>5190</v>
      </c>
      <c r="L2" s="63" t="str">
        <f t="array" ref="L2">IF(Dashboard!dCalc="On",SUM(IF(ISERROR(FIND("https://",LOWER(Archive!$C:$C))),0,1)),"")</f>
        <v/>
      </c>
      <c r="M2" s="85"/>
      <c r="N2" s="55" t="s">
        <v>5206</v>
      </c>
      <c r="O2" s="55" t="s">
        <v>5207</v>
      </c>
      <c r="Q2" s="88"/>
      <c r="R2" s="55"/>
      <c r="S2" s="55"/>
      <c r="T2" s="55" t="str">
        <f ca="1">IFERROR(__xludf.DUMMYFUNCTION("IF(Dashboard!dCalc=""On"",QUERY(Archive!B:K,"" Select B, COUNT(J)  WHERE B &lt;&gt; '' GROUP BY B ORDER BY COUNT(J) desc LIMIT 10 LABEL B 'Top Tweeters', COUNT(J) 'No.'"",TRUE),"""")"),"")</f>
        <v/>
      </c>
    </row>
    <row r="3" spans="2:22" ht="13">
      <c r="B3" s="89" t="s">
        <v>5208</v>
      </c>
      <c r="C3" s="89" t="s">
        <v>5209</v>
      </c>
      <c r="D3" s="89" t="s">
        <v>5210</v>
      </c>
      <c r="K3" s="62" t="s">
        <v>5191</v>
      </c>
      <c r="L3" s="63" t="str">
        <f t="array" ref="L3">IF(Dashboard!dCalc="On",SUM(IF(ISERROR(FIND("RT",Archive!$C:$C)),0,1)),"")</f>
        <v/>
      </c>
      <c r="M3" s="90" t="e">
        <f>ROUND($D$4,1)-3</f>
        <v>#VALUE!</v>
      </c>
      <c r="N3">
        <f t="array" ref="N3:N149">FREQUENCY(Archive!F:F,M3:M148)</f>
        <v>0</v>
      </c>
      <c r="O3">
        <f ca="1">IFERROR(__xludf.DUMMYFUNCTION("FREQUENCY(FILTER(Archive!F:F,Archive!L:L&lt;&gt;""""),M3:M148)"),0)</f>
        <v>0</v>
      </c>
      <c r="Q3" s="86"/>
    </row>
    <row r="4" spans="2:22" ht="18" customHeight="1">
      <c r="B4" s="91" t="str">
        <f>IF(Dashboard!dCalc="On",ReadmeSettings!B20&amp;" Tweets","")</f>
        <v/>
      </c>
      <c r="C4" s="92" t="str">
        <f>IF(Dashboard!dCalc="On",ReadmeSettings!B21,"")</f>
        <v/>
      </c>
      <c r="D4" s="92" t="str">
        <f>IF(Dashboard!dCalc="On",ReadmeSettings!B22,"")</f>
        <v/>
      </c>
      <c r="K4" s="62"/>
      <c r="L4" s="63"/>
      <c r="M4" s="90" t="e">
        <f t="shared" ref="M4:M148" si="0">M3+1/48</f>
        <v>#VALUE!</v>
      </c>
      <c r="N4">
        <v>999</v>
      </c>
      <c r="O4">
        <f ca="1">IFERROR(__xludf.DUMMYFUNCTION("""COMPUTED_VALUE"""),0)</f>
        <v>0</v>
      </c>
      <c r="Q4" s="86"/>
    </row>
    <row r="5" spans="2:22" ht="13">
      <c r="B5" s="93" t="str">
        <f>IF(Dashboard!dCalc="On",IF(ISERROR(L2),"",L2&amp;" Links "&amp;L3&amp;" RTs Threads "&amp;IF(L5&gt;0,TEXT(L8/L5,"#%")&amp;" (n."&amp;L8&amp;")","")),"")</f>
        <v/>
      </c>
      <c r="C5" s="94" t="str">
        <f>IF(Dashboard!dCalc="On",ReadmeSettings!B21,"")</f>
        <v/>
      </c>
      <c r="D5" s="94" t="str">
        <f>IF(Dashboard!dCalc="On",ReadmeSettings!B22,"")</f>
        <v/>
      </c>
      <c r="K5" s="62" t="s">
        <v>24</v>
      </c>
      <c r="L5" s="63" t="str">
        <f ca="1">IFERROR(__xludf.DUMMYFUNCTION("IF(Dashboard!dCalc=""On"",COUNTA(UNIQUE(Archive!$A:$A))-1,"""")"),"")</f>
        <v/>
      </c>
      <c r="M5" s="90" t="e">
        <f t="shared" si="0"/>
        <v>#VALUE!</v>
      </c>
      <c r="N5" t="e">
        <v>#N/A</v>
      </c>
      <c r="O5">
        <f ca="1">IFERROR(__xludf.DUMMYFUNCTION("""COMPUTED_VALUE"""),0)</f>
        <v>0</v>
      </c>
      <c r="Q5" s="86"/>
    </row>
    <row r="6" spans="2:22" ht="15" customHeight="1">
      <c r="B6" s="95"/>
      <c r="C6" s="96"/>
      <c r="D6" s="96"/>
      <c r="K6" s="62"/>
      <c r="L6" s="67"/>
      <c r="M6" s="90" t="e">
        <f t="shared" si="0"/>
        <v>#VALUE!</v>
      </c>
      <c r="N6" t="e">
        <v>#N/A</v>
      </c>
      <c r="O6">
        <f ca="1">IFERROR(__xludf.DUMMYFUNCTION("""COMPUTED_VALUE"""),0)</f>
        <v>0</v>
      </c>
      <c r="Q6" s="86"/>
    </row>
    <row r="7" spans="2:22" ht="15" customHeight="1">
      <c r="K7" s="62"/>
      <c r="L7" s="67"/>
      <c r="M7" s="90" t="e">
        <f t="shared" si="0"/>
        <v>#VALUE!</v>
      </c>
      <c r="N7" t="e">
        <v>#N/A</v>
      </c>
      <c r="O7">
        <f ca="1">IFERROR(__xludf.DUMMYFUNCTION("""COMPUTED_VALUE"""),0)</f>
        <v>0</v>
      </c>
      <c r="Q7" s="86"/>
    </row>
    <row r="8" spans="2:22" ht="15" customHeight="1">
      <c r="K8" s="62" t="s">
        <v>5197</v>
      </c>
      <c r="L8" s="63" t="str">
        <f>IF(Dashboard!dCalc="On",COUNTA(Archive!$L:$L)-1,"")</f>
        <v/>
      </c>
      <c r="M8" s="90" t="e">
        <f t="shared" si="0"/>
        <v>#VALUE!</v>
      </c>
      <c r="N8" t="e">
        <v>#N/A</v>
      </c>
      <c r="O8">
        <f ca="1">IFERROR(__xludf.DUMMYFUNCTION("""COMPUTED_VALUE"""),0)</f>
        <v>0</v>
      </c>
      <c r="Q8" s="86"/>
    </row>
    <row r="9" spans="2:22" ht="15" customHeight="1">
      <c r="K9" s="62" t="s">
        <v>5198</v>
      </c>
      <c r="L9" s="63" t="s">
        <v>5212</v>
      </c>
      <c r="M9" s="90" t="e">
        <f t="shared" si="0"/>
        <v>#VALUE!</v>
      </c>
      <c r="N9" t="e">
        <v>#N/A</v>
      </c>
      <c r="O9">
        <f ca="1">IFERROR(__xludf.DUMMYFUNCTION("""COMPUTED_VALUE"""),0)</f>
        <v>0</v>
      </c>
      <c r="Q9" s="86"/>
    </row>
    <row r="10" spans="2:22" ht="15" customHeight="1">
      <c r="K10" s="62"/>
      <c r="L10" s="63"/>
      <c r="M10" s="90" t="e">
        <f t="shared" si="0"/>
        <v>#VALUE!</v>
      </c>
      <c r="N10" t="e">
        <v>#N/A</v>
      </c>
      <c r="O10">
        <f ca="1">IFERROR(__xludf.DUMMYFUNCTION("""COMPUTED_VALUE"""),0)</f>
        <v>0</v>
      </c>
      <c r="Q10" s="86"/>
    </row>
    <row r="11" spans="2:22" ht="15" customHeight="1">
      <c r="K11" s="97"/>
      <c r="L11" s="98"/>
      <c r="M11" s="90" t="e">
        <f t="shared" si="0"/>
        <v>#VALUE!</v>
      </c>
      <c r="N11" t="e">
        <v>#N/A</v>
      </c>
      <c r="O11">
        <f ca="1">IFERROR(__xludf.DUMMYFUNCTION("""COMPUTED_VALUE"""),0)</f>
        <v>0</v>
      </c>
      <c r="Q11" s="86"/>
    </row>
    <row r="12" spans="2:22" ht="15" customHeight="1">
      <c r="K12" s="97"/>
      <c r="L12" s="98"/>
      <c r="M12" s="90" t="e">
        <f t="shared" si="0"/>
        <v>#VALUE!</v>
      </c>
      <c r="N12" t="e">
        <v>#N/A</v>
      </c>
      <c r="O12">
        <f ca="1">IFERROR(__xludf.DUMMYFUNCTION("""COMPUTED_VALUE"""),0)</f>
        <v>0</v>
      </c>
      <c r="Q12" s="86"/>
    </row>
    <row r="13" spans="2:22" ht="15" customHeight="1">
      <c r="K13" s="97"/>
      <c r="L13" s="98"/>
      <c r="M13" s="90" t="e">
        <f t="shared" si="0"/>
        <v>#VALUE!</v>
      </c>
      <c r="N13" t="e">
        <v>#N/A</v>
      </c>
      <c r="O13">
        <f ca="1">IFERROR(__xludf.DUMMYFUNCTION("""COMPUTED_VALUE"""),0)</f>
        <v>0</v>
      </c>
      <c r="Q13" s="88"/>
      <c r="R13" s="55"/>
      <c r="S13" s="55"/>
      <c r="T13" s="55"/>
    </row>
    <row r="14" spans="2:22" ht="15" customHeight="1">
      <c r="K14" s="97"/>
      <c r="L14" s="98"/>
      <c r="M14" s="90" t="e">
        <f t="shared" si="0"/>
        <v>#VALUE!</v>
      </c>
      <c r="N14" t="e">
        <v>#N/A</v>
      </c>
      <c r="O14">
        <f ca="1">IFERROR(__xludf.DUMMYFUNCTION("""COMPUTED_VALUE"""),0)</f>
        <v>0</v>
      </c>
      <c r="Q14" s="88" t="s">
        <v>5211</v>
      </c>
      <c r="R14" t="str">
        <f ca="1">IFERROR(__xludf.DUMMYFUNCTION("IF(Dashboard!dCalc=""On"",QUERY({Archive!A:A,Archive!F:F},""SELECT COUNT(Col1), YEAR(Col2), MONTH(Col2), DAY(Col2) WHERE dateDiff(now(), Col2) &lt; 60 GROUP BY YEAR(Col2), MONTH(Col2), DAY(Col2) LABEL COUNT(Col1) 'count'""),"""")"),"")</f>
        <v/>
      </c>
    </row>
    <row r="15" spans="2:22" ht="15" customHeight="1">
      <c r="K15" s="97"/>
      <c r="L15" s="98"/>
      <c r="M15" s="90" t="e">
        <f t="shared" si="0"/>
        <v>#VALUE!</v>
      </c>
      <c r="N15" t="e">
        <v>#N/A</v>
      </c>
      <c r="O15">
        <f ca="1">IFERROR(__xludf.DUMMYFUNCTION("""COMPUTED_VALUE"""),0)</f>
        <v>0</v>
      </c>
      <c r="Q15" s="86" t="str">
        <f t="array" ref="Q15:Q202">IF(S15:S202&lt;&gt;"",DATE(S15:S202,T15:T202+1,U15:U202),"")</f>
        <v/>
      </c>
    </row>
    <row r="16" spans="2:22" ht="15" customHeight="1">
      <c r="K16" s="97"/>
      <c r="L16" s="98"/>
      <c r="M16" s="90" t="e">
        <f t="shared" si="0"/>
        <v>#VALUE!</v>
      </c>
      <c r="N16" t="e">
        <v>#N/A</v>
      </c>
      <c r="O16">
        <f ca="1">IFERROR(__xludf.DUMMYFUNCTION("""COMPUTED_VALUE"""),0)</f>
        <v>0</v>
      </c>
      <c r="Q16" s="86" t="str">
        <v/>
      </c>
    </row>
    <row r="17" spans="6:17" ht="15" customHeight="1">
      <c r="K17" s="97"/>
      <c r="L17" s="98"/>
      <c r="M17" s="90" t="e">
        <f t="shared" si="0"/>
        <v>#VALUE!</v>
      </c>
      <c r="N17" t="e">
        <v>#N/A</v>
      </c>
      <c r="O17">
        <f ca="1">IFERROR(__xludf.DUMMYFUNCTION("""COMPUTED_VALUE"""),0)</f>
        <v>0</v>
      </c>
      <c r="Q17" s="86" t="str">
        <v/>
      </c>
    </row>
    <row r="18" spans="6:17" ht="15" customHeight="1">
      <c r="K18" s="97"/>
      <c r="L18" s="98"/>
      <c r="M18" s="90" t="e">
        <f t="shared" si="0"/>
        <v>#VALUE!</v>
      </c>
      <c r="N18" t="e">
        <v>#N/A</v>
      </c>
      <c r="O18">
        <f ca="1">IFERROR(__xludf.DUMMYFUNCTION("""COMPUTED_VALUE"""),0)</f>
        <v>0</v>
      </c>
      <c r="Q18" s="86" t="str">
        <v/>
      </c>
    </row>
    <row r="19" spans="6:17" ht="15" customHeight="1">
      <c r="K19" s="97"/>
      <c r="L19" s="98"/>
      <c r="M19" s="90" t="e">
        <f t="shared" si="0"/>
        <v>#VALUE!</v>
      </c>
      <c r="N19" t="e">
        <v>#N/A</v>
      </c>
      <c r="O19">
        <f ca="1">IFERROR(__xludf.DUMMYFUNCTION("""COMPUTED_VALUE"""),0)</f>
        <v>0</v>
      </c>
      <c r="Q19" s="86" t="str">
        <v/>
      </c>
    </row>
    <row r="20" spans="6:17" ht="15" customHeight="1">
      <c r="K20" s="97"/>
      <c r="L20" s="98"/>
      <c r="M20" s="90" t="e">
        <f t="shared" si="0"/>
        <v>#VALUE!</v>
      </c>
      <c r="N20" t="e">
        <v>#N/A</v>
      </c>
      <c r="O20">
        <f ca="1">IFERROR(__xludf.DUMMYFUNCTION("""COMPUTED_VALUE"""),0)</f>
        <v>0</v>
      </c>
      <c r="Q20" s="86" t="str">
        <v/>
      </c>
    </row>
    <row r="21" spans="6:17" ht="15" customHeight="1">
      <c r="K21" s="97"/>
      <c r="L21" s="98"/>
      <c r="M21" s="90" t="e">
        <f t="shared" si="0"/>
        <v>#VALUE!</v>
      </c>
      <c r="N21" t="e">
        <v>#N/A</v>
      </c>
      <c r="O21">
        <f ca="1">IFERROR(__xludf.DUMMYFUNCTION("""COMPUTED_VALUE"""),0)</f>
        <v>0</v>
      </c>
      <c r="Q21" s="86" t="str">
        <v/>
      </c>
    </row>
    <row r="22" spans="6:17" ht="15" customHeight="1">
      <c r="F22" s="99" t="s">
        <v>5213</v>
      </c>
      <c r="G22" s="100" t="s">
        <v>5214</v>
      </c>
      <c r="K22" s="97"/>
      <c r="L22" s="98"/>
      <c r="M22" s="90" t="e">
        <f t="shared" si="0"/>
        <v>#VALUE!</v>
      </c>
      <c r="N22" t="e">
        <v>#N/A</v>
      </c>
      <c r="O22">
        <f ca="1">IFERROR(__xludf.DUMMYFUNCTION("""COMPUTED_VALUE"""),0)</f>
        <v>0</v>
      </c>
      <c r="Q22" s="86" t="str">
        <v/>
      </c>
    </row>
    <row r="23" spans="6:17" ht="25.5" customHeight="1">
      <c r="F23" s="101" t="str">
        <f ca="1">IFERROR(__xludf.DUMMYFUNCTION("IF(Dashboard!dCalc=""On"",filterUnique(QUERY(Archive!A:F, ""SELECT A,B,C WHERE E &gt; date '""&amp;TEXT(ReadmeSettings!B22-2,""yyyy-mm-dd"")&amp;""'"")),"""")"),"")</f>
        <v/>
      </c>
      <c r="G23" s="102"/>
      <c r="I23" s="102" t="str">
        <f t="shared" ref="I23:I34" si="1">IF(LEN(H23)&gt;0,HYPERLINK(H23,"Tweet"),"")</f>
        <v/>
      </c>
      <c r="K23" s="97"/>
      <c r="L23" s="98"/>
      <c r="M23" s="90" t="e">
        <f t="shared" si="0"/>
        <v>#VALUE!</v>
      </c>
      <c r="N23" t="e">
        <v>#N/A</v>
      </c>
      <c r="O23">
        <f ca="1">IFERROR(__xludf.DUMMYFUNCTION("""COMPUTED_VALUE"""),0)</f>
        <v>0</v>
      </c>
      <c r="Q23" s="86" t="str">
        <v/>
      </c>
    </row>
    <row r="24" spans="6:17" ht="25.5" customHeight="1">
      <c r="F24" s="103"/>
      <c r="G24" s="104"/>
      <c r="I24" s="104" t="str">
        <f t="shared" si="1"/>
        <v/>
      </c>
      <c r="K24" s="97"/>
      <c r="L24" s="98"/>
      <c r="M24" s="90" t="e">
        <f t="shared" si="0"/>
        <v>#VALUE!</v>
      </c>
      <c r="N24" t="e">
        <v>#N/A</v>
      </c>
      <c r="O24">
        <f ca="1">IFERROR(__xludf.DUMMYFUNCTION("""COMPUTED_VALUE"""),0)</f>
        <v>0</v>
      </c>
      <c r="Q24" s="86" t="str">
        <v/>
      </c>
    </row>
    <row r="25" spans="6:17" ht="25.5" customHeight="1">
      <c r="F25" s="105"/>
      <c r="G25" s="102"/>
      <c r="I25" s="102" t="str">
        <f t="shared" si="1"/>
        <v/>
      </c>
      <c r="K25" s="97"/>
      <c r="L25" s="98"/>
      <c r="M25" s="90" t="e">
        <f t="shared" si="0"/>
        <v>#VALUE!</v>
      </c>
      <c r="N25" t="e">
        <v>#N/A</v>
      </c>
      <c r="O25">
        <f ca="1">IFERROR(__xludf.DUMMYFUNCTION("""COMPUTED_VALUE"""),0)</f>
        <v>0</v>
      </c>
      <c r="Q25" s="86" t="str">
        <v/>
      </c>
    </row>
    <row r="26" spans="6:17" ht="25.5" customHeight="1">
      <c r="F26" s="103"/>
      <c r="G26" s="104"/>
      <c r="I26" s="104" t="str">
        <f t="shared" si="1"/>
        <v/>
      </c>
      <c r="K26" s="97"/>
      <c r="L26" s="98"/>
      <c r="M26" s="90" t="e">
        <f t="shared" si="0"/>
        <v>#VALUE!</v>
      </c>
      <c r="N26" t="e">
        <v>#N/A</v>
      </c>
      <c r="O26">
        <f ca="1">IFERROR(__xludf.DUMMYFUNCTION("""COMPUTED_VALUE"""),0)</f>
        <v>0</v>
      </c>
      <c r="Q26" s="86" t="str">
        <v/>
      </c>
    </row>
    <row r="27" spans="6:17" ht="25.5" customHeight="1">
      <c r="F27" s="105"/>
      <c r="G27" s="102"/>
      <c r="I27" s="102" t="str">
        <f t="shared" si="1"/>
        <v/>
      </c>
      <c r="K27" s="97"/>
      <c r="L27" s="98"/>
      <c r="M27" s="90" t="e">
        <f t="shared" si="0"/>
        <v>#VALUE!</v>
      </c>
      <c r="N27" t="e">
        <v>#N/A</v>
      </c>
      <c r="O27">
        <f ca="1">IFERROR(__xludf.DUMMYFUNCTION("""COMPUTED_VALUE"""),0)</f>
        <v>0</v>
      </c>
      <c r="Q27" s="86" t="str">
        <v/>
      </c>
    </row>
    <row r="28" spans="6:17" ht="25.5" customHeight="1">
      <c r="F28" s="103"/>
      <c r="G28" s="104"/>
      <c r="I28" s="104" t="str">
        <f t="shared" si="1"/>
        <v/>
      </c>
      <c r="K28" s="97"/>
      <c r="L28" s="98"/>
      <c r="M28" s="90" t="e">
        <f t="shared" si="0"/>
        <v>#VALUE!</v>
      </c>
      <c r="N28" t="e">
        <v>#N/A</v>
      </c>
      <c r="O28">
        <f ca="1">IFERROR(__xludf.DUMMYFUNCTION("""COMPUTED_VALUE"""),0)</f>
        <v>0</v>
      </c>
      <c r="Q28" s="86" t="str">
        <v/>
      </c>
    </row>
    <row r="29" spans="6:17" ht="25.5" customHeight="1">
      <c r="F29" s="105"/>
      <c r="G29" s="102"/>
      <c r="I29" s="102" t="str">
        <f t="shared" si="1"/>
        <v/>
      </c>
      <c r="K29" s="97"/>
      <c r="L29" s="98"/>
      <c r="M29" s="90" t="e">
        <f t="shared" si="0"/>
        <v>#VALUE!</v>
      </c>
      <c r="N29" t="e">
        <v>#N/A</v>
      </c>
      <c r="O29">
        <f ca="1">IFERROR(__xludf.DUMMYFUNCTION("""COMPUTED_VALUE"""),0)</f>
        <v>0</v>
      </c>
      <c r="Q29" s="86" t="str">
        <v/>
      </c>
    </row>
    <row r="30" spans="6:17" ht="25.5" customHeight="1">
      <c r="F30" s="103"/>
      <c r="G30" s="104"/>
      <c r="I30" s="104" t="str">
        <f t="shared" si="1"/>
        <v/>
      </c>
      <c r="K30" s="97"/>
      <c r="L30" s="98"/>
      <c r="M30" s="90" t="e">
        <f t="shared" si="0"/>
        <v>#VALUE!</v>
      </c>
      <c r="N30" t="e">
        <v>#N/A</v>
      </c>
      <c r="O30">
        <f ca="1">IFERROR(__xludf.DUMMYFUNCTION("""COMPUTED_VALUE"""),0)</f>
        <v>0</v>
      </c>
      <c r="Q30" s="86" t="str">
        <v/>
      </c>
    </row>
    <row r="31" spans="6:17" ht="25.5" customHeight="1">
      <c r="F31" s="105"/>
      <c r="G31" s="102"/>
      <c r="I31" s="102" t="str">
        <f t="shared" si="1"/>
        <v/>
      </c>
      <c r="K31" s="97"/>
      <c r="L31" s="98"/>
      <c r="M31" s="90" t="e">
        <f t="shared" si="0"/>
        <v>#VALUE!</v>
      </c>
      <c r="N31" t="e">
        <v>#N/A</v>
      </c>
      <c r="O31">
        <f ca="1">IFERROR(__xludf.DUMMYFUNCTION("""COMPUTED_VALUE"""),0)</f>
        <v>0</v>
      </c>
      <c r="Q31" s="86" t="str">
        <v/>
      </c>
    </row>
    <row r="32" spans="6:17" ht="25.5" customHeight="1">
      <c r="F32" s="103"/>
      <c r="G32" s="104"/>
      <c r="I32" s="104" t="str">
        <f t="shared" si="1"/>
        <v/>
      </c>
      <c r="K32" s="97"/>
      <c r="L32" s="98"/>
      <c r="M32" s="90" t="e">
        <f t="shared" si="0"/>
        <v>#VALUE!</v>
      </c>
      <c r="N32" t="e">
        <v>#N/A</v>
      </c>
      <c r="O32">
        <f ca="1">IFERROR(__xludf.DUMMYFUNCTION("""COMPUTED_VALUE"""),0)</f>
        <v>0</v>
      </c>
      <c r="Q32" s="86" t="str">
        <v/>
      </c>
    </row>
    <row r="33" spans="2:17" ht="25.5" customHeight="1">
      <c r="F33" s="105"/>
      <c r="G33" s="102"/>
      <c r="I33" s="102" t="str">
        <f t="shared" si="1"/>
        <v/>
      </c>
      <c r="K33" s="97"/>
      <c r="L33" s="98"/>
      <c r="M33" s="90" t="e">
        <f t="shared" si="0"/>
        <v>#VALUE!</v>
      </c>
      <c r="N33" t="e">
        <v>#N/A</v>
      </c>
      <c r="O33">
        <f ca="1">IFERROR(__xludf.DUMMYFUNCTION("""COMPUTED_VALUE"""),0)</f>
        <v>0</v>
      </c>
      <c r="Q33" s="86" t="str">
        <v/>
      </c>
    </row>
    <row r="34" spans="2:17" ht="25.5" customHeight="1">
      <c r="F34" s="103"/>
      <c r="G34" s="104"/>
      <c r="I34" s="104" t="str">
        <f t="shared" si="1"/>
        <v/>
      </c>
      <c r="K34" s="106"/>
      <c r="L34" s="98"/>
      <c r="M34" s="90" t="e">
        <f t="shared" si="0"/>
        <v>#VALUE!</v>
      </c>
      <c r="N34" t="e">
        <v>#N/A</v>
      </c>
      <c r="O34">
        <f ca="1">IFERROR(__xludf.DUMMYFUNCTION("""COMPUTED_VALUE"""),0)</f>
        <v>0</v>
      </c>
      <c r="Q34" s="86" t="str">
        <v/>
      </c>
    </row>
    <row r="35" spans="2:17" ht="21.75" customHeight="1">
      <c r="K35" s="106"/>
      <c r="L35" s="107"/>
      <c r="M35" s="90" t="e">
        <f t="shared" si="0"/>
        <v>#VALUE!</v>
      </c>
      <c r="N35" t="e">
        <v>#N/A</v>
      </c>
      <c r="O35">
        <f ca="1">IFERROR(__xludf.DUMMYFUNCTION("""COMPUTED_VALUE"""),0)</f>
        <v>0</v>
      </c>
      <c r="Q35" s="86" t="str">
        <v/>
      </c>
    </row>
    <row r="36" spans="2:17" ht="6" customHeight="1">
      <c r="K36" s="106"/>
      <c r="L36" s="107"/>
      <c r="M36" s="90" t="e">
        <f t="shared" si="0"/>
        <v>#VALUE!</v>
      </c>
      <c r="N36" t="e">
        <v>#N/A</v>
      </c>
      <c r="O36">
        <f ca="1">IFERROR(__xludf.DUMMYFUNCTION("""COMPUTED_VALUE"""),0)</f>
        <v>0</v>
      </c>
      <c r="Q36" s="86" t="str">
        <v/>
      </c>
    </row>
    <row r="37" spans="2:17" ht="6" customHeight="1">
      <c r="K37" s="106"/>
      <c r="L37" s="107"/>
      <c r="M37" s="90" t="e">
        <f t="shared" si="0"/>
        <v>#VALUE!</v>
      </c>
      <c r="N37" t="e">
        <v>#N/A</v>
      </c>
      <c r="O37">
        <f ca="1">IFERROR(__xludf.DUMMYFUNCTION("""COMPUTED_VALUE"""),0)</f>
        <v>0</v>
      </c>
      <c r="Q37" s="86" t="str">
        <v/>
      </c>
    </row>
    <row r="38" spans="2:17" ht="6" customHeight="1">
      <c r="E38" s="85"/>
      <c r="F38" s="108"/>
      <c r="G38" s="102"/>
      <c r="K38" s="106"/>
      <c r="L38" s="107"/>
      <c r="M38" s="90" t="e">
        <f t="shared" si="0"/>
        <v>#VALUE!</v>
      </c>
      <c r="N38" t="e">
        <v>#N/A</v>
      </c>
      <c r="O38">
        <f ca="1">IFERROR(__xludf.DUMMYFUNCTION("""COMPUTED_VALUE"""),0)</f>
        <v>0</v>
      </c>
      <c r="Q38" s="86" t="str">
        <v/>
      </c>
    </row>
    <row r="39" spans="2:17" ht="14.25" customHeight="1">
      <c r="B39" s="109" t="s">
        <v>5215</v>
      </c>
      <c r="C39" s="30" t="e">
        <f ca="1">HYPERLINK("http://hawksey.info/tagsexplorer/?key="&amp;getSheetKey(ReadmeSettings!B9)&amp;"&amp;gid="&amp;getSheetGID("Archive"), "TAGSExplorer")</f>
        <v>#NAME?</v>
      </c>
      <c r="F39" s="110"/>
      <c r="G39" s="111"/>
      <c r="K39" s="106"/>
      <c r="L39" s="107"/>
      <c r="M39" s="90" t="e">
        <f t="shared" si="0"/>
        <v>#VALUE!</v>
      </c>
      <c r="N39" t="e">
        <v>#N/A</v>
      </c>
      <c r="O39">
        <f ca="1">IFERROR(__xludf.DUMMYFUNCTION("""COMPUTED_VALUE"""),0)</f>
        <v>0</v>
      </c>
      <c r="Q39" s="86" t="str">
        <v/>
      </c>
    </row>
    <row r="40" spans="2:17" ht="14.25" customHeight="1">
      <c r="C40" s="32"/>
      <c r="F40" s="110"/>
      <c r="G40" s="111"/>
      <c r="K40" s="106"/>
      <c r="L40" s="107"/>
      <c r="M40" s="90" t="e">
        <f t="shared" si="0"/>
        <v>#VALUE!</v>
      </c>
      <c r="N40" t="e">
        <v>#N/A</v>
      </c>
      <c r="O40">
        <f ca="1">IFERROR(__xludf.DUMMYFUNCTION("""COMPUTED_VALUE"""),0)</f>
        <v>0</v>
      </c>
      <c r="Q40" s="86" t="str">
        <v/>
      </c>
    </row>
    <row r="41" spans="2:17" ht="14.25" customHeight="1">
      <c r="C41" s="30" t="e">
        <f ca="1">HYPERLINK("http://hawksey.info/tagsexplorer/arc.html?key="&amp;getSheetKey(ReadmeSettings!B9)&amp;"&amp;gid="&amp;getSheetGID("Archive"), "TAGS Archive")</f>
        <v>#NAME?</v>
      </c>
      <c r="F41" s="110"/>
      <c r="G41" s="111"/>
      <c r="K41" s="106"/>
      <c r="L41" s="107"/>
      <c r="M41" s="90" t="e">
        <f t="shared" si="0"/>
        <v>#VALUE!</v>
      </c>
      <c r="N41" t="e">
        <v>#N/A</v>
      </c>
      <c r="O41">
        <f ca="1">IFERROR(__xludf.DUMMYFUNCTION("""COMPUTED_VALUE"""),0)</f>
        <v>0</v>
      </c>
      <c r="Q41" s="86" t="str">
        <v/>
      </c>
    </row>
    <row r="42" spans="2:17" ht="21.75" hidden="1" customHeight="1">
      <c r="F42" s="110"/>
      <c r="G42" s="111"/>
      <c r="K42" s="106"/>
      <c r="L42" s="107"/>
      <c r="M42" s="90" t="e">
        <f t="shared" si="0"/>
        <v>#VALUE!</v>
      </c>
      <c r="N42" t="e">
        <v>#N/A</v>
      </c>
      <c r="O42">
        <f ca="1">IFERROR(__xludf.DUMMYFUNCTION("""COMPUTED_VALUE"""),0)</f>
        <v>0</v>
      </c>
      <c r="Q42" s="86" t="str">
        <v/>
      </c>
    </row>
    <row r="43" spans="2:17" ht="21.75" hidden="1" customHeight="1">
      <c r="F43" s="110"/>
      <c r="G43" s="111"/>
      <c r="K43" s="106"/>
      <c r="L43" s="107"/>
      <c r="M43" s="90" t="e">
        <f t="shared" si="0"/>
        <v>#VALUE!</v>
      </c>
      <c r="N43" t="e">
        <v>#N/A</v>
      </c>
      <c r="O43">
        <f ca="1">IFERROR(__xludf.DUMMYFUNCTION("""COMPUTED_VALUE"""),0)</f>
        <v>0</v>
      </c>
      <c r="Q43" s="86" t="str">
        <v/>
      </c>
    </row>
    <row r="44" spans="2:17" ht="21.75" hidden="1" customHeight="1">
      <c r="F44" s="110"/>
      <c r="G44" s="111"/>
      <c r="K44" s="106"/>
      <c r="L44" s="107"/>
      <c r="M44" s="90" t="e">
        <f t="shared" si="0"/>
        <v>#VALUE!</v>
      </c>
      <c r="N44" t="e">
        <v>#N/A</v>
      </c>
      <c r="O44">
        <f ca="1">IFERROR(__xludf.DUMMYFUNCTION("""COMPUTED_VALUE"""),0)</f>
        <v>0</v>
      </c>
      <c r="Q44" s="86" t="str">
        <v/>
      </c>
    </row>
    <row r="45" spans="2:17" ht="21.75" hidden="1" customHeight="1">
      <c r="F45" s="110"/>
      <c r="G45" s="111"/>
      <c r="K45" s="106"/>
      <c r="L45" s="107"/>
      <c r="M45" s="90" t="e">
        <f t="shared" si="0"/>
        <v>#VALUE!</v>
      </c>
      <c r="N45" t="e">
        <v>#N/A</v>
      </c>
      <c r="O45">
        <f ca="1">IFERROR(__xludf.DUMMYFUNCTION("""COMPUTED_VALUE"""),0)</f>
        <v>0</v>
      </c>
      <c r="Q45" s="86" t="str">
        <v/>
      </c>
    </row>
    <row r="46" spans="2:17" ht="13" hidden="1">
      <c r="K46" s="106"/>
      <c r="L46" s="107"/>
      <c r="M46" s="90" t="e">
        <f t="shared" si="0"/>
        <v>#VALUE!</v>
      </c>
      <c r="N46" t="e">
        <v>#N/A</v>
      </c>
      <c r="O46">
        <f ca="1">IFERROR(__xludf.DUMMYFUNCTION("""COMPUTED_VALUE"""),0)</f>
        <v>0</v>
      </c>
      <c r="Q46" s="86" t="str">
        <v/>
      </c>
    </row>
    <row r="47" spans="2:17" ht="13" hidden="1">
      <c r="K47" s="106"/>
      <c r="L47" s="107"/>
      <c r="M47" s="90" t="e">
        <f t="shared" si="0"/>
        <v>#VALUE!</v>
      </c>
      <c r="N47" t="e">
        <v>#N/A</v>
      </c>
      <c r="O47">
        <f ca="1">IFERROR(__xludf.DUMMYFUNCTION("""COMPUTED_VALUE"""),0)</f>
        <v>0</v>
      </c>
      <c r="Q47" s="86" t="str">
        <v/>
      </c>
    </row>
    <row r="48" spans="2:17" ht="13" hidden="1">
      <c r="K48" s="106"/>
      <c r="L48" s="107"/>
      <c r="M48" s="90" t="e">
        <f t="shared" si="0"/>
        <v>#VALUE!</v>
      </c>
      <c r="N48" t="e">
        <v>#N/A</v>
      </c>
      <c r="O48">
        <f ca="1">IFERROR(__xludf.DUMMYFUNCTION("""COMPUTED_VALUE"""),0)</f>
        <v>0</v>
      </c>
      <c r="Q48" s="86" t="str">
        <v/>
      </c>
    </row>
    <row r="49" spans="11:17" ht="13" hidden="1">
      <c r="K49" s="106"/>
      <c r="L49" s="107"/>
      <c r="M49" s="90" t="e">
        <f t="shared" si="0"/>
        <v>#VALUE!</v>
      </c>
      <c r="N49" t="e">
        <v>#N/A</v>
      </c>
      <c r="O49">
        <f ca="1">IFERROR(__xludf.DUMMYFUNCTION("""COMPUTED_VALUE"""),0)</f>
        <v>0</v>
      </c>
      <c r="Q49" s="86" t="str">
        <v/>
      </c>
    </row>
    <row r="50" spans="11:17" ht="13" hidden="1">
      <c r="K50" s="106"/>
      <c r="L50" s="107"/>
      <c r="M50" s="90" t="e">
        <f t="shared" si="0"/>
        <v>#VALUE!</v>
      </c>
      <c r="N50" t="e">
        <v>#N/A</v>
      </c>
      <c r="O50">
        <f ca="1">IFERROR(__xludf.DUMMYFUNCTION("""COMPUTED_VALUE"""),0)</f>
        <v>0</v>
      </c>
      <c r="Q50" s="86" t="str">
        <v/>
      </c>
    </row>
    <row r="51" spans="11:17" ht="13" hidden="1">
      <c r="K51" s="106"/>
      <c r="L51" s="107"/>
      <c r="M51" s="90" t="e">
        <f t="shared" si="0"/>
        <v>#VALUE!</v>
      </c>
      <c r="N51" t="e">
        <v>#N/A</v>
      </c>
      <c r="O51">
        <f ca="1">IFERROR(__xludf.DUMMYFUNCTION("""COMPUTED_VALUE"""),0)</f>
        <v>0</v>
      </c>
      <c r="Q51" s="86" t="str">
        <v/>
      </c>
    </row>
    <row r="52" spans="11:17" ht="13" hidden="1">
      <c r="K52" s="106"/>
      <c r="L52" s="107"/>
      <c r="M52" s="90" t="e">
        <f t="shared" si="0"/>
        <v>#VALUE!</v>
      </c>
      <c r="N52" t="e">
        <v>#N/A</v>
      </c>
      <c r="O52">
        <f ca="1">IFERROR(__xludf.DUMMYFUNCTION("""COMPUTED_VALUE"""),0)</f>
        <v>0</v>
      </c>
      <c r="Q52" s="86" t="str">
        <v/>
      </c>
    </row>
    <row r="53" spans="11:17" ht="13" hidden="1">
      <c r="K53" s="106"/>
      <c r="L53" s="107"/>
      <c r="M53" s="90" t="e">
        <f t="shared" si="0"/>
        <v>#VALUE!</v>
      </c>
      <c r="N53" t="e">
        <v>#N/A</v>
      </c>
      <c r="O53">
        <f ca="1">IFERROR(__xludf.DUMMYFUNCTION("""COMPUTED_VALUE"""),0)</f>
        <v>0</v>
      </c>
      <c r="Q53" s="86" t="str">
        <v/>
      </c>
    </row>
    <row r="54" spans="11:17" ht="13" hidden="1">
      <c r="K54" s="106"/>
      <c r="L54" s="107"/>
      <c r="M54" s="90" t="e">
        <f t="shared" si="0"/>
        <v>#VALUE!</v>
      </c>
      <c r="N54" t="e">
        <v>#N/A</v>
      </c>
      <c r="O54">
        <f ca="1">IFERROR(__xludf.DUMMYFUNCTION("""COMPUTED_VALUE"""),0)</f>
        <v>0</v>
      </c>
      <c r="Q54" s="86" t="str">
        <v/>
      </c>
    </row>
    <row r="55" spans="11:17" ht="13" hidden="1">
      <c r="K55" s="106"/>
      <c r="L55" s="107"/>
      <c r="M55" s="90" t="e">
        <f t="shared" si="0"/>
        <v>#VALUE!</v>
      </c>
      <c r="N55" t="e">
        <v>#N/A</v>
      </c>
      <c r="O55">
        <f ca="1">IFERROR(__xludf.DUMMYFUNCTION("""COMPUTED_VALUE"""),0)</f>
        <v>0</v>
      </c>
      <c r="Q55" s="86" t="str">
        <v/>
      </c>
    </row>
    <row r="56" spans="11:17" ht="13" hidden="1">
      <c r="K56" s="106"/>
      <c r="L56" s="107"/>
      <c r="M56" s="90" t="e">
        <f t="shared" si="0"/>
        <v>#VALUE!</v>
      </c>
      <c r="N56" t="e">
        <v>#N/A</v>
      </c>
      <c r="O56">
        <f ca="1">IFERROR(__xludf.DUMMYFUNCTION("""COMPUTED_VALUE"""),0)</f>
        <v>0</v>
      </c>
      <c r="Q56" s="86" t="str">
        <v/>
      </c>
    </row>
    <row r="57" spans="11:17" ht="13" hidden="1">
      <c r="K57" s="106"/>
      <c r="L57" s="107"/>
      <c r="M57" s="90" t="e">
        <f t="shared" si="0"/>
        <v>#VALUE!</v>
      </c>
      <c r="N57" t="e">
        <v>#N/A</v>
      </c>
      <c r="O57">
        <f ca="1">IFERROR(__xludf.DUMMYFUNCTION("""COMPUTED_VALUE"""),0)</f>
        <v>0</v>
      </c>
      <c r="Q57" s="86" t="str">
        <v/>
      </c>
    </row>
    <row r="58" spans="11:17" ht="13" hidden="1">
      <c r="K58" s="106"/>
      <c r="L58" s="107"/>
      <c r="M58" s="90" t="e">
        <f t="shared" si="0"/>
        <v>#VALUE!</v>
      </c>
      <c r="N58" t="e">
        <v>#N/A</v>
      </c>
      <c r="O58">
        <f ca="1">IFERROR(__xludf.DUMMYFUNCTION("""COMPUTED_VALUE"""),0)</f>
        <v>0</v>
      </c>
      <c r="Q58" s="86" t="str">
        <v/>
      </c>
    </row>
    <row r="59" spans="11:17" ht="13" hidden="1">
      <c r="K59" s="106"/>
      <c r="L59" s="107"/>
      <c r="M59" s="90" t="e">
        <f t="shared" si="0"/>
        <v>#VALUE!</v>
      </c>
      <c r="N59" t="e">
        <v>#N/A</v>
      </c>
      <c r="O59">
        <f ca="1">IFERROR(__xludf.DUMMYFUNCTION("""COMPUTED_VALUE"""),0)</f>
        <v>0</v>
      </c>
      <c r="Q59" s="86" t="str">
        <v/>
      </c>
    </row>
    <row r="60" spans="11:17" ht="13" hidden="1">
      <c r="K60" s="106"/>
      <c r="L60" s="107"/>
      <c r="M60" s="90" t="e">
        <f t="shared" si="0"/>
        <v>#VALUE!</v>
      </c>
      <c r="N60" t="e">
        <v>#N/A</v>
      </c>
      <c r="O60">
        <f ca="1">IFERROR(__xludf.DUMMYFUNCTION("""COMPUTED_VALUE"""),0)</f>
        <v>0</v>
      </c>
      <c r="Q60" s="86" t="str">
        <v/>
      </c>
    </row>
    <row r="61" spans="11:17" ht="13" hidden="1">
      <c r="K61" s="106"/>
      <c r="L61" s="107"/>
      <c r="M61" s="90" t="e">
        <f t="shared" si="0"/>
        <v>#VALUE!</v>
      </c>
      <c r="N61" t="e">
        <v>#N/A</v>
      </c>
      <c r="O61">
        <f ca="1">IFERROR(__xludf.DUMMYFUNCTION("""COMPUTED_VALUE"""),0)</f>
        <v>0</v>
      </c>
      <c r="Q61" s="86" t="str">
        <v/>
      </c>
    </row>
    <row r="62" spans="11:17" ht="13" hidden="1">
      <c r="K62" s="106"/>
      <c r="L62" s="107"/>
      <c r="M62" s="90" t="e">
        <f t="shared" si="0"/>
        <v>#VALUE!</v>
      </c>
      <c r="N62" t="e">
        <v>#N/A</v>
      </c>
      <c r="O62">
        <f ca="1">IFERROR(__xludf.DUMMYFUNCTION("""COMPUTED_VALUE"""),0)</f>
        <v>0</v>
      </c>
      <c r="Q62" s="86" t="str">
        <v/>
      </c>
    </row>
    <row r="63" spans="11:17" ht="13" hidden="1">
      <c r="K63" s="106"/>
      <c r="L63" s="107"/>
      <c r="M63" s="90" t="e">
        <f t="shared" si="0"/>
        <v>#VALUE!</v>
      </c>
      <c r="N63" t="e">
        <v>#N/A</v>
      </c>
      <c r="O63">
        <f ca="1">IFERROR(__xludf.DUMMYFUNCTION("""COMPUTED_VALUE"""),0)</f>
        <v>0</v>
      </c>
      <c r="Q63" s="86" t="str">
        <v/>
      </c>
    </row>
    <row r="64" spans="11:17" ht="13" hidden="1">
      <c r="K64" s="106"/>
      <c r="L64" s="107"/>
      <c r="M64" s="90" t="e">
        <f t="shared" si="0"/>
        <v>#VALUE!</v>
      </c>
      <c r="N64" t="e">
        <v>#N/A</v>
      </c>
      <c r="O64">
        <f ca="1">IFERROR(__xludf.DUMMYFUNCTION("""COMPUTED_VALUE"""),0)</f>
        <v>0</v>
      </c>
      <c r="Q64" s="86" t="str">
        <v/>
      </c>
    </row>
    <row r="65" spans="11:17" ht="13" hidden="1">
      <c r="K65" s="106"/>
      <c r="L65" s="107"/>
      <c r="M65" s="90" t="e">
        <f t="shared" si="0"/>
        <v>#VALUE!</v>
      </c>
      <c r="N65" t="e">
        <v>#N/A</v>
      </c>
      <c r="O65">
        <f ca="1">IFERROR(__xludf.DUMMYFUNCTION("""COMPUTED_VALUE"""),0)</f>
        <v>0</v>
      </c>
      <c r="Q65" s="86" t="str">
        <v/>
      </c>
    </row>
    <row r="66" spans="11:17" ht="13" hidden="1">
      <c r="K66" s="106"/>
      <c r="L66" s="107"/>
      <c r="M66" s="90" t="e">
        <f t="shared" si="0"/>
        <v>#VALUE!</v>
      </c>
      <c r="N66" t="e">
        <v>#N/A</v>
      </c>
      <c r="O66">
        <f ca="1">IFERROR(__xludf.DUMMYFUNCTION("""COMPUTED_VALUE"""),0)</f>
        <v>0</v>
      </c>
      <c r="Q66" s="86" t="str">
        <v/>
      </c>
    </row>
    <row r="67" spans="11:17" ht="13" hidden="1">
      <c r="K67" s="106"/>
      <c r="L67" s="107"/>
      <c r="M67" s="90" t="e">
        <f t="shared" si="0"/>
        <v>#VALUE!</v>
      </c>
      <c r="N67" t="e">
        <v>#N/A</v>
      </c>
      <c r="O67">
        <f ca="1">IFERROR(__xludf.DUMMYFUNCTION("""COMPUTED_VALUE"""),0)</f>
        <v>0</v>
      </c>
      <c r="Q67" s="86" t="str">
        <v/>
      </c>
    </row>
    <row r="68" spans="11:17" ht="13" hidden="1">
      <c r="K68" s="106"/>
      <c r="L68" s="107"/>
      <c r="M68" s="90" t="e">
        <f t="shared" si="0"/>
        <v>#VALUE!</v>
      </c>
      <c r="N68" t="e">
        <v>#N/A</v>
      </c>
      <c r="O68">
        <f ca="1">IFERROR(__xludf.DUMMYFUNCTION("""COMPUTED_VALUE"""),0)</f>
        <v>0</v>
      </c>
      <c r="Q68" s="86" t="str">
        <v/>
      </c>
    </row>
    <row r="69" spans="11:17" ht="13" hidden="1">
      <c r="K69" s="106"/>
      <c r="L69" s="107"/>
      <c r="M69" s="90" t="e">
        <f t="shared" si="0"/>
        <v>#VALUE!</v>
      </c>
      <c r="N69" t="e">
        <v>#N/A</v>
      </c>
      <c r="O69">
        <f ca="1">IFERROR(__xludf.DUMMYFUNCTION("""COMPUTED_VALUE"""),0)</f>
        <v>0</v>
      </c>
      <c r="Q69" s="86" t="str">
        <v/>
      </c>
    </row>
    <row r="70" spans="11:17" ht="13" hidden="1">
      <c r="K70" s="106"/>
      <c r="L70" s="107"/>
      <c r="M70" s="90" t="e">
        <f t="shared" si="0"/>
        <v>#VALUE!</v>
      </c>
      <c r="N70" t="e">
        <v>#N/A</v>
      </c>
      <c r="O70">
        <f ca="1">IFERROR(__xludf.DUMMYFUNCTION("""COMPUTED_VALUE"""),0)</f>
        <v>0</v>
      </c>
      <c r="Q70" s="86" t="str">
        <v/>
      </c>
    </row>
    <row r="71" spans="11:17" ht="13" hidden="1">
      <c r="K71" s="106"/>
      <c r="L71" s="107"/>
      <c r="M71" s="90" t="e">
        <f t="shared" si="0"/>
        <v>#VALUE!</v>
      </c>
      <c r="N71" t="e">
        <v>#N/A</v>
      </c>
      <c r="O71">
        <f ca="1">IFERROR(__xludf.DUMMYFUNCTION("""COMPUTED_VALUE"""),0)</f>
        <v>0</v>
      </c>
      <c r="Q71" s="86" t="str">
        <v/>
      </c>
    </row>
    <row r="72" spans="11:17" ht="13" hidden="1">
      <c r="K72" s="106"/>
      <c r="L72" s="107"/>
      <c r="M72" s="90" t="e">
        <f t="shared" si="0"/>
        <v>#VALUE!</v>
      </c>
      <c r="N72" t="e">
        <v>#N/A</v>
      </c>
      <c r="O72">
        <f ca="1">IFERROR(__xludf.DUMMYFUNCTION("""COMPUTED_VALUE"""),0)</f>
        <v>0</v>
      </c>
      <c r="Q72" s="86" t="str">
        <v/>
      </c>
    </row>
    <row r="73" spans="11:17" ht="13" hidden="1">
      <c r="K73" s="106"/>
      <c r="L73" s="107"/>
      <c r="M73" s="90" t="e">
        <f t="shared" si="0"/>
        <v>#VALUE!</v>
      </c>
      <c r="N73" t="e">
        <v>#N/A</v>
      </c>
      <c r="O73">
        <f ca="1">IFERROR(__xludf.DUMMYFUNCTION("""COMPUTED_VALUE"""),0)</f>
        <v>0</v>
      </c>
      <c r="Q73" s="86" t="str">
        <v/>
      </c>
    </row>
    <row r="74" spans="11:17" ht="13" hidden="1">
      <c r="K74" s="106"/>
      <c r="L74" s="107"/>
      <c r="M74" s="90" t="e">
        <f t="shared" si="0"/>
        <v>#VALUE!</v>
      </c>
      <c r="N74" t="e">
        <v>#N/A</v>
      </c>
      <c r="O74">
        <f ca="1">IFERROR(__xludf.DUMMYFUNCTION("""COMPUTED_VALUE"""),0)</f>
        <v>0</v>
      </c>
      <c r="Q74" s="86" t="str">
        <v/>
      </c>
    </row>
    <row r="75" spans="11:17" ht="13" hidden="1">
      <c r="K75" s="106"/>
      <c r="L75" s="107"/>
      <c r="M75" s="90" t="e">
        <f t="shared" si="0"/>
        <v>#VALUE!</v>
      </c>
      <c r="N75" t="e">
        <v>#N/A</v>
      </c>
      <c r="O75">
        <f ca="1">IFERROR(__xludf.DUMMYFUNCTION("""COMPUTED_VALUE"""),0)</f>
        <v>0</v>
      </c>
      <c r="Q75" s="86" t="str">
        <v/>
      </c>
    </row>
    <row r="76" spans="11:17" ht="13" hidden="1">
      <c r="K76" s="106"/>
      <c r="L76" s="107"/>
      <c r="M76" s="90" t="e">
        <f t="shared" si="0"/>
        <v>#VALUE!</v>
      </c>
      <c r="N76" t="e">
        <v>#N/A</v>
      </c>
      <c r="O76">
        <f ca="1">IFERROR(__xludf.DUMMYFUNCTION("""COMPUTED_VALUE"""),0)</f>
        <v>0</v>
      </c>
      <c r="Q76" s="86" t="str">
        <v/>
      </c>
    </row>
    <row r="77" spans="11:17" ht="13" hidden="1">
      <c r="K77" s="106"/>
      <c r="L77" s="107"/>
      <c r="M77" s="90" t="e">
        <f t="shared" si="0"/>
        <v>#VALUE!</v>
      </c>
      <c r="N77" t="e">
        <v>#N/A</v>
      </c>
      <c r="O77">
        <f ca="1">IFERROR(__xludf.DUMMYFUNCTION("""COMPUTED_VALUE"""),0)</f>
        <v>0</v>
      </c>
      <c r="Q77" s="86" t="str">
        <v/>
      </c>
    </row>
    <row r="78" spans="11:17" ht="13" hidden="1">
      <c r="K78" s="106"/>
      <c r="L78" s="107"/>
      <c r="M78" s="90" t="e">
        <f t="shared" si="0"/>
        <v>#VALUE!</v>
      </c>
      <c r="N78" t="e">
        <v>#N/A</v>
      </c>
      <c r="O78">
        <f ca="1">IFERROR(__xludf.DUMMYFUNCTION("""COMPUTED_VALUE"""),0)</f>
        <v>0</v>
      </c>
      <c r="Q78" s="86" t="str">
        <v/>
      </c>
    </row>
    <row r="79" spans="11:17" ht="13" hidden="1">
      <c r="K79" s="106"/>
      <c r="L79" s="107"/>
      <c r="M79" s="90" t="e">
        <f t="shared" si="0"/>
        <v>#VALUE!</v>
      </c>
      <c r="N79" t="e">
        <v>#N/A</v>
      </c>
      <c r="O79">
        <f ca="1">IFERROR(__xludf.DUMMYFUNCTION("""COMPUTED_VALUE"""),0)</f>
        <v>0</v>
      </c>
      <c r="Q79" s="86" t="str">
        <v/>
      </c>
    </row>
    <row r="80" spans="11:17" ht="13" hidden="1">
      <c r="K80" s="106"/>
      <c r="L80" s="107"/>
      <c r="M80" s="90" t="e">
        <f t="shared" si="0"/>
        <v>#VALUE!</v>
      </c>
      <c r="N80" t="e">
        <v>#N/A</v>
      </c>
      <c r="O80">
        <f ca="1">IFERROR(__xludf.DUMMYFUNCTION("""COMPUTED_VALUE"""),0)</f>
        <v>0</v>
      </c>
      <c r="Q80" s="86" t="str">
        <v/>
      </c>
    </row>
    <row r="81" spans="11:17" ht="13" hidden="1">
      <c r="K81" s="106"/>
      <c r="L81" s="107"/>
      <c r="M81" s="90" t="e">
        <f t="shared" si="0"/>
        <v>#VALUE!</v>
      </c>
      <c r="N81" t="e">
        <v>#N/A</v>
      </c>
      <c r="O81">
        <f ca="1">IFERROR(__xludf.DUMMYFUNCTION("""COMPUTED_VALUE"""),0)</f>
        <v>0</v>
      </c>
      <c r="Q81" s="86" t="str">
        <v/>
      </c>
    </row>
    <row r="82" spans="11:17" ht="13" hidden="1">
      <c r="K82" s="106"/>
      <c r="L82" s="107"/>
      <c r="M82" s="90" t="e">
        <f t="shared" si="0"/>
        <v>#VALUE!</v>
      </c>
      <c r="N82" t="e">
        <v>#N/A</v>
      </c>
      <c r="O82">
        <f ca="1">IFERROR(__xludf.DUMMYFUNCTION("""COMPUTED_VALUE"""),0)</f>
        <v>0</v>
      </c>
      <c r="Q82" s="86" t="str">
        <v/>
      </c>
    </row>
    <row r="83" spans="11:17" ht="13" hidden="1">
      <c r="K83" s="106"/>
      <c r="L83" s="107"/>
      <c r="M83" s="90" t="e">
        <f t="shared" si="0"/>
        <v>#VALUE!</v>
      </c>
      <c r="N83" t="e">
        <v>#N/A</v>
      </c>
      <c r="O83">
        <f ca="1">IFERROR(__xludf.DUMMYFUNCTION("""COMPUTED_VALUE"""),0)</f>
        <v>0</v>
      </c>
      <c r="Q83" s="86" t="str">
        <v/>
      </c>
    </row>
    <row r="84" spans="11:17" ht="13" hidden="1">
      <c r="K84" s="106"/>
      <c r="L84" s="107"/>
      <c r="M84" s="90" t="e">
        <f t="shared" si="0"/>
        <v>#VALUE!</v>
      </c>
      <c r="N84" t="e">
        <v>#N/A</v>
      </c>
      <c r="O84">
        <f ca="1">IFERROR(__xludf.DUMMYFUNCTION("""COMPUTED_VALUE"""),0)</f>
        <v>0</v>
      </c>
      <c r="Q84" s="86" t="str">
        <v/>
      </c>
    </row>
    <row r="85" spans="11:17" ht="13" hidden="1">
      <c r="K85" s="106"/>
      <c r="L85" s="107"/>
      <c r="M85" s="90" t="e">
        <f t="shared" si="0"/>
        <v>#VALUE!</v>
      </c>
      <c r="N85" t="e">
        <v>#N/A</v>
      </c>
      <c r="O85">
        <f ca="1">IFERROR(__xludf.DUMMYFUNCTION("""COMPUTED_VALUE"""),0)</f>
        <v>0</v>
      </c>
      <c r="Q85" s="86" t="str">
        <v/>
      </c>
    </row>
    <row r="86" spans="11:17" ht="13" hidden="1">
      <c r="K86" s="106"/>
      <c r="L86" s="107"/>
      <c r="M86" s="90" t="e">
        <f t="shared" si="0"/>
        <v>#VALUE!</v>
      </c>
      <c r="N86" t="e">
        <v>#N/A</v>
      </c>
      <c r="O86">
        <f ca="1">IFERROR(__xludf.DUMMYFUNCTION("""COMPUTED_VALUE"""),0)</f>
        <v>0</v>
      </c>
      <c r="Q86" s="86" t="str">
        <v/>
      </c>
    </row>
    <row r="87" spans="11:17" ht="13" hidden="1">
      <c r="K87" s="106"/>
      <c r="L87" s="107"/>
      <c r="M87" s="90" t="e">
        <f t="shared" si="0"/>
        <v>#VALUE!</v>
      </c>
      <c r="N87" t="e">
        <v>#N/A</v>
      </c>
      <c r="O87">
        <f ca="1">IFERROR(__xludf.DUMMYFUNCTION("""COMPUTED_VALUE"""),0)</f>
        <v>0</v>
      </c>
      <c r="Q87" s="86" t="str">
        <v/>
      </c>
    </row>
    <row r="88" spans="11:17" ht="13" hidden="1">
      <c r="K88" s="106"/>
      <c r="L88" s="107"/>
      <c r="M88" s="90" t="e">
        <f t="shared" si="0"/>
        <v>#VALUE!</v>
      </c>
      <c r="N88" t="e">
        <v>#N/A</v>
      </c>
      <c r="O88">
        <f ca="1">IFERROR(__xludf.DUMMYFUNCTION("""COMPUTED_VALUE"""),0)</f>
        <v>0</v>
      </c>
      <c r="Q88" s="86" t="str">
        <v/>
      </c>
    </row>
    <row r="89" spans="11:17" ht="13" hidden="1">
      <c r="K89" s="106"/>
      <c r="L89" s="107"/>
      <c r="M89" s="90" t="e">
        <f t="shared" si="0"/>
        <v>#VALUE!</v>
      </c>
      <c r="N89" t="e">
        <v>#N/A</v>
      </c>
      <c r="O89">
        <f ca="1">IFERROR(__xludf.DUMMYFUNCTION("""COMPUTED_VALUE"""),0)</f>
        <v>0</v>
      </c>
      <c r="Q89" s="86" t="str">
        <v/>
      </c>
    </row>
    <row r="90" spans="11:17" ht="13" hidden="1">
      <c r="K90" s="106"/>
      <c r="L90" s="107"/>
      <c r="M90" s="90" t="e">
        <f t="shared" si="0"/>
        <v>#VALUE!</v>
      </c>
      <c r="N90" t="e">
        <v>#N/A</v>
      </c>
      <c r="O90">
        <f ca="1">IFERROR(__xludf.DUMMYFUNCTION("""COMPUTED_VALUE"""),0)</f>
        <v>0</v>
      </c>
      <c r="Q90" s="86" t="str">
        <v/>
      </c>
    </row>
    <row r="91" spans="11:17" ht="13" hidden="1">
      <c r="K91" s="106"/>
      <c r="L91" s="107"/>
      <c r="M91" s="90" t="e">
        <f t="shared" si="0"/>
        <v>#VALUE!</v>
      </c>
      <c r="N91" t="e">
        <v>#N/A</v>
      </c>
      <c r="O91">
        <f ca="1">IFERROR(__xludf.DUMMYFUNCTION("""COMPUTED_VALUE"""),0)</f>
        <v>0</v>
      </c>
      <c r="Q91" s="86" t="str">
        <v/>
      </c>
    </row>
    <row r="92" spans="11:17" ht="13" hidden="1">
      <c r="K92" s="106"/>
      <c r="L92" s="107"/>
      <c r="M92" s="90" t="e">
        <f t="shared" si="0"/>
        <v>#VALUE!</v>
      </c>
      <c r="N92" t="e">
        <v>#N/A</v>
      </c>
      <c r="O92">
        <f ca="1">IFERROR(__xludf.DUMMYFUNCTION("""COMPUTED_VALUE"""),0)</f>
        <v>0</v>
      </c>
      <c r="Q92" s="86" t="str">
        <v/>
      </c>
    </row>
    <row r="93" spans="11:17" ht="13" hidden="1">
      <c r="K93" s="106"/>
      <c r="L93" s="107"/>
      <c r="M93" s="90" t="e">
        <f t="shared" si="0"/>
        <v>#VALUE!</v>
      </c>
      <c r="N93" t="e">
        <v>#N/A</v>
      </c>
      <c r="O93">
        <f ca="1">IFERROR(__xludf.DUMMYFUNCTION("""COMPUTED_VALUE"""),0)</f>
        <v>0</v>
      </c>
      <c r="Q93" s="86" t="str">
        <v/>
      </c>
    </row>
    <row r="94" spans="11:17" ht="13" hidden="1">
      <c r="K94" s="106"/>
      <c r="L94" s="107"/>
      <c r="M94" s="90" t="e">
        <f t="shared" si="0"/>
        <v>#VALUE!</v>
      </c>
      <c r="N94" t="e">
        <v>#N/A</v>
      </c>
      <c r="O94">
        <f ca="1">IFERROR(__xludf.DUMMYFUNCTION("""COMPUTED_VALUE"""),0)</f>
        <v>0</v>
      </c>
      <c r="Q94" s="86" t="str">
        <v/>
      </c>
    </row>
    <row r="95" spans="11:17" ht="13" hidden="1">
      <c r="K95" s="106"/>
      <c r="L95" s="107"/>
      <c r="M95" s="90" t="e">
        <f t="shared" si="0"/>
        <v>#VALUE!</v>
      </c>
      <c r="N95" t="e">
        <v>#N/A</v>
      </c>
      <c r="O95">
        <f ca="1">IFERROR(__xludf.DUMMYFUNCTION("""COMPUTED_VALUE"""),0)</f>
        <v>0</v>
      </c>
      <c r="Q95" s="86" t="str">
        <v/>
      </c>
    </row>
    <row r="96" spans="11:17" ht="13" hidden="1">
      <c r="K96" s="106"/>
      <c r="L96" s="107"/>
      <c r="M96" s="90" t="e">
        <f t="shared" si="0"/>
        <v>#VALUE!</v>
      </c>
      <c r="N96" t="e">
        <v>#N/A</v>
      </c>
      <c r="O96">
        <f ca="1">IFERROR(__xludf.DUMMYFUNCTION("""COMPUTED_VALUE"""),0)</f>
        <v>0</v>
      </c>
      <c r="Q96" s="86" t="str">
        <v/>
      </c>
    </row>
    <row r="97" spans="11:17" ht="13" hidden="1">
      <c r="K97" s="106"/>
      <c r="L97" s="107"/>
      <c r="M97" s="90" t="e">
        <f t="shared" si="0"/>
        <v>#VALUE!</v>
      </c>
      <c r="N97" t="e">
        <v>#N/A</v>
      </c>
      <c r="O97">
        <f ca="1">IFERROR(__xludf.DUMMYFUNCTION("""COMPUTED_VALUE"""),0)</f>
        <v>0</v>
      </c>
      <c r="Q97" s="86" t="str">
        <v/>
      </c>
    </row>
    <row r="98" spans="11:17" ht="13" hidden="1">
      <c r="K98" s="106"/>
      <c r="L98" s="107"/>
      <c r="M98" s="90" t="e">
        <f t="shared" si="0"/>
        <v>#VALUE!</v>
      </c>
      <c r="N98" t="e">
        <v>#N/A</v>
      </c>
      <c r="O98">
        <f ca="1">IFERROR(__xludf.DUMMYFUNCTION("""COMPUTED_VALUE"""),0)</f>
        <v>0</v>
      </c>
      <c r="Q98" s="86" t="str">
        <v/>
      </c>
    </row>
    <row r="99" spans="11:17" ht="13" hidden="1">
      <c r="K99" s="106"/>
      <c r="L99" s="107"/>
      <c r="M99" s="90" t="e">
        <f t="shared" si="0"/>
        <v>#VALUE!</v>
      </c>
      <c r="N99" t="e">
        <v>#N/A</v>
      </c>
      <c r="O99">
        <f ca="1">IFERROR(__xludf.DUMMYFUNCTION("""COMPUTED_VALUE"""),0)</f>
        <v>0</v>
      </c>
      <c r="Q99" s="86" t="str">
        <v/>
      </c>
    </row>
    <row r="100" spans="11:17" ht="13" hidden="1">
      <c r="K100" s="106"/>
      <c r="L100" s="107"/>
      <c r="M100" s="90" t="e">
        <f t="shared" si="0"/>
        <v>#VALUE!</v>
      </c>
      <c r="N100" t="e">
        <v>#N/A</v>
      </c>
      <c r="O100">
        <f ca="1">IFERROR(__xludf.DUMMYFUNCTION("""COMPUTED_VALUE"""),0)</f>
        <v>0</v>
      </c>
      <c r="Q100" s="86" t="str">
        <v/>
      </c>
    </row>
    <row r="101" spans="11:17" ht="13" hidden="1">
      <c r="K101" s="106"/>
      <c r="L101" s="107"/>
      <c r="M101" s="90" t="e">
        <f t="shared" si="0"/>
        <v>#VALUE!</v>
      </c>
      <c r="N101" t="e">
        <v>#N/A</v>
      </c>
      <c r="O101">
        <f ca="1">IFERROR(__xludf.DUMMYFUNCTION("""COMPUTED_VALUE"""),0)</f>
        <v>0</v>
      </c>
      <c r="Q101" s="86" t="str">
        <v/>
      </c>
    </row>
    <row r="102" spans="11:17" ht="13" hidden="1">
      <c r="K102" s="106"/>
      <c r="L102" s="107"/>
      <c r="M102" s="90" t="e">
        <f t="shared" si="0"/>
        <v>#VALUE!</v>
      </c>
      <c r="N102" t="e">
        <v>#N/A</v>
      </c>
      <c r="O102">
        <f ca="1">IFERROR(__xludf.DUMMYFUNCTION("""COMPUTED_VALUE"""),0)</f>
        <v>0</v>
      </c>
      <c r="Q102" s="86" t="str">
        <v/>
      </c>
    </row>
    <row r="103" spans="11:17" ht="13" hidden="1">
      <c r="K103" s="106"/>
      <c r="L103" s="107"/>
      <c r="M103" s="90" t="e">
        <f t="shared" si="0"/>
        <v>#VALUE!</v>
      </c>
      <c r="N103" t="e">
        <v>#N/A</v>
      </c>
      <c r="O103">
        <f ca="1">IFERROR(__xludf.DUMMYFUNCTION("""COMPUTED_VALUE"""),0)</f>
        <v>0</v>
      </c>
      <c r="Q103" s="86" t="str">
        <v/>
      </c>
    </row>
    <row r="104" spans="11:17" ht="13" hidden="1">
      <c r="K104" s="106"/>
      <c r="L104" s="107"/>
      <c r="M104" s="90" t="e">
        <f t="shared" si="0"/>
        <v>#VALUE!</v>
      </c>
      <c r="N104" t="e">
        <v>#N/A</v>
      </c>
      <c r="O104">
        <f ca="1">IFERROR(__xludf.DUMMYFUNCTION("""COMPUTED_VALUE"""),0)</f>
        <v>0</v>
      </c>
      <c r="Q104" s="86" t="str">
        <v/>
      </c>
    </row>
    <row r="105" spans="11:17" ht="13" hidden="1">
      <c r="K105" s="106"/>
      <c r="L105" s="107"/>
      <c r="M105" s="90" t="e">
        <f t="shared" si="0"/>
        <v>#VALUE!</v>
      </c>
      <c r="N105" t="e">
        <v>#N/A</v>
      </c>
      <c r="O105">
        <f ca="1">IFERROR(__xludf.DUMMYFUNCTION("""COMPUTED_VALUE"""),0)</f>
        <v>0</v>
      </c>
      <c r="Q105" s="86" t="str">
        <v/>
      </c>
    </row>
    <row r="106" spans="11:17" ht="13" hidden="1">
      <c r="K106" s="106"/>
      <c r="L106" s="107"/>
      <c r="M106" s="90" t="e">
        <f t="shared" si="0"/>
        <v>#VALUE!</v>
      </c>
      <c r="N106" t="e">
        <v>#N/A</v>
      </c>
      <c r="O106">
        <f ca="1">IFERROR(__xludf.DUMMYFUNCTION("""COMPUTED_VALUE"""),0)</f>
        <v>0</v>
      </c>
      <c r="Q106" s="86" t="str">
        <v/>
      </c>
    </row>
    <row r="107" spans="11:17" ht="13" hidden="1">
      <c r="K107" s="106"/>
      <c r="L107" s="107"/>
      <c r="M107" s="90" t="e">
        <f t="shared" si="0"/>
        <v>#VALUE!</v>
      </c>
      <c r="N107" t="e">
        <v>#N/A</v>
      </c>
      <c r="O107">
        <f ca="1">IFERROR(__xludf.DUMMYFUNCTION("""COMPUTED_VALUE"""),0)</f>
        <v>0</v>
      </c>
      <c r="Q107" s="86" t="str">
        <v/>
      </c>
    </row>
    <row r="108" spans="11:17" ht="13" hidden="1">
      <c r="K108" s="106"/>
      <c r="L108" s="107"/>
      <c r="M108" s="90" t="e">
        <f t="shared" si="0"/>
        <v>#VALUE!</v>
      </c>
      <c r="N108" t="e">
        <v>#N/A</v>
      </c>
      <c r="O108">
        <f ca="1">IFERROR(__xludf.DUMMYFUNCTION("""COMPUTED_VALUE"""),0)</f>
        <v>0</v>
      </c>
      <c r="Q108" s="86" t="str">
        <v/>
      </c>
    </row>
    <row r="109" spans="11:17" ht="13" hidden="1">
      <c r="K109" s="106"/>
      <c r="L109" s="107"/>
      <c r="M109" s="90" t="e">
        <f t="shared" si="0"/>
        <v>#VALUE!</v>
      </c>
      <c r="N109" t="e">
        <v>#N/A</v>
      </c>
      <c r="O109">
        <f ca="1">IFERROR(__xludf.DUMMYFUNCTION("""COMPUTED_VALUE"""),0)</f>
        <v>0</v>
      </c>
      <c r="Q109" s="86" t="str">
        <v/>
      </c>
    </row>
    <row r="110" spans="11:17" ht="13" hidden="1">
      <c r="K110" s="106"/>
      <c r="L110" s="107"/>
      <c r="M110" s="90" t="e">
        <f t="shared" si="0"/>
        <v>#VALUE!</v>
      </c>
      <c r="N110" t="e">
        <v>#N/A</v>
      </c>
      <c r="O110">
        <f ca="1">IFERROR(__xludf.DUMMYFUNCTION("""COMPUTED_VALUE"""),0)</f>
        <v>0</v>
      </c>
      <c r="Q110" s="86" t="str">
        <v/>
      </c>
    </row>
    <row r="111" spans="11:17" ht="13" hidden="1">
      <c r="K111" s="106"/>
      <c r="L111" s="107"/>
      <c r="M111" s="90" t="e">
        <f t="shared" si="0"/>
        <v>#VALUE!</v>
      </c>
      <c r="N111" t="e">
        <v>#N/A</v>
      </c>
      <c r="O111">
        <f ca="1">IFERROR(__xludf.DUMMYFUNCTION("""COMPUTED_VALUE"""),0)</f>
        <v>0</v>
      </c>
      <c r="Q111" s="86" t="str">
        <v/>
      </c>
    </row>
    <row r="112" spans="11:17" ht="13" hidden="1">
      <c r="K112" s="106"/>
      <c r="L112" s="107"/>
      <c r="M112" s="90" t="e">
        <f t="shared" si="0"/>
        <v>#VALUE!</v>
      </c>
      <c r="N112" t="e">
        <v>#N/A</v>
      </c>
      <c r="O112">
        <f ca="1">IFERROR(__xludf.DUMMYFUNCTION("""COMPUTED_VALUE"""),0)</f>
        <v>0</v>
      </c>
      <c r="Q112" s="86" t="str">
        <v/>
      </c>
    </row>
    <row r="113" spans="11:17" ht="13" hidden="1">
      <c r="K113" s="106"/>
      <c r="L113" s="107"/>
      <c r="M113" s="90" t="e">
        <f t="shared" si="0"/>
        <v>#VALUE!</v>
      </c>
      <c r="N113" t="e">
        <v>#N/A</v>
      </c>
      <c r="O113">
        <f ca="1">IFERROR(__xludf.DUMMYFUNCTION("""COMPUTED_VALUE"""),0)</f>
        <v>0</v>
      </c>
      <c r="Q113" s="86" t="str">
        <v/>
      </c>
    </row>
    <row r="114" spans="11:17" ht="13" hidden="1">
      <c r="K114" s="106"/>
      <c r="L114" s="107"/>
      <c r="M114" s="90" t="e">
        <f t="shared" si="0"/>
        <v>#VALUE!</v>
      </c>
      <c r="N114" t="e">
        <v>#N/A</v>
      </c>
      <c r="O114">
        <f ca="1">IFERROR(__xludf.DUMMYFUNCTION("""COMPUTED_VALUE"""),0)</f>
        <v>0</v>
      </c>
      <c r="Q114" s="86" t="str">
        <v/>
      </c>
    </row>
    <row r="115" spans="11:17" ht="13" hidden="1">
      <c r="K115" s="106"/>
      <c r="L115" s="107"/>
      <c r="M115" s="90" t="e">
        <f t="shared" si="0"/>
        <v>#VALUE!</v>
      </c>
      <c r="N115" t="e">
        <v>#N/A</v>
      </c>
      <c r="O115">
        <f ca="1">IFERROR(__xludf.DUMMYFUNCTION("""COMPUTED_VALUE"""),0)</f>
        <v>0</v>
      </c>
      <c r="Q115" s="86" t="str">
        <v/>
      </c>
    </row>
    <row r="116" spans="11:17" ht="13" hidden="1">
      <c r="K116" s="106"/>
      <c r="L116" s="107"/>
      <c r="M116" s="90" t="e">
        <f t="shared" si="0"/>
        <v>#VALUE!</v>
      </c>
      <c r="N116" t="e">
        <v>#N/A</v>
      </c>
      <c r="O116">
        <f ca="1">IFERROR(__xludf.DUMMYFUNCTION("""COMPUTED_VALUE"""),0)</f>
        <v>0</v>
      </c>
      <c r="Q116" s="86" t="str">
        <v/>
      </c>
    </row>
    <row r="117" spans="11:17" ht="13" hidden="1">
      <c r="K117" s="106"/>
      <c r="L117" s="107"/>
      <c r="M117" s="90" t="e">
        <f t="shared" si="0"/>
        <v>#VALUE!</v>
      </c>
      <c r="N117" t="e">
        <v>#N/A</v>
      </c>
      <c r="O117">
        <f ca="1">IFERROR(__xludf.DUMMYFUNCTION("""COMPUTED_VALUE"""),0)</f>
        <v>0</v>
      </c>
      <c r="Q117" s="86" t="str">
        <v/>
      </c>
    </row>
    <row r="118" spans="11:17" ht="13" hidden="1">
      <c r="K118" s="106"/>
      <c r="L118" s="107"/>
      <c r="M118" s="90" t="e">
        <f t="shared" si="0"/>
        <v>#VALUE!</v>
      </c>
      <c r="N118" t="e">
        <v>#N/A</v>
      </c>
      <c r="O118">
        <f ca="1">IFERROR(__xludf.DUMMYFUNCTION("""COMPUTED_VALUE"""),0)</f>
        <v>0</v>
      </c>
      <c r="Q118" s="86" t="str">
        <v/>
      </c>
    </row>
    <row r="119" spans="11:17" ht="13" hidden="1">
      <c r="K119" s="106"/>
      <c r="L119" s="107"/>
      <c r="M119" s="90" t="e">
        <f t="shared" si="0"/>
        <v>#VALUE!</v>
      </c>
      <c r="N119" t="e">
        <v>#N/A</v>
      </c>
      <c r="O119">
        <f ca="1">IFERROR(__xludf.DUMMYFUNCTION("""COMPUTED_VALUE"""),0)</f>
        <v>0</v>
      </c>
      <c r="Q119" s="86" t="str">
        <v/>
      </c>
    </row>
    <row r="120" spans="11:17" ht="13" hidden="1">
      <c r="K120" s="106"/>
      <c r="L120" s="107"/>
      <c r="M120" s="90" t="e">
        <f t="shared" si="0"/>
        <v>#VALUE!</v>
      </c>
      <c r="N120" t="e">
        <v>#N/A</v>
      </c>
      <c r="O120">
        <f ca="1">IFERROR(__xludf.DUMMYFUNCTION("""COMPUTED_VALUE"""),0)</f>
        <v>0</v>
      </c>
      <c r="Q120" s="86" t="str">
        <v/>
      </c>
    </row>
    <row r="121" spans="11:17" ht="13" hidden="1">
      <c r="K121" s="106"/>
      <c r="L121" s="107"/>
      <c r="M121" s="90" t="e">
        <f t="shared" si="0"/>
        <v>#VALUE!</v>
      </c>
      <c r="N121" t="e">
        <v>#N/A</v>
      </c>
      <c r="O121">
        <f ca="1">IFERROR(__xludf.DUMMYFUNCTION("""COMPUTED_VALUE"""),0)</f>
        <v>0</v>
      </c>
      <c r="Q121" s="86" t="str">
        <v/>
      </c>
    </row>
    <row r="122" spans="11:17" ht="13" hidden="1">
      <c r="K122" s="106"/>
      <c r="L122" s="107"/>
      <c r="M122" s="90" t="e">
        <f t="shared" si="0"/>
        <v>#VALUE!</v>
      </c>
      <c r="N122" t="e">
        <v>#N/A</v>
      </c>
      <c r="O122">
        <f ca="1">IFERROR(__xludf.DUMMYFUNCTION("""COMPUTED_VALUE"""),0)</f>
        <v>0</v>
      </c>
      <c r="Q122" s="86" t="str">
        <v/>
      </c>
    </row>
    <row r="123" spans="11:17" ht="13" hidden="1">
      <c r="K123" s="106"/>
      <c r="L123" s="107"/>
      <c r="M123" s="90" t="e">
        <f t="shared" si="0"/>
        <v>#VALUE!</v>
      </c>
      <c r="N123" t="e">
        <v>#N/A</v>
      </c>
      <c r="O123">
        <f ca="1">IFERROR(__xludf.DUMMYFUNCTION("""COMPUTED_VALUE"""),0)</f>
        <v>0</v>
      </c>
      <c r="Q123" s="86" t="str">
        <v/>
      </c>
    </row>
    <row r="124" spans="11:17" ht="13" hidden="1">
      <c r="K124" s="106"/>
      <c r="L124" s="107"/>
      <c r="M124" s="90" t="e">
        <f t="shared" si="0"/>
        <v>#VALUE!</v>
      </c>
      <c r="N124" t="e">
        <v>#N/A</v>
      </c>
      <c r="O124">
        <f ca="1">IFERROR(__xludf.DUMMYFUNCTION("""COMPUTED_VALUE"""),0)</f>
        <v>0</v>
      </c>
      <c r="Q124" s="86" t="str">
        <v/>
      </c>
    </row>
    <row r="125" spans="11:17" ht="13" hidden="1">
      <c r="K125" s="106"/>
      <c r="L125" s="107"/>
      <c r="M125" s="90" t="e">
        <f t="shared" si="0"/>
        <v>#VALUE!</v>
      </c>
      <c r="N125" t="e">
        <v>#N/A</v>
      </c>
      <c r="O125">
        <f ca="1">IFERROR(__xludf.DUMMYFUNCTION("""COMPUTED_VALUE"""),0)</f>
        <v>0</v>
      </c>
      <c r="Q125" s="86" t="str">
        <v/>
      </c>
    </row>
    <row r="126" spans="11:17" ht="13" hidden="1">
      <c r="K126" s="106"/>
      <c r="L126" s="107"/>
      <c r="M126" s="90" t="e">
        <f t="shared" si="0"/>
        <v>#VALUE!</v>
      </c>
      <c r="N126" t="e">
        <v>#N/A</v>
      </c>
      <c r="O126">
        <f ca="1">IFERROR(__xludf.DUMMYFUNCTION("""COMPUTED_VALUE"""),0)</f>
        <v>0</v>
      </c>
      <c r="Q126" s="86" t="str">
        <v/>
      </c>
    </row>
    <row r="127" spans="11:17" ht="13" hidden="1">
      <c r="K127" s="106"/>
      <c r="L127" s="107"/>
      <c r="M127" s="90" t="e">
        <f t="shared" si="0"/>
        <v>#VALUE!</v>
      </c>
      <c r="N127" t="e">
        <v>#N/A</v>
      </c>
      <c r="O127">
        <f ca="1">IFERROR(__xludf.DUMMYFUNCTION("""COMPUTED_VALUE"""),0)</f>
        <v>0</v>
      </c>
      <c r="Q127" s="86" t="str">
        <v/>
      </c>
    </row>
    <row r="128" spans="11:17" ht="13" hidden="1">
      <c r="K128" s="106"/>
      <c r="L128" s="107"/>
      <c r="M128" s="90" t="e">
        <f t="shared" si="0"/>
        <v>#VALUE!</v>
      </c>
      <c r="N128" t="e">
        <v>#N/A</v>
      </c>
      <c r="O128">
        <f ca="1">IFERROR(__xludf.DUMMYFUNCTION("""COMPUTED_VALUE"""),0)</f>
        <v>0</v>
      </c>
      <c r="Q128" s="86" t="str">
        <v/>
      </c>
    </row>
    <row r="129" spans="11:17" ht="13" hidden="1">
      <c r="K129" s="106"/>
      <c r="L129" s="107"/>
      <c r="M129" s="90" t="e">
        <f t="shared" si="0"/>
        <v>#VALUE!</v>
      </c>
      <c r="N129" t="e">
        <v>#N/A</v>
      </c>
      <c r="O129">
        <f ca="1">IFERROR(__xludf.DUMMYFUNCTION("""COMPUTED_VALUE"""),0)</f>
        <v>0</v>
      </c>
      <c r="Q129" s="86" t="str">
        <v/>
      </c>
    </row>
    <row r="130" spans="11:17" ht="13" hidden="1">
      <c r="K130" s="106"/>
      <c r="L130" s="107"/>
      <c r="M130" s="90" t="e">
        <f t="shared" si="0"/>
        <v>#VALUE!</v>
      </c>
      <c r="N130" t="e">
        <v>#N/A</v>
      </c>
      <c r="O130">
        <f ca="1">IFERROR(__xludf.DUMMYFUNCTION("""COMPUTED_VALUE"""),0)</f>
        <v>0</v>
      </c>
      <c r="Q130" s="86" t="str">
        <v/>
      </c>
    </row>
    <row r="131" spans="11:17" ht="13" hidden="1">
      <c r="K131" s="106"/>
      <c r="L131" s="107"/>
      <c r="M131" s="90" t="e">
        <f t="shared" si="0"/>
        <v>#VALUE!</v>
      </c>
      <c r="N131" t="e">
        <v>#N/A</v>
      </c>
      <c r="O131">
        <f ca="1">IFERROR(__xludf.DUMMYFUNCTION("""COMPUTED_VALUE"""),0)</f>
        <v>0</v>
      </c>
      <c r="Q131" s="86" t="str">
        <v/>
      </c>
    </row>
    <row r="132" spans="11:17" ht="13" hidden="1">
      <c r="K132" s="106"/>
      <c r="L132" s="107"/>
      <c r="M132" s="90" t="e">
        <f t="shared" si="0"/>
        <v>#VALUE!</v>
      </c>
      <c r="N132" t="e">
        <v>#N/A</v>
      </c>
      <c r="O132">
        <f ca="1">IFERROR(__xludf.DUMMYFUNCTION("""COMPUTED_VALUE"""),0)</f>
        <v>0</v>
      </c>
      <c r="Q132" s="86" t="str">
        <v/>
      </c>
    </row>
    <row r="133" spans="11:17" ht="13" hidden="1">
      <c r="K133" s="106"/>
      <c r="L133" s="107"/>
      <c r="M133" s="90" t="e">
        <f t="shared" si="0"/>
        <v>#VALUE!</v>
      </c>
      <c r="N133" t="e">
        <v>#N/A</v>
      </c>
      <c r="O133">
        <f ca="1">IFERROR(__xludf.DUMMYFUNCTION("""COMPUTED_VALUE"""),0)</f>
        <v>0</v>
      </c>
      <c r="Q133" s="86" t="str">
        <v/>
      </c>
    </row>
    <row r="134" spans="11:17" ht="13" hidden="1">
      <c r="K134" s="106"/>
      <c r="L134" s="107"/>
      <c r="M134" s="90" t="e">
        <f t="shared" si="0"/>
        <v>#VALUE!</v>
      </c>
      <c r="N134" t="e">
        <v>#N/A</v>
      </c>
      <c r="O134">
        <f ca="1">IFERROR(__xludf.DUMMYFUNCTION("""COMPUTED_VALUE"""),0)</f>
        <v>0</v>
      </c>
      <c r="Q134" s="86" t="str">
        <v/>
      </c>
    </row>
    <row r="135" spans="11:17" ht="13" hidden="1">
      <c r="K135" s="106"/>
      <c r="L135" s="107"/>
      <c r="M135" s="90" t="e">
        <f t="shared" si="0"/>
        <v>#VALUE!</v>
      </c>
      <c r="N135" t="e">
        <v>#N/A</v>
      </c>
      <c r="O135">
        <f ca="1">IFERROR(__xludf.DUMMYFUNCTION("""COMPUTED_VALUE"""),0)</f>
        <v>0</v>
      </c>
      <c r="Q135" s="86" t="str">
        <v/>
      </c>
    </row>
    <row r="136" spans="11:17" ht="13" hidden="1">
      <c r="K136" s="106"/>
      <c r="L136" s="107"/>
      <c r="M136" s="90" t="e">
        <f t="shared" si="0"/>
        <v>#VALUE!</v>
      </c>
      <c r="N136" t="e">
        <v>#N/A</v>
      </c>
      <c r="O136">
        <f ca="1">IFERROR(__xludf.DUMMYFUNCTION("""COMPUTED_VALUE"""),0)</f>
        <v>0</v>
      </c>
      <c r="Q136" s="86" t="str">
        <v/>
      </c>
    </row>
    <row r="137" spans="11:17" ht="13" hidden="1">
      <c r="K137" s="106"/>
      <c r="L137" s="107"/>
      <c r="M137" s="90" t="e">
        <f t="shared" si="0"/>
        <v>#VALUE!</v>
      </c>
      <c r="N137" t="e">
        <v>#N/A</v>
      </c>
      <c r="O137">
        <f ca="1">IFERROR(__xludf.DUMMYFUNCTION("""COMPUTED_VALUE"""),0)</f>
        <v>0</v>
      </c>
      <c r="Q137" s="86" t="str">
        <v/>
      </c>
    </row>
    <row r="138" spans="11:17" ht="13" hidden="1">
      <c r="K138" s="106"/>
      <c r="L138" s="107"/>
      <c r="M138" s="90" t="e">
        <f t="shared" si="0"/>
        <v>#VALUE!</v>
      </c>
      <c r="N138" t="e">
        <v>#N/A</v>
      </c>
      <c r="O138">
        <f ca="1">IFERROR(__xludf.DUMMYFUNCTION("""COMPUTED_VALUE"""),0)</f>
        <v>0</v>
      </c>
      <c r="Q138" s="86" t="str">
        <v/>
      </c>
    </row>
    <row r="139" spans="11:17" ht="13" hidden="1">
      <c r="K139" s="106"/>
      <c r="L139" s="107"/>
      <c r="M139" s="90" t="e">
        <f t="shared" si="0"/>
        <v>#VALUE!</v>
      </c>
      <c r="N139" t="e">
        <v>#N/A</v>
      </c>
      <c r="O139">
        <f ca="1">IFERROR(__xludf.DUMMYFUNCTION("""COMPUTED_VALUE"""),0)</f>
        <v>0</v>
      </c>
      <c r="Q139" s="86" t="str">
        <v/>
      </c>
    </row>
    <row r="140" spans="11:17" ht="13" hidden="1">
      <c r="K140" s="106"/>
      <c r="L140" s="107"/>
      <c r="M140" s="90" t="e">
        <f t="shared" si="0"/>
        <v>#VALUE!</v>
      </c>
      <c r="N140" t="e">
        <v>#N/A</v>
      </c>
      <c r="O140">
        <f ca="1">IFERROR(__xludf.DUMMYFUNCTION("""COMPUTED_VALUE"""),0)</f>
        <v>0</v>
      </c>
      <c r="Q140" s="86" t="str">
        <v/>
      </c>
    </row>
    <row r="141" spans="11:17" ht="13" hidden="1">
      <c r="K141" s="106"/>
      <c r="L141" s="107"/>
      <c r="M141" s="90" t="e">
        <f t="shared" si="0"/>
        <v>#VALUE!</v>
      </c>
      <c r="N141" t="e">
        <v>#N/A</v>
      </c>
      <c r="O141">
        <f ca="1">IFERROR(__xludf.DUMMYFUNCTION("""COMPUTED_VALUE"""),0)</f>
        <v>0</v>
      </c>
      <c r="Q141" s="86" t="str">
        <v/>
      </c>
    </row>
    <row r="142" spans="11:17" ht="13" hidden="1">
      <c r="K142" s="106"/>
      <c r="L142" s="107"/>
      <c r="M142" s="90" t="e">
        <f t="shared" si="0"/>
        <v>#VALUE!</v>
      </c>
      <c r="N142" t="e">
        <v>#N/A</v>
      </c>
      <c r="O142">
        <f ca="1">IFERROR(__xludf.DUMMYFUNCTION("""COMPUTED_VALUE"""),0)</f>
        <v>0</v>
      </c>
      <c r="Q142" s="86" t="str">
        <v/>
      </c>
    </row>
    <row r="143" spans="11:17" ht="13" hidden="1">
      <c r="K143" s="106"/>
      <c r="L143" s="107"/>
      <c r="M143" s="90" t="e">
        <f t="shared" si="0"/>
        <v>#VALUE!</v>
      </c>
      <c r="N143" t="e">
        <v>#N/A</v>
      </c>
      <c r="O143">
        <f ca="1">IFERROR(__xludf.DUMMYFUNCTION("""COMPUTED_VALUE"""),0)</f>
        <v>0</v>
      </c>
      <c r="Q143" s="86" t="str">
        <v/>
      </c>
    </row>
    <row r="144" spans="11:17" ht="13" hidden="1">
      <c r="K144" s="106"/>
      <c r="L144" s="107"/>
      <c r="M144" s="90" t="e">
        <f t="shared" si="0"/>
        <v>#VALUE!</v>
      </c>
      <c r="N144" t="e">
        <v>#N/A</v>
      </c>
      <c r="O144">
        <f ca="1">IFERROR(__xludf.DUMMYFUNCTION("""COMPUTED_VALUE"""),0)</f>
        <v>0</v>
      </c>
      <c r="Q144" s="86" t="str">
        <v/>
      </c>
    </row>
    <row r="145" spans="11:17" ht="13" hidden="1">
      <c r="K145" s="106"/>
      <c r="L145" s="107"/>
      <c r="M145" s="90" t="e">
        <f t="shared" si="0"/>
        <v>#VALUE!</v>
      </c>
      <c r="N145" t="e">
        <v>#N/A</v>
      </c>
      <c r="O145">
        <f ca="1">IFERROR(__xludf.DUMMYFUNCTION("""COMPUTED_VALUE"""),0)</f>
        <v>0</v>
      </c>
      <c r="Q145" s="86" t="str">
        <v/>
      </c>
    </row>
    <row r="146" spans="11:17" ht="13" hidden="1">
      <c r="K146" s="106"/>
      <c r="L146" s="107"/>
      <c r="M146" s="90" t="e">
        <f t="shared" si="0"/>
        <v>#VALUE!</v>
      </c>
      <c r="N146" t="e">
        <v>#N/A</v>
      </c>
      <c r="O146">
        <f ca="1">IFERROR(__xludf.DUMMYFUNCTION("""COMPUTED_VALUE"""),0)</f>
        <v>0</v>
      </c>
      <c r="Q146" s="86" t="str">
        <v/>
      </c>
    </row>
    <row r="147" spans="11:17" ht="13" hidden="1">
      <c r="K147" s="106"/>
      <c r="L147" s="107"/>
      <c r="M147" s="90" t="e">
        <f t="shared" si="0"/>
        <v>#VALUE!</v>
      </c>
      <c r="N147" t="e">
        <v>#N/A</v>
      </c>
      <c r="O147">
        <f ca="1">IFERROR(__xludf.DUMMYFUNCTION("""COMPUTED_VALUE"""),0)</f>
        <v>0</v>
      </c>
      <c r="Q147" s="86" t="str">
        <v/>
      </c>
    </row>
    <row r="148" spans="11:17" ht="13" hidden="1">
      <c r="K148" s="106"/>
      <c r="L148" s="107"/>
      <c r="M148" s="90" t="e">
        <f t="shared" si="0"/>
        <v>#VALUE!</v>
      </c>
      <c r="N148" t="e">
        <v>#N/A</v>
      </c>
      <c r="O148">
        <f ca="1">IFERROR(__xludf.DUMMYFUNCTION("""COMPUTED_VALUE"""),0)</f>
        <v>0</v>
      </c>
      <c r="Q148" s="86" t="str">
        <v/>
      </c>
    </row>
    <row r="149" spans="11:17" ht="13" hidden="1">
      <c r="K149" s="106"/>
      <c r="L149" s="107"/>
      <c r="M149" s="85"/>
      <c r="N149" t="e">
        <v>#N/A</v>
      </c>
      <c r="O149">
        <f ca="1">IFERROR(__xludf.DUMMYFUNCTION("""COMPUTED_VALUE"""),113)</f>
        <v>113</v>
      </c>
      <c r="Q149" s="86" t="str">
        <v/>
      </c>
    </row>
    <row r="150" spans="11:17" ht="13" hidden="1">
      <c r="K150" s="106"/>
      <c r="L150" s="107"/>
      <c r="M150" s="85"/>
      <c r="Q150" s="86" t="str">
        <v/>
      </c>
    </row>
    <row r="151" spans="11:17" ht="13" hidden="1">
      <c r="K151" s="112"/>
      <c r="M151" s="85"/>
      <c r="Q151" s="86" t="str">
        <v/>
      </c>
    </row>
    <row r="152" spans="11:17" ht="13" hidden="1">
      <c r="K152" s="112"/>
      <c r="M152" s="85"/>
      <c r="Q152" s="86" t="str">
        <v/>
      </c>
    </row>
    <row r="153" spans="11:17" ht="13" hidden="1">
      <c r="K153" s="112"/>
      <c r="M153" s="85"/>
      <c r="Q153" s="86" t="str">
        <v/>
      </c>
    </row>
    <row r="154" spans="11:17" ht="13" hidden="1">
      <c r="K154" s="112"/>
      <c r="M154" s="85"/>
      <c r="Q154" s="86" t="str">
        <v/>
      </c>
    </row>
    <row r="155" spans="11:17" ht="13" hidden="1">
      <c r="K155" s="112"/>
      <c r="M155" s="85"/>
      <c r="Q155" s="86" t="str">
        <v/>
      </c>
    </row>
    <row r="156" spans="11:17" ht="13" hidden="1">
      <c r="K156" s="112"/>
      <c r="M156" s="85"/>
      <c r="Q156" s="86" t="str">
        <v/>
      </c>
    </row>
    <row r="157" spans="11:17" ht="13" hidden="1">
      <c r="K157" s="112"/>
      <c r="M157" s="85"/>
      <c r="Q157" s="86" t="str">
        <v/>
      </c>
    </row>
    <row r="158" spans="11:17" ht="13" hidden="1">
      <c r="K158" s="112"/>
      <c r="M158" s="85"/>
      <c r="Q158" s="86" t="str">
        <v/>
      </c>
    </row>
    <row r="159" spans="11:17" ht="13" hidden="1">
      <c r="K159" s="112"/>
      <c r="M159" s="85"/>
      <c r="Q159" s="86" t="str">
        <v/>
      </c>
    </row>
    <row r="160" spans="11:17" ht="13" hidden="1">
      <c r="K160" s="112"/>
      <c r="M160" s="85"/>
      <c r="Q160" s="86" t="str">
        <v/>
      </c>
    </row>
    <row r="161" spans="11:17" ht="13" hidden="1">
      <c r="K161" s="112"/>
      <c r="M161" s="85"/>
      <c r="Q161" s="86" t="str">
        <v/>
      </c>
    </row>
    <row r="162" spans="11:17" ht="13" hidden="1">
      <c r="K162" s="112"/>
      <c r="M162" s="85"/>
      <c r="Q162" s="86" t="str">
        <v/>
      </c>
    </row>
    <row r="163" spans="11:17" ht="13" hidden="1">
      <c r="K163" s="112"/>
      <c r="M163" s="85"/>
      <c r="Q163" s="86" t="str">
        <v/>
      </c>
    </row>
    <row r="164" spans="11:17" ht="13" hidden="1">
      <c r="K164" s="112"/>
      <c r="M164" s="85"/>
      <c r="Q164" s="86" t="str">
        <v/>
      </c>
    </row>
    <row r="165" spans="11:17" ht="13" hidden="1">
      <c r="K165" s="112"/>
      <c r="M165" s="85"/>
      <c r="Q165" s="86" t="str">
        <v/>
      </c>
    </row>
    <row r="166" spans="11:17" ht="13" hidden="1">
      <c r="K166" s="112"/>
      <c r="M166" s="85"/>
      <c r="Q166" s="86" t="str">
        <v/>
      </c>
    </row>
    <row r="167" spans="11:17" ht="13" hidden="1">
      <c r="K167" s="112"/>
      <c r="M167" s="85"/>
      <c r="Q167" s="86" t="str">
        <v/>
      </c>
    </row>
    <row r="168" spans="11:17" ht="13" hidden="1">
      <c r="K168" s="112"/>
      <c r="M168" s="85"/>
      <c r="Q168" s="86" t="str">
        <v/>
      </c>
    </row>
    <row r="169" spans="11:17" ht="13" hidden="1">
      <c r="K169" s="112"/>
      <c r="M169" s="85"/>
      <c r="Q169" s="86" t="str">
        <v/>
      </c>
    </row>
    <row r="170" spans="11:17" ht="13" hidden="1">
      <c r="K170" s="112"/>
      <c r="M170" s="85"/>
      <c r="Q170" s="86" t="str">
        <v/>
      </c>
    </row>
    <row r="171" spans="11:17" ht="13" hidden="1">
      <c r="K171" s="112"/>
      <c r="M171" s="85"/>
      <c r="Q171" s="86" t="str">
        <v/>
      </c>
    </row>
    <row r="172" spans="11:17" ht="13" hidden="1">
      <c r="K172" s="112"/>
      <c r="M172" s="85"/>
      <c r="Q172" s="86" t="str">
        <v/>
      </c>
    </row>
    <row r="173" spans="11:17" ht="13" hidden="1">
      <c r="K173" s="112"/>
      <c r="M173" s="85"/>
      <c r="Q173" s="86" t="str">
        <v/>
      </c>
    </row>
    <row r="174" spans="11:17" ht="13" hidden="1">
      <c r="K174" s="112"/>
      <c r="M174" s="85"/>
      <c r="Q174" s="86" t="str">
        <v/>
      </c>
    </row>
    <row r="175" spans="11:17" ht="13" hidden="1">
      <c r="K175" s="112"/>
      <c r="M175" s="85"/>
      <c r="Q175" s="86" t="str">
        <v/>
      </c>
    </row>
    <row r="176" spans="11:17" ht="13" hidden="1">
      <c r="K176" s="112"/>
      <c r="M176" s="85"/>
      <c r="Q176" s="86" t="str">
        <v/>
      </c>
    </row>
    <row r="177" spans="11:17" ht="13" hidden="1">
      <c r="K177" s="112"/>
      <c r="M177" s="85"/>
      <c r="Q177" s="86" t="str">
        <v/>
      </c>
    </row>
    <row r="178" spans="11:17" ht="13" hidden="1">
      <c r="K178" s="112"/>
      <c r="M178" s="85"/>
      <c r="Q178" s="86" t="str">
        <v/>
      </c>
    </row>
    <row r="179" spans="11:17" ht="13" hidden="1">
      <c r="K179" s="112"/>
      <c r="M179" s="85"/>
      <c r="Q179" s="86" t="str">
        <v/>
      </c>
    </row>
    <row r="180" spans="11:17" ht="13" hidden="1">
      <c r="K180" s="112"/>
      <c r="M180" s="85"/>
      <c r="Q180" s="86" t="str">
        <v/>
      </c>
    </row>
    <row r="181" spans="11:17" ht="13" hidden="1">
      <c r="K181" s="112"/>
      <c r="M181" s="85"/>
      <c r="Q181" s="86" t="str">
        <v/>
      </c>
    </row>
    <row r="182" spans="11:17" ht="13" hidden="1">
      <c r="K182" s="112"/>
      <c r="M182" s="85"/>
      <c r="Q182" s="86" t="str">
        <v/>
      </c>
    </row>
    <row r="183" spans="11:17" ht="13" hidden="1">
      <c r="K183" s="112"/>
      <c r="M183" s="85"/>
      <c r="Q183" s="86" t="str">
        <v/>
      </c>
    </row>
    <row r="184" spans="11:17" ht="13" hidden="1">
      <c r="K184" s="112"/>
      <c r="M184" s="85"/>
      <c r="Q184" s="86" t="str">
        <v/>
      </c>
    </row>
    <row r="185" spans="11:17" ht="13" hidden="1">
      <c r="K185" s="112"/>
      <c r="M185" s="85"/>
      <c r="Q185" s="86" t="str">
        <v/>
      </c>
    </row>
    <row r="186" spans="11:17" ht="13" hidden="1">
      <c r="K186" s="112"/>
      <c r="M186" s="85"/>
      <c r="Q186" s="86" t="str">
        <v/>
      </c>
    </row>
    <row r="187" spans="11:17" ht="13" hidden="1">
      <c r="K187" s="112"/>
      <c r="M187" s="85"/>
      <c r="Q187" s="86" t="str">
        <v/>
      </c>
    </row>
    <row r="188" spans="11:17" ht="13" hidden="1">
      <c r="K188" s="112"/>
      <c r="M188" s="85"/>
      <c r="Q188" s="86" t="str">
        <v/>
      </c>
    </row>
    <row r="189" spans="11:17" ht="13" hidden="1">
      <c r="K189" s="112"/>
      <c r="M189" s="85"/>
      <c r="Q189" s="86" t="str">
        <v/>
      </c>
    </row>
    <row r="190" spans="11:17" ht="13" hidden="1">
      <c r="K190" s="112"/>
      <c r="M190" s="85"/>
      <c r="Q190" s="86" t="str">
        <v/>
      </c>
    </row>
    <row r="191" spans="11:17" ht="13" hidden="1">
      <c r="K191" s="112"/>
      <c r="M191" s="85"/>
      <c r="Q191" s="86" t="str">
        <v/>
      </c>
    </row>
    <row r="192" spans="11:17" ht="13" hidden="1">
      <c r="K192" s="112"/>
      <c r="M192" s="85"/>
      <c r="Q192" s="86" t="str">
        <v/>
      </c>
    </row>
    <row r="193" spans="11:17" ht="13" hidden="1">
      <c r="K193" s="112"/>
      <c r="M193" s="85"/>
      <c r="Q193" s="86" t="str">
        <v/>
      </c>
    </row>
    <row r="194" spans="11:17" ht="13" hidden="1">
      <c r="K194" s="112"/>
      <c r="M194" s="85"/>
      <c r="Q194" s="86" t="str">
        <v/>
      </c>
    </row>
    <row r="195" spans="11:17" ht="13" hidden="1">
      <c r="K195" s="112"/>
      <c r="M195" s="85"/>
      <c r="Q195" s="86" t="str">
        <v/>
      </c>
    </row>
    <row r="196" spans="11:17" ht="13" hidden="1">
      <c r="K196" s="112"/>
      <c r="M196" s="85"/>
      <c r="Q196" s="86" t="str">
        <v/>
      </c>
    </row>
    <row r="197" spans="11:17" ht="13" hidden="1">
      <c r="K197" s="112"/>
      <c r="M197" s="85"/>
      <c r="Q197" s="86" t="str">
        <v/>
      </c>
    </row>
    <row r="198" spans="11:17" ht="13" hidden="1">
      <c r="K198" s="112"/>
      <c r="M198" s="85"/>
      <c r="Q198" s="86" t="str">
        <v/>
      </c>
    </row>
    <row r="199" spans="11:17" ht="13" hidden="1">
      <c r="K199" s="112"/>
      <c r="M199" s="85"/>
      <c r="Q199" s="86" t="str">
        <v/>
      </c>
    </row>
    <row r="200" spans="11:17" ht="13" hidden="1">
      <c r="K200" s="112"/>
      <c r="M200" s="85"/>
      <c r="Q200" s="86" t="str">
        <v/>
      </c>
    </row>
    <row r="201" spans="11:17" ht="13" hidden="1">
      <c r="K201" s="112"/>
      <c r="M201" s="85"/>
      <c r="Q201" s="86" t="str">
        <v/>
      </c>
    </row>
    <row r="202" spans="11:17" ht="13" hidden="1">
      <c r="K202" s="112"/>
      <c r="M202" s="85"/>
      <c r="Q202" s="86" t="str">
        <v/>
      </c>
    </row>
  </sheetData>
  <mergeCells count="2">
    <mergeCell ref="B1:E2"/>
    <mergeCell ref="F1:I1"/>
  </mergeCells>
  <conditionalFormatting sqref="V1">
    <cfRule type="containsText" dxfId="1" priority="1" operator="containsText" text="On">
      <formula>NOT(ISERROR(SEARCH(("On"),(V1))))</formula>
    </cfRule>
  </conditionalFormatting>
  <conditionalFormatting sqref="V1">
    <cfRule type="notContainsText" dxfId="0" priority="2" operator="notContains" text="On">
      <formula>ISERROR(SEARCH(("On"),(V1)))</formula>
    </cfRule>
  </conditionalFormatting>
  <dataValidations count="1">
    <dataValidation type="list" allowBlank="1" showInputMessage="1" showErrorMessage="1" prompt="Calculation for data in this sheet can be turned on/off to help performance " sqref="V1" xr:uid="{00000000-0002-0000-0400-000000000000}">
      <formula1>"Off,On"</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ReadmeSettings</vt:lpstr>
      <vt:lpstr>Archive</vt:lpstr>
      <vt:lpstr>Pivot Table 1</vt:lpstr>
      <vt:lpstr>Summary</vt:lpstr>
      <vt:lpstr>Dashboard</vt:lpstr>
      <vt:lpstr>Dashboard!dCalc</vt:lpstr>
      <vt:lpstr>Summary!sCalc</vt:lpstr>
      <vt:lpstr>ReadmeSettings!searchTerm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2022-05-17T22:32:04Z</dcterms:created>
  <dcterms:modified xsi:type="dcterms:W3CDTF">2022-05-17T22:32:04Z</dcterms:modified>
</cp:coreProperties>
</file>