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0b7ba548993474/Desktop/"/>
    </mc:Choice>
  </mc:AlternateContent>
  <xr:revisionPtr revIDLastSave="0" documentId="8_{B4D7E398-A790-46F7-BB5F-A3EE24526DA0}" xr6:coauthVersionLast="47" xr6:coauthVersionMax="47" xr10:uidLastSave="{00000000-0000-0000-0000-000000000000}"/>
  <bookViews>
    <workbookView xWindow="-120" yWindow="-120" windowWidth="20730" windowHeight="11040" xr2:uid="{5190AA56-B942-4AE5-889E-594621C0B6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U16" i="1" l="1"/>
  <c r="AU14" i="1"/>
  <c r="AU15" i="1"/>
  <c r="AW8" i="1"/>
  <c r="AH3" i="1"/>
  <c r="AF3" i="1"/>
  <c r="AE12" i="1"/>
  <c r="AD12" i="1"/>
  <c r="AC12" i="1"/>
  <c r="CN23" i="1"/>
  <c r="CN22" i="1"/>
  <c r="CN21" i="1"/>
  <c r="CN20" i="1"/>
  <c r="CN19" i="1"/>
  <c r="CN18" i="1"/>
  <c r="CN17" i="1"/>
  <c r="CN16" i="1"/>
  <c r="CN15" i="1"/>
  <c r="GK14" i="1"/>
  <c r="CN14" i="1"/>
  <c r="GK13" i="1"/>
  <c r="CN13" i="1"/>
  <c r="GK12" i="1"/>
  <c r="CN12" i="1"/>
  <c r="GK11" i="1"/>
  <c r="EI11" i="1"/>
  <c r="CN11" i="1"/>
  <c r="AW11" i="1"/>
  <c r="GK10" i="1"/>
  <c r="ET10" i="1"/>
  <c r="EI10" i="1"/>
  <c r="CN10" i="1"/>
  <c r="BR10" i="1"/>
  <c r="AW10" i="1"/>
  <c r="AW13" i="1" s="1"/>
  <c r="AI10" i="1"/>
  <c r="N10" i="1"/>
  <c r="HL9" i="1"/>
  <c r="FJ9" i="1"/>
  <c r="ET9" i="1"/>
  <c r="EI9" i="1"/>
  <c r="CN9" i="1"/>
  <c r="BR9" i="1"/>
  <c r="BK9" i="1"/>
  <c r="BD9" i="1"/>
  <c r="AW9" i="1"/>
  <c r="AI9" i="1"/>
  <c r="N9" i="1"/>
  <c r="HL8" i="1"/>
  <c r="GT8" i="1"/>
  <c r="GK8" i="1"/>
  <c r="FJ8" i="1"/>
  <c r="ET8" i="1"/>
  <c r="EI8" i="1"/>
  <c r="DV8" i="1"/>
  <c r="DF8" i="1"/>
  <c r="CN8" i="1"/>
  <c r="BR8" i="1"/>
  <c r="BK8" i="1"/>
  <c r="BD8" i="1"/>
  <c r="AI8" i="1"/>
  <c r="Z8" i="1"/>
  <c r="N8" i="1"/>
  <c r="HL7" i="1"/>
  <c r="GT7" i="1"/>
  <c r="GK7" i="1"/>
  <c r="FJ7" i="1"/>
  <c r="ET7" i="1"/>
  <c r="EI7" i="1"/>
  <c r="EA7" i="1"/>
  <c r="DV7" i="1"/>
  <c r="DL7" i="1"/>
  <c r="DF7" i="1"/>
  <c r="CY7" i="1"/>
  <c r="CN7" i="1"/>
  <c r="BR7" i="1"/>
  <c r="BK7" i="1"/>
  <c r="BD7" i="1"/>
  <c r="AW7" i="1"/>
  <c r="AI7" i="1"/>
  <c r="Z7" i="1"/>
  <c r="N7" i="1"/>
  <c r="HL6" i="1"/>
  <c r="GT6" i="1"/>
  <c r="GK6" i="1"/>
  <c r="FO6" i="1"/>
  <c r="FJ6" i="1"/>
  <c r="ET6" i="1"/>
  <c r="EI6" i="1"/>
  <c r="EA6" i="1"/>
  <c r="DV6" i="1"/>
  <c r="DL6" i="1"/>
  <c r="DF6" i="1"/>
  <c r="CY6" i="1"/>
  <c r="CS6" i="1"/>
  <c r="CN6" i="1"/>
  <c r="BR6" i="1"/>
  <c r="BK6" i="1"/>
  <c r="BD6" i="1"/>
  <c r="AW6" i="1"/>
  <c r="AN6" i="1"/>
  <c r="AI6" i="1"/>
  <c r="Z6" i="1"/>
  <c r="N6" i="1"/>
  <c r="ID5" i="1"/>
  <c r="HY5" i="1"/>
  <c r="HT5" i="1"/>
  <c r="HP5" i="1"/>
  <c r="HL5" i="1"/>
  <c r="HD5" i="1"/>
  <c r="GY5" i="1"/>
  <c r="GT5" i="1"/>
  <c r="GK5" i="1"/>
  <c r="FZ5" i="1"/>
  <c r="FV5" i="1"/>
  <c r="FO5" i="1"/>
  <c r="FJ5" i="1"/>
  <c r="FC5" i="1"/>
  <c r="ET5" i="1"/>
  <c r="EM5" i="1"/>
  <c r="EI5" i="1"/>
  <c r="EA5" i="1"/>
  <c r="DV5" i="1"/>
  <c r="DP5" i="1"/>
  <c r="DL5" i="1"/>
  <c r="DF5" i="1"/>
  <c r="CY5" i="1"/>
  <c r="CS5" i="1"/>
  <c r="CN5" i="1"/>
  <c r="BR5" i="1"/>
  <c r="BK5" i="1"/>
  <c r="BD5" i="1"/>
  <c r="AW5" i="1"/>
  <c r="AN5" i="1"/>
  <c r="AI5" i="1"/>
  <c r="Z5" i="1"/>
  <c r="N5" i="1"/>
  <c r="E5" i="1"/>
  <c r="ID4" i="1"/>
  <c r="HY4" i="1"/>
  <c r="HT4" i="1"/>
  <c r="HP4" i="1"/>
  <c r="HL4" i="1"/>
  <c r="HD4" i="1"/>
  <c r="GY4" i="1"/>
  <c r="GT4" i="1"/>
  <c r="GK4" i="1"/>
  <c r="FZ4" i="1"/>
  <c r="FV4" i="1"/>
  <c r="FO4" i="1"/>
  <c r="FJ4" i="1"/>
  <c r="FC4" i="1"/>
  <c r="ET4" i="1"/>
  <c r="EM4" i="1"/>
  <c r="EI4" i="1"/>
  <c r="EA4" i="1"/>
  <c r="DV4" i="1"/>
  <c r="DP4" i="1"/>
  <c r="DL4" i="1"/>
  <c r="DF4" i="1"/>
  <c r="CY4" i="1"/>
  <c r="CS4" i="1"/>
  <c r="CN4" i="1"/>
  <c r="BR4" i="1"/>
  <c r="BK4" i="1"/>
  <c r="BD4" i="1"/>
  <c r="AW4" i="1"/>
  <c r="AN4" i="1"/>
  <c r="AI4" i="1"/>
  <c r="Z4" i="1"/>
  <c r="N4" i="1"/>
  <c r="E4" i="1"/>
  <c r="ID3" i="1"/>
  <c r="HY3" i="1"/>
  <c r="HT3" i="1"/>
  <c r="HP3" i="1"/>
  <c r="HL3" i="1"/>
  <c r="HD3" i="1"/>
  <c r="GY3" i="1"/>
  <c r="GT3" i="1"/>
  <c r="GK3" i="1"/>
  <c r="FZ3" i="1"/>
  <c r="FV3" i="1"/>
  <c r="FO3" i="1"/>
  <c r="FJ3" i="1"/>
  <c r="FC3" i="1"/>
  <c r="ET3" i="1"/>
  <c r="EM3" i="1"/>
  <c r="EI3" i="1"/>
  <c r="EA3" i="1"/>
  <c r="DV3" i="1"/>
  <c r="DP3" i="1"/>
  <c r="DL3" i="1"/>
  <c r="DF3" i="1"/>
  <c r="CY3" i="1"/>
  <c r="CS3" i="1"/>
  <c r="CN3" i="1"/>
  <c r="BR3" i="1"/>
  <c r="BK3" i="1"/>
  <c r="BD3" i="1"/>
  <c r="AW3" i="1"/>
  <c r="AN3" i="1"/>
  <c r="AI3" i="1"/>
  <c r="Z3" i="1"/>
  <c r="N3" i="1"/>
  <c r="E3" i="1"/>
</calcChain>
</file>

<file path=xl/sharedStrings.xml><?xml version="1.0" encoding="utf-8"?>
<sst xmlns="http://schemas.openxmlformats.org/spreadsheetml/2006/main" count="600" uniqueCount="455">
  <si>
    <t>species name</t>
  </si>
  <si>
    <t xml:space="preserve">Sex </t>
  </si>
  <si>
    <t xml:space="preserve">Overall appearance: &amp;lt;Colouring&amp;gt; </t>
  </si>
  <si>
    <t xml:space="preserve">Length of prosoma [mm] </t>
  </si>
  <si>
    <t xml:space="preserve">Length of prosoma by range [mm] </t>
  </si>
  <si>
    <t xml:space="preserve">Length of femur I : &amp;lt;relative to prosoma&amp;gt; </t>
  </si>
  <si>
    <t xml:space="preserve">Prosoma: &amp;lt;appearance&amp;gt; </t>
  </si>
  <si>
    <t xml:space="preserve">Fovea clearly visible as darkened groove </t>
  </si>
  <si>
    <t xml:space="preserve">Opisthosoma: &amp;lt;appearance&amp;gt; </t>
  </si>
  <si>
    <t xml:space="preserve">Dorsal spines on femur I: &amp;lt;count&amp;gt; </t>
  </si>
  <si>
    <t xml:space="preserve">Posterior eye row: &amp;lt;form&amp;gt; </t>
  </si>
  <si>
    <t xml:space="preserve">Posterior median eye (PME) separation: &amp;lt;relative to diameter (d)&amp;gt; </t>
  </si>
  <si>
    <t xml:space="preserve">Headregion of male: &amp;lt;appearance&amp;gt; </t>
  </si>
  <si>
    <t xml:space="preserve">Eyes: &amp;lt;appearance&amp;gt; </t>
  </si>
  <si>
    <t xml:space="preserve">Anterior median eyes: &amp;lt;size relative to anterior lateral eyes ALE&amp;gt; </t>
  </si>
  <si>
    <t xml:space="preserve">Prolateral spines on femur I: &amp;lt;count&amp;gt; </t>
  </si>
  <si>
    <t xml:space="preserve">Prolateral spines on tibia I: &amp;lt;count&amp;gt; </t>
  </si>
  <si>
    <t xml:space="preserve">Anterior cheliceral teeth: &amp;lt;appearance&amp;gt; </t>
  </si>
  <si>
    <t xml:space="preserve">Conspicuous structures on chelicerae: &amp;lt;appearance&amp;gt; </t>
  </si>
  <si>
    <t xml:space="preserve">Maxillae: &amp;lt;appearance&amp;gt; </t>
  </si>
  <si>
    <t xml:space="preserve">Sternum: &amp;lt;appearance&amp;gt; </t>
  </si>
  <si>
    <t xml:space="preserve">Sternum: &amp;lt;extends between coxae IV&amp;gt; </t>
  </si>
  <si>
    <t xml:space="preserve">Width of sternum between coxae IV: &amp;lt;relative to width of coxae IV (d)&amp;gt; </t>
  </si>
  <si>
    <t xml:space="preserve">Position of trichobothrium on metatarsus I (TmI): &amp;lt;relative to metatarsus&amp;gt; </t>
  </si>
  <si>
    <t xml:space="preserve">Position of TmI by range: &amp;lt;relative to metatarsus&amp;gt; </t>
  </si>
  <si>
    <t xml:space="preserve">Metatarsus IV dorsally: &amp;lt;presence of trichobothrium (TmIV)&amp;gt; </t>
  </si>
  <si>
    <t xml:space="preserve">Dorsal spines on metatarsus I: &amp;lt;count&amp;gt; </t>
  </si>
  <si>
    <t xml:space="preserve">Tibia IV: &amp;lt;number of dorsal spines&amp;gt; </t>
  </si>
  <si>
    <t xml:space="preserve">Numbers of dorsal spines on tibia I, II, III, IV: &amp;lt;tibial spine formula&amp;gt; </t>
  </si>
  <si>
    <t xml:space="preserve">Tibia I-II ventrally: &amp;lt;presence of spines&amp;gt; </t>
  </si>
  <si>
    <t xml:space="preserve">Male pedipalp: femur &amp;lt;appearance&amp;gt; </t>
  </si>
  <si>
    <t xml:space="preserve">Male pedipalp: patella &amp;lt;appearance&amp;gt; </t>
  </si>
  <si>
    <t xml:space="preserve">Male pedipalp: tibia &amp;lt;appearance&amp;gt; </t>
  </si>
  <si>
    <t xml:space="preserve">Male pedipalp: cymbium &amp;lt;appearance&amp;gt; </t>
  </si>
  <si>
    <t xml:space="preserve">Male pedipalp: paracymbium &amp;lt;form&amp;gt; </t>
  </si>
  <si>
    <t xml:space="preserve">Male pedipalp: branches of paracymbium &amp;lt;presence of teeth&amp;gt; </t>
  </si>
  <si>
    <t xml:space="preserve">Male pedipalp: embolus &amp;lt;appearance&amp;gt; </t>
  </si>
  <si>
    <t xml:space="preserve">Male pedipalp: lamella characteristica &amp;lt;presence&amp;gt; </t>
  </si>
  <si>
    <t xml:space="preserve">Female palp: claw &amp;lt;presence&amp;gt; </t>
  </si>
  <si>
    <t xml:space="preserve">Epigyne: &amp;lt;appearance&amp;gt; </t>
  </si>
  <si>
    <t xml:space="preserve">Epigyne: &amp;lt;form&amp;gt; </t>
  </si>
  <si>
    <t xml:space="preserve">Epigyne: &amp;lt;seminal receptacles&amp;gt; </t>
  </si>
  <si>
    <t xml:space="preserve">Description of any further conspicuous features: </t>
  </si>
  <si>
    <t>Distribution</t>
  </si>
  <si>
    <t>Species(X)</t>
  </si>
  <si>
    <t>Sex</t>
  </si>
  <si>
    <t>P(X|Male)</t>
  </si>
  <si>
    <t>P(X|Female)</t>
  </si>
  <si>
    <t>Sum of C &amp; D</t>
  </si>
  <si>
    <t>Overall Appearance &lt;Colouring&gt;</t>
  </si>
  <si>
    <t>P(X|Bright, red, orange)</t>
  </si>
  <si>
    <t>P(X|conspicuous contrast legs/prosoma)</t>
  </si>
  <si>
    <t>P(X|inconspicuous, generally dark)</t>
  </si>
  <si>
    <t>P(X|inconspicuous, generally dark; bright, red, orange)</t>
  </si>
  <si>
    <t>P(X|inconspicuous, generally dark; conspicuous contrast legs/prosoma)</t>
  </si>
  <si>
    <t>P(X|inconspicuous, generally dark; pale, ground or cave dweller)</t>
  </si>
  <si>
    <t>P(X|pale, ground or cave dweller)</t>
  </si>
  <si>
    <t>Sum of G - M</t>
  </si>
  <si>
    <t>P(0.44-0.49)</t>
  </si>
  <si>
    <t>P(0.5-0.59) - P(1.01+)</t>
  </si>
  <si>
    <t xml:space="preserve">Length of femur I : &lt;relative to prosoma&gt; </t>
  </si>
  <si>
    <t>P(X|equal in length)</t>
  </si>
  <si>
    <t>P(X|equal in length; longer than prosoma)</t>
  </si>
  <si>
    <t>P(X|longer than prosoma)</t>
  </si>
  <si>
    <t>P(X|shorter than prosoma)</t>
  </si>
  <si>
    <t>P(X|shorter than prosoma; equal in length)</t>
  </si>
  <si>
    <t>Sum of R - V</t>
  </si>
  <si>
    <t xml:space="preserve">Prosoma: &lt;appearance&gt; </t>
  </si>
  <si>
    <t>P(X|inconspicuous)</t>
  </si>
  <si>
    <t>P(X|inconspicuous; margins with teeth)</t>
  </si>
  <si>
    <t>P(X|inconspicuous; with conspicuous hairs/spines)</t>
  </si>
  <si>
    <t>P(X|inconspicuous; with pits (dorsally))</t>
  </si>
  <si>
    <t>P(X|margins with teeth)</t>
  </si>
  <si>
    <t>P(X|with conspicuous hairs/spines)</t>
  </si>
  <si>
    <t>P(X|with pits (dorsally))</t>
  </si>
  <si>
    <t xml:space="preserve">Sum of </t>
  </si>
  <si>
    <t>P(X|yes)</t>
  </si>
  <si>
    <t>P(X|no)</t>
  </si>
  <si>
    <t>P(X|yes;no)</t>
  </si>
  <si>
    <t xml:space="preserve">Opisthosoma: &lt;appearance&gt; </t>
  </si>
  <si>
    <t>P(X|conspicuously hairy)</t>
  </si>
  <si>
    <t>P(X|patterned)</t>
  </si>
  <si>
    <t>P(X|patterned; unicolourous, inconspicuous)</t>
  </si>
  <si>
    <t>P(X|unicolourous, inconspicuous)</t>
  </si>
  <si>
    <t>P(X|unicolourous, inconspicuous; conspicuously hairy)</t>
  </si>
  <si>
    <t>P(X|unicolourous, inconspicuous; with scutum)</t>
  </si>
  <si>
    <t>P(X|with scutum)</t>
  </si>
  <si>
    <t xml:space="preserve">Dorsal spines on femur I: &lt;count&gt; </t>
  </si>
  <si>
    <t>P(X|multiple)</t>
  </si>
  <si>
    <t>P(X|multiple;one)</t>
  </si>
  <si>
    <t>P(X|none)</t>
  </si>
  <si>
    <t>P(X|none;one)</t>
  </si>
  <si>
    <t>P(X|one)</t>
  </si>
  <si>
    <t>Posterior eye row: &lt;form&gt;</t>
  </si>
  <si>
    <t>P(procurved)</t>
  </si>
  <si>
    <t>P(recurved)</t>
  </si>
  <si>
    <t>P(recurved;straight)</t>
  </si>
  <si>
    <t>P(straight)</t>
  </si>
  <si>
    <t>P(straight;procurved)</t>
  </si>
  <si>
    <t xml:space="preserve">Sum </t>
  </si>
  <si>
    <t xml:space="preserve">Posterior median eye (PME) separation: &lt;relative to diameter (d)&gt; </t>
  </si>
  <si>
    <t>P(distinctly greater than d)</t>
  </si>
  <si>
    <t>P(distinctly greater than d; equal to d)</t>
  </si>
  <si>
    <t>P(distinctly less than d)</t>
  </si>
  <si>
    <t>P(distinctly less than d; equal to d)</t>
  </si>
  <si>
    <t>P(equal to d)</t>
  </si>
  <si>
    <t>SUM</t>
  </si>
  <si>
    <t>Headregion of male: &lt;appearance&gt;</t>
  </si>
  <si>
    <t>complex</t>
  </si>
  <si>
    <r>
      <rPr>
        <sz val="11"/>
        <color rgb="FFFF0000"/>
        <rFont val="Calibri"/>
        <family val="2"/>
        <scheme val="minor"/>
      </rPr>
      <t>complex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rgb="FF0070C0"/>
        <rFont val="Calibri"/>
        <family val="2"/>
        <scheme val="minor"/>
      </rPr>
      <t>inconspicuous</t>
    </r>
  </si>
  <si>
    <r>
      <rPr>
        <sz val="11"/>
        <color rgb="FFFF0000"/>
        <rFont val="Calibri"/>
        <family val="2"/>
        <scheme val="minor"/>
      </rPr>
      <t>complex</t>
    </r>
    <r>
      <rPr>
        <sz val="11"/>
        <color theme="1"/>
        <rFont val="Calibri"/>
        <family val="2"/>
        <scheme val="minor"/>
      </rPr>
      <t>; sulci present</t>
    </r>
  </si>
  <si>
    <r>
      <rPr>
        <sz val="11"/>
        <color rgb="FFFF0000"/>
        <rFont val="Calibri"/>
        <family val="2"/>
        <scheme val="minor"/>
      </rPr>
      <t>complex</t>
    </r>
    <r>
      <rPr>
        <sz val="11"/>
        <color theme="1"/>
        <rFont val="Calibri"/>
        <family val="2"/>
        <scheme val="minor"/>
      </rPr>
      <t>; with horns/tufts</t>
    </r>
  </si>
  <si>
    <r>
      <rPr>
        <sz val="11"/>
        <color rgb="FFFF0000"/>
        <rFont val="Calibri"/>
        <family val="2"/>
        <scheme val="minor"/>
      </rPr>
      <t>complex</t>
    </r>
    <r>
      <rPr>
        <sz val="11"/>
        <color theme="1"/>
        <rFont val="Calibri"/>
        <family val="2"/>
        <scheme val="minor"/>
      </rPr>
      <t>; with horns/tufts; sulci present</t>
    </r>
  </si>
  <si>
    <t>inconspicuous</t>
  </si>
  <si>
    <r>
      <rPr>
        <sz val="11"/>
        <color rgb="FF0070C0"/>
        <rFont val="Calibri"/>
        <family val="2"/>
        <scheme val="minor"/>
      </rPr>
      <t>inconspicuou</t>
    </r>
    <r>
      <rPr>
        <sz val="11"/>
        <color theme="1"/>
        <rFont val="Calibri"/>
        <family val="2"/>
        <scheme val="minor"/>
      </rPr>
      <t>s; sulci present</t>
    </r>
  </si>
  <si>
    <r>
      <rPr>
        <sz val="11"/>
        <color rgb="FF0070C0"/>
        <rFont val="Calibri"/>
        <family val="2"/>
        <scheme val="minor"/>
      </rPr>
      <t>inconspicuous</t>
    </r>
    <r>
      <rPr>
        <sz val="11"/>
        <color theme="1"/>
        <rFont val="Calibri"/>
        <family val="2"/>
        <scheme val="minor"/>
      </rPr>
      <t>; with horns/tufts</t>
    </r>
  </si>
  <si>
    <r>
      <rPr>
        <sz val="11"/>
        <color rgb="FF0070C0"/>
        <rFont val="Calibri"/>
        <family val="2"/>
        <scheme val="minor"/>
      </rPr>
      <t>inconspicuous</t>
    </r>
    <r>
      <rPr>
        <sz val="11"/>
        <color theme="1"/>
        <rFont val="Calibri"/>
        <family val="2"/>
        <scheme val="minor"/>
      </rPr>
      <t>; with lobe(simple); sulci present</t>
    </r>
  </si>
  <si>
    <t>sulci present</t>
  </si>
  <si>
    <t>sulci present; with horns/tufts</t>
  </si>
  <si>
    <t>sulci present; with horns/tufts; with lobe(simple)</t>
  </si>
  <si>
    <t>sulci present; with lobe(simple)</t>
  </si>
  <si>
    <r>
      <t xml:space="preserve">sulci present; with lobe(simple); </t>
    </r>
    <r>
      <rPr>
        <sz val="11"/>
        <color rgb="FFFF0000"/>
        <rFont val="Calibri"/>
        <family val="2"/>
        <scheme val="minor"/>
      </rPr>
      <t>complex</t>
    </r>
  </si>
  <si>
    <t>with horns/tufts</t>
  </si>
  <si>
    <t>with horns/tufts; with lobe(simple)</t>
  </si>
  <si>
    <t>with lobe(simple)</t>
  </si>
  <si>
    <r>
      <t xml:space="preserve">with lobe(simple); </t>
    </r>
    <r>
      <rPr>
        <sz val="11"/>
        <color rgb="FFFF0000"/>
        <rFont val="Calibri"/>
        <family val="2"/>
        <scheme val="minor"/>
      </rPr>
      <t>complex</t>
    </r>
  </si>
  <si>
    <r>
      <t>with lobe(simple); with horns/tufts;</t>
    </r>
    <r>
      <rPr>
        <sz val="11"/>
        <color rgb="FFFF0000"/>
        <rFont val="Calibri"/>
        <family val="2"/>
        <scheme val="minor"/>
      </rPr>
      <t xml:space="preserve"> complex</t>
    </r>
    <r>
      <rPr>
        <sz val="11"/>
        <color theme="1"/>
        <rFont val="Calibri"/>
        <family val="2"/>
        <scheme val="minor"/>
      </rPr>
      <t>; sulci present</t>
    </r>
  </si>
  <si>
    <r>
      <t xml:space="preserve">with lobe(simple); with horns/tufts; </t>
    </r>
    <r>
      <rPr>
        <sz val="11"/>
        <color rgb="FF0070C0"/>
        <rFont val="Calibri"/>
        <family val="2"/>
        <scheme val="minor"/>
      </rPr>
      <t>inconspicuous</t>
    </r>
  </si>
  <si>
    <t xml:space="preserve">Eyes: &lt;appearance&gt; </t>
  </si>
  <si>
    <t>P(normal)</t>
  </si>
  <si>
    <t>P(normal;reduced)</t>
  </si>
  <si>
    <t>P(reduced)</t>
  </si>
  <si>
    <t xml:space="preserve">Anterior median eyes: &lt;size relative to anterior lateral eyes ALE&gt; </t>
  </si>
  <si>
    <t>P(about the same as ALE)</t>
  </si>
  <si>
    <t>P(distinctly larger)</t>
  </si>
  <si>
    <t>P(distinctly smaller)</t>
  </si>
  <si>
    <t>P(smaller;same)</t>
  </si>
  <si>
    <t>Prolateral spines on femur I: &lt;count&gt;</t>
  </si>
  <si>
    <t>P(multiple)</t>
  </si>
  <si>
    <t>P(none)</t>
  </si>
  <si>
    <t>P(none;one)</t>
  </si>
  <si>
    <t>P(one)</t>
  </si>
  <si>
    <t>P(one;multiple)</t>
  </si>
  <si>
    <t>Prolateral spines on tibia I: &lt;count&gt;</t>
  </si>
  <si>
    <t>P(none; one)</t>
  </si>
  <si>
    <t>Anterior cheliceral teeth: &lt;appearance&gt;</t>
  </si>
  <si>
    <t>P(consp large)</t>
  </si>
  <si>
    <t>P(unremarkable)</t>
  </si>
  <si>
    <t>Conspicuous structures on chelicerae: &lt;appearance&gt;</t>
  </si>
  <si>
    <t>P(apo/teeth/tubercles)</t>
  </si>
  <si>
    <t>P(apo/teeth/tubercles;none)</t>
  </si>
  <si>
    <t>P(spines)</t>
  </si>
  <si>
    <t xml:space="preserve">Maxillae: &lt;appearance&gt; </t>
  </si>
  <si>
    <t>P(one or more teeth/tubercles)</t>
  </si>
  <si>
    <t>P(one or more teeth/tubercles;unremarkable)</t>
  </si>
  <si>
    <t>Sternum: &lt;appearance&gt;</t>
  </si>
  <si>
    <t>P(pitted)</t>
  </si>
  <si>
    <t>P(pitted;smooth)</t>
  </si>
  <si>
    <t>P(rugose)</t>
  </si>
  <si>
    <t>P(rugose;pitted)</t>
  </si>
  <si>
    <t>P(rugose;smooth)</t>
  </si>
  <si>
    <t>P(smooth)</t>
  </si>
  <si>
    <t>Sternum &lt;It extends between coxae IV&gt;</t>
  </si>
  <si>
    <t>Sum of H &amp; I</t>
  </si>
  <si>
    <t xml:space="preserve">Width of sternum between coxae IV: &lt;relative to width of coxae IV (d)&gt; </t>
  </si>
  <si>
    <t>P(0.11-0.19)</t>
  </si>
  <si>
    <t>P(0.2-0.29) - P(0.9-0.98)</t>
  </si>
  <si>
    <t>Metatarsus IV dorsally: &lt;presence of trichobothrium (TmIV)&gt;</t>
  </si>
  <si>
    <t>Sum of L &amp; M</t>
  </si>
  <si>
    <t xml:space="preserve">Dorsal spines on metatarsus I: &lt;count&gt; </t>
  </si>
  <si>
    <t>Tibia IV: &lt;number of dorsal spines&gt;</t>
  </si>
  <si>
    <t>P(one; two)</t>
  </si>
  <si>
    <t>P(two)</t>
  </si>
  <si>
    <t>Numbers of dorsal spines on tibia I, II, III, IV: &lt;tibial spine formula&gt;</t>
  </si>
  <si>
    <t>P(X|character)</t>
  </si>
  <si>
    <t>P(no spines)</t>
  </si>
  <si>
    <t>P(no spines; two rows)</t>
  </si>
  <si>
    <t>P(two rows)</t>
  </si>
  <si>
    <t xml:space="preserve">Male pedipalp: femur &lt;appearance&gt; </t>
  </si>
  <si>
    <t>P(X|unremarkable)</t>
  </si>
  <si>
    <t>P(X|conspicuous)</t>
  </si>
  <si>
    <t>Sum of AO &amp; AP</t>
  </si>
  <si>
    <t>Male pedipalp: patella &lt;appearance&gt;</t>
  </si>
  <si>
    <t>P(X|swollen)</t>
  </si>
  <si>
    <t>P(X|swollen; with apophysis)</t>
  </si>
  <si>
    <t>P(unremarkable;swollen)</t>
  </si>
  <si>
    <t>P(X| unremarkable;spines)</t>
  </si>
  <si>
    <t>P(X|apophyses)</t>
  </si>
  <si>
    <t>P(X|apophyses;spines)</t>
  </si>
  <si>
    <t>P(X|spines)</t>
  </si>
  <si>
    <t>P(X|spines;swollen))</t>
  </si>
  <si>
    <t>Male pedipalp: tibia &lt;appearance&gt;</t>
  </si>
  <si>
    <t>Male pedipalp: cymbium &lt;appearance&gt;</t>
  </si>
  <si>
    <t>P(X|margin/notches/bulges)</t>
  </si>
  <si>
    <t>P(X|simple)</t>
  </si>
  <si>
    <t>P(X|simple; margin/notches/bulges)</t>
  </si>
  <si>
    <t>P(X|dorsal projections)</t>
  </si>
  <si>
    <t>P(X|dorsal projections; margins/notches/bulges)</t>
  </si>
  <si>
    <t>Male pedipalp: paracymbium &lt;form&gt;</t>
  </si>
  <si>
    <t>P(complex)</t>
  </si>
  <si>
    <t>P(simple ; complex)</t>
  </si>
  <si>
    <t>P(simple)</t>
  </si>
  <si>
    <t xml:space="preserve">Male pedipalp: branches of paracymbium &lt;presence of teeth&gt; </t>
  </si>
  <si>
    <t>P(teeth absent</t>
  </si>
  <si>
    <t>P(teeth absent; teeth present)</t>
  </si>
  <si>
    <t>P(teeth present</t>
  </si>
  <si>
    <t>Male pedipalp: embolus &lt;appearance&gt;</t>
  </si>
  <si>
    <t>P(X|conspicuous,circular)</t>
  </si>
  <si>
    <t>P(X|circular,curled)</t>
  </si>
  <si>
    <t>P(X|curled)</t>
  </si>
  <si>
    <t>P(X|unremarkable, circular)</t>
  </si>
  <si>
    <t>P(X|unremarkable, curled)</t>
  </si>
  <si>
    <t>Male pedipalp: lamella characteristica &lt;presence&gt;</t>
  </si>
  <si>
    <t>P(X|absent)</t>
  </si>
  <si>
    <t>Sum of P &amp; Q</t>
  </si>
  <si>
    <t>Female palp: claw &lt;presence&gt;</t>
  </si>
  <si>
    <t xml:space="preserve">Epigyne: &lt;form&gt; </t>
  </si>
  <si>
    <t>P(X|flat)</t>
  </si>
  <si>
    <t>P(X|protrudes)</t>
  </si>
  <si>
    <t>Epigyne: &lt;seminal receptacles&gt;</t>
  </si>
  <si>
    <t>P(Not visible)</t>
  </si>
  <si>
    <t>P(not visible; visible)</t>
  </si>
  <si>
    <t>P(visible)</t>
  </si>
  <si>
    <t>Male</t>
  </si>
  <si>
    <t>bright, red, orange</t>
  </si>
  <si>
    <t>0.9 for the number selected specifically, 0.09 for the rest</t>
  </si>
  <si>
    <t>0.009 for (0.5-0.59), 0.0009 for (0.6-0.69) and so on till P(3)</t>
  </si>
  <si>
    <t>0.4-0.6</t>
  </si>
  <si>
    <t>equal in length</t>
  </si>
  <si>
    <t>yes</t>
  </si>
  <si>
    <t>conspicuously hairy</t>
  </si>
  <si>
    <t>multiple</t>
  </si>
  <si>
    <t>procurved</t>
  </si>
  <si>
    <t>distinctly greater than d</t>
  </si>
  <si>
    <t>normal</t>
  </si>
  <si>
    <t>about the same as ALE</t>
  </si>
  <si>
    <t>conspicuously large</t>
  </si>
  <si>
    <t>apophyses/teeth-like processes/tubercles</t>
  </si>
  <si>
    <t>one or more teeth/ tubercles</t>
  </si>
  <si>
    <t>pitted</t>
  </si>
  <si>
    <t>0.009 for (0.2-0.29), 0.0009 for (0.3-0.39) and so on till P(0.9-0.98), and blanks which will be 0.0000000001</t>
  </si>
  <si>
    <t>0.10-0.19</t>
  </si>
  <si>
    <t>Same as previous - exact matches get 0.9, then the rest get 0.09 and so on</t>
  </si>
  <si>
    <t xml:space="preserve"> trichobothrium present</t>
  </si>
  <si>
    <t>one dorsal spine</t>
  </si>
  <si>
    <t>no spines</t>
  </si>
  <si>
    <t>unremarkable</t>
  </si>
  <si>
    <t>conspicuously swollen</t>
  </si>
  <si>
    <t>margin with notches/bulges</t>
  </si>
  <si>
    <t>teeth absent</t>
  </si>
  <si>
    <t>conspicuous, circular</t>
  </si>
  <si>
    <t>absent</t>
  </si>
  <si>
    <t>conspicuous</t>
  </si>
  <si>
    <t>flat</t>
  </si>
  <si>
    <t>underlying structures (e.g., seminal receptacles) not visible</t>
  </si>
  <si>
    <t>Female</t>
  </si>
  <si>
    <t>conspicuous contrast legs/prosoma</t>
  </si>
  <si>
    <t>0.4-0.6;0.6-0.8</t>
  </si>
  <si>
    <t>equal in length; longer than prosoma</t>
  </si>
  <si>
    <t>inconspicuous; margins with teeth</t>
  </si>
  <si>
    <t>no</t>
  </si>
  <si>
    <t>patterned</t>
  </si>
  <si>
    <t>multiple; one</t>
  </si>
  <si>
    <t>recurved</t>
  </si>
  <si>
    <t>distinctly greater than d; equal to d</t>
  </si>
  <si>
    <t>complex; inconspicuous</t>
  </si>
  <si>
    <t>normal;reduced</t>
  </si>
  <si>
    <t>distinctly larger than ALE</t>
  </si>
  <si>
    <t>none</t>
  </si>
  <si>
    <t>unremarkable in size</t>
  </si>
  <si>
    <t>apophyses/teeth-like processes/tubercles; none</t>
  </si>
  <si>
    <t>one or more teeth/ tubercles; unremarkable</t>
  </si>
  <si>
    <t>pitted; smooth</t>
  </si>
  <si>
    <t>0.10-0.19;0.2-0.29</t>
  </si>
  <si>
    <t xml:space="preserve"> trichobothrium absent</t>
  </si>
  <si>
    <t>one dorsal spine; two dorsal spines</t>
  </si>
  <si>
    <t>no spines; stout spines in two rows</t>
  </si>
  <si>
    <t>conspicuously swollen; with apophyses</t>
  </si>
  <si>
    <t>unremarkable; with one or more spine</t>
  </si>
  <si>
    <t>simple</t>
  </si>
  <si>
    <t>teeth absent; teeth present</t>
  </si>
  <si>
    <t>conspicuous, circular; conspicuous, curled</t>
  </si>
  <si>
    <t>not present/ inconspicuous</t>
  </si>
  <si>
    <t>protrudes</t>
  </si>
  <si>
    <t>underlying structures (e.g., seminal receptacles) not visible; underlying structures (e.g., seminal receptacles) visible</t>
  </si>
  <si>
    <t>(blank)</t>
  </si>
  <si>
    <t>inconspicuous, generally dark</t>
  </si>
  <si>
    <t>0.4-0.6;0.6-0.8;0.8-1.0</t>
  </si>
  <si>
    <t>longer than prosoma</t>
  </si>
  <si>
    <t>inconspicuous; with conspicuous hairs/spines</t>
  </si>
  <si>
    <t>yes;no</t>
  </si>
  <si>
    <t>patterned; unicolourous, inconspicuous</t>
  </si>
  <si>
    <t>recurved; straight</t>
  </si>
  <si>
    <t>distinctly less than d</t>
  </si>
  <si>
    <t>complex; sulci present</t>
  </si>
  <si>
    <t>reduced</t>
  </si>
  <si>
    <t>distinctly smaller than ALE</t>
  </si>
  <si>
    <t>none; one</t>
  </si>
  <si>
    <t>rugose</t>
  </si>
  <si>
    <t>0.20-0.29</t>
  </si>
  <si>
    <t>two dorsal spines</t>
  </si>
  <si>
    <t>stout spines in two rows</t>
  </si>
  <si>
    <t>unremarkable; with simple apophysis</t>
  </si>
  <si>
    <t>simple; margin with notches/bulges</t>
  </si>
  <si>
    <t>simple;complex</t>
  </si>
  <si>
    <t>teeth present</t>
  </si>
  <si>
    <t>conspicuous, curled</t>
  </si>
  <si>
    <t>underlying structures (e.g., seminal receptacles) visible</t>
  </si>
  <si>
    <t>inconspicuous, generally dark; bright, red, orange</t>
  </si>
  <si>
    <t>0.6-0.8</t>
  </si>
  <si>
    <t>shorter than prosoma</t>
  </si>
  <si>
    <t>inconspicuous; with pits (dorsally)</t>
  </si>
  <si>
    <t>(blank/ doesn't exist)</t>
  </si>
  <si>
    <t>unicolourous, inconspicuous</t>
  </si>
  <si>
    <t>straight</t>
  </si>
  <si>
    <t>distinctly less than d; equal to d</t>
  </si>
  <si>
    <t>complex; with horns/tufts</t>
  </si>
  <si>
    <t>distinctly smaller than ALE; about the same as ALE</t>
  </si>
  <si>
    <t>one</t>
  </si>
  <si>
    <t>none; apophyses/teeth-like processes/tubercles</t>
  </si>
  <si>
    <t>unremarkable; one or more teeth/ tubercles</t>
  </si>
  <si>
    <t>rugose; pitted</t>
  </si>
  <si>
    <t>0.20-0.29;0.30-0.39</t>
  </si>
  <si>
    <t>(blanks)</t>
  </si>
  <si>
    <t>unremarkable; conspicuously swollen</t>
  </si>
  <si>
    <t>unremarkable; with simple apophysis; with one or more spine</t>
  </si>
  <si>
    <t>with dorsal projections/conical elevations</t>
  </si>
  <si>
    <t>inconspicuous, generally dark; conspicuous contrast legs/prosoma</t>
  </si>
  <si>
    <t>0.6-0.8;0.4-0.6</t>
  </si>
  <si>
    <t>shorter than prosoma; equal in length</t>
  </si>
  <si>
    <t>margins with teeth</t>
  </si>
  <si>
    <t>unicolourous, inconspicuous; conspicuously hairy</t>
  </si>
  <si>
    <t>straight; procurved</t>
  </si>
  <si>
    <t>equal to d</t>
  </si>
  <si>
    <t>complex; with horns/tufts; sulci present</t>
  </si>
  <si>
    <t>one; multiple</t>
  </si>
  <si>
    <t>spines</t>
  </si>
  <si>
    <t>rugose; smooth</t>
  </si>
  <si>
    <t>0.30-0.39</t>
  </si>
  <si>
    <t>unremarkable; with conspicuous spines (single or tufts)</t>
  </si>
  <si>
    <t>with complex apophysis</t>
  </si>
  <si>
    <t>with dorsal projections/conical elevations;margin with notches/bulges</t>
  </si>
  <si>
    <t>unremarkable; conspicuous, circular</t>
  </si>
  <si>
    <t>inconspicuous, generally dark; pale, ground or cave dweller</t>
  </si>
  <si>
    <t>0.6-0.8;0.8-1.0</t>
  </si>
  <si>
    <t>with conspicuous hairs/spines</t>
  </si>
  <si>
    <t>unicolourous, inconspicuous; patterned</t>
  </si>
  <si>
    <t>straight; recurved</t>
  </si>
  <si>
    <t>equal to d; distinctly greater than d</t>
  </si>
  <si>
    <t>smooth</t>
  </si>
  <si>
    <t>0.30-0.39;0.40-0.49</t>
  </si>
  <si>
    <t>Same as other characters - Exact matches get 0.9, if the same character is present in another</t>
  </si>
  <si>
    <t>with apophyses</t>
  </si>
  <si>
    <t>with complex apophysis; with multiple, complex apophysis</t>
  </si>
  <si>
    <t>unremarkable; conspicuous, curled</t>
  </si>
  <si>
    <t>pale, ground or cave dweller</t>
  </si>
  <si>
    <t>0.6-0.8;0.8-1.0;1.0-1.2</t>
  </si>
  <si>
    <t>with pits (dorsally)</t>
  </si>
  <si>
    <t>unicolourous, inconspicuous; with scutum</t>
  </si>
  <si>
    <t>(blank / doesn't exist)</t>
  </si>
  <si>
    <t>equal to d; distinctly less than d</t>
  </si>
  <si>
    <t>inconspicuous; sulci present</t>
  </si>
  <si>
    <t>smooth; pitted</t>
  </si>
  <si>
    <t>0.30-0.39;0.40-0.49;0.50-0.59</t>
  </si>
  <si>
    <t>0000; 0011</t>
  </si>
  <si>
    <t xml:space="preserve"> with the ; sign then that character gets 0.09 which is the 90% of the remaining 0.1%</t>
  </si>
  <si>
    <t>with apophyses; conspicuously swollen</t>
  </si>
  <si>
    <t>with complex apophysis; with one or more spines</t>
  </si>
  <si>
    <t>(blank/doesn't exist)</t>
  </si>
  <si>
    <t>0.8-1.0</t>
  </si>
  <si>
    <t>with scutum</t>
  </si>
  <si>
    <t>inconspicuous; with horns/tufts</t>
  </si>
  <si>
    <t>smooth; rugose</t>
  </si>
  <si>
    <t>0.40-0.49</t>
  </si>
  <si>
    <t>0000;1111</t>
  </si>
  <si>
    <t>Moving forward, close non-matches are further given the 90% of the remaining percentage</t>
  </si>
  <si>
    <t>with apophyses; with conspicuous spines (single or tufts)</t>
  </si>
  <si>
    <t>with complex apophysis; with tufts of hair or spines</t>
  </si>
  <si>
    <t>0.8-1.0;0.6-0.8</t>
  </si>
  <si>
    <t>Same as previous - exact matches get 0.9, partial matches get 0.09 i.e., 90% of 0.1</t>
  </si>
  <si>
    <t>inconspicuous; with lobe(simple); sulci present</t>
  </si>
  <si>
    <t>0.40-0.49;0.50-0.59</t>
  </si>
  <si>
    <t>0000;2211</t>
  </si>
  <si>
    <t>Till the most odd match gets 0._____1 which makes</t>
  </si>
  <si>
    <t>with conspicuous spines (single or tufts)</t>
  </si>
  <si>
    <t>with multiple, complex apophysis</t>
  </si>
  <si>
    <t>0.8-1.0;1.0-1.2</t>
  </si>
  <si>
    <t>and so on for further partial matches. Non matches get 0.___1</t>
  </si>
  <si>
    <t>0.50-0.59</t>
  </si>
  <si>
    <t>0011;1111</t>
  </si>
  <si>
    <t xml:space="preserve"> the sum of all possible likelihoods = 1</t>
  </si>
  <si>
    <t>with conspicuous spines (single or tufts); conspicuously swollen</t>
  </si>
  <si>
    <t>with multiple, complex apophysis; with one or more spines</t>
  </si>
  <si>
    <t>0.8-1.0;1.0-1.2;1.2-1.4</t>
  </si>
  <si>
    <t>0.50-0.59;0.60-0.69</t>
  </si>
  <si>
    <t>0011;1111;2211</t>
  </si>
  <si>
    <t>with conspicuous spines (single or tufts); unremarkable</t>
  </si>
  <si>
    <t>with multiple, complex apophysis; with tufts of hair or spines</t>
  </si>
  <si>
    <t xml:space="preserve">Assuming an error rate of </t>
  </si>
  <si>
    <t>10% when the</t>
  </si>
  <si>
    <t>user makes the selection, the exact match of the users choice gets a 0.9 while the non matches adhere to the remaining 0.1%</t>
  </si>
  <si>
    <t>1.0-1.2</t>
  </si>
  <si>
    <t>0.60-0.69</t>
  </si>
  <si>
    <t>0011;2211</t>
  </si>
  <si>
    <t>with multiple, simple apophysis</t>
  </si>
  <si>
    <t>If there is only one additional character besides the original "selected" character, the process is easy as the non match gets the likelihood probability of 0.1 making the sum =&gt; 0.9+0.1 = 1</t>
  </si>
  <si>
    <t>1.0-1.2;0.8-1.0</t>
  </si>
  <si>
    <t>0.60-0.69;0.50-0.59</t>
  </si>
  <si>
    <t>1111;2211</t>
  </si>
  <si>
    <t>with multiple, simple apophysis; with multiple, complex apophysis</t>
  </si>
  <si>
    <t>1.0-1.2;1.2-1.4</t>
  </si>
  <si>
    <t>sulci present; with lobe(simple); complex</t>
  </si>
  <si>
    <t>0.60-0.69;0.70-0.79</t>
  </si>
  <si>
    <t>2211;0000</t>
  </si>
  <si>
    <t>with multiple, simple apophysis; with one or more spines</t>
  </si>
  <si>
    <r>
      <t xml:space="preserve">However, if there are additional characters that are non matches then, the </t>
    </r>
    <r>
      <rPr>
        <b/>
        <sz val="11"/>
        <color theme="1"/>
        <rFont val="Calibri"/>
        <family val="2"/>
        <scheme val="minor"/>
      </rPr>
      <t>more probable matches</t>
    </r>
    <r>
      <rPr>
        <sz val="11"/>
        <color theme="1"/>
        <rFont val="Calibri"/>
        <family val="2"/>
        <scheme val="minor"/>
      </rPr>
      <t xml:space="preserve"> among them get the 90% of the remaining 0.1% i.e., 0.09 likelihood while the total non matches get the probability of 0.01 </t>
    </r>
  </si>
  <si>
    <t>1.0-1.2;1.2-1.4;1.4-1.6</t>
  </si>
  <si>
    <t>0.60-0.69;0.70-0.79;0.80-0.89</t>
  </si>
  <si>
    <t>2211;2221</t>
  </si>
  <si>
    <t>with multiple, simple apophysis; with tufts of hair or spines</t>
  </si>
  <si>
    <t>making the sum =&gt; 0.9+0.09+0.01 = 1, and so on for further character states, where the 0.09 is divided among all the more probable matches equally.</t>
  </si>
  <si>
    <t>1.2-1.4</t>
  </si>
  <si>
    <t>0.70-0.79</t>
  </si>
  <si>
    <t>2221;2222</t>
  </si>
  <si>
    <t>with one or more spines</t>
  </si>
  <si>
    <t>1.2-1.4;1.4-1.6</t>
  </si>
  <si>
    <t>0.70-0.79;0.80-0.89</t>
  </si>
  <si>
    <t>with one or more spines; with tufts of hair or spines</t>
  </si>
  <si>
    <t>Blanks remain as 1 / total number of character states</t>
  </si>
  <si>
    <t>1.4-1.6; 1.2-1.4</t>
  </si>
  <si>
    <t>with lobe(simple); complex</t>
  </si>
  <si>
    <t>0.80-0.89</t>
  </si>
  <si>
    <t>with simple apophysis</t>
  </si>
  <si>
    <t>1.4-1.6</t>
  </si>
  <si>
    <t>with lobe(simple); with horns/tufts; complex; sulci present</t>
  </si>
  <si>
    <t>0.80-0.89;0.90-0.98</t>
  </si>
  <si>
    <t>with simple apophysis; with complex apophysis</t>
  </si>
  <si>
    <t>with lobe(simple); with horns/tufts; inconspicuous</t>
  </si>
  <si>
    <t>0.90-0.98</t>
  </si>
  <si>
    <t>with simple apophysis; with multiple, simple apophysis</t>
  </si>
  <si>
    <t>(Blanks)</t>
  </si>
  <si>
    <t>(Blank)</t>
  </si>
  <si>
    <t>with simple apophysis; with one or more spines</t>
  </si>
  <si>
    <t>inconspicuous; with lobe(simple)</t>
  </si>
  <si>
    <t>with simple apophysis; with tufts of hair or spines</t>
  </si>
  <si>
    <t>sulci present; complex</t>
  </si>
  <si>
    <t>with simple apophysis; with tufts of hair or spines; with one or more spines</t>
  </si>
  <si>
    <t>sulci present; complex; with horns/tufts</t>
  </si>
  <si>
    <t>with tufts of hair or spines</t>
  </si>
  <si>
    <t>sulci present; with horns/tufts; complex</t>
  </si>
  <si>
    <t>with horns/tufts; complex</t>
  </si>
  <si>
    <t>with lobe(simple); inconspicuous</t>
  </si>
  <si>
    <t>with lobe(simple); sulci present</t>
  </si>
  <si>
    <t>with lobe(simple); with horns/tufts</t>
  </si>
  <si>
    <t>(1 / 116)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</si>
</sst>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7" formatCode="0.0"/>
    <numFmt numFmtId="172" formatCode="0.000000"/>
  </numFmts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FF0000"/>
      <name val="Calibri"/>
      <family val="2"/>
    </font>
    <font>
      <b/>
      <sz val="11"/>
      <color rgb="FF0070C0"/>
      <name val="Calibri"/>
      <family val="2"/>
    </font>
    <font>
      <b/>
      <sz val="11"/>
      <color rgb="FF92D050"/>
      <name val="Calibri"/>
      <family val="2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23"/>
      <color rgb="FFE8EAED"/>
      <name val="Arial"/>
      <family val="2"/>
    </font>
    <font>
      <b/>
      <sz val="11"/>
      <color theme="7" tint="-0.249977111117893"/>
      <name val="Calibri"/>
      <family val="2"/>
      <scheme val="minor"/>
    </font>
    <font>
      <b/>
      <sz val="11"/>
      <color theme="7" tint="-0.24997711111789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2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0" applyFont="1"/>
    <xf numFmtId="0" fontId="10" fillId="0" borderId="0" xfId="0" applyFont="1"/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11" fillId="0" borderId="0" xfId="0" applyFont="1"/>
    <xf numFmtId="0" fontId="7" fillId="0" borderId="0" xfId="0" applyFont="1" applyAlignment="1">
      <alignment horizontal="center" vertical="center"/>
    </xf>
    <xf numFmtId="164" fontId="1" fillId="0" borderId="0" xfId="0" applyNumberFormat="1" applyFont="1"/>
    <xf numFmtId="2" fontId="10" fillId="0" borderId="0" xfId="0" applyNumberFormat="1" applyFont="1"/>
    <xf numFmtId="2" fontId="0" fillId="0" borderId="0" xfId="0" applyNumberFormat="1"/>
    <xf numFmtId="165" fontId="10" fillId="0" borderId="0" xfId="0" applyNumberFormat="1" applyFont="1"/>
    <xf numFmtId="164" fontId="10" fillId="0" borderId="0" xfId="0" applyNumberFormat="1" applyFont="1"/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67" fontId="10" fillId="0" borderId="0" xfId="0" applyNumberFormat="1" applyFont="1"/>
    <xf numFmtId="0" fontId="12" fillId="0" borderId="0" xfId="0" applyFont="1"/>
    <xf numFmtId="165" fontId="12" fillId="0" borderId="0" xfId="0" applyNumberFormat="1" applyFont="1"/>
    <xf numFmtId="0" fontId="0" fillId="2" borderId="0" xfId="0" applyFill="1" applyAlignment="1">
      <alignment horizontal="center" vertical="center"/>
    </xf>
    <xf numFmtId="164" fontId="12" fillId="0" borderId="0" xfId="0" applyNumberFormat="1" applyFont="1"/>
    <xf numFmtId="0" fontId="0" fillId="0" borderId="0" xfId="0" applyAlignment="1">
      <alignment horizontal="right"/>
    </xf>
    <xf numFmtId="0" fontId="13" fillId="0" borderId="0" xfId="0" applyFont="1"/>
    <xf numFmtId="0" fontId="11" fillId="2" borderId="0" xfId="0" applyFont="1" applyFill="1" applyAlignment="1">
      <alignment vertical="center"/>
    </xf>
    <xf numFmtId="0" fontId="0" fillId="2" borderId="0" xfId="0" applyFill="1"/>
    <xf numFmtId="0" fontId="0" fillId="3" borderId="0" xfId="0" applyFill="1"/>
    <xf numFmtId="0" fontId="14" fillId="0" borderId="0" xfId="0" applyFont="1"/>
    <xf numFmtId="0" fontId="15" fillId="0" borderId="0" xfId="0" applyFont="1"/>
    <xf numFmtId="172" fontId="10" fillId="0" borderId="0" xfId="0" applyNumberFormat="1" applyFont="1"/>
    <xf numFmtId="172" fontId="0" fillId="0" borderId="0" xfId="0" applyNumberFormat="1"/>
    <xf numFmtId="0" fontId="16" fillId="0" borderId="0" xfId="0" applyFont="1"/>
    <xf numFmtId="0" fontId="17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FC8BC-C2C8-46E8-AD10-995B39EA49EB}">
  <dimension ref="A1:IF121"/>
  <sheetViews>
    <sheetView tabSelected="1" topLeftCell="AU1" workbookViewId="0">
      <selection activeCell="AU16" sqref="AU16"/>
    </sheetView>
  </sheetViews>
  <sheetFormatPr defaultRowHeight="15" x14ac:dyDescent="0.25"/>
  <cols>
    <col min="1" max="1" width="18.28515625" bestFit="1" customWidth="1"/>
    <col min="2" max="2" width="27.28515625" bestFit="1" customWidth="1"/>
    <col min="3" max="3" width="15.28515625" customWidth="1"/>
    <col min="4" max="4" width="16.28515625" bestFit="1" customWidth="1"/>
    <col min="5" max="5" width="17.140625" bestFit="1" customWidth="1"/>
    <col min="6" max="6" width="68.85546875" bestFit="1" customWidth="1"/>
    <col min="7" max="7" width="30.5703125" bestFit="1" customWidth="1"/>
    <col min="8" max="8" width="51.28515625" bestFit="1" customWidth="1"/>
    <col min="9" max="9" width="44.42578125" bestFit="1" customWidth="1"/>
    <col min="10" max="10" width="68.85546875" bestFit="1" customWidth="1"/>
    <col min="11" max="11" width="89.7109375" bestFit="1" customWidth="1"/>
    <col min="12" max="12" width="80.5703125" bestFit="1" customWidth="1"/>
    <col min="13" max="13" width="42.140625" bestFit="1" customWidth="1"/>
    <col min="14" max="14" width="17.140625" style="30" bestFit="1" customWidth="1"/>
    <col min="15" max="15" width="31.28515625" bestFit="1" customWidth="1"/>
    <col min="16" max="16" width="74.140625" customWidth="1"/>
    <col min="17" max="17" width="74.7109375" customWidth="1"/>
    <col min="18" max="18" width="42.5703125" bestFit="1" customWidth="1"/>
    <col min="19" max="19" width="83.85546875" customWidth="1"/>
    <col min="20" max="20" width="57.42578125" bestFit="1" customWidth="1"/>
    <col min="21" max="21" width="25.7109375" bestFit="1" customWidth="1"/>
    <col min="22" max="22" width="52.42578125" bestFit="1" customWidth="1"/>
    <col min="23" max="23" width="32.5703125" bestFit="1" customWidth="1"/>
    <col min="24" max="24" width="33.5703125" bestFit="1" customWidth="1"/>
    <col min="25" max="25" width="53.28515625" bestFit="1" customWidth="1"/>
    <col min="26" max="26" width="16.5703125" bestFit="1" customWidth="1"/>
    <col min="27" max="27" width="47.42578125" bestFit="1" customWidth="1"/>
    <col min="28" max="28" width="25.5703125" bestFit="1" customWidth="1"/>
    <col min="29" max="29" width="49.42578125" bestFit="1" customWidth="1"/>
    <col min="30" max="30" width="63.85546875" bestFit="1" customWidth="1"/>
    <col min="31" max="31" width="49.140625" bestFit="1" customWidth="1"/>
    <col min="32" max="32" width="29.7109375" bestFit="1" customWidth="1"/>
    <col min="33" max="33" width="44.42578125" bestFit="1" customWidth="1"/>
    <col min="34" max="34" width="29.5703125" bestFit="1" customWidth="1"/>
    <col min="35" max="35" width="10.5703125" bestFit="1" customWidth="1"/>
    <col min="36" max="36" width="51.7109375" bestFit="1" customWidth="1"/>
    <col min="37" max="37" width="11.85546875" bestFit="1" customWidth="1"/>
    <col min="38" max="38" width="10.85546875" bestFit="1" customWidth="1"/>
    <col min="39" max="39" width="15.7109375" bestFit="1" customWidth="1"/>
    <col min="40" max="40" width="10.5703125" bestFit="1" customWidth="1"/>
    <col min="41" max="41" width="51.7109375" bestFit="1" customWidth="1"/>
    <col min="42" max="42" width="31.85546875" bestFit="1" customWidth="1"/>
    <col min="43" max="43" width="19.5703125" bestFit="1" customWidth="1"/>
    <col min="44" max="44" width="56.7109375" bestFit="1" customWidth="1"/>
    <col min="45" max="45" width="43" bestFit="1" customWidth="1"/>
    <col min="46" max="46" width="69" bestFit="1" customWidth="1"/>
    <col min="47" max="47" width="59" bestFit="1" customWidth="1"/>
    <col min="48" max="48" width="21.85546875" bestFit="1" customWidth="1"/>
    <col min="49" max="49" width="10.5703125" bestFit="1" customWidth="1"/>
    <col min="50" max="50" width="49.140625" bestFit="1" customWidth="1"/>
    <col min="51" max="51" width="17.140625" bestFit="1" customWidth="1"/>
    <col min="52" max="52" width="22.7109375" bestFit="1" customWidth="1"/>
    <col min="53" max="53" width="13.85546875" bestFit="1" customWidth="1"/>
    <col min="54" max="54" width="19.28515625" bestFit="1" customWidth="1"/>
    <col min="55" max="55" width="12.28515625" bestFit="1" customWidth="1"/>
    <col min="56" max="56" width="10.5703125" bestFit="1" customWidth="1"/>
    <col min="57" max="57" width="39.42578125" bestFit="1" customWidth="1"/>
    <col min="58" max="58" width="17.42578125" bestFit="1" customWidth="1"/>
    <col min="59" max="59" width="15.7109375" bestFit="1" customWidth="1"/>
    <col min="60" max="60" width="26" bestFit="1" customWidth="1"/>
    <col min="61" max="61" width="14.28515625" bestFit="1" customWidth="1"/>
    <col min="62" max="62" width="27.42578125" bestFit="1" customWidth="1"/>
    <col min="63" max="63" width="7.5703125" bestFit="1" customWidth="1"/>
    <col min="64" max="64" width="87.7109375" bestFit="1" customWidth="1"/>
    <col min="65" max="65" width="34" bestFit="1" customWidth="1"/>
    <col min="66" max="66" width="47.7109375" bestFit="1" customWidth="1"/>
    <col min="67" max="67" width="30" bestFit="1" customWidth="1"/>
    <col min="68" max="68" width="43.85546875" bestFit="1" customWidth="1"/>
    <col min="69" max="69" width="17.140625" bestFit="1" customWidth="1"/>
    <col min="70" max="70" width="7.140625" bestFit="1" customWidth="1"/>
    <col min="71" max="71" width="57.7109375" bestFit="1" customWidth="1"/>
    <col min="72" max="72" width="8.5703125" bestFit="1" customWidth="1"/>
    <col min="73" max="73" width="22.5703125" bestFit="1" customWidth="1"/>
    <col min="74" max="74" width="21.140625" bestFit="1" customWidth="1"/>
    <col min="75" max="75" width="24.42578125" bestFit="1" customWidth="1"/>
    <col min="76" max="76" width="37.140625" bestFit="1" customWidth="1"/>
    <col min="77" max="77" width="13.7109375" bestFit="1" customWidth="1"/>
    <col min="78" max="78" width="26.42578125" bestFit="1" customWidth="1"/>
    <col min="79" max="79" width="29.7109375" bestFit="1" customWidth="1"/>
    <col min="80" max="80" width="43.85546875" bestFit="1" customWidth="1"/>
    <col min="81" max="81" width="12.28515625" bestFit="1" customWidth="1"/>
    <col min="82" max="82" width="28.28515625" bestFit="1" customWidth="1"/>
    <col min="83" max="83" width="45.7109375" bestFit="1" customWidth="1"/>
    <col min="84" max="84" width="29.85546875" bestFit="1" customWidth="1"/>
    <col min="85" max="85" width="38.7109375" bestFit="1" customWidth="1"/>
    <col min="86" max="86" width="15.5703125" bestFit="1" customWidth="1"/>
    <col min="87" max="87" width="33" bestFit="1" customWidth="1"/>
    <col min="88" max="88" width="17" bestFit="1" customWidth="1"/>
    <col min="89" max="89" width="26" bestFit="1" customWidth="1"/>
    <col min="90" max="90" width="54.7109375" bestFit="1" customWidth="1"/>
    <col min="91" max="91" width="47.140625" bestFit="1" customWidth="1"/>
    <col min="93" max="93" width="33.5703125" bestFit="1" customWidth="1"/>
    <col min="94" max="94" width="13.140625" bestFit="1" customWidth="1"/>
    <col min="95" max="95" width="24.28515625" bestFit="1" customWidth="1"/>
    <col min="96" max="96" width="15" bestFit="1" customWidth="1"/>
    <col min="97" max="97" width="7.140625" bestFit="1" customWidth="1"/>
    <col min="98" max="98" width="87.140625" bestFit="1" customWidth="1"/>
    <col min="99" max="99" width="32.7109375" bestFit="1" customWidth="1"/>
    <col min="100" max="100" width="23.85546875" bestFit="1" customWidth="1"/>
    <col min="101" max="101" width="25.28515625" bestFit="1" customWidth="1"/>
    <col min="102" max="102" width="20.85546875" bestFit="1" customWidth="1"/>
    <col min="103" max="103" width="7.140625" bestFit="1" customWidth="1"/>
    <col min="104" max="104" width="53.28515625" bestFit="1" customWidth="1"/>
    <col min="105" max="105" width="34" bestFit="1" customWidth="1"/>
    <col min="106" max="106" width="47.7109375" bestFit="1" customWidth="1"/>
    <col min="107" max="107" width="30" bestFit="1" customWidth="1"/>
    <col min="108" max="108" width="43.85546875" bestFit="1" customWidth="1"/>
    <col min="109" max="109" width="20.140625" customWidth="1"/>
    <col min="110" max="110" width="15.42578125" customWidth="1"/>
    <col min="111" max="111" width="51.7109375" bestFit="1" customWidth="1"/>
    <col min="112" max="112" width="32.7109375" bestFit="1" customWidth="1"/>
    <col min="113" max="113" width="23.85546875" bestFit="1" customWidth="1"/>
    <col min="114" max="114" width="25.28515625" bestFit="1" customWidth="1"/>
    <col min="115" max="115" width="20.85546875" bestFit="1" customWidth="1"/>
    <col min="116" max="116" width="15.28515625" customWidth="1"/>
    <col min="117" max="117" width="57.42578125" bestFit="1" customWidth="1"/>
    <col min="118" max="118" width="25.28515625" bestFit="1" customWidth="1"/>
    <col min="119" max="119" width="20.85546875" bestFit="1" customWidth="1"/>
    <col min="120" max="120" width="15.28515625" customWidth="1"/>
    <col min="121" max="121" width="74.28515625" bestFit="1" customWidth="1"/>
    <col min="122" max="122" width="34" bestFit="1" customWidth="1"/>
    <col min="123" max="123" width="47.7109375" bestFit="1" customWidth="1"/>
    <col min="124" max="124" width="30" bestFit="1" customWidth="1"/>
    <col min="125" max="125" width="43.85546875" bestFit="1" customWidth="1"/>
    <col min="126" max="126" width="15.42578125" customWidth="1"/>
    <col min="127" max="127" width="44.42578125" bestFit="1" customWidth="1"/>
    <col min="128" max="128" width="37.7109375" customWidth="1"/>
    <col min="129" max="129" width="55" customWidth="1"/>
    <col min="130" max="130" width="30" bestFit="1" customWidth="1"/>
    <col min="131" max="131" width="15.42578125" customWidth="1"/>
    <col min="132" max="132" width="37.85546875" bestFit="1" customWidth="1"/>
    <col min="133" max="133" width="34" bestFit="1" customWidth="1"/>
    <col min="134" max="134" width="47.7109375" bestFit="1" customWidth="1"/>
    <col min="135" max="135" width="30" bestFit="1" customWidth="1"/>
    <col min="136" max="136" width="43.85546875" bestFit="1" customWidth="1"/>
    <col min="137" max="138" width="24.5703125" customWidth="1"/>
    <col min="139" max="139" width="15.42578125" customWidth="1"/>
    <col min="140" max="140" width="55.42578125" bestFit="1" customWidth="1"/>
    <col min="141" max="141" width="11.85546875" bestFit="1" customWidth="1"/>
    <col min="142" max="142" width="10.85546875" bestFit="1" customWidth="1"/>
    <col min="143" max="143" width="15.85546875" bestFit="1" customWidth="1"/>
    <col min="144" max="144" width="93.5703125" bestFit="1" customWidth="1"/>
    <col min="145" max="145" width="34" bestFit="1" customWidth="1"/>
    <col min="146" max="146" width="47.7109375" bestFit="1" customWidth="1"/>
    <col min="147" max="147" width="30" bestFit="1" customWidth="1"/>
    <col min="148" max="148" width="43.85546875" bestFit="1" customWidth="1"/>
    <col min="149" max="149" width="17.140625" bestFit="1" customWidth="1"/>
    <col min="150" max="150" width="7.140625" bestFit="1" customWidth="1"/>
    <col min="151" max="151" width="96.7109375" bestFit="1" customWidth="1"/>
    <col min="152" max="153" width="96.7109375" customWidth="1"/>
    <col min="154" max="154" width="68.5703125" bestFit="1" customWidth="1"/>
    <col min="155" max="155" width="79.7109375" customWidth="1"/>
    <col min="156" max="156" width="81.42578125" bestFit="1" customWidth="1"/>
    <col min="157" max="157" width="11.85546875" bestFit="1" customWidth="1"/>
    <col min="158" max="158" width="10.85546875" bestFit="1" customWidth="1"/>
    <col min="159" max="159" width="17.140625" bestFit="1" customWidth="1"/>
    <col min="160" max="160" width="55.85546875" bestFit="1" customWidth="1"/>
    <col min="161" max="161" width="17.140625" bestFit="1" customWidth="1"/>
    <col min="162" max="162" width="22.7109375" bestFit="1" customWidth="1"/>
    <col min="163" max="163" width="13.85546875" bestFit="1" customWidth="1"/>
    <col min="164" max="164" width="19.28515625" bestFit="1" customWidth="1"/>
    <col min="165" max="165" width="12.28515625" bestFit="1" customWidth="1"/>
    <col min="166" max="166" width="10.5703125" bestFit="1" customWidth="1"/>
    <col min="167" max="167" width="51.140625" bestFit="1" customWidth="1"/>
    <col min="168" max="168" width="37.7109375" customWidth="1"/>
    <col min="169" max="169" width="55" customWidth="1"/>
    <col min="170" max="170" width="30" bestFit="1" customWidth="1"/>
    <col min="171" max="171" width="15.42578125" customWidth="1"/>
    <col min="172" max="172" width="88.140625" bestFit="1" customWidth="1"/>
    <col min="173" max="173" width="94.42578125" customWidth="1"/>
    <col min="174" max="174" width="57.28515625" bestFit="1" customWidth="1"/>
    <col min="175" max="175" width="37.7109375" customWidth="1"/>
    <col min="176" max="176" width="55" customWidth="1"/>
    <col min="177" max="177" width="30" bestFit="1" customWidth="1"/>
    <col min="178" max="178" width="15.42578125" customWidth="1"/>
    <col min="179" max="179" width="52.42578125" bestFit="1" customWidth="1"/>
    <col min="180" max="180" width="24.28515625" bestFit="1" customWidth="1"/>
    <col min="181" max="181" width="23.42578125" bestFit="1" customWidth="1"/>
    <col min="182" max="182" width="20.85546875" bestFit="1" customWidth="1"/>
    <col min="183" max="183" width="46" customWidth="1"/>
    <col min="184" max="184" width="15.5703125" style="10" customWidth="1"/>
    <col min="185" max="185" width="27.28515625" style="10" customWidth="1"/>
    <col min="186" max="186" width="17.85546875" style="10" customWidth="1"/>
    <col min="187" max="187" width="23.85546875" style="10" customWidth="1"/>
    <col min="188" max="188" width="26.5703125" customWidth="1"/>
    <col min="189" max="189" width="16.140625" customWidth="1"/>
    <col min="190" max="190" width="20.85546875" customWidth="1"/>
    <col min="191" max="191" width="13.28515625" customWidth="1"/>
    <col min="192" max="192" width="19.7109375" customWidth="1"/>
    <col min="193" max="193" width="10.5703125" bestFit="1" customWidth="1"/>
    <col min="194" max="194" width="70.28515625" customWidth="1"/>
    <col min="195" max="195" width="94.42578125" customWidth="1"/>
    <col min="196" max="196" width="53.85546875" customWidth="1"/>
    <col min="197" max="197" width="26.5703125" customWidth="1"/>
    <col min="198" max="198" width="18.5703125" customWidth="1"/>
    <col min="199" max="199" width="33.7109375" customWidth="1"/>
    <col min="200" max="200" width="22.5703125" customWidth="1"/>
    <col min="201" max="201" width="40.42578125" customWidth="1"/>
    <col min="202" max="202" width="10.5703125" bestFit="1" customWidth="1"/>
    <col min="203" max="203" width="52.140625" bestFit="1" customWidth="1"/>
    <col min="204" max="204" width="22.28515625" customWidth="1"/>
    <col min="205" max="205" width="24.140625" customWidth="1"/>
    <col min="206" max="206" width="17" customWidth="1"/>
    <col min="207" max="207" width="15.42578125" customWidth="1"/>
    <col min="208" max="208" width="84" bestFit="1" customWidth="1"/>
    <col min="209" max="209" width="14.7109375" customWidth="1"/>
    <col min="210" max="210" width="29.5703125" customWidth="1"/>
    <col min="211" max="211" width="19.85546875" customWidth="1"/>
    <col min="212" max="212" width="15.42578125" customWidth="1"/>
    <col min="213" max="213" width="55.85546875" bestFit="1" customWidth="1"/>
    <col min="214" max="214" width="23.85546875" style="10" customWidth="1"/>
    <col min="215" max="215" width="19.42578125" customWidth="1"/>
    <col min="216" max="216" width="12" customWidth="1"/>
    <col min="217" max="217" width="18.5703125" customWidth="1"/>
    <col min="218" max="218" width="26.5703125" customWidth="1"/>
    <col min="219" max="219" width="24.85546875" customWidth="1"/>
    <col min="220" max="220" width="10.5703125" bestFit="1" customWidth="1"/>
    <col min="221" max="221" width="70.140625" bestFit="1" customWidth="1"/>
    <col min="222" max="222" width="15.85546875" bestFit="1" customWidth="1"/>
    <col min="223" max="223" width="23.42578125" bestFit="1" customWidth="1"/>
    <col min="224" max="224" width="17.42578125" bestFit="1" customWidth="1"/>
    <col min="225" max="225" width="45.5703125" bestFit="1" customWidth="1"/>
    <col min="226" max="226" width="17" customWidth="1"/>
    <col min="227" max="227" width="19.28515625" customWidth="1"/>
    <col min="228" max="228" width="17.140625" bestFit="1" customWidth="1"/>
    <col min="229" max="229" width="97.85546875" customWidth="1"/>
    <col min="230" max="230" width="28.140625" bestFit="1" customWidth="1"/>
    <col min="231" max="231" width="13.42578125" bestFit="1" customWidth="1"/>
    <col min="232" max="232" width="16.28515625" bestFit="1" customWidth="1"/>
    <col min="233" max="233" width="17.140625" bestFit="1" customWidth="1"/>
    <col min="234" max="234" width="105.140625" customWidth="1"/>
    <col min="235" max="235" width="14.7109375" customWidth="1"/>
    <col min="236" max="236" width="29.5703125" customWidth="1"/>
    <col min="237" max="237" width="19.85546875" customWidth="1"/>
    <col min="238" max="238" width="15.42578125" customWidth="1"/>
    <col min="239" max="239" width="100.5703125" customWidth="1"/>
    <col min="240" max="240" width="15.28515625" bestFit="1" customWidth="1"/>
  </cols>
  <sheetData>
    <row r="1" spans="1:240" x14ac:dyDescent="0.25">
      <c r="A1" s="1" t="s">
        <v>0</v>
      </c>
      <c r="B1" s="1" t="s">
        <v>1</v>
      </c>
      <c r="C1" s="2"/>
      <c r="D1" s="2"/>
      <c r="E1" s="3"/>
      <c r="F1" s="1" t="s">
        <v>2</v>
      </c>
      <c r="G1" s="4"/>
      <c r="H1" s="4"/>
      <c r="I1" s="4"/>
      <c r="J1" s="4"/>
      <c r="K1" s="4"/>
      <c r="L1" s="4"/>
      <c r="M1" s="4"/>
      <c r="N1" s="4"/>
      <c r="O1" s="1" t="s">
        <v>3</v>
      </c>
      <c r="P1" s="1"/>
      <c r="Q1" s="1"/>
      <c r="R1" s="1" t="s">
        <v>4</v>
      </c>
      <c r="S1" s="1"/>
      <c r="T1" s="1" t="s">
        <v>5</v>
      </c>
      <c r="U1" s="1"/>
      <c r="V1" s="1"/>
      <c r="W1" s="1"/>
      <c r="X1" s="1"/>
      <c r="Y1" s="1"/>
      <c r="Z1" s="1"/>
      <c r="AA1" s="1" t="s">
        <v>6</v>
      </c>
      <c r="AB1" s="1"/>
      <c r="AC1" s="1"/>
      <c r="AD1" s="1"/>
      <c r="AE1" s="1"/>
      <c r="AF1" s="1"/>
      <c r="AG1" s="1"/>
      <c r="AH1" s="1"/>
      <c r="AI1" s="1"/>
      <c r="AJ1" s="1" t="s">
        <v>7</v>
      </c>
      <c r="AK1" s="4"/>
      <c r="AL1" s="4"/>
      <c r="AM1" s="4"/>
      <c r="AN1" s="4"/>
      <c r="AO1" s="1" t="s">
        <v>8</v>
      </c>
      <c r="AP1" s="1"/>
      <c r="AQ1" s="1"/>
      <c r="AR1" s="39"/>
      <c r="AS1" s="1"/>
      <c r="AT1" s="1"/>
      <c r="AU1" s="1"/>
      <c r="AV1" s="1"/>
      <c r="AW1" s="1"/>
      <c r="AX1" s="1" t="s">
        <v>9</v>
      </c>
      <c r="AY1" s="1"/>
      <c r="AZ1" s="1"/>
      <c r="BA1" s="1"/>
      <c r="BB1" s="1"/>
      <c r="BC1" s="1"/>
      <c r="BD1" s="1"/>
      <c r="BE1" s="1" t="s">
        <v>10</v>
      </c>
      <c r="BF1" s="1"/>
      <c r="BG1" s="1"/>
      <c r="BH1" s="1"/>
      <c r="BI1" s="1"/>
      <c r="BJ1" s="1"/>
      <c r="BK1" s="1"/>
      <c r="BL1" s="1" t="s">
        <v>11</v>
      </c>
      <c r="BM1" s="1"/>
      <c r="BN1" s="1"/>
      <c r="BO1" s="1"/>
      <c r="BP1" s="1"/>
      <c r="BQ1" s="1"/>
      <c r="BR1" s="1"/>
      <c r="BS1" s="1" t="s">
        <v>12</v>
      </c>
      <c r="CO1" s="1" t="s">
        <v>13</v>
      </c>
      <c r="CP1" s="5"/>
      <c r="CT1" s="1" t="s">
        <v>14</v>
      </c>
      <c r="CU1" s="5"/>
      <c r="CV1" s="5"/>
      <c r="CZ1" s="1" t="s">
        <v>15</v>
      </c>
      <c r="DA1" s="1"/>
      <c r="DB1" s="1"/>
      <c r="DC1" s="1"/>
      <c r="DD1" s="1"/>
      <c r="DE1" s="1"/>
      <c r="DF1" s="1"/>
      <c r="DG1" s="1" t="s">
        <v>16</v>
      </c>
      <c r="DH1" s="5"/>
      <c r="DI1" s="5"/>
      <c r="DM1" s="1" t="s">
        <v>17</v>
      </c>
      <c r="DQ1" s="1" t="s">
        <v>18</v>
      </c>
      <c r="DR1" s="1"/>
      <c r="DS1" s="1"/>
      <c r="DT1" s="1"/>
      <c r="DU1" s="1"/>
      <c r="DV1" s="1"/>
      <c r="DW1" s="1" t="s">
        <v>19</v>
      </c>
      <c r="DX1" s="1"/>
      <c r="DY1" s="1"/>
      <c r="DZ1" s="1"/>
      <c r="EA1" s="1"/>
      <c r="EB1" s="1" t="s">
        <v>20</v>
      </c>
      <c r="EC1" s="1"/>
      <c r="ED1" s="1"/>
      <c r="EE1" s="1"/>
      <c r="EF1" s="1"/>
      <c r="EG1" s="1"/>
      <c r="EH1" s="1"/>
      <c r="EI1" s="1"/>
      <c r="EJ1" s="1" t="s">
        <v>21</v>
      </c>
      <c r="EK1" s="1"/>
      <c r="EL1" s="1"/>
      <c r="EM1" s="1"/>
      <c r="EN1" s="1" t="s">
        <v>22</v>
      </c>
      <c r="EO1" s="1"/>
      <c r="EP1" s="1"/>
      <c r="EQ1" s="1"/>
      <c r="ER1" s="1"/>
      <c r="ES1" s="1"/>
      <c r="ET1" s="1"/>
      <c r="EU1" s="1" t="s">
        <v>23</v>
      </c>
      <c r="EV1" s="1"/>
      <c r="EW1" s="1"/>
      <c r="EX1" s="1" t="s">
        <v>24</v>
      </c>
      <c r="EY1" s="1"/>
      <c r="EZ1" s="1" t="s">
        <v>25</v>
      </c>
      <c r="FA1" s="1"/>
      <c r="FB1" s="1"/>
      <c r="FC1" s="1"/>
      <c r="FD1" s="1" t="s">
        <v>26</v>
      </c>
      <c r="FE1" s="1"/>
      <c r="FF1" s="1"/>
      <c r="FG1" s="1"/>
      <c r="FH1" s="1"/>
      <c r="FI1" s="1"/>
      <c r="FJ1" s="1"/>
      <c r="FK1" s="1" t="s">
        <v>27</v>
      </c>
      <c r="FL1" s="1"/>
      <c r="FM1" s="1"/>
      <c r="FN1" s="1"/>
      <c r="FO1" s="1"/>
      <c r="FP1" s="1" t="s">
        <v>28</v>
      </c>
      <c r="FQ1" s="1"/>
      <c r="FR1" s="1" t="s">
        <v>29</v>
      </c>
      <c r="FS1" s="1"/>
      <c r="FT1" s="1"/>
      <c r="FU1" s="1"/>
      <c r="FV1" s="1"/>
      <c r="FW1" s="1" t="s">
        <v>30</v>
      </c>
      <c r="FX1" s="4"/>
      <c r="FY1" s="4"/>
      <c r="FZ1" s="4"/>
      <c r="GA1" s="1" t="s">
        <v>31</v>
      </c>
      <c r="GB1" s="2"/>
      <c r="GC1" s="2"/>
      <c r="GD1" s="2"/>
      <c r="GE1" s="2"/>
      <c r="GF1" s="1"/>
      <c r="GG1" s="1"/>
      <c r="GH1" s="1"/>
      <c r="GI1" s="1"/>
      <c r="GJ1" s="1"/>
      <c r="GK1" s="1"/>
      <c r="GL1" s="1" t="s">
        <v>32</v>
      </c>
      <c r="GM1" s="1"/>
      <c r="GN1" s="1" t="s">
        <v>33</v>
      </c>
      <c r="GO1" s="1"/>
      <c r="GP1" s="1"/>
      <c r="GQ1" s="1"/>
      <c r="GR1" s="1"/>
      <c r="GS1" s="1"/>
      <c r="GT1" s="1"/>
      <c r="GU1" s="1" t="s">
        <v>34</v>
      </c>
      <c r="GV1" s="1"/>
      <c r="GW1" s="1"/>
      <c r="GX1" s="1"/>
      <c r="GY1" s="1"/>
      <c r="GZ1" s="1" t="s">
        <v>35</v>
      </c>
      <c r="HA1" s="1"/>
      <c r="HB1" s="1"/>
      <c r="HC1" s="1"/>
      <c r="HD1" s="1"/>
      <c r="HE1" s="1" t="s">
        <v>36</v>
      </c>
      <c r="HF1" s="2"/>
      <c r="HG1" s="1"/>
      <c r="HH1" s="1"/>
      <c r="HI1" s="1"/>
      <c r="HJ1" s="1"/>
      <c r="HK1" s="1"/>
      <c r="HL1" s="1"/>
      <c r="HM1" s="1" t="s">
        <v>37</v>
      </c>
      <c r="HN1" s="4"/>
      <c r="HO1" s="4"/>
      <c r="HP1" s="4"/>
      <c r="HQ1" s="1" t="s">
        <v>38</v>
      </c>
      <c r="HR1" s="2"/>
      <c r="HS1" s="2"/>
      <c r="HT1" s="3"/>
      <c r="HU1" s="1" t="s">
        <v>39</v>
      </c>
      <c r="HV1" s="1" t="s">
        <v>40</v>
      </c>
      <c r="HW1" s="2"/>
      <c r="HX1" s="2"/>
      <c r="HY1" s="3"/>
      <c r="HZ1" s="1" t="s">
        <v>41</v>
      </c>
      <c r="IA1" s="1"/>
      <c r="IB1" s="1"/>
      <c r="IC1" s="1"/>
      <c r="ID1" s="1"/>
      <c r="IE1" s="1" t="s">
        <v>42</v>
      </c>
      <c r="IF1" s="6" t="s">
        <v>43</v>
      </c>
    </row>
    <row r="2" spans="1:240" x14ac:dyDescent="0.25">
      <c r="A2" s="6" t="s">
        <v>44</v>
      </c>
      <c r="B2" s="7" t="s">
        <v>45</v>
      </c>
      <c r="C2" s="8" t="s">
        <v>46</v>
      </c>
      <c r="D2" s="8" t="s">
        <v>47</v>
      </c>
      <c r="E2" s="9" t="s">
        <v>48</v>
      </c>
      <c r="F2" s="7" t="s">
        <v>49</v>
      </c>
      <c r="G2" s="8" t="s">
        <v>50</v>
      </c>
      <c r="H2" s="8" t="s">
        <v>51</v>
      </c>
      <c r="I2" s="8" t="s">
        <v>52</v>
      </c>
      <c r="J2" s="8" t="s">
        <v>53</v>
      </c>
      <c r="K2" s="8" t="s">
        <v>54</v>
      </c>
      <c r="L2" s="8" t="s">
        <v>55</v>
      </c>
      <c r="M2" s="8" t="s">
        <v>56</v>
      </c>
      <c r="N2" s="9" t="s">
        <v>57</v>
      </c>
      <c r="O2" s="7"/>
      <c r="P2" s="5" t="s">
        <v>58</v>
      </c>
      <c r="Q2" s="5" t="s">
        <v>59</v>
      </c>
      <c r="R2" s="7"/>
      <c r="S2" s="9"/>
      <c r="T2" s="1" t="s">
        <v>60</v>
      </c>
      <c r="U2" s="8" t="s">
        <v>61</v>
      </c>
      <c r="V2" s="8" t="s">
        <v>62</v>
      </c>
      <c r="W2" s="8" t="s">
        <v>63</v>
      </c>
      <c r="X2" s="8" t="s">
        <v>64</v>
      </c>
      <c r="Y2" s="8" t="s">
        <v>65</v>
      </c>
      <c r="Z2" s="9" t="s">
        <v>66</v>
      </c>
      <c r="AA2" s="1" t="s">
        <v>67</v>
      </c>
      <c r="AB2" s="8" t="s">
        <v>68</v>
      </c>
      <c r="AC2" s="8" t="s">
        <v>69</v>
      </c>
      <c r="AD2" s="8" t="s">
        <v>70</v>
      </c>
      <c r="AE2" s="8" t="s">
        <v>71</v>
      </c>
      <c r="AF2" s="8" t="s">
        <v>72</v>
      </c>
      <c r="AG2" s="8" t="s">
        <v>73</v>
      </c>
      <c r="AH2" s="8" t="s">
        <v>74</v>
      </c>
      <c r="AI2" s="9" t="s">
        <v>75</v>
      </c>
      <c r="AJ2" s="1" t="s">
        <v>7</v>
      </c>
      <c r="AK2" s="8" t="s">
        <v>76</v>
      </c>
      <c r="AL2" s="8" t="s">
        <v>77</v>
      </c>
      <c r="AM2" s="8" t="s">
        <v>78</v>
      </c>
      <c r="AN2" s="9" t="s">
        <v>75</v>
      </c>
      <c r="AO2" s="1" t="s">
        <v>79</v>
      </c>
      <c r="AP2" s="8" t="s">
        <v>80</v>
      </c>
      <c r="AQ2" s="8" t="s">
        <v>81</v>
      </c>
      <c r="AR2" s="38" t="s">
        <v>82</v>
      </c>
      <c r="AS2" s="8" t="s">
        <v>83</v>
      </c>
      <c r="AT2" s="38" t="s">
        <v>84</v>
      </c>
      <c r="AU2" s="38" t="s">
        <v>85</v>
      </c>
      <c r="AV2" s="8" t="s">
        <v>86</v>
      </c>
      <c r="AW2" s="9" t="s">
        <v>75</v>
      </c>
      <c r="AX2" s="1" t="s">
        <v>87</v>
      </c>
      <c r="AY2" s="8" t="s">
        <v>88</v>
      </c>
      <c r="AZ2" s="8" t="s">
        <v>89</v>
      </c>
      <c r="BA2" s="8" t="s">
        <v>90</v>
      </c>
      <c r="BB2" s="8" t="s">
        <v>91</v>
      </c>
      <c r="BC2" s="8" t="s">
        <v>92</v>
      </c>
      <c r="BD2" s="9" t="s">
        <v>75</v>
      </c>
      <c r="BE2" s="7" t="s">
        <v>93</v>
      </c>
      <c r="BF2" s="8" t="s">
        <v>94</v>
      </c>
      <c r="BG2" s="8" t="s">
        <v>95</v>
      </c>
      <c r="BH2" s="8" t="s">
        <v>96</v>
      </c>
      <c r="BI2" s="8" t="s">
        <v>97</v>
      </c>
      <c r="BJ2" s="8" t="s">
        <v>98</v>
      </c>
      <c r="BK2" s="9" t="s">
        <v>99</v>
      </c>
      <c r="BL2" s="1" t="s">
        <v>100</v>
      </c>
      <c r="BM2" s="8" t="s">
        <v>101</v>
      </c>
      <c r="BN2" s="8" t="s">
        <v>102</v>
      </c>
      <c r="BO2" s="8" t="s">
        <v>103</v>
      </c>
      <c r="BP2" s="8" t="s">
        <v>104</v>
      </c>
      <c r="BQ2" s="8" t="s">
        <v>105</v>
      </c>
      <c r="BR2" s="9" t="s">
        <v>106</v>
      </c>
      <c r="BS2" s="1" t="s">
        <v>107</v>
      </c>
      <c r="BT2" s="10" t="s">
        <v>108</v>
      </c>
      <c r="BU2" t="s">
        <v>109</v>
      </c>
      <c r="BV2" t="s">
        <v>110</v>
      </c>
      <c r="BW2" t="s">
        <v>111</v>
      </c>
      <c r="BX2" t="s">
        <v>112</v>
      </c>
      <c r="BY2" s="11" t="s">
        <v>113</v>
      </c>
      <c r="BZ2" t="s">
        <v>114</v>
      </c>
      <c r="CA2" t="s">
        <v>115</v>
      </c>
      <c r="CB2" t="s">
        <v>116</v>
      </c>
      <c r="CC2" t="s">
        <v>117</v>
      </c>
      <c r="CD2" t="s">
        <v>118</v>
      </c>
      <c r="CE2" t="s">
        <v>119</v>
      </c>
      <c r="CF2" t="s">
        <v>120</v>
      </c>
      <c r="CG2" t="s">
        <v>121</v>
      </c>
      <c r="CH2" t="s">
        <v>122</v>
      </c>
      <c r="CI2" t="s">
        <v>123</v>
      </c>
      <c r="CJ2" t="s">
        <v>124</v>
      </c>
      <c r="CK2" t="s">
        <v>125</v>
      </c>
      <c r="CL2" t="s">
        <v>126</v>
      </c>
      <c r="CM2" t="s">
        <v>127</v>
      </c>
      <c r="CN2" t="s">
        <v>106</v>
      </c>
      <c r="CO2" s="1" t="s">
        <v>128</v>
      </c>
      <c r="CP2" s="12" t="s">
        <v>129</v>
      </c>
      <c r="CQ2" s="8" t="s">
        <v>130</v>
      </c>
      <c r="CR2" s="8" t="s">
        <v>131</v>
      </c>
      <c r="CS2" s="9" t="s">
        <v>106</v>
      </c>
      <c r="CT2" s="1" t="s">
        <v>132</v>
      </c>
      <c r="CU2" s="12" t="s">
        <v>133</v>
      </c>
      <c r="CV2" s="12" t="s">
        <v>134</v>
      </c>
      <c r="CW2" s="8" t="s">
        <v>135</v>
      </c>
      <c r="CX2" s="8" t="s">
        <v>136</v>
      </c>
      <c r="CY2" s="9" t="s">
        <v>106</v>
      </c>
      <c r="CZ2" s="1" t="s">
        <v>137</v>
      </c>
      <c r="DA2" s="8" t="s">
        <v>138</v>
      </c>
      <c r="DB2" s="8" t="s">
        <v>139</v>
      </c>
      <c r="DC2" s="8" t="s">
        <v>140</v>
      </c>
      <c r="DD2" s="8" t="s">
        <v>141</v>
      </c>
      <c r="DE2" s="8" t="s">
        <v>142</v>
      </c>
      <c r="DF2" s="9" t="s">
        <v>106</v>
      </c>
      <c r="DG2" s="1" t="s">
        <v>143</v>
      </c>
      <c r="DH2" s="12" t="s">
        <v>138</v>
      </c>
      <c r="DI2" s="12" t="s">
        <v>139</v>
      </c>
      <c r="DJ2" s="8" t="s">
        <v>144</v>
      </c>
      <c r="DK2" s="8" t="s">
        <v>141</v>
      </c>
      <c r="DL2" s="9" t="s">
        <v>106</v>
      </c>
      <c r="DM2" s="1" t="s">
        <v>145</v>
      </c>
      <c r="DN2" s="8" t="s">
        <v>146</v>
      </c>
      <c r="DO2" s="8" t="s">
        <v>147</v>
      </c>
      <c r="DP2" s="9" t="s">
        <v>106</v>
      </c>
      <c r="DQ2" s="1" t="s">
        <v>148</v>
      </c>
      <c r="DR2" s="8" t="s">
        <v>149</v>
      </c>
      <c r="DS2" s="8" t="s">
        <v>150</v>
      </c>
      <c r="DT2" s="8" t="s">
        <v>139</v>
      </c>
      <c r="DU2" s="8" t="s">
        <v>151</v>
      </c>
      <c r="DV2" s="9" t="s">
        <v>106</v>
      </c>
      <c r="DW2" s="1" t="s">
        <v>152</v>
      </c>
      <c r="DX2" s="8" t="s">
        <v>153</v>
      </c>
      <c r="DY2" s="8" t="s">
        <v>154</v>
      </c>
      <c r="DZ2" s="8" t="s">
        <v>147</v>
      </c>
      <c r="EA2" s="9" t="s">
        <v>106</v>
      </c>
      <c r="EB2" s="1" t="s">
        <v>155</v>
      </c>
      <c r="EC2" s="8" t="s">
        <v>156</v>
      </c>
      <c r="ED2" s="8" t="s">
        <v>157</v>
      </c>
      <c r="EE2" s="8" t="s">
        <v>158</v>
      </c>
      <c r="EF2" s="8" t="s">
        <v>159</v>
      </c>
      <c r="EG2" s="8" t="s">
        <v>160</v>
      </c>
      <c r="EH2" s="8" t="s">
        <v>161</v>
      </c>
      <c r="EI2" s="9" t="s">
        <v>106</v>
      </c>
      <c r="EJ2" s="7" t="s">
        <v>162</v>
      </c>
      <c r="EK2" s="8" t="s">
        <v>76</v>
      </c>
      <c r="EL2" s="8" t="s">
        <v>77</v>
      </c>
      <c r="EM2" s="9" t="s">
        <v>163</v>
      </c>
      <c r="EN2" s="1" t="s">
        <v>164</v>
      </c>
      <c r="EO2" s="8" t="s">
        <v>101</v>
      </c>
      <c r="EP2" s="8" t="s">
        <v>102</v>
      </c>
      <c r="EQ2" s="8" t="s">
        <v>103</v>
      </c>
      <c r="ER2" s="8" t="s">
        <v>104</v>
      </c>
      <c r="ES2" s="8" t="s">
        <v>105</v>
      </c>
      <c r="ET2" s="9" t="s">
        <v>106</v>
      </c>
      <c r="EU2" s="5"/>
      <c r="EV2" s="5" t="s">
        <v>165</v>
      </c>
      <c r="EW2" s="5" t="s">
        <v>166</v>
      </c>
      <c r="EX2" s="9"/>
      <c r="EY2" s="9"/>
      <c r="EZ2" s="1" t="s">
        <v>167</v>
      </c>
      <c r="FA2" s="8" t="s">
        <v>76</v>
      </c>
      <c r="FB2" s="8" t="s">
        <v>77</v>
      </c>
      <c r="FC2" s="9" t="s">
        <v>168</v>
      </c>
      <c r="FD2" s="1" t="s">
        <v>169</v>
      </c>
      <c r="FE2" s="8" t="s">
        <v>88</v>
      </c>
      <c r="FF2" s="8" t="s">
        <v>89</v>
      </c>
      <c r="FG2" s="8" t="s">
        <v>90</v>
      </c>
      <c r="FH2" s="8" t="s">
        <v>91</v>
      </c>
      <c r="FI2" s="8" t="s">
        <v>92</v>
      </c>
      <c r="FJ2" s="9" t="s">
        <v>75</v>
      </c>
      <c r="FK2" s="1" t="s">
        <v>170</v>
      </c>
      <c r="FL2" s="8" t="s">
        <v>141</v>
      </c>
      <c r="FM2" s="8" t="s">
        <v>171</v>
      </c>
      <c r="FN2" s="8" t="s">
        <v>172</v>
      </c>
      <c r="FO2" s="9" t="s">
        <v>106</v>
      </c>
      <c r="FP2" s="1" t="s">
        <v>173</v>
      </c>
      <c r="FQ2" s="5" t="s">
        <v>174</v>
      </c>
      <c r="FR2" s="9"/>
      <c r="FS2" s="8" t="s">
        <v>175</v>
      </c>
      <c r="FT2" s="8" t="s">
        <v>176</v>
      </c>
      <c r="FU2" s="8" t="s">
        <v>177</v>
      </c>
      <c r="FV2" s="9" t="s">
        <v>106</v>
      </c>
      <c r="FW2" s="1" t="s">
        <v>178</v>
      </c>
      <c r="FX2" s="8" t="s">
        <v>179</v>
      </c>
      <c r="FY2" s="8" t="s">
        <v>180</v>
      </c>
      <c r="FZ2" s="9" t="s">
        <v>181</v>
      </c>
      <c r="GA2" s="1" t="s">
        <v>182</v>
      </c>
      <c r="GB2" s="13" t="s">
        <v>183</v>
      </c>
      <c r="GC2" s="13" t="s">
        <v>184</v>
      </c>
      <c r="GD2" s="13" t="s">
        <v>179</v>
      </c>
      <c r="GE2" s="13" t="s">
        <v>185</v>
      </c>
      <c r="GF2" s="8" t="s">
        <v>186</v>
      </c>
      <c r="GG2" s="8" t="s">
        <v>187</v>
      </c>
      <c r="GH2" s="8" t="s">
        <v>188</v>
      </c>
      <c r="GI2" s="8" t="s">
        <v>189</v>
      </c>
      <c r="GJ2" s="8" t="s">
        <v>190</v>
      </c>
      <c r="GK2" s="9" t="s">
        <v>75</v>
      </c>
      <c r="GL2" s="1" t="s">
        <v>191</v>
      </c>
      <c r="GM2" s="5" t="s">
        <v>174</v>
      </c>
      <c r="GN2" s="1" t="s">
        <v>192</v>
      </c>
      <c r="GO2" s="8" t="s">
        <v>193</v>
      </c>
      <c r="GP2" s="8" t="s">
        <v>194</v>
      </c>
      <c r="GQ2" s="8" t="s">
        <v>195</v>
      </c>
      <c r="GR2" s="8" t="s">
        <v>196</v>
      </c>
      <c r="GS2" s="8" t="s">
        <v>197</v>
      </c>
      <c r="GT2" s="9" t="s">
        <v>75</v>
      </c>
      <c r="GU2" s="1" t="s">
        <v>198</v>
      </c>
      <c r="GV2" s="8" t="s">
        <v>199</v>
      </c>
      <c r="GW2" s="8" t="s">
        <v>200</v>
      </c>
      <c r="GX2" s="8" t="s">
        <v>201</v>
      </c>
      <c r="GY2" s="9" t="s">
        <v>106</v>
      </c>
      <c r="GZ2" s="1" t="s">
        <v>202</v>
      </c>
      <c r="HA2" s="8" t="s">
        <v>203</v>
      </c>
      <c r="HB2" s="8" t="s">
        <v>204</v>
      </c>
      <c r="HC2" s="8" t="s">
        <v>205</v>
      </c>
      <c r="HD2" s="9" t="s">
        <v>106</v>
      </c>
      <c r="HE2" s="1" t="s">
        <v>206</v>
      </c>
      <c r="HF2" s="13" t="s">
        <v>207</v>
      </c>
      <c r="HG2" s="8" t="s">
        <v>208</v>
      </c>
      <c r="HH2" s="8" t="s">
        <v>209</v>
      </c>
      <c r="HI2" s="8" t="s">
        <v>179</v>
      </c>
      <c r="HJ2" s="8" t="s">
        <v>210</v>
      </c>
      <c r="HK2" s="8" t="s">
        <v>211</v>
      </c>
      <c r="HL2" s="9" t="s">
        <v>75</v>
      </c>
      <c r="HM2" s="1" t="s">
        <v>212</v>
      </c>
      <c r="HN2" s="8" t="s">
        <v>213</v>
      </c>
      <c r="HO2" s="8" t="s">
        <v>180</v>
      </c>
      <c r="HP2" s="9" t="s">
        <v>214</v>
      </c>
      <c r="HQ2" s="1" t="s">
        <v>215</v>
      </c>
      <c r="HR2" s="8" t="s">
        <v>180</v>
      </c>
      <c r="HS2" s="8" t="s">
        <v>68</v>
      </c>
      <c r="HT2" s="9" t="s">
        <v>48</v>
      </c>
      <c r="HU2" s="5" t="s">
        <v>174</v>
      </c>
      <c r="HV2" s="1" t="s">
        <v>216</v>
      </c>
      <c r="HW2" s="8" t="s">
        <v>217</v>
      </c>
      <c r="HX2" s="8" t="s">
        <v>218</v>
      </c>
      <c r="HY2" s="9" t="s">
        <v>48</v>
      </c>
      <c r="HZ2" s="1" t="s">
        <v>219</v>
      </c>
      <c r="IA2" s="8" t="s">
        <v>220</v>
      </c>
      <c r="IB2" s="8" t="s">
        <v>221</v>
      </c>
      <c r="IC2" s="8" t="s">
        <v>222</v>
      </c>
      <c r="ID2" s="9" t="s">
        <v>106</v>
      </c>
      <c r="IE2" s="5" t="s">
        <v>174</v>
      </c>
    </row>
    <row r="3" spans="1:240" x14ac:dyDescent="0.25">
      <c r="A3">
        <v>1</v>
      </c>
      <c r="B3" s="14" t="s">
        <v>223</v>
      </c>
      <c r="C3" s="10">
        <v>0.9</v>
      </c>
      <c r="D3" s="10">
        <v>0.1</v>
      </c>
      <c r="E3" s="11">
        <f>SUM(C3,D3)</f>
        <v>1</v>
      </c>
      <c r="F3" s="14" t="s">
        <v>224</v>
      </c>
      <c r="G3" s="10">
        <v>0.9</v>
      </c>
      <c r="H3" s="10">
        <v>5.0000000000000002E-5</v>
      </c>
      <c r="I3" s="10">
        <v>8.9999999999999993E-3</v>
      </c>
      <c r="J3" s="10">
        <v>0.09</v>
      </c>
      <c r="K3" s="10">
        <v>4.4999999999999999E-4</v>
      </c>
      <c r="L3" s="10">
        <v>4.4999999999999999E-4</v>
      </c>
      <c r="M3" s="10">
        <v>5.0000000000000002E-5</v>
      </c>
      <c r="N3" s="11">
        <f>SUM(G3:M3)</f>
        <v>0.99999999999999989</v>
      </c>
      <c r="O3" s="14">
        <v>0.44</v>
      </c>
      <c r="P3" s="15" t="s">
        <v>225</v>
      </c>
      <c r="Q3" s="15" t="s">
        <v>226</v>
      </c>
      <c r="R3" t="s">
        <v>227</v>
      </c>
      <c r="T3" t="s">
        <v>228</v>
      </c>
      <c r="U3" s="16">
        <v>0.9</v>
      </c>
      <c r="V3" s="16">
        <v>4.4999999999999998E-2</v>
      </c>
      <c r="W3" s="16">
        <v>5.0000000000000001E-3</v>
      </c>
      <c r="X3" s="16">
        <v>5.0000000000000001E-3</v>
      </c>
      <c r="Y3" s="16">
        <v>4.4999999999999998E-2</v>
      </c>
      <c r="Z3" s="17">
        <f>SUM(U3:Y3)</f>
        <v>1</v>
      </c>
      <c r="AA3" t="s">
        <v>113</v>
      </c>
      <c r="AB3" s="10">
        <v>0.9</v>
      </c>
      <c r="AC3" s="10">
        <v>1.2857143E-2</v>
      </c>
      <c r="AD3" s="10">
        <v>1.2857143E-2</v>
      </c>
      <c r="AE3" s="10">
        <v>1.2857143E-2</v>
      </c>
      <c r="AF3">
        <f>0.051428571/2</f>
        <v>2.57142855E-2</v>
      </c>
      <c r="AG3" s="10">
        <v>0.01</v>
      </c>
      <c r="AH3">
        <f>0.051428571/2</f>
        <v>2.57142855E-2</v>
      </c>
      <c r="AI3" s="17">
        <f>SUM(AB3:AH3)</f>
        <v>0.99999999999999989</v>
      </c>
      <c r="AJ3" s="14" t="s">
        <v>229</v>
      </c>
      <c r="AK3" s="10">
        <v>0.5</v>
      </c>
      <c r="AL3" s="10">
        <v>0.17</v>
      </c>
      <c r="AM3" s="10">
        <v>0.33</v>
      </c>
      <c r="AN3" s="24">
        <f>SUM(AK3:AM3)</f>
        <v>1</v>
      </c>
      <c r="AO3" t="s">
        <v>230</v>
      </c>
      <c r="AP3" s="10">
        <v>0.51428609999999997</v>
      </c>
      <c r="AQ3" s="10"/>
      <c r="AR3" s="34">
        <v>0.14285714290000001</v>
      </c>
      <c r="AS3" s="10"/>
      <c r="AT3" s="34">
        <v>0.14285714290000001</v>
      </c>
      <c r="AU3" s="34">
        <v>0.14285714290000001</v>
      </c>
      <c r="AV3" s="10"/>
      <c r="AW3" s="36">
        <f>SUM(AP3:AV3)</f>
        <v>0.94285752870000006</v>
      </c>
      <c r="AX3" t="s">
        <v>231</v>
      </c>
      <c r="AY3" s="10">
        <v>0.9</v>
      </c>
      <c r="AZ3" s="10">
        <v>0.09</v>
      </c>
      <c r="BA3" s="10">
        <v>1E-3</v>
      </c>
      <c r="BB3" s="10">
        <v>4.4999999999999997E-3</v>
      </c>
      <c r="BC3" s="10">
        <v>4.4999999999999997E-3</v>
      </c>
      <c r="BD3" s="11">
        <f>SUM(AY3:BC3)</f>
        <v>0.99999999999999989</v>
      </c>
      <c r="BE3" t="s">
        <v>232</v>
      </c>
      <c r="BF3" s="10">
        <v>0.9</v>
      </c>
      <c r="BG3" s="10">
        <v>1E-3</v>
      </c>
      <c r="BH3" s="10">
        <v>4.4999999999999997E-3</v>
      </c>
      <c r="BI3" s="10">
        <v>4.4999999999999997E-3</v>
      </c>
      <c r="BJ3" s="10">
        <v>0.09</v>
      </c>
      <c r="BK3" s="11">
        <f>SUM(BF3:BJ3)</f>
        <v>0.99999999999999989</v>
      </c>
      <c r="BL3" t="s">
        <v>233</v>
      </c>
      <c r="BM3" s="10">
        <v>0.9</v>
      </c>
      <c r="BN3" s="10">
        <v>0.09</v>
      </c>
      <c r="BO3" s="10">
        <v>1E-3</v>
      </c>
      <c r="BP3" s="10">
        <v>4.4999999999999997E-3</v>
      </c>
      <c r="BQ3" s="10">
        <v>4.4999999999999997E-3</v>
      </c>
      <c r="BR3" s="11">
        <f>SUM(BM3:BQ3)</f>
        <v>0.99999999999999989</v>
      </c>
      <c r="BS3" t="s">
        <v>108</v>
      </c>
      <c r="BT3">
        <v>0.9</v>
      </c>
      <c r="BU3">
        <v>1.285714286E-2</v>
      </c>
      <c r="BV3">
        <v>1.285714286E-2</v>
      </c>
      <c r="BW3">
        <v>1.285714286E-2</v>
      </c>
      <c r="BX3">
        <v>1.285714286E-2</v>
      </c>
      <c r="BY3">
        <v>2.2499999999999998E-3</v>
      </c>
      <c r="BZ3">
        <v>1.125E-4</v>
      </c>
      <c r="CA3">
        <v>1.125E-4</v>
      </c>
      <c r="CB3">
        <v>1.125E-4</v>
      </c>
      <c r="CC3">
        <v>2.2499999999999998E-3</v>
      </c>
      <c r="CD3">
        <v>1.125E-4</v>
      </c>
      <c r="CE3">
        <v>1.125E-4</v>
      </c>
      <c r="CF3">
        <v>1.125E-4</v>
      </c>
      <c r="CG3">
        <v>1.285714286E-2</v>
      </c>
      <c r="CH3">
        <v>2.2499999999999998E-3</v>
      </c>
      <c r="CI3">
        <v>1.125E-4</v>
      </c>
      <c r="CJ3">
        <v>2.2499999999999998E-3</v>
      </c>
      <c r="CK3">
        <v>1.285714286E-2</v>
      </c>
      <c r="CL3">
        <v>1.285714286E-2</v>
      </c>
      <c r="CM3">
        <v>1.125E-4</v>
      </c>
      <c r="CN3" s="18">
        <f>SUM(BT3:CM3)</f>
        <v>0.99990000001999924</v>
      </c>
      <c r="CO3" t="s">
        <v>234</v>
      </c>
      <c r="CP3" s="10">
        <v>0.9</v>
      </c>
      <c r="CQ3" s="10">
        <v>0.09</v>
      </c>
      <c r="CR3" s="10">
        <v>0.01</v>
      </c>
      <c r="CS3" s="11">
        <f>SUM(CP3:CR3)</f>
        <v>1</v>
      </c>
      <c r="CT3" t="s">
        <v>235</v>
      </c>
      <c r="CU3" s="10">
        <v>0.9</v>
      </c>
      <c r="CV3" s="10">
        <v>1E-3</v>
      </c>
      <c r="CW3" s="10">
        <v>8.9999999999999993E-3</v>
      </c>
      <c r="CX3" s="10">
        <v>0.09</v>
      </c>
      <c r="CY3" s="11">
        <f>SUM(CU3:CX3)</f>
        <v>1</v>
      </c>
      <c r="CZ3" t="s">
        <v>231</v>
      </c>
      <c r="DA3" s="10">
        <v>0.9</v>
      </c>
      <c r="DB3" s="10">
        <v>1E-3</v>
      </c>
      <c r="DC3" s="10">
        <v>4.4999999999999997E-3</v>
      </c>
      <c r="DD3" s="10">
        <v>4.4999999999999997E-3</v>
      </c>
      <c r="DE3" s="10">
        <v>0.09</v>
      </c>
      <c r="DF3" s="19">
        <f>SUM(DA3:DE3)</f>
        <v>0.99999999999999989</v>
      </c>
      <c r="DG3" t="s">
        <v>231</v>
      </c>
      <c r="DH3" s="10">
        <v>0.9</v>
      </c>
      <c r="DI3" s="10">
        <v>3.3000000000000002E-2</v>
      </c>
      <c r="DJ3" s="10">
        <v>3.3000000000000002E-2</v>
      </c>
      <c r="DK3" s="10">
        <v>3.3000000000000002E-2</v>
      </c>
      <c r="DL3" s="17">
        <f>SUM(DH3:DK3)</f>
        <v>0.99900000000000011</v>
      </c>
      <c r="DM3" t="s">
        <v>236</v>
      </c>
      <c r="DN3" s="10">
        <v>0.9</v>
      </c>
      <c r="DO3" s="10">
        <v>0.1</v>
      </c>
      <c r="DP3" s="17">
        <f>SUM(DN3:DO3)</f>
        <v>1</v>
      </c>
      <c r="DQ3" t="s">
        <v>237</v>
      </c>
      <c r="DR3" s="10">
        <v>0.9</v>
      </c>
      <c r="DS3" s="10">
        <v>0.09</v>
      </c>
      <c r="DT3" s="10">
        <v>8.9999999999999993E-3</v>
      </c>
      <c r="DU3" s="10">
        <v>1E-3</v>
      </c>
      <c r="DV3" s="19">
        <f t="shared" ref="DV3:DV8" si="0">SUM(DR3:DU3)</f>
        <v>1</v>
      </c>
      <c r="DW3" t="s">
        <v>238</v>
      </c>
      <c r="DX3" s="10">
        <v>0.9</v>
      </c>
      <c r="DY3" s="10">
        <v>0.09</v>
      </c>
      <c r="DZ3" s="10">
        <v>0.01</v>
      </c>
      <c r="EA3" s="19">
        <f>SUM(DX3:DZ3)</f>
        <v>1</v>
      </c>
      <c r="EB3" t="s">
        <v>239</v>
      </c>
      <c r="EC3" s="10">
        <v>0.9</v>
      </c>
      <c r="ED3" s="10">
        <v>4.4999999999999998E-2</v>
      </c>
      <c r="EE3" s="10">
        <v>4.4999999999999997E-3</v>
      </c>
      <c r="EF3" s="10">
        <v>4.4999999999999998E-2</v>
      </c>
      <c r="EG3" s="10">
        <v>1E-3</v>
      </c>
      <c r="EH3" s="10">
        <v>4.4999999999999997E-3</v>
      </c>
      <c r="EI3" s="20">
        <f>SUM(EC3:EH3)</f>
        <v>1</v>
      </c>
      <c r="EJ3" s="14" t="s">
        <v>229</v>
      </c>
      <c r="EK3" s="10">
        <v>0.9</v>
      </c>
      <c r="EL3" s="10">
        <v>0.1</v>
      </c>
      <c r="EM3" s="11">
        <f>SUM(EK3,EL3)</f>
        <v>1</v>
      </c>
      <c r="EN3" t="s">
        <v>233</v>
      </c>
      <c r="EO3" s="10">
        <v>0.9</v>
      </c>
      <c r="EP3" s="10">
        <v>0.09</v>
      </c>
      <c r="EQ3" s="10">
        <v>1E-3</v>
      </c>
      <c r="ER3" s="10">
        <v>4.4999999999999997E-3</v>
      </c>
      <c r="ES3" s="10">
        <v>4.4999999999999997E-3</v>
      </c>
      <c r="ET3" s="11">
        <f>SUM(EO3:ES3)</f>
        <v>0.99999999999999989</v>
      </c>
      <c r="EU3" s="7">
        <v>0.11</v>
      </c>
      <c r="EV3" s="15" t="s">
        <v>225</v>
      </c>
      <c r="EW3" s="15" t="s">
        <v>240</v>
      </c>
      <c r="EX3" s="14" t="s">
        <v>241</v>
      </c>
      <c r="EY3" s="21" t="s">
        <v>242</v>
      </c>
      <c r="EZ3" s="14" t="s">
        <v>243</v>
      </c>
      <c r="FA3" s="10">
        <v>0.9</v>
      </c>
      <c r="FB3" s="10">
        <v>0.1</v>
      </c>
      <c r="FC3" s="11">
        <f>SUM(FA3,FB3)</f>
        <v>1</v>
      </c>
      <c r="FD3" t="s">
        <v>231</v>
      </c>
      <c r="FE3" s="10">
        <v>0.9</v>
      </c>
      <c r="FF3" s="10">
        <v>0.09</v>
      </c>
      <c r="FG3" s="10">
        <v>1E-3</v>
      </c>
      <c r="FH3" s="10">
        <v>4.4999999999999997E-3</v>
      </c>
      <c r="FI3" s="10">
        <v>4.4999999999999997E-3</v>
      </c>
      <c r="FJ3" s="11">
        <f>SUM(FE3:FI3)</f>
        <v>0.99999999999999989</v>
      </c>
      <c r="FK3" s="14" t="s">
        <v>244</v>
      </c>
      <c r="FL3" s="10">
        <v>0.9</v>
      </c>
      <c r="FM3" s="10">
        <v>0.09</v>
      </c>
      <c r="FN3" s="10">
        <v>0.01</v>
      </c>
      <c r="FO3" s="19">
        <f>SUM(FL3:FN3)</f>
        <v>1</v>
      </c>
      <c r="FP3" s="14">
        <v>0</v>
      </c>
      <c r="FQ3" s="21"/>
      <c r="FR3" s="14" t="s">
        <v>245</v>
      </c>
      <c r="FS3" s="10">
        <v>0.9</v>
      </c>
      <c r="FT3" s="10">
        <v>0.09</v>
      </c>
      <c r="FU3" s="10">
        <v>0.01</v>
      </c>
      <c r="FV3" s="19">
        <f>SUM(FS3:FU3)</f>
        <v>1</v>
      </c>
      <c r="FW3" s="14" t="s">
        <v>246</v>
      </c>
      <c r="FX3" s="10">
        <v>0.9</v>
      </c>
      <c r="FY3" s="10">
        <v>0.1</v>
      </c>
      <c r="FZ3" s="11">
        <f>SUM(FX3,FY3)</f>
        <v>1</v>
      </c>
      <c r="GA3" s="14" t="s">
        <v>247</v>
      </c>
      <c r="GB3" s="10">
        <v>0.9</v>
      </c>
      <c r="GC3" s="10">
        <v>0.03</v>
      </c>
      <c r="GD3" s="10">
        <v>3.0000000000000001E-3</v>
      </c>
      <c r="GE3" s="10">
        <v>0.03</v>
      </c>
      <c r="GF3" s="10">
        <v>5.0000000000000001E-4</v>
      </c>
      <c r="GG3" s="10">
        <v>3.0000000000000001E-3</v>
      </c>
      <c r="GH3" s="10">
        <v>5.0000000000000001E-4</v>
      </c>
      <c r="GI3" s="10">
        <v>3.0000000000000001E-3</v>
      </c>
      <c r="GJ3" s="10">
        <v>0.03</v>
      </c>
      <c r="GK3" s="19">
        <f t="shared" ref="GK3:GK7" si="1">SUM(GB3:GJ3)</f>
        <v>1</v>
      </c>
      <c r="GL3" s="14" t="s">
        <v>246</v>
      </c>
      <c r="GM3" s="21"/>
      <c r="GN3" s="14" t="s">
        <v>248</v>
      </c>
      <c r="GO3" s="10">
        <v>0.9</v>
      </c>
      <c r="GP3" s="10">
        <v>5.0000000000000001E-3</v>
      </c>
      <c r="GQ3" s="10">
        <v>4.4999999999999998E-2</v>
      </c>
      <c r="GR3" s="10">
        <v>5.0000000000000001E-3</v>
      </c>
      <c r="GS3" s="10">
        <v>4.4999999999999998E-2</v>
      </c>
      <c r="GT3" s="11">
        <f>SUM(GO3:GS3)</f>
        <v>1</v>
      </c>
      <c r="GU3" s="14" t="s">
        <v>108</v>
      </c>
      <c r="GV3" s="10">
        <v>0.9</v>
      </c>
      <c r="GW3" s="10">
        <v>0.09</v>
      </c>
      <c r="GX3" s="10">
        <v>0.01</v>
      </c>
      <c r="GY3" s="19">
        <f>SUM(GV3:GX3)</f>
        <v>1</v>
      </c>
      <c r="GZ3" s="14" t="s">
        <v>249</v>
      </c>
      <c r="HA3" s="10">
        <v>0.9</v>
      </c>
      <c r="HB3" s="10">
        <v>0.09</v>
      </c>
      <c r="HC3" s="10">
        <v>0.01</v>
      </c>
      <c r="HD3" s="19">
        <f>SUM(HA3:HC3)</f>
        <v>1</v>
      </c>
      <c r="HE3" s="14" t="s">
        <v>250</v>
      </c>
      <c r="HF3" s="10">
        <v>0.9</v>
      </c>
      <c r="HG3" s="10">
        <v>4.4999999999999998E-2</v>
      </c>
      <c r="HH3" s="10">
        <v>3.3300000000000001E-3</v>
      </c>
      <c r="HI3" s="10">
        <v>3.3300000000000001E-3</v>
      </c>
      <c r="HJ3" s="10">
        <v>4.4999999999999998E-2</v>
      </c>
      <c r="HK3" s="10">
        <v>3.3300000000000001E-3</v>
      </c>
      <c r="HL3" s="17">
        <f>SUM(HF3:HK3)</f>
        <v>0.99999000000000027</v>
      </c>
      <c r="HM3" s="14" t="s">
        <v>251</v>
      </c>
      <c r="HN3" s="10">
        <v>0.9</v>
      </c>
      <c r="HO3" s="10">
        <v>0.1</v>
      </c>
      <c r="HP3" s="11">
        <f>SUM(HN3,HO3)</f>
        <v>1</v>
      </c>
      <c r="HQ3" t="s">
        <v>252</v>
      </c>
      <c r="HR3" s="10">
        <v>0.9</v>
      </c>
      <c r="HS3" s="10">
        <v>0.1</v>
      </c>
      <c r="HT3" s="11">
        <f>SUM(HR3,HS3)</f>
        <v>1</v>
      </c>
      <c r="HU3" s="21"/>
      <c r="HV3" t="s">
        <v>253</v>
      </c>
      <c r="HW3" s="10">
        <v>0.9</v>
      </c>
      <c r="HX3" s="10">
        <v>0.1</v>
      </c>
      <c r="HY3" s="11">
        <f>SUM(HW3,HX3)</f>
        <v>1</v>
      </c>
      <c r="HZ3" t="s">
        <v>254</v>
      </c>
      <c r="IA3" s="10">
        <v>0.9</v>
      </c>
      <c r="IB3" s="10">
        <v>0.09</v>
      </c>
      <c r="IC3" s="10">
        <v>0.01</v>
      </c>
      <c r="ID3" s="19">
        <f>SUM(IA3:IC3)</f>
        <v>1</v>
      </c>
      <c r="IE3" s="21"/>
    </row>
    <row r="4" spans="1:240" x14ac:dyDescent="0.25">
      <c r="A4">
        <v>2</v>
      </c>
      <c r="B4" s="14" t="s">
        <v>255</v>
      </c>
      <c r="C4" s="10">
        <v>0.1</v>
      </c>
      <c r="D4" s="10">
        <v>0.9</v>
      </c>
      <c r="E4" s="11">
        <f t="shared" ref="E4:E5" si="2">SUM(C4,D4)</f>
        <v>1</v>
      </c>
      <c r="F4" s="14" t="s">
        <v>256</v>
      </c>
      <c r="G4" s="10">
        <v>5.0000000000000002E-5</v>
      </c>
      <c r="H4" s="10">
        <v>0.9</v>
      </c>
      <c r="I4" s="10">
        <v>8.9999999999999993E-3</v>
      </c>
      <c r="J4" s="10">
        <v>4.4999999999999999E-4</v>
      </c>
      <c r="K4" s="10">
        <v>0.09</v>
      </c>
      <c r="L4" s="10">
        <v>4.4999999999999999E-4</v>
      </c>
      <c r="M4" s="10">
        <v>5.0000000000000002E-5</v>
      </c>
      <c r="N4" s="11">
        <f t="shared" ref="N4:N10" si="3">SUM(G4:M4)</f>
        <v>0.99999999999999989</v>
      </c>
      <c r="O4" s="14">
        <v>0.45</v>
      </c>
      <c r="P4" s="21"/>
      <c r="Q4" s="22"/>
      <c r="R4" t="s">
        <v>257</v>
      </c>
      <c r="S4" s="23"/>
      <c r="T4" s="34" t="s">
        <v>258</v>
      </c>
      <c r="U4" s="16">
        <v>4.4999999999999998E-2</v>
      </c>
      <c r="V4" s="16">
        <v>0.9</v>
      </c>
      <c r="W4" s="16">
        <v>4.4999999999999998E-2</v>
      </c>
      <c r="X4" s="16">
        <v>5.0000000000000001E-3</v>
      </c>
      <c r="Y4" s="16">
        <v>5.0000000000000001E-3</v>
      </c>
      <c r="Z4" s="17">
        <f t="shared" ref="Z4:Z8" si="4">SUM(U4:Y4)</f>
        <v>1</v>
      </c>
      <c r="AA4" s="34" t="s">
        <v>259</v>
      </c>
      <c r="AB4" s="10">
        <v>2.2499999999999999E-2</v>
      </c>
      <c r="AC4" s="10">
        <v>0.9</v>
      </c>
      <c r="AD4" s="10">
        <v>2.2499999999999999E-2</v>
      </c>
      <c r="AE4" s="10">
        <v>2.2499999999999999E-2</v>
      </c>
      <c r="AF4" s="10">
        <v>2.2499999999999999E-2</v>
      </c>
      <c r="AG4" s="10">
        <v>5.0000000000000001E-3</v>
      </c>
      <c r="AH4" s="10">
        <v>5.0000000000000001E-3</v>
      </c>
      <c r="AI4" s="11">
        <f t="shared" ref="AI4:AI10" si="5">SUM(AB4:AH4)</f>
        <v>0.99999999999999989</v>
      </c>
      <c r="AJ4" s="14" t="s">
        <v>260</v>
      </c>
      <c r="AK4" s="10">
        <v>0.17</v>
      </c>
      <c r="AL4" s="10">
        <v>0.5</v>
      </c>
      <c r="AM4" s="10">
        <v>0.33</v>
      </c>
      <c r="AN4" s="24">
        <f t="shared" ref="AN4:AN6" si="6">SUM(AK4:AM4)</f>
        <v>1</v>
      </c>
      <c r="AO4" t="s">
        <v>261</v>
      </c>
      <c r="AP4" s="10"/>
      <c r="AQ4" s="10">
        <v>0.51428609999999997</v>
      </c>
      <c r="AR4" s="34">
        <v>0.14285714290000001</v>
      </c>
      <c r="AS4" s="10"/>
      <c r="AT4" s="34">
        <v>0.14285714290000001</v>
      </c>
      <c r="AU4" s="34">
        <v>0.14285714290000001</v>
      </c>
      <c r="AV4" s="10"/>
      <c r="AW4" s="36">
        <f>SUM(AP4:AV4)</f>
        <v>0.94285752870000006</v>
      </c>
      <c r="AX4" s="34" t="s">
        <v>262</v>
      </c>
      <c r="AY4" s="10">
        <v>0.2</v>
      </c>
      <c r="AZ4" s="10">
        <v>0.2</v>
      </c>
      <c r="BA4" s="10">
        <v>0.2</v>
      </c>
      <c r="BB4" s="10">
        <v>0.2</v>
      </c>
      <c r="BC4" s="10">
        <v>0.2</v>
      </c>
      <c r="BD4" s="11">
        <f t="shared" ref="BD4:BD9" si="7">SUM(AY4:BC4)</f>
        <v>1</v>
      </c>
      <c r="BE4" t="s">
        <v>263</v>
      </c>
      <c r="BF4" s="10">
        <v>1E-3</v>
      </c>
      <c r="BG4" s="10">
        <v>0.9</v>
      </c>
      <c r="BH4" s="10">
        <v>0.09</v>
      </c>
      <c r="BI4" s="10">
        <v>4.4999999999999997E-3</v>
      </c>
      <c r="BJ4" s="10">
        <v>4.4999999999999997E-3</v>
      </c>
      <c r="BK4" s="11">
        <f t="shared" ref="BK4:BK9" si="8">SUM(BF4:BJ4)</f>
        <v>0.99999999999999989</v>
      </c>
      <c r="BL4" t="s">
        <v>264</v>
      </c>
      <c r="BM4" s="10">
        <v>4.4999999999999998E-2</v>
      </c>
      <c r="BN4" s="10">
        <v>0.9</v>
      </c>
      <c r="BO4" s="10">
        <v>1E-3</v>
      </c>
      <c r="BP4" s="10">
        <v>8.9999999999999993E-3</v>
      </c>
      <c r="BQ4" s="10">
        <v>4.4999999999999998E-2</v>
      </c>
      <c r="BR4" s="11">
        <f t="shared" ref="BR4:BR10" si="9">SUM(BM4:BQ4)</f>
        <v>1</v>
      </c>
      <c r="BS4" t="s">
        <v>265</v>
      </c>
      <c r="BT4">
        <v>4.4999999999999998E-2</v>
      </c>
      <c r="BU4">
        <v>0.9</v>
      </c>
      <c r="BV4">
        <v>8.9999999999999998E-4</v>
      </c>
      <c r="BW4">
        <v>8.9999999999999998E-4</v>
      </c>
      <c r="BX4">
        <v>8.9999999999999998E-4</v>
      </c>
      <c r="BY4">
        <v>4.4999999999999998E-2</v>
      </c>
      <c r="BZ4">
        <v>8.9999999999999998E-4</v>
      </c>
      <c r="CA4">
        <v>8.9999999999999998E-4</v>
      </c>
      <c r="CB4">
        <v>8.9999999999999998E-4</v>
      </c>
      <c r="CC4">
        <v>2.9999999999999997E-4</v>
      </c>
      <c r="CD4">
        <v>2.5000000000000001E-5</v>
      </c>
      <c r="CE4">
        <v>2.5000000000000001E-5</v>
      </c>
      <c r="CF4">
        <v>2.5000000000000001E-5</v>
      </c>
      <c r="CG4">
        <v>8.9999999999999998E-4</v>
      </c>
      <c r="CH4">
        <v>2.9999999999999997E-4</v>
      </c>
      <c r="CI4">
        <v>2.5000000000000001E-5</v>
      </c>
      <c r="CJ4">
        <v>2.9999999999999997E-4</v>
      </c>
      <c r="CK4">
        <v>8.9999999999999998E-4</v>
      </c>
      <c r="CL4">
        <v>8.9999999999999998E-4</v>
      </c>
      <c r="CM4">
        <v>8.9999999999999998E-4</v>
      </c>
      <c r="CN4" s="18">
        <f t="shared" ref="CN4:CN23" si="10">SUM(BT4:CM4)</f>
        <v>1.0000000000000002</v>
      </c>
      <c r="CO4" t="s">
        <v>266</v>
      </c>
      <c r="CP4" s="10">
        <v>0.05</v>
      </c>
      <c r="CQ4" s="10">
        <v>0.9</v>
      </c>
      <c r="CR4" s="10">
        <v>0.05</v>
      </c>
      <c r="CS4" s="11">
        <f t="shared" ref="CS4:CS6" si="11">SUM(CP4:CR4)</f>
        <v>1</v>
      </c>
      <c r="CT4" t="s">
        <v>267</v>
      </c>
      <c r="CU4" s="10">
        <v>3.3000000000000002E-2</v>
      </c>
      <c r="CV4" s="10">
        <v>0.9</v>
      </c>
      <c r="CW4" s="10">
        <v>3.3000000000000002E-2</v>
      </c>
      <c r="CX4" s="10">
        <v>3.3000000000000002E-2</v>
      </c>
      <c r="CY4" s="17">
        <f t="shared" ref="CY4:CY6" si="12">SUM(CU4:CX4)</f>
        <v>0.99900000000000011</v>
      </c>
      <c r="CZ4" t="s">
        <v>268</v>
      </c>
      <c r="DA4" s="10">
        <v>1E-3</v>
      </c>
      <c r="DB4" s="10">
        <v>0.9</v>
      </c>
      <c r="DC4" s="10">
        <v>0.09</v>
      </c>
      <c r="DD4" s="10">
        <v>4.4999999999999997E-3</v>
      </c>
      <c r="DE4" s="10">
        <v>4.4999999999999997E-3</v>
      </c>
      <c r="DF4" s="19">
        <f t="shared" ref="DF4:DF8" si="13">SUM(DA4:DE4)</f>
        <v>0.99999999999999989</v>
      </c>
      <c r="DG4" t="s">
        <v>268</v>
      </c>
      <c r="DH4" s="10">
        <v>1E-3</v>
      </c>
      <c r="DI4" s="10">
        <v>0.9</v>
      </c>
      <c r="DJ4" s="10">
        <v>0.09</v>
      </c>
      <c r="DK4" s="10">
        <v>8.9999999999999993E-3</v>
      </c>
      <c r="DL4" s="17">
        <f t="shared" ref="DL4:DL6" si="14">SUM(DH4:DK4)</f>
        <v>1</v>
      </c>
      <c r="DM4" t="s">
        <v>269</v>
      </c>
      <c r="DN4" s="10">
        <v>0.1</v>
      </c>
      <c r="DO4" s="10">
        <v>0.9</v>
      </c>
      <c r="DP4" s="17">
        <f t="shared" ref="DP4:DP5" si="15">SUM(DN4:DO4)</f>
        <v>1</v>
      </c>
      <c r="DQ4" t="s">
        <v>270</v>
      </c>
      <c r="DR4" s="10">
        <v>4.4999999999999998E-2</v>
      </c>
      <c r="DS4" s="10">
        <v>0.9</v>
      </c>
      <c r="DT4" s="10">
        <v>4.4999999999999998E-2</v>
      </c>
      <c r="DU4" s="10">
        <v>0.01</v>
      </c>
      <c r="DV4" s="19">
        <f t="shared" si="0"/>
        <v>1</v>
      </c>
      <c r="DW4" t="s">
        <v>271</v>
      </c>
      <c r="DX4" s="10">
        <v>0.05</v>
      </c>
      <c r="DY4" s="10">
        <v>0.9</v>
      </c>
      <c r="DZ4" s="10">
        <v>0.05</v>
      </c>
      <c r="EA4" s="19">
        <f>SUM(DX4:DZ4)</f>
        <v>1</v>
      </c>
      <c r="EB4" t="s">
        <v>272</v>
      </c>
      <c r="EC4" s="10">
        <v>4.4999999999999998E-2</v>
      </c>
      <c r="ED4" s="10">
        <v>0.9</v>
      </c>
      <c r="EE4" s="10">
        <v>1E-4</v>
      </c>
      <c r="EF4" s="10">
        <v>8.9999999999999998E-4</v>
      </c>
      <c r="EG4" s="10">
        <v>8.9999999999999993E-3</v>
      </c>
      <c r="EH4" s="10">
        <v>4.4999999999999998E-2</v>
      </c>
      <c r="EI4" s="20">
        <f t="shared" ref="EI4:EI11" si="16">SUM(EC4:EH4)</f>
        <v>1</v>
      </c>
      <c r="EJ4" s="14" t="s">
        <v>260</v>
      </c>
      <c r="EK4" s="10">
        <v>0.1</v>
      </c>
      <c r="EL4" s="10">
        <v>0.9</v>
      </c>
      <c r="EM4" s="11">
        <f t="shared" ref="EM4:EM5" si="17">SUM(EK4,EL4)</f>
        <v>1</v>
      </c>
      <c r="EN4" t="s">
        <v>264</v>
      </c>
      <c r="EO4" s="10">
        <v>4.4999999999999998E-2</v>
      </c>
      <c r="EP4" s="10">
        <v>0.9</v>
      </c>
      <c r="EQ4" s="10">
        <v>1E-3</v>
      </c>
      <c r="ER4" s="10">
        <v>8.9999999999999993E-3</v>
      </c>
      <c r="ES4" s="10">
        <v>4.4999999999999998E-2</v>
      </c>
      <c r="ET4" s="11">
        <f t="shared" ref="ET4:ET10" si="18">SUM(EO4:ES4)</f>
        <v>1</v>
      </c>
      <c r="EU4" s="14">
        <v>0.12</v>
      </c>
      <c r="EV4" s="22"/>
      <c r="EW4" s="22"/>
      <c r="EX4" s="14" t="s">
        <v>273</v>
      </c>
      <c r="EY4" s="22"/>
      <c r="EZ4" s="14" t="s">
        <v>274</v>
      </c>
      <c r="FA4" s="10">
        <v>0.1</v>
      </c>
      <c r="FB4" s="10">
        <v>0.9</v>
      </c>
      <c r="FC4" s="11">
        <f t="shared" ref="FC4:FC5" si="19">SUM(FA4,FB4)</f>
        <v>1</v>
      </c>
      <c r="FD4" t="s">
        <v>262</v>
      </c>
      <c r="FE4" s="10">
        <v>4.4999999999999998E-2</v>
      </c>
      <c r="FF4" s="10">
        <v>0.9</v>
      </c>
      <c r="FG4" s="10">
        <v>1E-3</v>
      </c>
      <c r="FH4" s="10">
        <v>8.9999999999999993E-3</v>
      </c>
      <c r="FI4" s="10">
        <v>4.4999999999999998E-2</v>
      </c>
      <c r="FJ4" s="11">
        <f t="shared" ref="FJ4:FJ9" si="20">SUM(FE4:FI4)</f>
        <v>1</v>
      </c>
      <c r="FK4" s="14" t="s">
        <v>275</v>
      </c>
      <c r="FL4" s="10">
        <v>0.05</v>
      </c>
      <c r="FM4" s="10">
        <v>0.9</v>
      </c>
      <c r="FN4" s="10">
        <v>0.05</v>
      </c>
      <c r="FO4" s="19">
        <f>SUM(FL4:FN4)</f>
        <v>1</v>
      </c>
      <c r="FP4" s="14">
        <v>11</v>
      </c>
      <c r="FQ4" s="22"/>
      <c r="FR4" s="14" t="s">
        <v>276</v>
      </c>
      <c r="FS4" s="10">
        <v>0.05</v>
      </c>
      <c r="FT4" s="10">
        <v>0.9</v>
      </c>
      <c r="FU4" s="10">
        <v>0.05</v>
      </c>
      <c r="FV4" s="19">
        <f>SUM(FS4:FU4)</f>
        <v>1</v>
      </c>
      <c r="FW4" s="14" t="s">
        <v>252</v>
      </c>
      <c r="FX4" s="10">
        <v>0.1</v>
      </c>
      <c r="FY4" s="10">
        <v>0.9</v>
      </c>
      <c r="FZ4" s="11">
        <f t="shared" ref="FZ4:FZ5" si="21">SUM(FX4,FY4)</f>
        <v>1</v>
      </c>
      <c r="GA4" s="14" t="s">
        <v>277</v>
      </c>
      <c r="GB4" s="10">
        <v>4.4999999999999998E-2</v>
      </c>
      <c r="GC4" s="10">
        <v>0.9</v>
      </c>
      <c r="GD4" s="10">
        <v>4.4999999999999999E-4</v>
      </c>
      <c r="GE4" s="10">
        <v>3.0000000000000001E-3</v>
      </c>
      <c r="GF4" s="10">
        <v>1E-4</v>
      </c>
      <c r="GG4" s="10">
        <v>4.4999999999999998E-2</v>
      </c>
      <c r="GH4" s="10">
        <v>3.0000000000000001E-3</v>
      </c>
      <c r="GI4" s="10">
        <v>4.4999999999999999E-4</v>
      </c>
      <c r="GJ4" s="10">
        <v>3.0000000000000001E-3</v>
      </c>
      <c r="GK4" s="19">
        <f t="shared" si="1"/>
        <v>1</v>
      </c>
      <c r="GL4" s="14" t="s">
        <v>278</v>
      </c>
      <c r="GM4" s="22"/>
      <c r="GN4" s="14" t="s">
        <v>279</v>
      </c>
      <c r="GO4" s="10">
        <v>4.4999999999999997E-3</v>
      </c>
      <c r="GP4" s="10">
        <v>0.9</v>
      </c>
      <c r="GQ4" s="10">
        <v>0.09</v>
      </c>
      <c r="GR4" s="10">
        <v>1E-3</v>
      </c>
      <c r="GS4" s="10">
        <v>4.4999999999999997E-3</v>
      </c>
      <c r="GT4" s="11">
        <f t="shared" ref="GT4:GT8" si="22">SUM(GO4:GS4)</f>
        <v>0.99999999999999989</v>
      </c>
      <c r="GU4" s="14" t="s">
        <v>279</v>
      </c>
      <c r="GV4" s="10">
        <v>0.01</v>
      </c>
      <c r="GW4" s="10">
        <v>0.09</v>
      </c>
      <c r="GX4" s="10">
        <v>0.9</v>
      </c>
      <c r="GY4" s="19">
        <f>SUM(GV4:GX4)</f>
        <v>1</v>
      </c>
      <c r="GZ4" s="14" t="s">
        <v>280</v>
      </c>
      <c r="HA4" s="10">
        <v>0.05</v>
      </c>
      <c r="HB4" s="10">
        <v>0.9</v>
      </c>
      <c r="HC4" s="10">
        <v>0.05</v>
      </c>
      <c r="HD4" s="19">
        <f>SUM(HA4:HC4)</f>
        <v>1</v>
      </c>
      <c r="HE4" s="14" t="s">
        <v>281</v>
      </c>
      <c r="HF4" s="10">
        <v>4.4999999999999998E-2</v>
      </c>
      <c r="HG4" s="10">
        <v>0.9</v>
      </c>
      <c r="HH4" s="10">
        <v>4.4999999999999998E-2</v>
      </c>
      <c r="HI4" s="10">
        <v>1E-3</v>
      </c>
      <c r="HJ4" s="10">
        <v>4.4999999999999997E-3</v>
      </c>
      <c r="HK4" s="10">
        <v>4.4999999999999997E-3</v>
      </c>
      <c r="HL4" s="17">
        <f t="shared" ref="HL4:HL9" si="23">SUM(HF4:HK4)</f>
        <v>1</v>
      </c>
      <c r="HM4" s="14" t="s">
        <v>252</v>
      </c>
      <c r="HN4" s="10">
        <v>0.1</v>
      </c>
      <c r="HO4" s="10">
        <v>0.9</v>
      </c>
      <c r="HP4" s="11">
        <f t="shared" ref="HP4:HP5" si="24">SUM(HN4,HO4)</f>
        <v>1</v>
      </c>
      <c r="HQ4" t="s">
        <v>282</v>
      </c>
      <c r="HR4" s="10">
        <v>0.1</v>
      </c>
      <c r="HS4" s="10">
        <v>0.9</v>
      </c>
      <c r="HT4" s="11">
        <f t="shared" ref="HT4:HT5" si="25">SUM(HR4,HS4)</f>
        <v>1</v>
      </c>
      <c r="HU4" s="22"/>
      <c r="HV4" t="s">
        <v>283</v>
      </c>
      <c r="HW4" s="10">
        <v>0.1</v>
      </c>
      <c r="HX4" s="10">
        <v>0.9</v>
      </c>
      <c r="HY4" s="11">
        <f t="shared" ref="HY4:HY5" si="26">SUM(HW4,HX4)</f>
        <v>1</v>
      </c>
      <c r="HZ4" t="s">
        <v>284</v>
      </c>
      <c r="IA4" s="10">
        <v>0.05</v>
      </c>
      <c r="IB4" s="10">
        <v>0.9</v>
      </c>
      <c r="IC4" s="10">
        <v>0.05</v>
      </c>
      <c r="ID4" s="19">
        <f>SUM(IA4:IC4)</f>
        <v>1</v>
      </c>
      <c r="IE4" s="22"/>
    </row>
    <row r="5" spans="1:240" x14ac:dyDescent="0.25">
      <c r="A5">
        <v>3</v>
      </c>
      <c r="B5" s="14" t="s">
        <v>285</v>
      </c>
      <c r="C5" s="10">
        <v>0.5</v>
      </c>
      <c r="D5" s="10">
        <v>0.5</v>
      </c>
      <c r="E5" s="11">
        <f t="shared" si="2"/>
        <v>1</v>
      </c>
      <c r="F5" s="14" t="s">
        <v>286</v>
      </c>
      <c r="G5" s="10">
        <v>3.3E-3</v>
      </c>
      <c r="H5" s="10">
        <v>3.3E-3</v>
      </c>
      <c r="I5" s="10">
        <v>0.9</v>
      </c>
      <c r="J5" s="10">
        <v>0.03</v>
      </c>
      <c r="K5" s="10">
        <v>0.03</v>
      </c>
      <c r="L5" s="10">
        <v>0.03</v>
      </c>
      <c r="M5" s="10">
        <v>3.3E-3</v>
      </c>
      <c r="N5" s="24">
        <f t="shared" si="3"/>
        <v>0.99990000000000012</v>
      </c>
      <c r="O5" s="14">
        <v>0.46</v>
      </c>
      <c r="P5" s="21"/>
      <c r="Q5" s="22"/>
      <c r="R5" t="s">
        <v>287</v>
      </c>
      <c r="S5" s="23"/>
      <c r="T5" t="s">
        <v>288</v>
      </c>
      <c r="U5" s="16">
        <v>3.3E-3</v>
      </c>
      <c r="V5" s="16">
        <v>0.09</v>
      </c>
      <c r="W5" s="16">
        <v>0.9</v>
      </c>
      <c r="X5" s="16">
        <v>3.3E-3</v>
      </c>
      <c r="Y5" s="16">
        <v>3.3E-3</v>
      </c>
      <c r="Z5" s="17">
        <f t="shared" si="4"/>
        <v>0.99990000000000001</v>
      </c>
      <c r="AA5" s="34" t="s">
        <v>289</v>
      </c>
      <c r="AB5" s="10">
        <v>2.2499999999999999E-2</v>
      </c>
      <c r="AC5" s="10">
        <v>2.2499999999999999E-2</v>
      </c>
      <c r="AD5" s="10">
        <v>0.9</v>
      </c>
      <c r="AE5" s="10">
        <v>2.2499999999999999E-2</v>
      </c>
      <c r="AF5" s="10">
        <v>5.0000000000000001E-3</v>
      </c>
      <c r="AG5" s="10">
        <v>2.2499999999999999E-2</v>
      </c>
      <c r="AH5" s="10">
        <v>5.0000000000000001E-3</v>
      </c>
      <c r="AI5" s="11">
        <f t="shared" si="5"/>
        <v>1</v>
      </c>
      <c r="AJ5" s="14" t="s">
        <v>290</v>
      </c>
      <c r="AK5" s="10">
        <v>0.33</v>
      </c>
      <c r="AL5" s="10">
        <v>0.33</v>
      </c>
      <c r="AM5" s="10">
        <v>0.33</v>
      </c>
      <c r="AN5" s="24">
        <f t="shared" si="6"/>
        <v>0.99</v>
      </c>
      <c r="AO5" s="34" t="s">
        <v>291</v>
      </c>
      <c r="AP5" s="10">
        <v>0.14285714290000001</v>
      </c>
      <c r="AQ5" s="10">
        <v>0.14285714290000001</v>
      </c>
      <c r="AR5" s="34">
        <v>0.14285714290000001</v>
      </c>
      <c r="AS5" s="10">
        <v>0.14285714290000001</v>
      </c>
      <c r="AT5" s="34">
        <v>0.14285714290000001</v>
      </c>
      <c r="AU5" s="34">
        <v>0.14285714290000001</v>
      </c>
      <c r="AV5" s="10">
        <v>0.14285714290000001</v>
      </c>
      <c r="AW5" s="36">
        <f>SUM(AP5:AV5)</f>
        <v>1.0000000003000002</v>
      </c>
      <c r="AX5" t="s">
        <v>268</v>
      </c>
      <c r="AY5" s="10">
        <v>1E-3</v>
      </c>
      <c r="AZ5" s="10">
        <v>4.4999999999999997E-3</v>
      </c>
      <c r="BA5" s="10">
        <v>0.9</v>
      </c>
      <c r="BB5" s="10">
        <v>0.09</v>
      </c>
      <c r="BC5" s="10">
        <v>4.4999999999999997E-3</v>
      </c>
      <c r="BD5" s="11">
        <f t="shared" si="7"/>
        <v>0.99999999999999989</v>
      </c>
      <c r="BE5" t="s">
        <v>292</v>
      </c>
      <c r="BF5" s="10">
        <v>1E-3</v>
      </c>
      <c r="BG5" s="10">
        <v>4.4999999999999998E-2</v>
      </c>
      <c r="BH5" s="10">
        <v>0.9</v>
      </c>
      <c r="BI5" s="10">
        <v>4.4999999999999998E-2</v>
      </c>
      <c r="BJ5" s="10">
        <v>8.9999999999999993E-3</v>
      </c>
      <c r="BK5" s="11">
        <f t="shared" si="8"/>
        <v>1</v>
      </c>
      <c r="BL5" t="s">
        <v>293</v>
      </c>
      <c r="BM5" s="10">
        <v>1E-3</v>
      </c>
      <c r="BN5" s="10">
        <v>4.4999999999999997E-3</v>
      </c>
      <c r="BO5" s="10">
        <v>0.9</v>
      </c>
      <c r="BP5" s="10">
        <v>0.09</v>
      </c>
      <c r="BQ5" s="10">
        <v>4.4999999999999997E-3</v>
      </c>
      <c r="BR5" s="11">
        <f t="shared" si="9"/>
        <v>0.99999999999999989</v>
      </c>
      <c r="BS5" t="s">
        <v>294</v>
      </c>
      <c r="BT5">
        <v>4.4999999999999998E-2</v>
      </c>
      <c r="BU5">
        <v>8.1818182000000005E-4</v>
      </c>
      <c r="BV5">
        <v>0.9</v>
      </c>
      <c r="BW5">
        <v>8.1818182000000005E-4</v>
      </c>
      <c r="BX5">
        <v>8.1818182000000005E-4</v>
      </c>
      <c r="BY5">
        <v>2.9999999999999997E-4</v>
      </c>
      <c r="BZ5">
        <v>8.1818182000000005E-4</v>
      </c>
      <c r="CA5">
        <v>2.5000000000000001E-5</v>
      </c>
      <c r="CB5">
        <v>8.1818182000000005E-4</v>
      </c>
      <c r="CC5">
        <v>4.4999999999999998E-2</v>
      </c>
      <c r="CD5">
        <v>8.1818182000000005E-4</v>
      </c>
      <c r="CE5">
        <v>8.1818182000000005E-4</v>
      </c>
      <c r="CF5">
        <v>8.1818182000000005E-4</v>
      </c>
      <c r="CG5">
        <v>8.1818182000000005E-4</v>
      </c>
      <c r="CH5">
        <v>2.9999999999999997E-4</v>
      </c>
      <c r="CI5">
        <v>2.5000000000000001E-5</v>
      </c>
      <c r="CJ5">
        <v>2.9999999999999997E-4</v>
      </c>
      <c r="CK5">
        <v>8.1818182000000005E-4</v>
      </c>
      <c r="CL5">
        <v>8.1818182000000005E-4</v>
      </c>
      <c r="CM5">
        <v>2.5000000000000001E-5</v>
      </c>
      <c r="CN5" s="18">
        <f t="shared" si="10"/>
        <v>0.9999750000200005</v>
      </c>
      <c r="CO5" t="s">
        <v>295</v>
      </c>
      <c r="CP5" s="10">
        <v>0.01</v>
      </c>
      <c r="CQ5" s="10">
        <v>0.09</v>
      </c>
      <c r="CR5" s="10">
        <v>0.9</v>
      </c>
      <c r="CS5" s="11">
        <f t="shared" si="11"/>
        <v>1</v>
      </c>
      <c r="CT5" t="s">
        <v>296</v>
      </c>
      <c r="CU5" s="10">
        <v>8.9999999999999993E-3</v>
      </c>
      <c r="CV5" s="10">
        <v>1E-3</v>
      </c>
      <c r="CW5" s="10">
        <v>0.9</v>
      </c>
      <c r="CX5" s="10">
        <v>0.09</v>
      </c>
      <c r="CY5" s="11">
        <f t="shared" si="12"/>
        <v>1</v>
      </c>
      <c r="CZ5" t="s">
        <v>297</v>
      </c>
      <c r="DA5" s="10">
        <v>1E-3</v>
      </c>
      <c r="DB5" s="10">
        <v>4.4999999999999998E-2</v>
      </c>
      <c r="DC5" s="10">
        <v>0.9</v>
      </c>
      <c r="DD5" s="10">
        <v>4.4999999999999998E-2</v>
      </c>
      <c r="DE5" s="10">
        <v>8.9999999999999993E-3</v>
      </c>
      <c r="DF5" s="19">
        <f t="shared" si="13"/>
        <v>1</v>
      </c>
      <c r="DG5" t="s">
        <v>297</v>
      </c>
      <c r="DH5" s="10">
        <v>0.01</v>
      </c>
      <c r="DI5" s="10">
        <v>4.4999999999999998E-2</v>
      </c>
      <c r="DJ5" s="10">
        <v>0.9</v>
      </c>
      <c r="DK5" s="10">
        <v>4.4999999999999998E-2</v>
      </c>
      <c r="DL5" s="11">
        <f t="shared" si="14"/>
        <v>1</v>
      </c>
      <c r="DM5" t="s">
        <v>285</v>
      </c>
      <c r="DN5" s="10">
        <v>0.5</v>
      </c>
      <c r="DO5" s="10">
        <v>0.5</v>
      </c>
      <c r="DP5" s="17">
        <f t="shared" si="15"/>
        <v>1</v>
      </c>
      <c r="DQ5" t="s">
        <v>268</v>
      </c>
      <c r="DR5" s="10">
        <v>8.9999999999999993E-3</v>
      </c>
      <c r="DS5" s="10">
        <v>0.09</v>
      </c>
      <c r="DT5" s="10">
        <v>0.9</v>
      </c>
      <c r="DU5" s="10">
        <v>1E-3</v>
      </c>
      <c r="DV5" s="19">
        <f t="shared" si="0"/>
        <v>1</v>
      </c>
      <c r="DW5" t="s">
        <v>246</v>
      </c>
      <c r="DX5" s="10">
        <v>0.01</v>
      </c>
      <c r="DY5" s="10">
        <v>0.09</v>
      </c>
      <c r="DZ5" s="10">
        <v>0.9</v>
      </c>
      <c r="EA5" s="19">
        <f>SUM(DX5:DZ5)</f>
        <v>1</v>
      </c>
      <c r="EB5" t="s">
        <v>298</v>
      </c>
      <c r="EC5" s="10">
        <v>4.4999999999999997E-3</v>
      </c>
      <c r="ED5" s="10">
        <v>8.9999999999999998E-4</v>
      </c>
      <c r="EE5" s="10">
        <v>0.9</v>
      </c>
      <c r="EF5" s="10">
        <v>4.4999999999999998E-2</v>
      </c>
      <c r="EG5" s="10">
        <v>4.4999999999999998E-2</v>
      </c>
      <c r="EH5" s="10">
        <v>4.4999999999999997E-3</v>
      </c>
      <c r="EI5" s="20">
        <f t="shared" si="16"/>
        <v>0.99990000000000001</v>
      </c>
      <c r="EJ5" s="14" t="s">
        <v>285</v>
      </c>
      <c r="EK5" s="10">
        <v>0.5</v>
      </c>
      <c r="EL5" s="10">
        <v>0.5</v>
      </c>
      <c r="EM5" s="11">
        <f t="shared" si="17"/>
        <v>1</v>
      </c>
      <c r="EN5" t="s">
        <v>293</v>
      </c>
      <c r="EO5" s="10">
        <v>1E-3</v>
      </c>
      <c r="EP5" s="10">
        <v>4.4999999999999997E-3</v>
      </c>
      <c r="EQ5" s="10">
        <v>0.9</v>
      </c>
      <c r="ER5" s="10">
        <v>0.09</v>
      </c>
      <c r="ES5" s="10">
        <v>4.4999999999999997E-3</v>
      </c>
      <c r="ET5" s="11">
        <f t="shared" si="18"/>
        <v>0.99999999999999989</v>
      </c>
      <c r="EU5" s="7">
        <v>0.13</v>
      </c>
      <c r="EV5" s="22"/>
      <c r="EW5" s="22"/>
      <c r="EX5" s="14" t="s">
        <v>299</v>
      </c>
      <c r="EY5" s="22"/>
      <c r="EZ5" s="14" t="s">
        <v>285</v>
      </c>
      <c r="FA5" s="10">
        <v>0.5</v>
      </c>
      <c r="FB5" s="10">
        <v>0.5</v>
      </c>
      <c r="FC5" s="11">
        <f t="shared" si="19"/>
        <v>1</v>
      </c>
      <c r="FD5" t="s">
        <v>268</v>
      </c>
      <c r="FE5" s="10">
        <v>1E-3</v>
      </c>
      <c r="FF5" s="10">
        <v>4.4999999999999997E-3</v>
      </c>
      <c r="FG5" s="10">
        <v>0.9</v>
      </c>
      <c r="FH5" s="10">
        <v>0.09</v>
      </c>
      <c r="FI5" s="10">
        <v>4.4999999999999997E-3</v>
      </c>
      <c r="FJ5" s="11">
        <f t="shared" si="20"/>
        <v>0.99999999999999989</v>
      </c>
      <c r="FK5" s="14" t="s">
        <v>300</v>
      </c>
      <c r="FL5" s="10">
        <v>0.01</v>
      </c>
      <c r="FM5" s="10">
        <v>0.09</v>
      </c>
      <c r="FN5" s="10">
        <v>0.9</v>
      </c>
      <c r="FO5" s="19">
        <f>SUM(FL5:FN5)</f>
        <v>1</v>
      </c>
      <c r="FP5" s="14">
        <v>1111</v>
      </c>
      <c r="FQ5" s="22"/>
      <c r="FR5" s="14" t="s">
        <v>301</v>
      </c>
      <c r="FS5" s="10">
        <v>0.01</v>
      </c>
      <c r="FT5" s="10">
        <v>0.09</v>
      </c>
      <c r="FU5" s="10">
        <v>0.9</v>
      </c>
      <c r="FV5" s="19">
        <f>SUM(FS5:FU5)</f>
        <v>1</v>
      </c>
      <c r="FW5" s="14" t="s">
        <v>285</v>
      </c>
      <c r="FX5" s="10">
        <v>0.5</v>
      </c>
      <c r="FY5" s="10">
        <v>0.5</v>
      </c>
      <c r="FZ5" s="11">
        <f t="shared" si="21"/>
        <v>1</v>
      </c>
      <c r="GA5" s="14" t="s">
        <v>246</v>
      </c>
      <c r="GB5" s="10">
        <v>4.4999999999999997E-3</v>
      </c>
      <c r="GC5" s="10">
        <v>2.9999999999999997E-4</v>
      </c>
      <c r="GD5" s="10">
        <v>0.9</v>
      </c>
      <c r="GE5" s="10">
        <v>4.4999999999999998E-2</v>
      </c>
      <c r="GF5" s="10">
        <v>4.4999999999999998E-2</v>
      </c>
      <c r="GG5" s="10">
        <v>1E-4</v>
      </c>
      <c r="GH5" s="10">
        <v>2.9999999999999997E-4</v>
      </c>
      <c r="GI5" s="10">
        <v>4.4999999999999997E-3</v>
      </c>
      <c r="GJ5" s="10">
        <v>2.9999999999999997E-4</v>
      </c>
      <c r="GK5" s="19">
        <f t="shared" si="1"/>
        <v>1</v>
      </c>
      <c r="GL5" s="14" t="s">
        <v>302</v>
      </c>
      <c r="GM5" s="22"/>
      <c r="GN5" s="14" t="s">
        <v>303</v>
      </c>
      <c r="GO5" s="10">
        <v>4.4999999999999998E-2</v>
      </c>
      <c r="GP5" s="10">
        <v>4.4999999999999998E-2</v>
      </c>
      <c r="GQ5" s="10">
        <v>0.9</v>
      </c>
      <c r="GR5" s="10">
        <v>1E-3</v>
      </c>
      <c r="GS5" s="10">
        <v>8.9999999999999993E-3</v>
      </c>
      <c r="GT5" s="11">
        <f t="shared" si="22"/>
        <v>1</v>
      </c>
      <c r="GU5" s="14" t="s">
        <v>304</v>
      </c>
      <c r="GV5" s="10">
        <v>0.05</v>
      </c>
      <c r="GW5" s="10">
        <v>0.9</v>
      </c>
      <c r="GX5" s="10">
        <v>0.05</v>
      </c>
      <c r="GY5" s="19">
        <f>SUM(GV5:GX5)</f>
        <v>1</v>
      </c>
      <c r="GZ5" s="14" t="s">
        <v>305</v>
      </c>
      <c r="HA5" s="10">
        <v>0.01</v>
      </c>
      <c r="HB5" s="10">
        <v>0.09</v>
      </c>
      <c r="HC5" s="10">
        <v>0.9</v>
      </c>
      <c r="HD5" s="19">
        <f>SUM(HA5:HC5)</f>
        <v>1</v>
      </c>
      <c r="HE5" s="14" t="s">
        <v>306</v>
      </c>
      <c r="HF5" s="10">
        <v>3.3E-3</v>
      </c>
      <c r="HG5" s="10">
        <v>4.4999999999999998E-2</v>
      </c>
      <c r="HH5" s="10">
        <v>0.9</v>
      </c>
      <c r="HI5" s="10">
        <v>3.3E-3</v>
      </c>
      <c r="HJ5" s="10">
        <v>3.3E-3</v>
      </c>
      <c r="HK5" s="10">
        <v>4.4999999999999998E-2</v>
      </c>
      <c r="HL5" s="17">
        <f t="shared" si="23"/>
        <v>0.99990000000000001</v>
      </c>
      <c r="HM5" s="14" t="s">
        <v>285</v>
      </c>
      <c r="HN5" s="10">
        <v>0.5</v>
      </c>
      <c r="HO5" s="10">
        <v>0.5</v>
      </c>
      <c r="HP5" s="11">
        <f t="shared" si="24"/>
        <v>1</v>
      </c>
      <c r="HQ5" t="s">
        <v>285</v>
      </c>
      <c r="HR5" s="10">
        <v>0.5</v>
      </c>
      <c r="HS5" s="10">
        <v>0.5</v>
      </c>
      <c r="HT5" s="11">
        <f t="shared" si="25"/>
        <v>1</v>
      </c>
      <c r="HU5" s="22"/>
      <c r="HV5" t="s">
        <v>285</v>
      </c>
      <c r="HW5" s="10">
        <v>0.5</v>
      </c>
      <c r="HX5" s="10">
        <v>0.5</v>
      </c>
      <c r="HY5" s="11">
        <f t="shared" si="26"/>
        <v>1</v>
      </c>
      <c r="HZ5" t="s">
        <v>307</v>
      </c>
      <c r="IA5" s="10">
        <v>0.01</v>
      </c>
      <c r="IB5" s="10">
        <v>0.09</v>
      </c>
      <c r="IC5" s="10">
        <v>0.9</v>
      </c>
      <c r="ID5" s="19">
        <f>SUM(IA5:IC5)</f>
        <v>1</v>
      </c>
      <c r="IE5" s="22"/>
    </row>
    <row r="6" spans="1:240" x14ac:dyDescent="0.25">
      <c r="A6">
        <v>4</v>
      </c>
      <c r="E6" s="11"/>
      <c r="F6" s="34" t="s">
        <v>308</v>
      </c>
      <c r="G6" s="10">
        <v>4.4999999999999998E-2</v>
      </c>
      <c r="H6" s="10">
        <v>5.0000000000000001E-4</v>
      </c>
      <c r="I6" s="10">
        <v>4.4999999999999998E-2</v>
      </c>
      <c r="J6" s="10">
        <v>0.9</v>
      </c>
      <c r="K6" s="10">
        <v>4.4999999999999997E-3</v>
      </c>
      <c r="L6" s="10">
        <v>4.4999999999999997E-3</v>
      </c>
      <c r="M6" s="10">
        <v>5.0000000000000001E-4</v>
      </c>
      <c r="N6" s="11">
        <f t="shared" si="3"/>
        <v>0.99999999999999989</v>
      </c>
      <c r="O6" s="14">
        <v>0.47</v>
      </c>
      <c r="P6" s="21"/>
      <c r="Q6" s="22"/>
      <c r="R6" t="s">
        <v>309</v>
      </c>
      <c r="S6" s="23"/>
      <c r="T6" t="s">
        <v>310</v>
      </c>
      <c r="U6" s="16">
        <v>3.3E-3</v>
      </c>
      <c r="V6" s="16">
        <v>3.3E-3</v>
      </c>
      <c r="W6" s="16">
        <v>3.3E-3</v>
      </c>
      <c r="X6" s="16">
        <v>0.9</v>
      </c>
      <c r="Y6" s="16">
        <v>0.09</v>
      </c>
      <c r="Z6" s="17">
        <f t="shared" si="4"/>
        <v>0.99990000000000001</v>
      </c>
      <c r="AA6" s="34" t="s">
        <v>311</v>
      </c>
      <c r="AB6" s="10">
        <v>2.2499999999999999E-2</v>
      </c>
      <c r="AC6" s="10">
        <v>2.2499999999999999E-2</v>
      </c>
      <c r="AD6" s="10">
        <v>2.2499999999999999E-2</v>
      </c>
      <c r="AE6" s="10">
        <v>0.9</v>
      </c>
      <c r="AF6" s="10">
        <v>5.0000000000000001E-3</v>
      </c>
      <c r="AG6" s="10">
        <v>5.0000000000000001E-3</v>
      </c>
      <c r="AH6" s="10">
        <v>2.2499999999999999E-2</v>
      </c>
      <c r="AI6" s="11">
        <f t="shared" si="5"/>
        <v>1</v>
      </c>
      <c r="AJ6" s="14" t="s">
        <v>312</v>
      </c>
      <c r="AK6" s="10">
        <v>0.33</v>
      </c>
      <c r="AL6" s="10">
        <v>0.33</v>
      </c>
      <c r="AM6" s="10">
        <v>0.33</v>
      </c>
      <c r="AN6" s="24">
        <f t="shared" si="6"/>
        <v>0.99</v>
      </c>
      <c r="AO6" t="s">
        <v>313</v>
      </c>
      <c r="AP6" s="10"/>
      <c r="AQ6" s="10"/>
      <c r="AR6" s="34">
        <v>0.14285714290000001</v>
      </c>
      <c r="AS6" s="10">
        <v>0.51428609999999997</v>
      </c>
      <c r="AT6" s="34">
        <v>0.14285714290000001</v>
      </c>
      <c r="AU6" s="34">
        <v>0.14285714290000001</v>
      </c>
      <c r="AV6" s="10"/>
      <c r="AW6" s="36">
        <f>SUM(AP6:AV6)</f>
        <v>0.94285752870000006</v>
      </c>
      <c r="AX6" s="34" t="s">
        <v>297</v>
      </c>
      <c r="AY6" s="10">
        <v>0.2</v>
      </c>
      <c r="AZ6" s="10">
        <v>0.2</v>
      </c>
      <c r="BA6" s="10">
        <v>0.2</v>
      </c>
      <c r="BB6" s="10">
        <v>0.2</v>
      </c>
      <c r="BC6" s="10">
        <v>0.2</v>
      </c>
      <c r="BD6" s="11">
        <f t="shared" si="7"/>
        <v>1</v>
      </c>
      <c r="BE6" t="s">
        <v>314</v>
      </c>
      <c r="BF6" s="10">
        <v>5.0000000000000001E-3</v>
      </c>
      <c r="BG6" s="10">
        <v>5.0000000000000001E-3</v>
      </c>
      <c r="BH6" s="10">
        <v>4.4999999999999998E-2</v>
      </c>
      <c r="BI6" s="10">
        <v>0.9</v>
      </c>
      <c r="BJ6" s="10">
        <v>4.4999999999999998E-2</v>
      </c>
      <c r="BK6" s="11">
        <f t="shared" si="8"/>
        <v>1</v>
      </c>
      <c r="BL6" t="s">
        <v>315</v>
      </c>
      <c r="BM6" s="10">
        <v>1E-3</v>
      </c>
      <c r="BN6" s="10">
        <v>8.9999999999999993E-3</v>
      </c>
      <c r="BO6" s="10">
        <v>4.4999999999999998E-2</v>
      </c>
      <c r="BP6" s="10">
        <v>0.9</v>
      </c>
      <c r="BQ6" s="10">
        <v>4.4999999999999998E-2</v>
      </c>
      <c r="BR6" s="11">
        <f t="shared" si="9"/>
        <v>1</v>
      </c>
      <c r="BS6" t="s">
        <v>316</v>
      </c>
      <c r="BT6">
        <v>0.03</v>
      </c>
      <c r="BU6">
        <v>6.4285709999999997E-4</v>
      </c>
      <c r="BV6">
        <v>6.4285709999999997E-4</v>
      </c>
      <c r="BW6">
        <v>0.9</v>
      </c>
      <c r="BX6">
        <v>0.03</v>
      </c>
      <c r="BY6">
        <v>5.0000000000000001E-4</v>
      </c>
      <c r="BZ6">
        <v>6.4285709999999997E-4</v>
      </c>
      <c r="CA6">
        <v>6.4285709999999997E-4</v>
      </c>
      <c r="CB6">
        <v>6.4285709999999997E-4</v>
      </c>
      <c r="CC6">
        <v>6.4285709999999997E-4</v>
      </c>
      <c r="CD6">
        <v>6.4285709999999997E-4</v>
      </c>
      <c r="CE6">
        <v>6.4285709999999997E-4</v>
      </c>
      <c r="CF6">
        <v>6.4285709999999997E-4</v>
      </c>
      <c r="CG6">
        <v>6.4285709999999997E-4</v>
      </c>
      <c r="CH6">
        <v>0.03</v>
      </c>
      <c r="CI6">
        <v>6.4285709999999997E-4</v>
      </c>
      <c r="CJ6">
        <v>5.0000000000000001E-4</v>
      </c>
      <c r="CK6">
        <v>6.4285709999999997E-4</v>
      </c>
      <c r="CL6">
        <v>6.4285709999999997E-4</v>
      </c>
      <c r="CM6">
        <v>6.4285709999999997E-4</v>
      </c>
      <c r="CN6" s="18">
        <f t="shared" si="10"/>
        <v>0.99999999940000006</v>
      </c>
      <c r="CO6" t="s">
        <v>285</v>
      </c>
      <c r="CP6" s="10">
        <v>0.33</v>
      </c>
      <c r="CQ6" s="10">
        <v>0.33</v>
      </c>
      <c r="CR6" s="10">
        <v>0.33</v>
      </c>
      <c r="CS6" s="24">
        <f t="shared" si="11"/>
        <v>0.99</v>
      </c>
      <c r="CT6" t="s">
        <v>317</v>
      </c>
      <c r="CU6" s="10">
        <v>4.4999999999999998E-2</v>
      </c>
      <c r="CV6" s="10">
        <v>0.01</v>
      </c>
      <c r="CW6" s="10">
        <v>4.4999999999999998E-2</v>
      </c>
      <c r="CX6" s="10">
        <v>0.9</v>
      </c>
      <c r="CY6" s="11">
        <f t="shared" si="12"/>
        <v>1</v>
      </c>
      <c r="CZ6" t="s">
        <v>318</v>
      </c>
      <c r="DA6" s="10">
        <v>5.0000000000000001E-3</v>
      </c>
      <c r="DB6" s="10">
        <v>5.0000000000000001E-3</v>
      </c>
      <c r="DC6" s="10">
        <v>4.4999999999999998E-2</v>
      </c>
      <c r="DD6" s="10">
        <v>0.9</v>
      </c>
      <c r="DE6" s="10">
        <v>4.4999999999999998E-2</v>
      </c>
      <c r="DF6" s="19">
        <f t="shared" si="13"/>
        <v>1</v>
      </c>
      <c r="DG6" t="s">
        <v>318</v>
      </c>
      <c r="DH6" s="10">
        <v>1E-3</v>
      </c>
      <c r="DI6" s="10">
        <v>8.9999999999999993E-3</v>
      </c>
      <c r="DJ6" s="10">
        <v>0.09</v>
      </c>
      <c r="DK6" s="10">
        <v>0.9</v>
      </c>
      <c r="DL6" s="11">
        <f t="shared" si="14"/>
        <v>1</v>
      </c>
      <c r="DN6" s="10"/>
      <c r="DO6" s="10"/>
      <c r="DP6" s="11"/>
      <c r="DQ6" s="25" t="s">
        <v>319</v>
      </c>
      <c r="DR6" s="10"/>
      <c r="DS6" s="10"/>
      <c r="DT6" s="10"/>
      <c r="DU6" s="10"/>
      <c r="DV6" s="26">
        <f t="shared" si="0"/>
        <v>0</v>
      </c>
      <c r="DW6" s="25" t="s">
        <v>320</v>
      </c>
      <c r="DX6" s="10"/>
      <c r="DY6" s="10"/>
      <c r="DZ6" s="10"/>
      <c r="EA6" s="26">
        <f>SUM(DX6:DZ6)</f>
        <v>0</v>
      </c>
      <c r="EB6" t="s">
        <v>321</v>
      </c>
      <c r="EC6" s="10">
        <v>4.4999999999999998E-2</v>
      </c>
      <c r="ED6" s="10">
        <v>4.4999999999999997E-3</v>
      </c>
      <c r="EE6" s="10">
        <v>4.4999999999999998E-2</v>
      </c>
      <c r="EF6" s="10">
        <v>0.9</v>
      </c>
      <c r="EG6" s="10">
        <v>4.4999999999999997E-3</v>
      </c>
      <c r="EH6" s="10">
        <v>1E-3</v>
      </c>
      <c r="EI6" s="20">
        <f t="shared" si="16"/>
        <v>1</v>
      </c>
      <c r="EN6" t="s">
        <v>315</v>
      </c>
      <c r="EO6" s="10">
        <v>1E-3</v>
      </c>
      <c r="EP6" s="10">
        <v>8.9999999999999993E-3</v>
      </c>
      <c r="EQ6" s="10">
        <v>4.4999999999999998E-2</v>
      </c>
      <c r="ER6" s="10">
        <v>0.9</v>
      </c>
      <c r="ES6" s="10">
        <v>4.4999999999999998E-2</v>
      </c>
      <c r="ET6" s="11">
        <f t="shared" si="18"/>
        <v>1</v>
      </c>
      <c r="EU6" s="14">
        <v>0.14000000000000001</v>
      </c>
      <c r="EV6" s="22"/>
      <c r="EW6" s="22"/>
      <c r="EX6" s="14" t="s">
        <v>322</v>
      </c>
      <c r="EY6" s="22"/>
      <c r="FC6" s="11"/>
      <c r="FD6" t="s">
        <v>297</v>
      </c>
      <c r="FE6" s="10">
        <v>1E-3</v>
      </c>
      <c r="FF6" s="10">
        <v>8.9999999999999993E-3</v>
      </c>
      <c r="FG6" s="10">
        <v>4.4999999999999998E-2</v>
      </c>
      <c r="FH6" s="10">
        <v>0.9</v>
      </c>
      <c r="FI6" s="10">
        <v>4.4999999999999998E-2</v>
      </c>
      <c r="FJ6" s="11">
        <f t="shared" si="20"/>
        <v>1</v>
      </c>
      <c r="FK6" t="s">
        <v>323</v>
      </c>
      <c r="FL6" s="10">
        <v>0.33333000000000002</v>
      </c>
      <c r="FM6" s="10">
        <v>0.33333000000000002</v>
      </c>
      <c r="FN6" s="10">
        <v>0.33333000000000002</v>
      </c>
      <c r="FO6" s="26">
        <f>SUM(FL6:FN6)</f>
        <v>0.99999000000000005</v>
      </c>
      <c r="FP6" s="14">
        <v>2211</v>
      </c>
      <c r="FQ6" s="22"/>
      <c r="FR6" s="14" t="s">
        <v>285</v>
      </c>
      <c r="FS6" s="10">
        <v>0.33300000000000002</v>
      </c>
      <c r="FT6" s="10">
        <v>0.33300000000000002</v>
      </c>
      <c r="FU6" s="10">
        <v>0.33300000000000002</v>
      </c>
      <c r="FV6" s="26">
        <v>1</v>
      </c>
      <c r="FW6" s="14"/>
      <c r="GA6" t="s">
        <v>324</v>
      </c>
      <c r="GB6" s="10">
        <v>4.4999999999999998E-2</v>
      </c>
      <c r="GC6" s="10">
        <v>3.3E-3</v>
      </c>
      <c r="GD6" s="10">
        <v>4.4999999999999998E-2</v>
      </c>
      <c r="GE6" s="10">
        <v>0.9</v>
      </c>
      <c r="GF6" s="10">
        <v>3.3E-3</v>
      </c>
      <c r="GG6" s="10">
        <v>3.0000000000000001E-5</v>
      </c>
      <c r="GH6" s="10">
        <v>3.0000000000000001E-5</v>
      </c>
      <c r="GI6" s="10">
        <v>3.0000000000000001E-5</v>
      </c>
      <c r="GJ6" s="10">
        <v>3.3E-3</v>
      </c>
      <c r="GK6" s="19">
        <f t="shared" si="1"/>
        <v>0.99998999999999993</v>
      </c>
      <c r="GL6" s="14" t="s">
        <v>325</v>
      </c>
      <c r="GM6" s="22"/>
      <c r="GN6" s="14" t="s">
        <v>326</v>
      </c>
      <c r="GO6" s="10">
        <v>4.4999999999999997E-3</v>
      </c>
      <c r="GP6" s="10">
        <v>1E-3</v>
      </c>
      <c r="GQ6" s="10">
        <v>4.4999999999999997E-3</v>
      </c>
      <c r="GR6" s="10">
        <v>0.9</v>
      </c>
      <c r="GS6" s="10">
        <v>0.09</v>
      </c>
      <c r="GT6" s="11">
        <f t="shared" si="22"/>
        <v>1</v>
      </c>
      <c r="GU6" s="14" t="s">
        <v>285</v>
      </c>
      <c r="GV6" s="10">
        <v>0.33300000000000002</v>
      </c>
      <c r="GW6" s="10">
        <v>0.33300000000000002</v>
      </c>
      <c r="GX6" s="10">
        <v>0.33300000000000002</v>
      </c>
      <c r="GY6" s="26">
        <v>1</v>
      </c>
      <c r="GZ6" s="14" t="s">
        <v>285</v>
      </c>
      <c r="HA6" s="10">
        <v>0.33300000000000002</v>
      </c>
      <c r="HB6" s="10">
        <v>0.33300000000000002</v>
      </c>
      <c r="HC6" s="10">
        <v>0.33300000000000002</v>
      </c>
      <c r="HD6" s="26">
        <v>1</v>
      </c>
      <c r="HE6" s="14" t="s">
        <v>246</v>
      </c>
      <c r="HF6" s="10">
        <v>4.4999999999999997E-3</v>
      </c>
      <c r="HG6" s="10">
        <v>1E-3</v>
      </c>
      <c r="HH6" s="10">
        <v>4.4999999999999997E-3</v>
      </c>
      <c r="HI6" s="10">
        <v>0.9</v>
      </c>
      <c r="HJ6" s="10">
        <v>4.4999999999999998E-2</v>
      </c>
      <c r="HK6" s="10">
        <v>4.4999999999999998E-2</v>
      </c>
      <c r="HL6" s="17">
        <f t="shared" si="23"/>
        <v>1</v>
      </c>
      <c r="HT6" s="11"/>
      <c r="HU6" s="22"/>
      <c r="HY6" s="11"/>
      <c r="HZ6" t="s">
        <v>285</v>
      </c>
      <c r="IA6" s="10">
        <v>0.33300000000000002</v>
      </c>
      <c r="IB6" s="10">
        <v>0.33300000000000002</v>
      </c>
      <c r="IC6" s="10">
        <v>0.33300000000000002</v>
      </c>
      <c r="ID6" s="26">
        <v>1</v>
      </c>
      <c r="IE6" s="22"/>
    </row>
    <row r="7" spans="1:240" x14ac:dyDescent="0.25">
      <c r="A7">
        <v>5</v>
      </c>
      <c r="F7" s="34" t="s">
        <v>327</v>
      </c>
      <c r="G7" s="10">
        <v>5.0000000000000001E-4</v>
      </c>
      <c r="H7" s="10">
        <v>4.4999999999999998E-2</v>
      </c>
      <c r="I7" s="10">
        <v>4.4999999999999998E-2</v>
      </c>
      <c r="J7" s="10">
        <v>4.4999999999999997E-3</v>
      </c>
      <c r="K7" s="10">
        <v>0.9</v>
      </c>
      <c r="L7" s="10">
        <v>4.4999999999999997E-3</v>
      </c>
      <c r="M7" s="10">
        <v>5.0000000000000001E-4</v>
      </c>
      <c r="N7" s="11">
        <f t="shared" si="3"/>
        <v>0.99999999999999989</v>
      </c>
      <c r="O7" s="14">
        <v>0.48</v>
      </c>
      <c r="P7" s="21"/>
      <c r="Q7" s="22"/>
      <c r="R7" s="25" t="s">
        <v>328</v>
      </c>
      <c r="S7" s="23"/>
      <c r="T7" s="34" t="s">
        <v>329</v>
      </c>
      <c r="U7" s="16">
        <v>4.4999999999999998E-2</v>
      </c>
      <c r="V7" s="16">
        <v>5.0000000000000001E-3</v>
      </c>
      <c r="W7" s="16">
        <v>5.0000000000000001E-3</v>
      </c>
      <c r="X7" s="16">
        <v>4.4999999999999998E-2</v>
      </c>
      <c r="Y7" s="16">
        <v>0.9</v>
      </c>
      <c r="Z7" s="17">
        <f t="shared" si="4"/>
        <v>1</v>
      </c>
      <c r="AA7" t="s">
        <v>330</v>
      </c>
      <c r="AB7" s="10">
        <v>3.0000000000000001E-3</v>
      </c>
      <c r="AC7" s="10">
        <v>0.09</v>
      </c>
      <c r="AD7" s="10">
        <v>3.0000000000000001E-3</v>
      </c>
      <c r="AE7" s="10">
        <v>3.0000000000000001E-3</v>
      </c>
      <c r="AF7" s="10">
        <v>0.9</v>
      </c>
      <c r="AG7" s="10">
        <v>5.0000000000000001E-4</v>
      </c>
      <c r="AH7" s="10">
        <v>5.0000000000000001E-4</v>
      </c>
      <c r="AI7" s="11">
        <f t="shared" si="5"/>
        <v>0.99999999999999989</v>
      </c>
      <c r="AK7" s="10"/>
      <c r="AN7" s="11"/>
      <c r="AO7" s="34" t="s">
        <v>331</v>
      </c>
      <c r="AP7" s="10">
        <v>0.14285714290000001</v>
      </c>
      <c r="AQ7" s="10">
        <v>0.14285714290000001</v>
      </c>
      <c r="AR7" s="34">
        <v>0.14285714290000001</v>
      </c>
      <c r="AS7" s="10">
        <v>0.14285714290000001</v>
      </c>
      <c r="AT7" s="34">
        <v>0.14285714290000001</v>
      </c>
      <c r="AU7" s="34">
        <v>0.14285714290000001</v>
      </c>
      <c r="AV7" s="10">
        <v>0.14285714290000001</v>
      </c>
      <c r="AW7" s="36">
        <f>SUM(AP7:AV7)</f>
        <v>1.0000000003000002</v>
      </c>
      <c r="AX7" t="s">
        <v>318</v>
      </c>
      <c r="AY7" s="10">
        <v>5.0000000000000001E-3</v>
      </c>
      <c r="AZ7" s="10">
        <v>4.4999999999999998E-2</v>
      </c>
      <c r="BA7" s="10">
        <v>5.0000000000000001E-3</v>
      </c>
      <c r="BB7" s="10">
        <v>4.4999999999999998E-2</v>
      </c>
      <c r="BC7" s="10">
        <v>0.9</v>
      </c>
      <c r="BD7" s="11">
        <f t="shared" si="7"/>
        <v>1</v>
      </c>
      <c r="BE7" t="s">
        <v>332</v>
      </c>
      <c r="BF7" s="10">
        <v>4.4999999999999998E-2</v>
      </c>
      <c r="BG7" s="10">
        <v>5.0000000000000001E-3</v>
      </c>
      <c r="BH7" s="10">
        <v>5.0000000000000001E-3</v>
      </c>
      <c r="BI7" s="10">
        <v>4.4999999999999998E-2</v>
      </c>
      <c r="BJ7" s="10">
        <v>0.9</v>
      </c>
      <c r="BK7" s="11">
        <f t="shared" si="8"/>
        <v>1</v>
      </c>
      <c r="BL7" t="s">
        <v>333</v>
      </c>
      <c r="BM7" s="10">
        <v>5.0000000000000001E-3</v>
      </c>
      <c r="BN7" s="10">
        <v>4.4999999999999998E-2</v>
      </c>
      <c r="BO7" s="10">
        <v>5.0000000000000001E-3</v>
      </c>
      <c r="BP7" s="10">
        <v>4.4999999999999998E-2</v>
      </c>
      <c r="BQ7" s="10">
        <v>0.9</v>
      </c>
      <c r="BR7" s="11">
        <f t="shared" si="9"/>
        <v>1</v>
      </c>
      <c r="BS7" t="s">
        <v>334</v>
      </c>
      <c r="BT7">
        <v>0.03</v>
      </c>
      <c r="BU7">
        <v>6.4285709999999997E-4</v>
      </c>
      <c r="BV7">
        <v>6.4285709999999997E-4</v>
      </c>
      <c r="BW7">
        <v>6.4285709999999997E-4</v>
      </c>
      <c r="BX7">
        <v>0.9</v>
      </c>
      <c r="BY7">
        <v>5.0000000000000001E-4</v>
      </c>
      <c r="BZ7">
        <v>6.4285709999999997E-4</v>
      </c>
      <c r="CA7">
        <v>6.4285709999999997E-4</v>
      </c>
      <c r="CB7">
        <v>6.4285709999999997E-4</v>
      </c>
      <c r="CC7">
        <v>0.03</v>
      </c>
      <c r="CD7">
        <v>6.4285709999999997E-4</v>
      </c>
      <c r="CE7">
        <v>6.4285709999999997E-4</v>
      </c>
      <c r="CF7">
        <v>6.4285709999999997E-4</v>
      </c>
      <c r="CG7">
        <v>6.4285709999999997E-4</v>
      </c>
      <c r="CH7">
        <v>0.03</v>
      </c>
      <c r="CI7">
        <v>6.4285709999999997E-4</v>
      </c>
      <c r="CJ7">
        <v>5.0000000000000001E-4</v>
      </c>
      <c r="CK7">
        <v>6.4285709999999997E-4</v>
      </c>
      <c r="CL7">
        <v>6.4285709999999997E-4</v>
      </c>
      <c r="CM7">
        <v>6.4285709999999997E-4</v>
      </c>
      <c r="CN7" s="18">
        <f t="shared" si="10"/>
        <v>0.99999999940000006</v>
      </c>
      <c r="CQ7" s="10"/>
      <c r="CR7" s="10"/>
      <c r="CS7" s="11"/>
      <c r="CT7" t="s">
        <v>285</v>
      </c>
      <c r="CU7" s="10">
        <v>0.25</v>
      </c>
      <c r="CV7" s="10">
        <v>0.25</v>
      </c>
      <c r="CW7" s="10">
        <v>0.25</v>
      </c>
      <c r="CX7" s="10">
        <v>0.25</v>
      </c>
      <c r="CY7" s="11">
        <f>SUM(CU7:CX7)</f>
        <v>1</v>
      </c>
      <c r="CZ7" t="s">
        <v>335</v>
      </c>
      <c r="DA7" s="10">
        <v>4.4999999999999998E-2</v>
      </c>
      <c r="DB7" s="10">
        <v>1E-3</v>
      </c>
      <c r="DC7" s="10">
        <v>8.9999999999999993E-3</v>
      </c>
      <c r="DD7" s="10">
        <v>4.4999999999999998E-2</v>
      </c>
      <c r="DE7" s="10">
        <v>0.9</v>
      </c>
      <c r="DF7" s="19">
        <f t="shared" si="13"/>
        <v>1</v>
      </c>
      <c r="DG7" t="s">
        <v>285</v>
      </c>
      <c r="DH7" s="10">
        <v>0.25</v>
      </c>
      <c r="DI7" s="10">
        <v>0.25</v>
      </c>
      <c r="DJ7" s="10">
        <v>0.25</v>
      </c>
      <c r="DK7" s="10">
        <v>0.25</v>
      </c>
      <c r="DL7" s="11">
        <f>SUM(DH7:DK7)</f>
        <v>1</v>
      </c>
      <c r="DN7" s="10"/>
      <c r="DO7" s="10"/>
      <c r="DP7" s="11"/>
      <c r="DQ7" t="s">
        <v>336</v>
      </c>
      <c r="DR7" s="10">
        <v>3.3000000000000002E-2</v>
      </c>
      <c r="DS7" s="10">
        <v>3.3000000000000002E-2</v>
      </c>
      <c r="DT7" s="10">
        <v>3.3000000000000002E-2</v>
      </c>
      <c r="DU7" s="10">
        <v>0.9</v>
      </c>
      <c r="DV7" s="17">
        <f t="shared" si="0"/>
        <v>0.999</v>
      </c>
      <c r="DW7" t="s">
        <v>285</v>
      </c>
      <c r="DX7" s="10">
        <v>0.33300000000000002</v>
      </c>
      <c r="DY7" s="10">
        <v>0.33300000000000002</v>
      </c>
      <c r="DZ7" s="10">
        <v>0.33300000000000002</v>
      </c>
      <c r="EA7" s="17">
        <f>SUM(DX7:DZ7)</f>
        <v>0.99900000000000011</v>
      </c>
      <c r="EB7" t="s">
        <v>337</v>
      </c>
      <c r="EC7" s="10">
        <v>1E-3</v>
      </c>
      <c r="ED7" s="10">
        <v>4.4999999999999997E-3</v>
      </c>
      <c r="EE7" s="10">
        <v>4.4999999999999998E-2</v>
      </c>
      <c r="EF7" s="10">
        <v>4.4999999999999997E-3</v>
      </c>
      <c r="EG7" s="10">
        <v>0.9</v>
      </c>
      <c r="EH7" s="10">
        <v>4.4999999999999998E-2</v>
      </c>
      <c r="EI7" s="20">
        <f t="shared" si="16"/>
        <v>1</v>
      </c>
      <c r="EN7" t="s">
        <v>333</v>
      </c>
      <c r="EO7" s="10">
        <v>5.0000000000000001E-3</v>
      </c>
      <c r="EP7" s="10">
        <v>4.4999999999999998E-2</v>
      </c>
      <c r="EQ7" s="10">
        <v>5.0000000000000001E-3</v>
      </c>
      <c r="ER7" s="10">
        <v>4.4999999999999998E-2</v>
      </c>
      <c r="ES7" s="10">
        <v>0.9</v>
      </c>
      <c r="ET7" s="11">
        <f t="shared" si="18"/>
        <v>1</v>
      </c>
      <c r="EU7" s="7">
        <v>0.15</v>
      </c>
      <c r="EV7" s="22"/>
      <c r="EW7" s="22"/>
      <c r="EX7" s="14" t="s">
        <v>338</v>
      </c>
      <c r="EY7" s="22"/>
      <c r="FD7" t="s">
        <v>318</v>
      </c>
      <c r="FE7" s="10">
        <v>5.0000000000000001E-3</v>
      </c>
      <c r="FF7" s="10">
        <v>4.4999999999999998E-2</v>
      </c>
      <c r="FG7" s="10">
        <v>5.0000000000000001E-3</v>
      </c>
      <c r="FH7" s="10">
        <v>4.4999999999999998E-2</v>
      </c>
      <c r="FI7" s="10">
        <v>0.9</v>
      </c>
      <c r="FJ7" s="11">
        <f t="shared" si="20"/>
        <v>1</v>
      </c>
      <c r="FL7" s="10"/>
      <c r="FM7" s="10"/>
      <c r="FN7" s="10"/>
      <c r="FO7" s="17"/>
      <c r="FP7" s="14">
        <v>2221</v>
      </c>
      <c r="FQ7" s="22"/>
      <c r="FS7" s="10"/>
      <c r="FT7" s="10"/>
      <c r="FU7" s="10"/>
      <c r="FV7" s="17"/>
      <c r="GA7" t="s">
        <v>339</v>
      </c>
      <c r="GB7" s="10">
        <v>5.0000000000000001E-4</v>
      </c>
      <c r="GC7" s="10">
        <v>1.0000000000000001E-5</v>
      </c>
      <c r="GD7" s="10">
        <v>4.4999999999999998E-2</v>
      </c>
      <c r="GE7" s="10">
        <v>3.0000000000000001E-3</v>
      </c>
      <c r="GF7" s="10">
        <v>0.9</v>
      </c>
      <c r="GG7" s="10">
        <v>5.0000000000000001E-4</v>
      </c>
      <c r="GH7" s="10">
        <v>3.0000000000000001E-3</v>
      </c>
      <c r="GI7" s="10">
        <v>4.4999999999999998E-2</v>
      </c>
      <c r="GJ7" s="10">
        <v>3.0000000000000001E-3</v>
      </c>
      <c r="GK7" s="19">
        <f t="shared" si="1"/>
        <v>1.0000099999999998</v>
      </c>
      <c r="GL7" s="14" t="s">
        <v>340</v>
      </c>
      <c r="GM7" s="22"/>
      <c r="GN7" s="14" t="s">
        <v>341</v>
      </c>
      <c r="GO7" s="10">
        <v>4.4999999999999998E-2</v>
      </c>
      <c r="GP7" s="10">
        <v>1E-3</v>
      </c>
      <c r="GQ7" s="10">
        <v>8.9999999999999993E-3</v>
      </c>
      <c r="GR7" s="10">
        <v>4.4999999999999998E-2</v>
      </c>
      <c r="GS7" s="10">
        <v>0.9</v>
      </c>
      <c r="GT7" s="11">
        <f t="shared" si="22"/>
        <v>1</v>
      </c>
      <c r="GU7" s="14"/>
      <c r="GV7" s="10"/>
      <c r="GW7" s="10"/>
      <c r="GX7" s="10"/>
      <c r="GY7" s="17"/>
      <c r="GZ7" s="14"/>
      <c r="HA7" s="10"/>
      <c r="HB7" s="10"/>
      <c r="HC7" s="10"/>
      <c r="HD7" s="17"/>
      <c r="HE7" s="14" t="s">
        <v>342</v>
      </c>
      <c r="HF7" s="10">
        <v>4.4999999999999998E-2</v>
      </c>
      <c r="HG7" s="10">
        <v>4.4999999999999997E-3</v>
      </c>
      <c r="HH7" s="10">
        <v>1E-3</v>
      </c>
      <c r="HI7" s="10">
        <v>4.4999999999999998E-2</v>
      </c>
      <c r="HJ7" s="10">
        <v>0.9</v>
      </c>
      <c r="HK7" s="10">
        <v>4.4999999999999997E-3</v>
      </c>
      <c r="HL7" s="17">
        <f t="shared" si="23"/>
        <v>1</v>
      </c>
      <c r="HU7" s="22"/>
      <c r="IA7" s="10"/>
      <c r="IB7" s="10"/>
      <c r="IC7" s="10"/>
      <c r="ID7" s="17"/>
      <c r="IE7" s="22"/>
    </row>
    <row r="8" spans="1:240" x14ac:dyDescent="0.25">
      <c r="A8">
        <v>6</v>
      </c>
      <c r="F8" s="34" t="s">
        <v>343</v>
      </c>
      <c r="G8" s="10">
        <v>5.0000000000000001E-4</v>
      </c>
      <c r="H8" s="10">
        <v>5.0000000000000001E-4</v>
      </c>
      <c r="I8" s="10">
        <v>4.4999999999999998E-2</v>
      </c>
      <c r="J8" s="10">
        <v>4.4999999999999997E-3</v>
      </c>
      <c r="K8" s="10">
        <v>4.4999999999999997E-3</v>
      </c>
      <c r="L8" s="10">
        <v>0.9</v>
      </c>
      <c r="M8" s="10">
        <v>4.4999999999999998E-2</v>
      </c>
      <c r="N8" s="11">
        <f t="shared" si="3"/>
        <v>1</v>
      </c>
      <c r="O8" s="14">
        <v>0.49</v>
      </c>
      <c r="P8" s="21"/>
      <c r="Q8" s="22"/>
      <c r="R8" t="s">
        <v>344</v>
      </c>
      <c r="S8" s="23"/>
      <c r="T8" t="s">
        <v>312</v>
      </c>
      <c r="U8" s="16">
        <v>0.2</v>
      </c>
      <c r="V8" s="16">
        <v>0.2</v>
      </c>
      <c r="W8" s="16">
        <v>0.2</v>
      </c>
      <c r="X8" s="16">
        <v>0.2</v>
      </c>
      <c r="Y8" s="16">
        <v>0.2</v>
      </c>
      <c r="Z8" s="17">
        <f t="shared" si="4"/>
        <v>1</v>
      </c>
      <c r="AA8" t="s">
        <v>345</v>
      </c>
      <c r="AB8" s="10">
        <v>3.0000000000000001E-3</v>
      </c>
      <c r="AC8" s="10">
        <v>3.0000000000000001E-3</v>
      </c>
      <c r="AD8" s="10">
        <v>0.09</v>
      </c>
      <c r="AE8" s="10">
        <v>3.0000000000000001E-3</v>
      </c>
      <c r="AF8" s="10">
        <v>5.0000000000000001E-4</v>
      </c>
      <c r="AG8" s="10">
        <v>0.9</v>
      </c>
      <c r="AH8" s="10">
        <v>5.0000000000000001E-4</v>
      </c>
      <c r="AI8" s="11">
        <f t="shared" si="5"/>
        <v>1</v>
      </c>
      <c r="AO8" s="34" t="s">
        <v>346</v>
      </c>
      <c r="AP8" s="10">
        <v>0.14285714290000001</v>
      </c>
      <c r="AQ8" s="10">
        <v>0.14285714290000001</v>
      </c>
      <c r="AR8" s="34">
        <v>0.14285714290000001</v>
      </c>
      <c r="AS8" s="10">
        <v>0.14285714290000001</v>
      </c>
      <c r="AT8" s="34">
        <v>0.14285714290000001</v>
      </c>
      <c r="AU8" s="34">
        <v>0.14285714290000001</v>
      </c>
      <c r="AV8" s="10">
        <v>0.14285714290000001</v>
      </c>
      <c r="AW8" s="36">
        <f>SUM(AP8:AV8)</f>
        <v>1.0000000003000002</v>
      </c>
      <c r="AX8" s="34" t="s">
        <v>335</v>
      </c>
      <c r="AY8" s="25">
        <v>0.2</v>
      </c>
      <c r="AZ8" s="25">
        <v>0.2</v>
      </c>
      <c r="BA8" s="25">
        <v>0.2</v>
      </c>
      <c r="BB8" s="25">
        <v>0.2</v>
      </c>
      <c r="BC8" s="25">
        <v>0.2</v>
      </c>
      <c r="BD8" s="25">
        <f t="shared" si="7"/>
        <v>1</v>
      </c>
      <c r="BE8" s="25" t="s">
        <v>347</v>
      </c>
      <c r="BF8" s="10"/>
      <c r="BG8" s="10"/>
      <c r="BH8" s="10"/>
      <c r="BI8" s="10"/>
      <c r="BJ8" s="10"/>
      <c r="BK8" s="25">
        <f t="shared" si="8"/>
        <v>0</v>
      </c>
      <c r="BL8" s="25" t="s">
        <v>348</v>
      </c>
      <c r="BM8" s="10"/>
      <c r="BN8" s="10"/>
      <c r="BO8" s="10"/>
      <c r="BP8" s="10"/>
      <c r="BQ8" s="10"/>
      <c r="BR8" s="11">
        <f t="shared" si="9"/>
        <v>0</v>
      </c>
      <c r="BS8" t="s">
        <v>113</v>
      </c>
      <c r="BT8">
        <v>7.1428569999999996E-4</v>
      </c>
      <c r="BU8">
        <v>1.7999999999999999E-2</v>
      </c>
      <c r="BV8">
        <v>7.1428569999999996E-4</v>
      </c>
      <c r="BW8">
        <v>7.1428569999999996E-4</v>
      </c>
      <c r="BX8">
        <v>7.1428569999999996E-4</v>
      </c>
      <c r="BY8">
        <v>0.9</v>
      </c>
      <c r="BZ8">
        <v>1.7999999999999999E-2</v>
      </c>
      <c r="CA8">
        <v>1.7999999999999999E-2</v>
      </c>
      <c r="CB8">
        <v>1.7999999999999999E-2</v>
      </c>
      <c r="CC8">
        <v>7.1428569999999996E-4</v>
      </c>
      <c r="CD8">
        <v>7.1428569999999996E-4</v>
      </c>
      <c r="CE8">
        <v>7.1428569999999996E-4</v>
      </c>
      <c r="CF8">
        <v>7.1428569999999996E-4</v>
      </c>
      <c r="CG8">
        <v>7.1428569999999996E-4</v>
      </c>
      <c r="CH8">
        <v>7.1428569999999996E-4</v>
      </c>
      <c r="CI8">
        <v>7.1428569999999996E-4</v>
      </c>
      <c r="CJ8">
        <v>7.1428569999999996E-4</v>
      </c>
      <c r="CK8">
        <v>7.1428569999999996E-4</v>
      </c>
      <c r="CL8">
        <v>7.1428569999999996E-4</v>
      </c>
      <c r="CM8">
        <v>1.7999999999999999E-2</v>
      </c>
      <c r="CN8" s="18">
        <f t="shared" si="10"/>
        <v>0.99999999979999987</v>
      </c>
      <c r="CQ8" s="10"/>
      <c r="CR8" s="10"/>
      <c r="CS8" s="11"/>
      <c r="CW8" s="10"/>
      <c r="CX8" s="10"/>
      <c r="CY8" s="11"/>
      <c r="CZ8" t="s">
        <v>285</v>
      </c>
      <c r="DA8" s="10">
        <v>0.2</v>
      </c>
      <c r="DB8" s="10">
        <v>0.2</v>
      </c>
      <c r="DC8" s="10">
        <v>0.2</v>
      </c>
      <c r="DD8" s="10">
        <v>0.2</v>
      </c>
      <c r="DE8" s="10">
        <v>0.2</v>
      </c>
      <c r="DF8" s="19">
        <f t="shared" si="13"/>
        <v>1</v>
      </c>
      <c r="DJ8" s="10"/>
      <c r="DK8" s="10"/>
      <c r="DL8" s="11"/>
      <c r="DN8" s="10"/>
      <c r="DO8" s="10"/>
      <c r="DP8" s="11"/>
      <c r="DQ8" t="s">
        <v>285</v>
      </c>
      <c r="DR8" s="10">
        <v>0.25</v>
      </c>
      <c r="DS8" s="10">
        <v>0.25</v>
      </c>
      <c r="DT8" s="10">
        <v>0.25</v>
      </c>
      <c r="DU8" s="10">
        <v>0.25</v>
      </c>
      <c r="DV8" s="19">
        <f t="shared" si="0"/>
        <v>1</v>
      </c>
      <c r="DX8" s="10"/>
      <c r="DY8" s="10"/>
      <c r="DZ8" s="10"/>
      <c r="EA8" s="19"/>
      <c r="EB8" t="s">
        <v>349</v>
      </c>
      <c r="EC8" s="10">
        <v>3.3E-3</v>
      </c>
      <c r="ED8" s="10">
        <v>4.4999999999999998E-2</v>
      </c>
      <c r="EE8" s="10">
        <v>3.3E-3</v>
      </c>
      <c r="EF8" s="10">
        <v>3.3E-3</v>
      </c>
      <c r="EG8" s="10">
        <v>4.4999999999999998E-2</v>
      </c>
      <c r="EH8" s="10">
        <v>0.9</v>
      </c>
      <c r="EI8" s="20">
        <f t="shared" si="16"/>
        <v>0.99990000000000001</v>
      </c>
      <c r="EN8" s="25" t="s">
        <v>348</v>
      </c>
      <c r="EO8" s="10"/>
      <c r="EP8" s="10"/>
      <c r="EQ8" s="10"/>
      <c r="ER8" s="10"/>
      <c r="ES8" s="10"/>
      <c r="ET8" s="11">
        <f t="shared" si="18"/>
        <v>0</v>
      </c>
      <c r="EU8" s="14">
        <v>0.16</v>
      </c>
      <c r="EV8" s="22"/>
      <c r="EW8" s="22"/>
      <c r="EX8" s="14" t="s">
        <v>350</v>
      </c>
      <c r="EY8" s="22"/>
      <c r="FD8" s="25" t="s">
        <v>335</v>
      </c>
      <c r="FE8" s="25"/>
      <c r="FF8" s="25"/>
      <c r="FG8" s="25"/>
      <c r="FH8" s="25"/>
      <c r="FI8" s="25"/>
      <c r="FJ8" s="25">
        <f t="shared" si="20"/>
        <v>0</v>
      </c>
      <c r="FL8" s="10"/>
      <c r="FM8" s="10"/>
      <c r="FN8" s="10"/>
      <c r="FO8" s="19"/>
      <c r="FP8" s="14">
        <v>2222</v>
      </c>
      <c r="FQ8" s="27" t="s">
        <v>351</v>
      </c>
      <c r="FS8" s="10"/>
      <c r="FT8" s="10"/>
      <c r="FU8" s="10"/>
      <c r="FV8" s="19"/>
      <c r="GA8" t="s">
        <v>352</v>
      </c>
      <c r="GB8" s="10">
        <v>4.4999999999999997E-3</v>
      </c>
      <c r="GC8" s="10">
        <v>4.4999999999999998E-2</v>
      </c>
      <c r="GD8" s="10">
        <v>1E-4</v>
      </c>
      <c r="GE8" s="10">
        <v>2.9999999999999997E-4</v>
      </c>
      <c r="GF8" s="10">
        <v>2.9999999999999997E-4</v>
      </c>
      <c r="GG8" s="10">
        <v>0.9</v>
      </c>
      <c r="GH8" s="10">
        <v>4.4999999999999998E-2</v>
      </c>
      <c r="GI8" s="10">
        <v>4.4999999999999997E-3</v>
      </c>
      <c r="GJ8" s="10">
        <v>2.9999999999999997E-4</v>
      </c>
      <c r="GK8" s="19">
        <f>SUM(GB8:GJ8)</f>
        <v>1</v>
      </c>
      <c r="GL8" s="14" t="s">
        <v>353</v>
      </c>
      <c r="GM8" s="27" t="s">
        <v>351</v>
      </c>
      <c r="GN8" s="14" t="s">
        <v>285</v>
      </c>
      <c r="GO8" s="10">
        <v>0.2</v>
      </c>
      <c r="GP8" s="10">
        <v>0.2</v>
      </c>
      <c r="GQ8" s="10">
        <v>0.2</v>
      </c>
      <c r="GR8" s="10">
        <v>0.2</v>
      </c>
      <c r="GS8" s="10">
        <v>0.2</v>
      </c>
      <c r="GT8" s="11">
        <f t="shared" si="22"/>
        <v>1</v>
      </c>
      <c r="GU8" s="14"/>
      <c r="GV8" s="10"/>
      <c r="GW8" s="10"/>
      <c r="GX8" s="10"/>
      <c r="GY8" s="19"/>
      <c r="GZ8" s="14"/>
      <c r="HA8" s="10"/>
      <c r="HB8" s="10"/>
      <c r="HC8" s="10"/>
      <c r="HD8" s="19"/>
      <c r="HE8" s="14" t="s">
        <v>354</v>
      </c>
      <c r="HF8" s="10">
        <v>1E-3</v>
      </c>
      <c r="HG8" s="10">
        <v>4.4999999999999997E-3</v>
      </c>
      <c r="HH8" s="10">
        <v>4.4999999999999998E-2</v>
      </c>
      <c r="HI8" s="10">
        <v>4.4999999999999998E-2</v>
      </c>
      <c r="HJ8" s="10">
        <v>4.4999999999999997E-3</v>
      </c>
      <c r="HK8" s="10">
        <v>0.9</v>
      </c>
      <c r="HL8" s="17">
        <f t="shared" si="23"/>
        <v>1</v>
      </c>
      <c r="HU8" s="27" t="s">
        <v>351</v>
      </c>
      <c r="IA8" s="10"/>
      <c r="IB8" s="10"/>
      <c r="IC8" s="10"/>
      <c r="ID8" s="19"/>
      <c r="IE8" s="27" t="s">
        <v>351</v>
      </c>
    </row>
    <row r="9" spans="1:240" x14ac:dyDescent="0.25">
      <c r="A9">
        <v>7</v>
      </c>
      <c r="F9" s="14" t="s">
        <v>355</v>
      </c>
      <c r="G9" s="10">
        <v>5.0000000000000002E-5</v>
      </c>
      <c r="H9" s="10">
        <v>5.0000000000000002E-5</v>
      </c>
      <c r="I9" s="10">
        <v>8.9999999999999993E-3</v>
      </c>
      <c r="J9" s="10">
        <v>4.4999999999999999E-4</v>
      </c>
      <c r="K9" s="10">
        <v>4.4999999999999999E-4</v>
      </c>
      <c r="L9" s="10">
        <v>0.09</v>
      </c>
      <c r="M9" s="10">
        <v>0.9</v>
      </c>
      <c r="N9" s="11">
        <f t="shared" si="3"/>
        <v>1</v>
      </c>
      <c r="O9" s="14">
        <v>0.5</v>
      </c>
      <c r="P9" s="21"/>
      <c r="Q9" s="22"/>
      <c r="R9" t="s">
        <v>356</v>
      </c>
      <c r="S9" s="23"/>
      <c r="AA9" t="s">
        <v>357</v>
      </c>
      <c r="AB9" s="10">
        <v>3.0000000000000001E-3</v>
      </c>
      <c r="AC9" s="10">
        <v>3.0000000000000001E-3</v>
      </c>
      <c r="AD9" s="10">
        <v>3.0000000000000001E-3</v>
      </c>
      <c r="AE9" s="10">
        <v>0.09</v>
      </c>
      <c r="AF9" s="10">
        <v>5.0000000000000001E-4</v>
      </c>
      <c r="AG9" s="10">
        <v>5.0000000000000001E-4</v>
      </c>
      <c r="AH9" s="10">
        <v>0.9</v>
      </c>
      <c r="AI9" s="11">
        <f t="shared" si="5"/>
        <v>1</v>
      </c>
      <c r="AO9" s="34" t="s">
        <v>358</v>
      </c>
      <c r="AP9" s="10">
        <v>0.14285714290000001</v>
      </c>
      <c r="AQ9" s="10">
        <v>0.14285714290000001</v>
      </c>
      <c r="AR9" s="34">
        <v>0.14285714290000001</v>
      </c>
      <c r="AS9" s="10">
        <v>0.14285714290000001</v>
      </c>
      <c r="AT9" s="34">
        <v>0.14285714290000001</v>
      </c>
      <c r="AU9" s="34">
        <v>0.14285714290000001</v>
      </c>
      <c r="AV9" s="10">
        <v>0.14285714290000001</v>
      </c>
      <c r="AW9" s="36">
        <f>SUM(AP9:AV9)</f>
        <v>1.0000000003000002</v>
      </c>
      <c r="AX9" t="s">
        <v>359</v>
      </c>
      <c r="AY9" s="10">
        <v>0.2</v>
      </c>
      <c r="AZ9" s="10">
        <v>0.2</v>
      </c>
      <c r="BA9" s="10">
        <v>0.2</v>
      </c>
      <c r="BB9" s="10">
        <v>0.2</v>
      </c>
      <c r="BC9" s="10">
        <v>0.2</v>
      </c>
      <c r="BD9" s="11">
        <f t="shared" si="7"/>
        <v>1</v>
      </c>
      <c r="BE9" t="s">
        <v>285</v>
      </c>
      <c r="BF9" s="10">
        <v>0.2</v>
      </c>
      <c r="BG9" s="10">
        <v>0.2</v>
      </c>
      <c r="BH9" s="10">
        <v>0.2</v>
      </c>
      <c r="BI9" s="10">
        <v>0.2</v>
      </c>
      <c r="BJ9" s="10">
        <v>0.2</v>
      </c>
      <c r="BK9" s="11">
        <f t="shared" si="8"/>
        <v>1</v>
      </c>
      <c r="BL9" s="25" t="s">
        <v>360</v>
      </c>
      <c r="BM9" s="10"/>
      <c r="BN9" s="10"/>
      <c r="BO9" s="10"/>
      <c r="BP9" s="10"/>
      <c r="BQ9" s="10"/>
      <c r="BR9" s="11">
        <f t="shared" si="9"/>
        <v>0</v>
      </c>
      <c r="BS9" t="s">
        <v>361</v>
      </c>
      <c r="BT9">
        <v>1.6666000000000001E-4</v>
      </c>
      <c r="BU9">
        <v>8.1818180000000002E-4</v>
      </c>
      <c r="BV9">
        <v>8.1818180000000002E-4</v>
      </c>
      <c r="BW9">
        <v>1.6666000000000001E-4</v>
      </c>
      <c r="BX9">
        <v>8.1818180000000002E-4</v>
      </c>
      <c r="BY9">
        <v>4.4999999999999998E-2</v>
      </c>
      <c r="BZ9">
        <v>0.9</v>
      </c>
      <c r="CA9">
        <v>8.1818180000000002E-4</v>
      </c>
      <c r="CB9">
        <v>8.1818180000000002E-4</v>
      </c>
      <c r="CC9">
        <v>4.4999999999999998E-2</v>
      </c>
      <c r="CD9">
        <v>8.1818180000000002E-4</v>
      </c>
      <c r="CE9">
        <v>8.1818180000000002E-4</v>
      </c>
      <c r="CF9">
        <v>8.1818180000000002E-4</v>
      </c>
      <c r="CG9">
        <v>8.1818180000000002E-4</v>
      </c>
      <c r="CH9">
        <v>1.6666000000000001E-4</v>
      </c>
      <c r="CI9">
        <v>1.6666000000000001E-4</v>
      </c>
      <c r="CJ9">
        <v>1.6666000000000001E-4</v>
      </c>
      <c r="CK9">
        <v>1.6666000000000001E-4</v>
      </c>
      <c r="CL9">
        <v>8.1818180000000002E-4</v>
      </c>
      <c r="CM9">
        <v>8.1818180000000002E-4</v>
      </c>
      <c r="CN9" s="18">
        <f t="shared" si="10"/>
        <v>0.99999995980000034</v>
      </c>
      <c r="CQ9" s="10"/>
      <c r="CR9" s="10"/>
      <c r="CS9" s="11"/>
      <c r="CW9" s="10"/>
      <c r="CX9" s="10"/>
      <c r="CY9" s="11"/>
      <c r="DA9" s="10"/>
      <c r="DB9" s="10"/>
      <c r="DC9" s="10"/>
      <c r="DD9" s="10"/>
      <c r="DE9" s="10"/>
      <c r="DF9" s="11"/>
      <c r="DJ9" s="10"/>
      <c r="DK9" s="10"/>
      <c r="DL9" s="11"/>
      <c r="DN9" s="10"/>
      <c r="DO9" s="10"/>
      <c r="DP9" s="11"/>
      <c r="DR9" s="10"/>
      <c r="DS9" s="10"/>
      <c r="DT9" s="10"/>
      <c r="DU9" s="10"/>
      <c r="DV9" s="11"/>
      <c r="DX9" s="10"/>
      <c r="DY9" s="10"/>
      <c r="DZ9" s="10"/>
      <c r="EA9" s="11"/>
      <c r="EB9" s="25" t="s">
        <v>362</v>
      </c>
      <c r="EC9" s="10"/>
      <c r="ED9" s="10"/>
      <c r="EE9" s="10"/>
      <c r="EF9" s="10"/>
      <c r="EG9" s="10"/>
      <c r="EH9" s="10"/>
      <c r="EI9" s="28">
        <f t="shared" si="16"/>
        <v>0</v>
      </c>
      <c r="EN9" s="25" t="s">
        <v>360</v>
      </c>
      <c r="EO9" s="10"/>
      <c r="EP9" s="10"/>
      <c r="EQ9" s="10"/>
      <c r="ER9" s="10"/>
      <c r="ES9" s="10"/>
      <c r="ET9" s="11">
        <f t="shared" si="18"/>
        <v>0</v>
      </c>
      <c r="EU9" s="7">
        <v>0.17</v>
      </c>
      <c r="EV9" s="22"/>
      <c r="EW9" s="22"/>
      <c r="EX9" s="14" t="s">
        <v>363</v>
      </c>
      <c r="EY9" s="22"/>
      <c r="FD9" t="s">
        <v>285</v>
      </c>
      <c r="FE9" s="10">
        <v>0.2</v>
      </c>
      <c r="FF9" s="10">
        <v>0.2</v>
      </c>
      <c r="FG9" s="10">
        <v>0.2</v>
      </c>
      <c r="FH9" s="10">
        <v>0.2</v>
      </c>
      <c r="FI9" s="10">
        <v>0.2</v>
      </c>
      <c r="FJ9" s="11">
        <f t="shared" si="20"/>
        <v>1</v>
      </c>
      <c r="FL9" s="10"/>
      <c r="FM9" s="10"/>
      <c r="FN9" s="10"/>
      <c r="FO9" s="11"/>
      <c r="FP9" s="29" t="s">
        <v>364</v>
      </c>
      <c r="FQ9" s="27" t="s">
        <v>365</v>
      </c>
      <c r="FS9" s="10"/>
      <c r="FT9" s="10"/>
      <c r="FU9" s="10"/>
      <c r="FV9" s="11"/>
      <c r="GA9" s="25" t="s">
        <v>366</v>
      </c>
      <c r="GF9" s="10"/>
      <c r="GG9" s="10"/>
      <c r="GH9" s="10"/>
      <c r="GI9" s="10"/>
      <c r="GJ9" s="10"/>
      <c r="GK9" s="19"/>
      <c r="GL9" s="14" t="s">
        <v>367</v>
      </c>
      <c r="GM9" s="27" t="s">
        <v>365</v>
      </c>
      <c r="GN9" s="14"/>
      <c r="GO9" s="10"/>
      <c r="GP9" s="10"/>
      <c r="GQ9" s="10"/>
      <c r="GR9" s="10"/>
      <c r="GS9" s="10"/>
      <c r="GT9" s="11"/>
      <c r="GU9" s="14"/>
      <c r="GV9" s="10"/>
      <c r="GW9" s="10"/>
      <c r="GX9" s="10"/>
      <c r="GY9" s="11"/>
      <c r="GZ9" s="14"/>
      <c r="HA9" s="10"/>
      <c r="HB9" s="10"/>
      <c r="HC9" s="10"/>
      <c r="HD9" s="11"/>
      <c r="HE9" s="14" t="s">
        <v>285</v>
      </c>
      <c r="HF9" s="10">
        <v>0.166666666666</v>
      </c>
      <c r="HG9" s="10">
        <v>0.16666666660000001</v>
      </c>
      <c r="HH9" s="10">
        <v>0.16666666660000001</v>
      </c>
      <c r="HI9" s="10">
        <v>0.16666666665999999</v>
      </c>
      <c r="HJ9" s="10">
        <v>0.16666666599999999</v>
      </c>
      <c r="HK9" s="10">
        <v>0.16666666660000001</v>
      </c>
      <c r="HL9" s="17">
        <f t="shared" si="23"/>
        <v>0.99999999912600002</v>
      </c>
      <c r="HU9" s="27" t="s">
        <v>365</v>
      </c>
      <c r="IA9" s="10"/>
      <c r="IB9" s="10"/>
      <c r="IC9" s="10"/>
      <c r="ID9" s="11"/>
      <c r="IE9" s="27" t="s">
        <v>365</v>
      </c>
    </row>
    <row r="10" spans="1:240" x14ac:dyDescent="0.25">
      <c r="A10">
        <v>8</v>
      </c>
      <c r="F10" s="14" t="s">
        <v>368</v>
      </c>
      <c r="G10" s="10">
        <v>0.14285714290000001</v>
      </c>
      <c r="H10" s="10">
        <v>0.14285714290000001</v>
      </c>
      <c r="I10" s="10">
        <v>0.14285714290000001</v>
      </c>
      <c r="J10" s="10">
        <v>0.14285714290000001</v>
      </c>
      <c r="K10" s="10">
        <v>0.14285714290000001</v>
      </c>
      <c r="L10" s="10">
        <v>0.14285714290000001</v>
      </c>
      <c r="M10" s="10">
        <v>0.14285714290000001</v>
      </c>
      <c r="N10" s="11">
        <f t="shared" si="3"/>
        <v>1.0000000003000002</v>
      </c>
      <c r="O10" s="14">
        <v>0.51</v>
      </c>
      <c r="P10" s="21"/>
      <c r="Q10" s="22"/>
      <c r="R10" t="s">
        <v>369</v>
      </c>
      <c r="S10" s="23"/>
      <c r="AA10" t="s">
        <v>368</v>
      </c>
      <c r="AB10" s="10">
        <v>0.14285714290000001</v>
      </c>
      <c r="AC10" s="10">
        <v>0.14285714290000001</v>
      </c>
      <c r="AD10" s="10">
        <v>0.14285714290000001</v>
      </c>
      <c r="AE10" s="10">
        <v>0.14285714290000001</v>
      </c>
      <c r="AF10" s="10">
        <v>0.14285714290000001</v>
      </c>
      <c r="AG10" s="10">
        <v>0.14285714290000001</v>
      </c>
      <c r="AH10" s="10">
        <v>0.14285714290000001</v>
      </c>
      <c r="AI10" s="11">
        <f t="shared" si="5"/>
        <v>1.0000000003000002</v>
      </c>
      <c r="AO10" t="s">
        <v>370</v>
      </c>
      <c r="AP10" s="10"/>
      <c r="AQ10" s="10"/>
      <c r="AR10" s="34">
        <v>0.14285714290000001</v>
      </c>
      <c r="AS10" s="10"/>
      <c r="AT10" s="34">
        <v>0.14285714290000001</v>
      </c>
      <c r="AU10" s="34">
        <v>0.14285714290000001</v>
      </c>
      <c r="AV10" s="10"/>
      <c r="AW10" s="36">
        <f>SUM(AP10:AV10)</f>
        <v>0.42857142870000003</v>
      </c>
      <c r="BF10" s="10"/>
      <c r="BG10" s="10"/>
      <c r="BH10" s="10"/>
      <c r="BI10" s="10"/>
      <c r="BJ10" s="10"/>
      <c r="BK10" s="11"/>
      <c r="BL10" t="s">
        <v>285</v>
      </c>
      <c r="BM10" s="10">
        <v>0.2</v>
      </c>
      <c r="BN10" s="10">
        <v>0.2</v>
      </c>
      <c r="BO10" s="10">
        <v>0.2</v>
      </c>
      <c r="BP10" s="10">
        <v>0.2</v>
      </c>
      <c r="BQ10" s="10">
        <v>0.2</v>
      </c>
      <c r="BR10" s="11">
        <f t="shared" si="9"/>
        <v>1</v>
      </c>
      <c r="BS10" t="s">
        <v>371</v>
      </c>
      <c r="BT10">
        <v>1.4285710000000001E-4</v>
      </c>
      <c r="BU10">
        <v>1E-3</v>
      </c>
      <c r="BV10">
        <v>1.4285710000000001E-4</v>
      </c>
      <c r="BW10">
        <v>1E-3</v>
      </c>
      <c r="BX10">
        <v>1E-3</v>
      </c>
      <c r="BY10">
        <v>4.4999999999999998E-2</v>
      </c>
      <c r="BZ10">
        <v>1E-3</v>
      </c>
      <c r="CA10">
        <v>0.9</v>
      </c>
      <c r="CB10">
        <v>1E-3</v>
      </c>
      <c r="CC10">
        <v>1.4285710000000001E-4</v>
      </c>
      <c r="CD10">
        <v>1E-3</v>
      </c>
      <c r="CE10">
        <v>1E-3</v>
      </c>
      <c r="CF10">
        <v>1.4285710000000001E-4</v>
      </c>
      <c r="CG10">
        <v>1.4285710000000001E-4</v>
      </c>
      <c r="CH10">
        <v>4.4999999999999998E-2</v>
      </c>
      <c r="CI10">
        <v>1E-3</v>
      </c>
      <c r="CJ10">
        <v>1.4285710000000001E-4</v>
      </c>
      <c r="CK10">
        <v>1.4285710000000001E-4</v>
      </c>
      <c r="CL10">
        <v>1E-3</v>
      </c>
      <c r="CM10">
        <v>1E-3</v>
      </c>
      <c r="CN10" s="18">
        <f t="shared" si="10"/>
        <v>1.0009999996999996</v>
      </c>
      <c r="CQ10" s="10"/>
      <c r="CR10" s="10"/>
      <c r="CS10" s="11"/>
      <c r="CW10" s="10"/>
      <c r="CX10" s="10"/>
      <c r="CY10" s="11"/>
      <c r="DA10" s="10"/>
      <c r="DB10" s="10"/>
      <c r="DC10" s="10"/>
      <c r="DD10" s="10"/>
      <c r="DE10" s="10"/>
      <c r="DF10" s="11"/>
      <c r="DJ10" s="10"/>
      <c r="DK10" s="10"/>
      <c r="DL10" s="11"/>
      <c r="DN10" s="10"/>
      <c r="DO10" s="10"/>
      <c r="DP10" s="11"/>
      <c r="DR10" s="10"/>
      <c r="DS10" s="10"/>
      <c r="DT10" s="10"/>
      <c r="DU10" s="10"/>
      <c r="DV10" s="11"/>
      <c r="DX10" s="10"/>
      <c r="DY10" s="10"/>
      <c r="DZ10" s="10"/>
      <c r="EA10" s="11"/>
      <c r="EB10" s="25" t="s">
        <v>372</v>
      </c>
      <c r="EC10" s="10"/>
      <c r="ED10" s="10"/>
      <c r="EE10" s="10"/>
      <c r="EF10" s="10"/>
      <c r="EG10" s="10"/>
      <c r="EH10" s="10"/>
      <c r="EI10" s="28">
        <f t="shared" si="16"/>
        <v>0</v>
      </c>
      <c r="EN10" t="s">
        <v>285</v>
      </c>
      <c r="EO10" s="10">
        <v>0.2</v>
      </c>
      <c r="EP10" s="10">
        <v>0.2</v>
      </c>
      <c r="EQ10" s="10">
        <v>0.2</v>
      </c>
      <c r="ER10" s="10">
        <v>0.2</v>
      </c>
      <c r="ES10" s="10">
        <v>0.2</v>
      </c>
      <c r="ET10" s="11">
        <f t="shared" si="18"/>
        <v>1</v>
      </c>
      <c r="EU10" s="14">
        <v>0.18</v>
      </c>
      <c r="EV10" s="22"/>
      <c r="EW10" s="22"/>
      <c r="EX10" s="14" t="s">
        <v>373</v>
      </c>
      <c r="EY10" s="22"/>
      <c r="FL10" s="10"/>
      <c r="FM10" s="10"/>
      <c r="FN10" s="10"/>
      <c r="FO10" s="11"/>
      <c r="FP10" s="29" t="s">
        <v>374</v>
      </c>
      <c r="FQ10" s="27" t="s">
        <v>375</v>
      </c>
      <c r="FS10" s="10"/>
      <c r="FT10" s="10"/>
      <c r="FU10" s="10"/>
      <c r="FV10" s="11"/>
      <c r="GA10" t="s">
        <v>376</v>
      </c>
      <c r="GB10" s="10">
        <v>5.0000000000000002E-5</v>
      </c>
      <c r="GC10" s="10">
        <v>4.4999999999999997E-3</v>
      </c>
      <c r="GD10" s="10">
        <v>5.0000000000000002E-5</v>
      </c>
      <c r="GE10" s="10">
        <v>4.4999999999999999E-4</v>
      </c>
      <c r="GF10" s="10">
        <v>4.4999999999999997E-3</v>
      </c>
      <c r="GG10" s="10">
        <v>4.4999999999999998E-2</v>
      </c>
      <c r="GH10" s="10">
        <v>0.9</v>
      </c>
      <c r="GI10" s="10">
        <v>4.4999999999999998E-2</v>
      </c>
      <c r="GJ10" s="10">
        <v>4.4999999999999999E-4</v>
      </c>
      <c r="GK10" s="19">
        <f t="shared" ref="GK10:GK14" si="27">SUM(GB10:GJ10)</f>
        <v>1</v>
      </c>
      <c r="GL10" s="14" t="s">
        <v>377</v>
      </c>
      <c r="GM10" s="27" t="s">
        <v>375</v>
      </c>
      <c r="GN10" s="14"/>
      <c r="GU10" s="14"/>
      <c r="GV10" s="10"/>
      <c r="GW10" s="10"/>
      <c r="GX10" s="10"/>
      <c r="GY10" s="11"/>
      <c r="GZ10" s="14"/>
      <c r="HA10" s="10"/>
      <c r="HB10" s="10"/>
      <c r="HC10" s="10"/>
      <c r="HD10" s="11"/>
      <c r="HE10" s="14"/>
      <c r="HU10" s="27" t="s">
        <v>375</v>
      </c>
      <c r="IA10" s="10"/>
      <c r="IB10" s="10"/>
      <c r="IC10" s="10"/>
      <c r="ID10" s="11"/>
      <c r="IE10" s="27" t="s">
        <v>375</v>
      </c>
    </row>
    <row r="11" spans="1:240" x14ac:dyDescent="0.25">
      <c r="O11" s="14">
        <v>0.52</v>
      </c>
      <c r="P11" s="21"/>
      <c r="Q11" s="22"/>
      <c r="R11" s="25" t="s">
        <v>378</v>
      </c>
      <c r="S11" s="31" t="s">
        <v>379</v>
      </c>
      <c r="AO11" t="s">
        <v>312</v>
      </c>
      <c r="AP11" s="10">
        <v>0.14285714290000001</v>
      </c>
      <c r="AQ11" s="10">
        <v>0.14285714290000001</v>
      </c>
      <c r="AR11" s="34">
        <v>0.14285714290000001</v>
      </c>
      <c r="AS11" s="10">
        <v>0.14285714290000001</v>
      </c>
      <c r="AT11" s="34">
        <v>0.14285714290000001</v>
      </c>
      <c r="AU11" s="34">
        <v>0.14285714290000001</v>
      </c>
      <c r="AV11" s="10">
        <v>0.14285714290000001</v>
      </c>
      <c r="AW11" s="36">
        <f>SUM(AP11:AV11)</f>
        <v>1.0000000003000002</v>
      </c>
      <c r="BS11" t="s">
        <v>380</v>
      </c>
      <c r="BT11">
        <v>3.3E-4</v>
      </c>
      <c r="BU11">
        <v>6.9230769999999999E-4</v>
      </c>
      <c r="BV11">
        <v>6.9230769999999999E-4</v>
      </c>
      <c r="BW11">
        <v>3.3E-4</v>
      </c>
      <c r="BX11">
        <v>6.9230769999999999E-4</v>
      </c>
      <c r="BY11">
        <v>0.03</v>
      </c>
      <c r="BZ11">
        <v>6.9230769999999999E-4</v>
      </c>
      <c r="CA11">
        <v>6.9230769999999999E-4</v>
      </c>
      <c r="CB11">
        <v>0.9</v>
      </c>
      <c r="CC11">
        <v>0.03</v>
      </c>
      <c r="CD11">
        <v>6.9230769999999999E-4</v>
      </c>
      <c r="CE11">
        <v>6.9230769999999999E-4</v>
      </c>
      <c r="CF11">
        <v>6.9230769999999999E-4</v>
      </c>
      <c r="CG11">
        <v>6.9230769999999999E-4</v>
      </c>
      <c r="CH11">
        <v>3.3E-4</v>
      </c>
      <c r="CI11">
        <v>6.9230769999999999E-4</v>
      </c>
      <c r="CJ11">
        <v>0.03</v>
      </c>
      <c r="CK11">
        <v>6.9230769999999999E-4</v>
      </c>
      <c r="CL11">
        <v>6.9230769999999999E-4</v>
      </c>
      <c r="CM11">
        <v>6.9230769999999999E-4</v>
      </c>
      <c r="CN11" s="18">
        <f t="shared" si="10"/>
        <v>0.99999000009999972</v>
      </c>
      <c r="EB11" t="s">
        <v>285</v>
      </c>
      <c r="EC11" s="10">
        <v>0.1666</v>
      </c>
      <c r="ED11" s="10">
        <v>0.1666</v>
      </c>
      <c r="EE11" s="10">
        <v>0.1666</v>
      </c>
      <c r="EF11" s="10">
        <v>0.1666</v>
      </c>
      <c r="EG11" s="10">
        <v>0.1666</v>
      </c>
      <c r="EH11" s="10">
        <v>0.1666</v>
      </c>
      <c r="EI11" s="20">
        <f t="shared" si="16"/>
        <v>0.99959999999999993</v>
      </c>
      <c r="EU11" s="7">
        <v>0.19</v>
      </c>
      <c r="EV11" s="22"/>
      <c r="EW11" s="22"/>
      <c r="EX11" s="14" t="s">
        <v>381</v>
      </c>
      <c r="EY11" s="22"/>
      <c r="FP11" s="29" t="s">
        <v>382</v>
      </c>
      <c r="FQ11" s="27" t="s">
        <v>383</v>
      </c>
      <c r="GA11" t="s">
        <v>384</v>
      </c>
      <c r="GB11" s="10">
        <v>3.0000000000000001E-3</v>
      </c>
      <c r="GC11" s="10">
        <v>5.0000000000000001E-4</v>
      </c>
      <c r="GD11" s="10">
        <v>3.0000000000000001E-3</v>
      </c>
      <c r="GE11" s="10">
        <v>5.0000000000000001E-4</v>
      </c>
      <c r="GF11" s="10">
        <v>0.03</v>
      </c>
      <c r="GG11" s="10">
        <v>3.0000000000000001E-3</v>
      </c>
      <c r="GH11" s="10">
        <v>0.03</v>
      </c>
      <c r="GI11" s="10">
        <v>0.9</v>
      </c>
      <c r="GJ11" s="10">
        <v>0.03</v>
      </c>
      <c r="GK11" s="19">
        <f t="shared" si="27"/>
        <v>1</v>
      </c>
      <c r="GL11" s="14" t="s">
        <v>385</v>
      </c>
      <c r="GM11" s="27" t="s">
        <v>383</v>
      </c>
      <c r="GN11" s="14"/>
      <c r="GU11" s="14"/>
      <c r="GZ11" s="14"/>
      <c r="HE11" s="14"/>
      <c r="HU11" s="27" t="s">
        <v>383</v>
      </c>
      <c r="IE11" s="27" t="s">
        <v>383</v>
      </c>
    </row>
    <row r="12" spans="1:240" x14ac:dyDescent="0.25">
      <c r="O12" s="14">
        <v>0.53</v>
      </c>
      <c r="P12" s="14"/>
      <c r="Q12" s="14"/>
      <c r="R12" t="s">
        <v>386</v>
      </c>
      <c r="S12" s="27" t="s">
        <v>387</v>
      </c>
      <c r="AC12">
        <f>SUM(AC3:AE3)</f>
        <v>3.8571428999999997E-2</v>
      </c>
      <c r="AD12">
        <f>0.09-AC12</f>
        <v>5.1428570999999999E-2</v>
      </c>
      <c r="AE12">
        <f>0.051428571/2</f>
        <v>2.57142855E-2</v>
      </c>
      <c r="BS12" t="s">
        <v>117</v>
      </c>
      <c r="BT12">
        <v>1.111E-3</v>
      </c>
      <c r="BU12">
        <v>1.1100000000000001E-3</v>
      </c>
      <c r="BV12">
        <v>0.01</v>
      </c>
      <c r="BW12">
        <v>1.111E-3</v>
      </c>
      <c r="BX12">
        <v>0.01</v>
      </c>
      <c r="BY12">
        <v>1.111E-3</v>
      </c>
      <c r="BZ12">
        <v>0.01</v>
      </c>
      <c r="CA12">
        <v>1.111E-3</v>
      </c>
      <c r="CB12">
        <v>0.01</v>
      </c>
      <c r="CC12">
        <v>0.9</v>
      </c>
      <c r="CD12">
        <v>0.01</v>
      </c>
      <c r="CE12">
        <v>0.01</v>
      </c>
      <c r="CF12">
        <v>0.01</v>
      </c>
      <c r="CG12">
        <v>0.01</v>
      </c>
      <c r="CH12">
        <v>1.111E-3</v>
      </c>
      <c r="CI12">
        <v>1.111E-3</v>
      </c>
      <c r="CJ12">
        <v>1.111E-3</v>
      </c>
      <c r="CK12">
        <v>1.111E-3</v>
      </c>
      <c r="CL12">
        <v>0.01</v>
      </c>
      <c r="CM12">
        <v>1.1100000000000001E-3</v>
      </c>
      <c r="CN12" s="18">
        <f t="shared" si="10"/>
        <v>1.0011079999999999</v>
      </c>
      <c r="EU12" s="14">
        <v>0.2</v>
      </c>
      <c r="EV12" s="14"/>
      <c r="EW12" s="14"/>
      <c r="EX12" s="14" t="s">
        <v>388</v>
      </c>
      <c r="EY12" s="22"/>
      <c r="FP12" s="29" t="s">
        <v>389</v>
      </c>
      <c r="FQ12" s="27" t="s">
        <v>390</v>
      </c>
      <c r="GA12" t="s">
        <v>391</v>
      </c>
      <c r="GB12" s="10">
        <v>4.4999999999999998E-2</v>
      </c>
      <c r="GC12" s="10">
        <v>2.2499999999999998E-3</v>
      </c>
      <c r="GD12" s="10">
        <v>5.0000000000000001E-4</v>
      </c>
      <c r="GE12" s="10">
        <v>2.2499999999999998E-3</v>
      </c>
      <c r="GF12" s="10">
        <v>2.2499999999999998E-3</v>
      </c>
      <c r="GG12" s="10">
        <v>5.0000000000000001E-4</v>
      </c>
      <c r="GH12" s="10">
        <v>2.2499999999999998E-3</v>
      </c>
      <c r="GI12" s="10">
        <v>4.4999999999999998E-2</v>
      </c>
      <c r="GJ12" s="10">
        <v>0.9</v>
      </c>
      <c r="GK12" s="19">
        <f t="shared" si="27"/>
        <v>1</v>
      </c>
      <c r="GL12" s="14" t="s">
        <v>392</v>
      </c>
      <c r="GM12" s="27" t="s">
        <v>390</v>
      </c>
      <c r="GN12" s="14"/>
      <c r="GU12" s="14"/>
      <c r="GZ12" s="14"/>
      <c r="HE12" s="14"/>
      <c r="HU12" s="27" t="s">
        <v>390</v>
      </c>
      <c r="IE12" s="27" t="s">
        <v>390</v>
      </c>
    </row>
    <row r="13" spans="1:240" x14ac:dyDescent="0.25">
      <c r="O13" s="14">
        <v>0.54</v>
      </c>
      <c r="P13" s="7"/>
      <c r="Q13" s="7"/>
      <c r="R13" t="s">
        <v>393</v>
      </c>
      <c r="S13" s="23"/>
      <c r="AW13" s="37">
        <f>1-AW10</f>
        <v>0.57142857130000002</v>
      </c>
      <c r="BS13" t="s">
        <v>118</v>
      </c>
      <c r="BT13">
        <v>2.0000000000000001E-4</v>
      </c>
      <c r="BU13">
        <v>2.0000000000000001E-4</v>
      </c>
      <c r="BV13">
        <v>8.1818180000000002E-4</v>
      </c>
      <c r="BW13">
        <v>8.1818180000000002E-4</v>
      </c>
      <c r="BX13">
        <v>8.1818180000000002E-4</v>
      </c>
      <c r="BY13">
        <v>2.0000000000000001E-4</v>
      </c>
      <c r="BZ13">
        <v>8.1818180000000002E-4</v>
      </c>
      <c r="CA13">
        <v>8.1818180000000002E-4</v>
      </c>
      <c r="CB13">
        <v>8.1818180000000002E-4</v>
      </c>
      <c r="CC13">
        <v>4.4999999999999998E-2</v>
      </c>
      <c r="CD13">
        <v>0.9</v>
      </c>
      <c r="CE13">
        <v>8.1818180000000002E-4</v>
      </c>
      <c r="CF13">
        <v>8.1818180000000002E-4</v>
      </c>
      <c r="CG13">
        <v>8.1818180000000002E-4</v>
      </c>
      <c r="CH13">
        <v>4.4999999999999998E-2</v>
      </c>
      <c r="CI13">
        <v>8.1818180000000002E-4</v>
      </c>
      <c r="CJ13">
        <v>2.0000000000000001E-4</v>
      </c>
      <c r="CK13">
        <v>2.0000000000000001E-4</v>
      </c>
      <c r="CL13">
        <v>8.1818180000000002E-4</v>
      </c>
      <c r="CM13">
        <v>8.1818180000000002E-4</v>
      </c>
      <c r="CN13" s="18">
        <f t="shared" si="10"/>
        <v>1.0008181816000001</v>
      </c>
      <c r="EU13" s="7">
        <v>0.21</v>
      </c>
      <c r="EV13" s="7"/>
      <c r="EW13" s="7"/>
      <c r="EX13" s="14" t="s">
        <v>394</v>
      </c>
      <c r="EY13" s="22"/>
      <c r="FP13" s="29" t="s">
        <v>395</v>
      </c>
      <c r="FQ13" s="22"/>
      <c r="GA13" s="25" t="s">
        <v>396</v>
      </c>
      <c r="GI13" s="10"/>
      <c r="GJ13" s="10"/>
      <c r="GK13" s="19">
        <f t="shared" si="27"/>
        <v>0</v>
      </c>
      <c r="GL13" s="14" t="s">
        <v>397</v>
      </c>
      <c r="GM13" s="22"/>
      <c r="GN13" s="14"/>
      <c r="GU13" s="14"/>
      <c r="GZ13" s="14"/>
      <c r="HE13" s="14"/>
      <c r="HU13" s="22"/>
      <c r="IE13" s="22"/>
    </row>
    <row r="14" spans="1:240" ht="29.25" x14ac:dyDescent="0.4">
      <c r="B14" s="32" t="s">
        <v>398</v>
      </c>
      <c r="C14" s="32" t="s">
        <v>399</v>
      </c>
      <c r="D14" s="32" t="s">
        <v>400</v>
      </c>
      <c r="E14" s="32"/>
      <c r="F14" s="32"/>
      <c r="G14" s="32"/>
      <c r="H14" s="32"/>
      <c r="O14" s="14">
        <v>0.55000000000000004</v>
      </c>
      <c r="P14" s="14"/>
      <c r="Q14" s="14"/>
      <c r="R14" t="s">
        <v>401</v>
      </c>
      <c r="S14" s="23"/>
      <c r="AT14" s="35">
        <v>0.51428609999999997</v>
      </c>
      <c r="AU14" s="37">
        <f>1-0.428571</f>
        <v>0.57142899999999996</v>
      </c>
      <c r="BS14" t="s">
        <v>119</v>
      </c>
      <c r="BT14">
        <v>3.3300000000000002E-4</v>
      </c>
      <c r="BU14">
        <v>3.3E-4</v>
      </c>
      <c r="BV14">
        <v>6.9230769999999999E-4</v>
      </c>
      <c r="BW14">
        <v>6.9230769999999999E-4</v>
      </c>
      <c r="BX14">
        <v>6.9230769999999999E-4</v>
      </c>
      <c r="BY14">
        <v>3.3E-4</v>
      </c>
      <c r="BZ14">
        <v>6.9230769999999999E-4</v>
      </c>
      <c r="CA14">
        <v>6.9230769999999999E-4</v>
      </c>
      <c r="CB14">
        <v>6.9230769999999999E-4</v>
      </c>
      <c r="CC14">
        <v>0.03</v>
      </c>
      <c r="CD14">
        <v>6.9230769999999999E-4</v>
      </c>
      <c r="CE14">
        <v>0.9</v>
      </c>
      <c r="CF14">
        <v>6.9230769999999999E-4</v>
      </c>
      <c r="CG14">
        <v>6.9230769999999999E-4</v>
      </c>
      <c r="CH14">
        <v>0.03</v>
      </c>
      <c r="CI14">
        <v>6.9230769999999999E-4</v>
      </c>
      <c r="CJ14">
        <v>0.03</v>
      </c>
      <c r="CK14">
        <v>6.9230769999999999E-4</v>
      </c>
      <c r="CL14">
        <v>6.9230769999999999E-4</v>
      </c>
      <c r="CM14">
        <v>6.9230769999999999E-4</v>
      </c>
      <c r="CN14" s="18">
        <f t="shared" si="10"/>
        <v>0.99999300009999981</v>
      </c>
      <c r="EU14" s="14">
        <v>0.22</v>
      </c>
      <c r="EV14" s="14"/>
      <c r="EW14" s="14"/>
      <c r="EX14" s="14" t="s">
        <v>402</v>
      </c>
      <c r="EY14" s="22"/>
      <c r="FP14" s="29" t="s">
        <v>403</v>
      </c>
      <c r="FQ14" s="22"/>
      <c r="GA14" t="s">
        <v>285</v>
      </c>
      <c r="GB14" s="10">
        <v>0.11111111</v>
      </c>
      <c r="GC14" s="10">
        <v>0.111111111111</v>
      </c>
      <c r="GD14" s="10">
        <v>0.11111111110000001</v>
      </c>
      <c r="GE14" s="10">
        <v>0.111111111</v>
      </c>
      <c r="GF14" s="10">
        <v>0.11111111110999999</v>
      </c>
      <c r="GG14" s="10">
        <v>0.111111111</v>
      </c>
      <c r="GH14" s="10">
        <v>0.111111111</v>
      </c>
      <c r="GI14" s="10">
        <v>0.111111111</v>
      </c>
      <c r="GJ14" s="10">
        <v>0.111111111</v>
      </c>
      <c r="GK14" s="19">
        <f t="shared" si="27"/>
        <v>0.99999999832100017</v>
      </c>
      <c r="GL14" s="14" t="s">
        <v>404</v>
      </c>
      <c r="GM14" s="22"/>
      <c r="GN14" s="14"/>
      <c r="GU14" s="14"/>
      <c r="GZ14" s="14"/>
      <c r="HE14" s="14"/>
      <c r="HU14" s="22"/>
      <c r="IE14" s="22"/>
    </row>
    <row r="15" spans="1:240" x14ac:dyDescent="0.25">
      <c r="B15" s="32" t="s">
        <v>405</v>
      </c>
      <c r="C15" s="32"/>
      <c r="D15" s="32"/>
      <c r="E15" s="32"/>
      <c r="F15" s="32"/>
      <c r="G15" s="32"/>
      <c r="H15" s="32"/>
      <c r="O15" s="14">
        <v>0.56000000000000005</v>
      </c>
      <c r="P15" s="7"/>
      <c r="Q15" s="7"/>
      <c r="R15" s="25" t="s">
        <v>406</v>
      </c>
      <c r="S15" s="23"/>
      <c r="AU15" s="37">
        <f>AT14+AW10</f>
        <v>0.94285752870000006</v>
      </c>
      <c r="BS15" t="s">
        <v>120</v>
      </c>
      <c r="BT15">
        <v>1.6660000000000001E-4</v>
      </c>
      <c r="BU15">
        <v>1.6660000000000001E-4</v>
      </c>
      <c r="BV15">
        <v>8.1818180000000002E-4</v>
      </c>
      <c r="BW15">
        <v>1.6660000000000001E-4</v>
      </c>
      <c r="BX15">
        <v>8.1818180000000002E-4</v>
      </c>
      <c r="BY15">
        <v>1.6660000000000001E-4</v>
      </c>
      <c r="BZ15">
        <v>8.1818180000000002E-4</v>
      </c>
      <c r="CA15">
        <v>1.6660000000000001E-4</v>
      </c>
      <c r="CB15">
        <v>8.1818180000000002E-4</v>
      </c>
      <c r="CC15">
        <v>4.4999999999999998E-2</v>
      </c>
      <c r="CD15">
        <v>8.1818180000000002E-4</v>
      </c>
      <c r="CE15">
        <v>8.1818180000000002E-4</v>
      </c>
      <c r="CF15">
        <v>0.9</v>
      </c>
      <c r="CG15">
        <v>8.1818180000000002E-4</v>
      </c>
      <c r="CH15">
        <v>1.6660000000000001E-4</v>
      </c>
      <c r="CI15">
        <v>8.1818180000000002E-4</v>
      </c>
      <c r="CJ15">
        <v>4.4999999999999998E-2</v>
      </c>
      <c r="CK15">
        <v>8.1818180000000002E-4</v>
      </c>
      <c r="CL15">
        <v>8.1818180000000002E-4</v>
      </c>
      <c r="CM15">
        <v>8.1818180000000002E-4</v>
      </c>
      <c r="CN15" s="18">
        <f t="shared" si="10"/>
        <v>0.99999959980000031</v>
      </c>
      <c r="EU15" s="7">
        <v>0.23</v>
      </c>
      <c r="EV15" s="7"/>
      <c r="EW15" s="7"/>
      <c r="EX15" s="25" t="s">
        <v>407</v>
      </c>
      <c r="EY15" s="22"/>
      <c r="FP15" s="29" t="s">
        <v>408</v>
      </c>
      <c r="FQ15" s="22"/>
      <c r="GL15" s="14" t="s">
        <v>409</v>
      </c>
      <c r="GM15" s="22"/>
      <c r="GN15" s="14"/>
      <c r="GU15" s="14"/>
      <c r="GZ15" s="14"/>
      <c r="HU15" s="22"/>
      <c r="IE15" s="22"/>
    </row>
    <row r="16" spans="1:240" x14ac:dyDescent="0.25">
      <c r="O16" s="14">
        <v>0.56999999999999995</v>
      </c>
      <c r="P16" s="14"/>
      <c r="Q16" s="14"/>
      <c r="R16" t="s">
        <v>410</v>
      </c>
      <c r="S16" s="23"/>
      <c r="AU16">
        <f>1-0.942858</f>
        <v>5.7142000000000026E-2</v>
      </c>
      <c r="BS16" t="s">
        <v>411</v>
      </c>
      <c r="BT16">
        <v>0.03</v>
      </c>
      <c r="BU16">
        <v>6.4285709999999997E-4</v>
      </c>
      <c r="BV16">
        <v>6.4285709999999997E-4</v>
      </c>
      <c r="BW16">
        <v>6.4285709999999997E-4</v>
      </c>
      <c r="BX16">
        <v>6.4285709999999997E-4</v>
      </c>
      <c r="BY16">
        <v>3.3E-4</v>
      </c>
      <c r="BZ16">
        <v>6.4285709999999997E-4</v>
      </c>
      <c r="CA16">
        <v>3.3E-4</v>
      </c>
      <c r="CB16">
        <v>6.4285709999999997E-4</v>
      </c>
      <c r="CC16">
        <v>0.03</v>
      </c>
      <c r="CD16">
        <v>6.4285709999999997E-4</v>
      </c>
      <c r="CE16">
        <v>6.4285709999999997E-4</v>
      </c>
      <c r="CF16">
        <v>6.4285709999999997E-4</v>
      </c>
      <c r="CG16">
        <v>0.9</v>
      </c>
      <c r="CH16">
        <v>3.3E-4</v>
      </c>
      <c r="CI16">
        <v>6.4285709999999997E-4</v>
      </c>
      <c r="CJ16">
        <v>0.03</v>
      </c>
      <c r="CK16">
        <v>6.4285709999999997E-4</v>
      </c>
      <c r="CL16">
        <v>6.4285709999999997E-4</v>
      </c>
      <c r="CM16">
        <v>6.4285709999999997E-4</v>
      </c>
      <c r="CN16" s="18">
        <f t="shared" si="10"/>
        <v>0.9993471423000001</v>
      </c>
      <c r="EU16" s="14">
        <v>0.24</v>
      </c>
      <c r="EV16" s="14"/>
      <c r="EW16" s="14"/>
      <c r="EX16" s="14" t="s">
        <v>412</v>
      </c>
      <c r="EY16" s="22"/>
      <c r="FP16" s="29" t="s">
        <v>413</v>
      </c>
      <c r="FQ16" s="22"/>
      <c r="GL16" s="14" t="s">
        <v>414</v>
      </c>
      <c r="GM16" s="22"/>
      <c r="GN16" s="14"/>
      <c r="GU16" s="14"/>
      <c r="GZ16" s="14"/>
      <c r="HU16" s="22"/>
      <c r="IE16" s="22"/>
    </row>
    <row r="17" spans="2:239" x14ac:dyDescent="0.25">
      <c r="B17" s="33" t="s">
        <v>415</v>
      </c>
      <c r="C17" s="33"/>
      <c r="D17" s="33"/>
      <c r="E17" s="33"/>
      <c r="F17" s="33"/>
      <c r="G17" s="33"/>
      <c r="H17" s="33"/>
      <c r="O17" s="14">
        <v>0.57999999999999996</v>
      </c>
      <c r="P17" s="7"/>
      <c r="Q17" s="7"/>
      <c r="R17" t="s">
        <v>416</v>
      </c>
      <c r="S17" s="23"/>
      <c r="BS17" t="s">
        <v>122</v>
      </c>
      <c r="BT17">
        <v>3.0000000000000001E-3</v>
      </c>
      <c r="BU17">
        <v>1.25E-4</v>
      </c>
      <c r="BV17">
        <v>1.25E-4</v>
      </c>
      <c r="BW17">
        <v>1.125E-2</v>
      </c>
      <c r="BX17">
        <v>1.125E-2</v>
      </c>
      <c r="BY17">
        <v>3.0000000000000001E-3</v>
      </c>
      <c r="BZ17">
        <v>1.25E-4</v>
      </c>
      <c r="CA17">
        <v>1.125E-2</v>
      </c>
      <c r="CB17">
        <v>1.25E-4</v>
      </c>
      <c r="CC17">
        <v>3.0000000000000001E-3</v>
      </c>
      <c r="CD17">
        <v>1.125E-2</v>
      </c>
      <c r="CE17">
        <v>1.125E-2</v>
      </c>
      <c r="CF17">
        <v>1.25E-4</v>
      </c>
      <c r="CG17">
        <v>1.25E-4</v>
      </c>
      <c r="CH17">
        <v>0.9</v>
      </c>
      <c r="CI17">
        <v>1.125E-2</v>
      </c>
      <c r="CJ17">
        <v>1.25E-4</v>
      </c>
      <c r="CK17">
        <v>1.25E-4</v>
      </c>
      <c r="CL17">
        <v>1.125E-2</v>
      </c>
      <c r="CM17">
        <v>1.125E-2</v>
      </c>
      <c r="CN17" s="18">
        <f t="shared" si="10"/>
        <v>1</v>
      </c>
      <c r="EU17" s="7">
        <v>0.25</v>
      </c>
      <c r="EV17" s="7"/>
      <c r="EW17" s="7"/>
      <c r="EX17" s="14" t="s">
        <v>417</v>
      </c>
      <c r="EY17" s="22"/>
      <c r="FP17" s="29" t="s">
        <v>418</v>
      </c>
      <c r="FQ17" s="22"/>
      <c r="GL17" s="14" t="s">
        <v>419</v>
      </c>
      <c r="GM17" s="22"/>
      <c r="GU17" s="14"/>
      <c r="GZ17" s="14"/>
      <c r="HU17" s="22"/>
      <c r="IE17" s="22"/>
    </row>
    <row r="18" spans="2:239" x14ac:dyDescent="0.25">
      <c r="B18" s="33" t="s">
        <v>420</v>
      </c>
      <c r="C18" s="33"/>
      <c r="D18" s="33"/>
      <c r="E18" s="33"/>
      <c r="F18" s="33"/>
      <c r="G18" s="33"/>
      <c r="H18" s="33"/>
      <c r="O18" s="14">
        <v>0.59</v>
      </c>
      <c r="P18" s="14"/>
      <c r="Q18" s="14"/>
      <c r="R18" t="s">
        <v>421</v>
      </c>
      <c r="S18" s="23"/>
      <c r="BS18" t="s">
        <v>123</v>
      </c>
      <c r="BT18">
        <v>1.6660000000000001E-4</v>
      </c>
      <c r="BU18">
        <v>1.6660000000000001E-4</v>
      </c>
      <c r="BV18">
        <v>1.6660000000000001E-4</v>
      </c>
      <c r="BW18">
        <v>8.1818180000000002E-4</v>
      </c>
      <c r="BX18">
        <v>8.1818180000000002E-4</v>
      </c>
      <c r="BY18">
        <v>1.6660000000000001E-4</v>
      </c>
      <c r="BZ18">
        <v>1.6660000000000001E-4</v>
      </c>
      <c r="CA18">
        <v>8.1818180000000002E-4</v>
      </c>
      <c r="CB18">
        <v>8.1818180000000002E-4</v>
      </c>
      <c r="CC18">
        <v>1.6660000000000001E-4</v>
      </c>
      <c r="CD18">
        <v>8.1818180000000002E-4</v>
      </c>
      <c r="CE18">
        <v>8.1818180000000002E-4</v>
      </c>
      <c r="CF18">
        <v>8.1818180000000002E-4</v>
      </c>
      <c r="CG18">
        <v>8.1818180000000002E-4</v>
      </c>
      <c r="CH18">
        <v>4.4999999999999998E-2</v>
      </c>
      <c r="CI18">
        <v>0.9</v>
      </c>
      <c r="CJ18">
        <v>4.4999999999999998E-2</v>
      </c>
      <c r="CK18">
        <v>8.1818180000000002E-4</v>
      </c>
      <c r="CL18">
        <v>8.1818180000000002E-4</v>
      </c>
      <c r="CM18">
        <v>8.1818180000000002E-4</v>
      </c>
      <c r="CN18" s="18">
        <f t="shared" si="10"/>
        <v>0.99999959980000019</v>
      </c>
      <c r="EU18" s="14">
        <v>0.26</v>
      </c>
      <c r="EV18" s="14"/>
      <c r="EW18" s="14"/>
      <c r="EX18" s="14" t="s">
        <v>422</v>
      </c>
      <c r="EY18" s="22"/>
      <c r="FP18" s="29" t="s">
        <v>423</v>
      </c>
      <c r="FQ18" s="22"/>
      <c r="GL18" s="14" t="s">
        <v>424</v>
      </c>
      <c r="GM18" s="22"/>
      <c r="GZ18" s="14"/>
      <c r="HU18" s="22"/>
      <c r="IE18" s="22"/>
    </row>
    <row r="19" spans="2:239" x14ac:dyDescent="0.25">
      <c r="O19" s="14">
        <v>0.6</v>
      </c>
      <c r="P19" s="7"/>
      <c r="Q19" s="7"/>
      <c r="R19" t="s">
        <v>425</v>
      </c>
      <c r="S19" s="23"/>
      <c r="BS19" t="s">
        <v>124</v>
      </c>
      <c r="BT19">
        <v>2.2499999999999998E-3</v>
      </c>
      <c r="BU19">
        <v>1.4285710000000001E-4</v>
      </c>
      <c r="BV19">
        <v>1.4285710000000001E-4</v>
      </c>
      <c r="BW19">
        <v>1.4285710000000001E-4</v>
      </c>
      <c r="BX19">
        <v>1.4285710000000001E-4</v>
      </c>
      <c r="BY19">
        <v>2.2499999999999998E-3</v>
      </c>
      <c r="BZ19">
        <v>1.4285710000000001E-4</v>
      </c>
      <c r="CA19">
        <v>1.4285710000000001E-4</v>
      </c>
      <c r="CB19">
        <v>1.125E-2</v>
      </c>
      <c r="CC19">
        <v>2.2499999999999998E-3</v>
      </c>
      <c r="CD19">
        <v>1.4285710000000001E-4</v>
      </c>
      <c r="CE19">
        <v>1.125E-2</v>
      </c>
      <c r="CF19">
        <v>1.125E-2</v>
      </c>
      <c r="CG19">
        <v>1.125E-2</v>
      </c>
      <c r="CH19">
        <v>2.2499999999999998E-3</v>
      </c>
      <c r="CI19">
        <v>1.125E-2</v>
      </c>
      <c r="CJ19">
        <v>0.9</v>
      </c>
      <c r="CK19">
        <v>1.125E-2</v>
      </c>
      <c r="CL19">
        <v>1.125E-2</v>
      </c>
      <c r="CM19">
        <v>1.125E-2</v>
      </c>
      <c r="CN19" s="18">
        <f t="shared" si="10"/>
        <v>0.99999999969999998</v>
      </c>
      <c r="EU19" s="7">
        <v>0.27</v>
      </c>
      <c r="EV19" s="7"/>
      <c r="EW19" s="7"/>
      <c r="EX19" t="s">
        <v>426</v>
      </c>
      <c r="EY19" s="22"/>
      <c r="FP19" s="29" t="s">
        <v>323</v>
      </c>
      <c r="FQ19" s="29">
        <v>6.25E-2</v>
      </c>
      <c r="GL19" s="14" t="s">
        <v>427</v>
      </c>
      <c r="GM19" s="29"/>
      <c r="GZ19" s="14"/>
    </row>
    <row r="20" spans="2:239" x14ac:dyDescent="0.25">
      <c r="B20" s="32" t="s">
        <v>428</v>
      </c>
      <c r="C20" s="32"/>
      <c r="D20" s="32"/>
      <c r="O20" s="14">
        <v>0.61</v>
      </c>
      <c r="P20" s="14"/>
      <c r="Q20" s="14"/>
      <c r="R20" s="25" t="s">
        <v>429</v>
      </c>
      <c r="S20" s="23"/>
      <c r="BS20" t="s">
        <v>430</v>
      </c>
      <c r="BT20">
        <v>4.4999999999999998E-2</v>
      </c>
      <c r="BU20">
        <v>8.1818180000000002E-4</v>
      </c>
      <c r="BV20">
        <v>8.1818180000000002E-4</v>
      </c>
      <c r="BW20">
        <v>8.1818180000000002E-4</v>
      </c>
      <c r="BX20">
        <v>8.1818180000000002E-4</v>
      </c>
      <c r="BY20">
        <v>1.6660000000000001E-4</v>
      </c>
      <c r="BZ20">
        <v>1.6660000000000001E-4</v>
      </c>
      <c r="CA20">
        <v>1.6660000000000001E-4</v>
      </c>
      <c r="CB20">
        <v>8.1818180000000002E-4</v>
      </c>
      <c r="CC20">
        <v>1.6660000000000001E-4</v>
      </c>
      <c r="CD20">
        <v>1.6660000000000001E-4</v>
      </c>
      <c r="CE20">
        <v>8.1818180000000002E-4</v>
      </c>
      <c r="CF20">
        <v>8.1818180000000002E-4</v>
      </c>
      <c r="CG20">
        <v>8.1818180000000002E-4</v>
      </c>
      <c r="CH20">
        <v>1.6660000000000001E-4</v>
      </c>
      <c r="CI20">
        <v>8.1818180000000002E-4</v>
      </c>
      <c r="CJ20">
        <v>4.4999999999999998E-2</v>
      </c>
      <c r="CK20">
        <v>0.9</v>
      </c>
      <c r="CL20">
        <v>8.1818180000000002E-4</v>
      </c>
      <c r="CM20">
        <v>8.1818180000000002E-4</v>
      </c>
      <c r="CN20" s="18">
        <f t="shared" si="10"/>
        <v>0.99999959980000008</v>
      </c>
      <c r="EU20" s="14">
        <v>0.28000000000000003</v>
      </c>
      <c r="EV20" s="14"/>
      <c r="EW20" s="14"/>
      <c r="EX20" t="s">
        <v>431</v>
      </c>
      <c r="EY20" s="22"/>
      <c r="GL20" s="14" t="s">
        <v>432</v>
      </c>
    </row>
    <row r="21" spans="2:239" x14ac:dyDescent="0.25">
      <c r="O21" s="14">
        <v>0.62</v>
      </c>
      <c r="P21" s="7"/>
      <c r="Q21" s="7"/>
      <c r="R21" t="s">
        <v>433</v>
      </c>
      <c r="S21" s="23"/>
      <c r="BS21" t="s">
        <v>434</v>
      </c>
      <c r="BT21">
        <v>2.2499999999999999E-2</v>
      </c>
      <c r="BU21">
        <v>5.9999999999999995E-4</v>
      </c>
      <c r="BV21">
        <v>5.9999999999999995E-4</v>
      </c>
      <c r="BW21">
        <v>5.9999999999999995E-4</v>
      </c>
      <c r="BX21">
        <v>5.9999999999999995E-4</v>
      </c>
      <c r="BY21">
        <v>1E-3</v>
      </c>
      <c r="BZ21">
        <v>5.9999999999999995E-4</v>
      </c>
      <c r="CA21">
        <v>5.9999999999999995E-4</v>
      </c>
      <c r="CB21">
        <v>5.9999999999999995E-4</v>
      </c>
      <c r="CC21">
        <v>2.2499999999999999E-2</v>
      </c>
      <c r="CD21">
        <v>5.9999999999999995E-4</v>
      </c>
      <c r="CE21">
        <v>5.9999999999999995E-4</v>
      </c>
      <c r="CF21">
        <v>5.9999999999999995E-4</v>
      </c>
      <c r="CG21">
        <v>5.9999999999999995E-4</v>
      </c>
      <c r="CH21">
        <v>2.2499999999999999E-2</v>
      </c>
      <c r="CI21">
        <v>5.9999999999999995E-4</v>
      </c>
      <c r="CJ21">
        <v>2.2499999999999999E-2</v>
      </c>
      <c r="CK21">
        <v>5.9999999999999995E-4</v>
      </c>
      <c r="CL21">
        <v>0.9</v>
      </c>
      <c r="CM21">
        <v>5.9999999999999995E-4</v>
      </c>
      <c r="CN21" s="18">
        <f t="shared" si="10"/>
        <v>0.99940000000000007</v>
      </c>
      <c r="EU21" s="7">
        <v>0.28999999999999998</v>
      </c>
      <c r="EV21" s="7"/>
      <c r="EW21" s="7"/>
      <c r="EX21" s="14" t="s">
        <v>435</v>
      </c>
      <c r="EY21" s="22"/>
      <c r="GL21" s="14" t="s">
        <v>436</v>
      </c>
    </row>
    <row r="22" spans="2:239" x14ac:dyDescent="0.25">
      <c r="O22" s="14">
        <v>0.63</v>
      </c>
      <c r="P22" s="14"/>
      <c r="Q22" s="14"/>
      <c r="R22" s="25"/>
      <c r="S22" s="23"/>
      <c r="BS22" t="s">
        <v>437</v>
      </c>
      <c r="BT22">
        <v>3.3300000000000002E-4</v>
      </c>
      <c r="BU22">
        <v>6.4285709999999997E-4</v>
      </c>
      <c r="BV22">
        <v>2.5000000000000001E-4</v>
      </c>
      <c r="BW22">
        <v>6.4285709999999997E-4</v>
      </c>
      <c r="BX22">
        <v>6.4285709999999997E-4</v>
      </c>
      <c r="BY22">
        <v>0.03</v>
      </c>
      <c r="BZ22">
        <v>2.5000000000000001E-4</v>
      </c>
      <c r="CA22">
        <v>6.4285709999999997E-4</v>
      </c>
      <c r="CB22">
        <v>6.4285709999999997E-4</v>
      </c>
      <c r="CC22">
        <v>2.5000000000000001E-4</v>
      </c>
      <c r="CD22">
        <v>6.4285709999999997E-4</v>
      </c>
      <c r="CE22">
        <v>6.4285709999999997E-4</v>
      </c>
      <c r="CF22">
        <v>6.4285709999999997E-4</v>
      </c>
      <c r="CG22">
        <v>6.4285709999999997E-4</v>
      </c>
      <c r="CH22">
        <v>0.03</v>
      </c>
      <c r="CI22">
        <v>6.4285709999999997E-4</v>
      </c>
      <c r="CJ22">
        <v>0.03</v>
      </c>
      <c r="CK22">
        <v>6.4285709999999997E-4</v>
      </c>
      <c r="CL22">
        <v>6.4285709999999997E-4</v>
      </c>
      <c r="CM22">
        <v>0.9</v>
      </c>
      <c r="CN22" s="18">
        <f t="shared" si="10"/>
        <v>0.9987972852</v>
      </c>
      <c r="EU22" s="14">
        <v>0.3</v>
      </c>
      <c r="EV22" s="14"/>
      <c r="EW22" s="14"/>
      <c r="EX22" t="s">
        <v>438</v>
      </c>
      <c r="EY22" s="22"/>
      <c r="GL22" s="14" t="s">
        <v>439</v>
      </c>
    </row>
    <row r="23" spans="2:239" x14ac:dyDescent="0.25">
      <c r="O23" s="14">
        <v>0.64</v>
      </c>
      <c r="P23" s="7"/>
      <c r="Q23" s="7"/>
      <c r="R23" t="s">
        <v>440</v>
      </c>
      <c r="BS23" t="s">
        <v>285</v>
      </c>
      <c r="BT23">
        <v>0.05</v>
      </c>
      <c r="BU23">
        <v>0.05</v>
      </c>
      <c r="BV23">
        <v>0.05</v>
      </c>
      <c r="BW23">
        <v>0.05</v>
      </c>
      <c r="BX23">
        <v>0.05</v>
      </c>
      <c r="BY23">
        <v>0.05</v>
      </c>
      <c r="BZ23">
        <v>0.05</v>
      </c>
      <c r="CA23">
        <v>0.05</v>
      </c>
      <c r="CB23">
        <v>0.05</v>
      </c>
      <c r="CC23">
        <v>0.05</v>
      </c>
      <c r="CD23">
        <v>0.05</v>
      </c>
      <c r="CE23">
        <v>0.05</v>
      </c>
      <c r="CF23">
        <v>0.05</v>
      </c>
      <c r="CG23">
        <v>0.05</v>
      </c>
      <c r="CH23">
        <v>0.05</v>
      </c>
      <c r="CI23">
        <v>0.05</v>
      </c>
      <c r="CJ23">
        <v>0.05</v>
      </c>
      <c r="CK23">
        <v>0.05</v>
      </c>
      <c r="CL23">
        <v>0.05</v>
      </c>
      <c r="CM23">
        <v>0.05</v>
      </c>
      <c r="CN23" s="18">
        <f t="shared" si="10"/>
        <v>1.0000000000000002</v>
      </c>
      <c r="EU23" s="7">
        <v>0.31</v>
      </c>
      <c r="EV23" s="7"/>
      <c r="EW23" s="7"/>
      <c r="EX23" t="s">
        <v>441</v>
      </c>
      <c r="EY23">
        <v>5.2631578900000003E-2</v>
      </c>
      <c r="GL23" s="14" t="s">
        <v>442</v>
      </c>
    </row>
    <row r="24" spans="2:239" x14ac:dyDescent="0.25">
      <c r="O24" s="14">
        <v>0.65</v>
      </c>
      <c r="P24" s="14"/>
      <c r="Q24" s="14"/>
      <c r="BS24" s="25" t="s">
        <v>443</v>
      </c>
      <c r="EU24" s="14">
        <v>0.32</v>
      </c>
      <c r="EV24" s="14"/>
      <c r="EW24" s="14"/>
      <c r="GL24" s="14" t="s">
        <v>444</v>
      </c>
    </row>
    <row r="25" spans="2:239" x14ac:dyDescent="0.25">
      <c r="O25" s="14">
        <v>0.66</v>
      </c>
      <c r="P25" s="7"/>
      <c r="Q25" s="7"/>
      <c r="BS25" s="25" t="s">
        <v>445</v>
      </c>
      <c r="EU25" s="7">
        <v>0.33</v>
      </c>
      <c r="EV25" s="7"/>
      <c r="EW25" s="7"/>
      <c r="GL25" s="14" t="s">
        <v>446</v>
      </c>
    </row>
    <row r="26" spans="2:239" x14ac:dyDescent="0.25">
      <c r="O26" s="14">
        <v>0.67</v>
      </c>
      <c r="P26" s="14"/>
      <c r="Q26" s="14"/>
      <c r="BS26" s="25" t="s">
        <v>447</v>
      </c>
      <c r="EU26" s="14">
        <v>0.34</v>
      </c>
      <c r="EV26" s="14"/>
      <c r="EW26" s="14"/>
      <c r="GL26" s="14" t="s">
        <v>448</v>
      </c>
    </row>
    <row r="27" spans="2:239" x14ac:dyDescent="0.25">
      <c r="O27" s="14">
        <v>0.68</v>
      </c>
      <c r="P27" s="7"/>
      <c r="Q27" s="7"/>
      <c r="BS27" s="25" t="s">
        <v>449</v>
      </c>
      <c r="EU27" s="7">
        <v>0.35</v>
      </c>
      <c r="EV27" s="7"/>
      <c r="EW27" s="7"/>
      <c r="GL27" s="14" t="s">
        <v>285</v>
      </c>
      <c r="GM27">
        <v>4.1666599999999998E-2</v>
      </c>
    </row>
    <row r="28" spans="2:239" x14ac:dyDescent="0.25">
      <c r="O28" s="14">
        <v>0.69</v>
      </c>
      <c r="P28" s="14"/>
      <c r="Q28" s="14"/>
      <c r="BS28" s="25" t="s">
        <v>450</v>
      </c>
      <c r="EU28" s="14">
        <v>0.36</v>
      </c>
      <c r="EV28" s="14"/>
      <c r="EW28" s="14"/>
    </row>
    <row r="29" spans="2:239" x14ac:dyDescent="0.25">
      <c r="O29" s="14">
        <v>0.7</v>
      </c>
      <c r="P29" s="7"/>
      <c r="Q29" s="7"/>
      <c r="BS29" s="25" t="s">
        <v>451</v>
      </c>
      <c r="EU29" s="7">
        <v>0.37</v>
      </c>
      <c r="EV29" s="7"/>
      <c r="EW29" s="7"/>
    </row>
    <row r="30" spans="2:239" x14ac:dyDescent="0.25">
      <c r="O30" s="14">
        <v>0.71</v>
      </c>
      <c r="P30" s="14"/>
      <c r="Q30" s="14"/>
      <c r="BS30" s="25" t="s">
        <v>452</v>
      </c>
      <c r="EU30" s="14">
        <v>0.38</v>
      </c>
      <c r="EV30" s="14"/>
      <c r="EW30" s="14"/>
    </row>
    <row r="31" spans="2:239" x14ac:dyDescent="0.25">
      <c r="O31" s="14">
        <v>0.72</v>
      </c>
      <c r="P31" s="7"/>
      <c r="Q31" s="7"/>
      <c r="BS31" s="25" t="s">
        <v>453</v>
      </c>
      <c r="EU31" s="7">
        <v>0.39</v>
      </c>
      <c r="EV31" s="7"/>
      <c r="EW31" s="7"/>
    </row>
    <row r="32" spans="2:239" x14ac:dyDescent="0.25">
      <c r="O32" s="14">
        <v>0.73</v>
      </c>
      <c r="P32" s="14"/>
      <c r="Q32" s="14"/>
      <c r="EU32" s="14">
        <v>0.4</v>
      </c>
      <c r="EV32" s="14"/>
      <c r="EW32" s="14"/>
    </row>
    <row r="33" spans="15:153" x14ac:dyDescent="0.25">
      <c r="O33" s="14">
        <v>0.74</v>
      </c>
      <c r="P33" s="7"/>
      <c r="Q33" s="7"/>
      <c r="EU33" s="7">
        <v>0.41</v>
      </c>
      <c r="EV33" s="7"/>
      <c r="EW33" s="7"/>
    </row>
    <row r="34" spans="15:153" x14ac:dyDescent="0.25">
      <c r="O34" s="14">
        <v>0.75</v>
      </c>
      <c r="P34" s="14"/>
      <c r="Q34" s="14"/>
      <c r="EU34" s="14">
        <v>0.42</v>
      </c>
      <c r="EV34" s="14"/>
      <c r="EW34" s="14"/>
    </row>
    <row r="35" spans="15:153" x14ac:dyDescent="0.25">
      <c r="O35" s="14">
        <v>0.76</v>
      </c>
      <c r="P35" s="7"/>
      <c r="Q35" s="7"/>
      <c r="EU35" s="7">
        <v>0.43</v>
      </c>
      <c r="EV35" s="7"/>
      <c r="EW35" s="7"/>
    </row>
    <row r="36" spans="15:153" x14ac:dyDescent="0.25">
      <c r="O36" s="14">
        <v>0.77</v>
      </c>
      <c r="P36" s="14"/>
      <c r="Q36" s="14"/>
      <c r="EU36" s="14">
        <v>0.44</v>
      </c>
      <c r="EV36" s="14"/>
      <c r="EW36" s="14"/>
    </row>
    <row r="37" spans="15:153" x14ac:dyDescent="0.25">
      <c r="O37" s="14">
        <v>0.78</v>
      </c>
      <c r="P37" s="7"/>
      <c r="Q37" s="7"/>
      <c r="EU37" s="7">
        <v>0.45</v>
      </c>
      <c r="EV37" s="7"/>
      <c r="EW37" s="7"/>
    </row>
    <row r="38" spans="15:153" x14ac:dyDescent="0.25">
      <c r="O38" s="14">
        <v>0.79</v>
      </c>
      <c r="P38" s="14"/>
      <c r="Q38" s="14"/>
      <c r="EU38" s="14">
        <v>0.46</v>
      </c>
      <c r="EV38" s="14"/>
      <c r="EW38" s="14"/>
    </row>
    <row r="39" spans="15:153" x14ac:dyDescent="0.25">
      <c r="O39" s="14">
        <v>0.8</v>
      </c>
      <c r="P39" s="7"/>
      <c r="Q39" s="7"/>
      <c r="EU39" s="7">
        <v>0.47</v>
      </c>
      <c r="EV39" s="7"/>
      <c r="EW39" s="7"/>
    </row>
    <row r="40" spans="15:153" x14ac:dyDescent="0.25">
      <c r="O40" s="14">
        <v>0.81</v>
      </c>
      <c r="P40" s="14"/>
      <c r="Q40" s="14"/>
      <c r="EU40" s="14">
        <v>0.48</v>
      </c>
      <c r="EV40" s="14"/>
      <c r="EW40" s="14"/>
    </row>
    <row r="41" spans="15:153" x14ac:dyDescent="0.25">
      <c r="O41" s="14">
        <v>0.82</v>
      </c>
      <c r="P41" s="7"/>
      <c r="Q41" s="7"/>
      <c r="EU41" s="7">
        <v>0.49</v>
      </c>
      <c r="EV41" s="7"/>
      <c r="EW41" s="7"/>
    </row>
    <row r="42" spans="15:153" x14ac:dyDescent="0.25">
      <c r="O42" s="14">
        <v>0.83</v>
      </c>
      <c r="P42" s="14"/>
      <c r="Q42" s="14"/>
      <c r="EU42" s="14">
        <v>0.5</v>
      </c>
      <c r="EV42" s="14"/>
      <c r="EW42" s="14"/>
    </row>
    <row r="43" spans="15:153" x14ac:dyDescent="0.25">
      <c r="O43" s="14">
        <v>0.84</v>
      </c>
      <c r="P43" s="7"/>
      <c r="Q43" s="7"/>
      <c r="EU43" s="7">
        <v>0.51</v>
      </c>
      <c r="EV43" s="7"/>
      <c r="EW43" s="7"/>
    </row>
    <row r="44" spans="15:153" x14ac:dyDescent="0.25">
      <c r="O44" s="14">
        <v>0.85</v>
      </c>
      <c r="P44" s="14"/>
      <c r="Q44" s="14"/>
      <c r="EU44" s="14">
        <v>0.52</v>
      </c>
      <c r="EV44" s="14"/>
      <c r="EW44" s="14"/>
    </row>
    <row r="45" spans="15:153" x14ac:dyDescent="0.25">
      <c r="O45" s="14">
        <v>0.86</v>
      </c>
      <c r="P45" s="7"/>
      <c r="Q45" s="7"/>
      <c r="EU45" s="7">
        <v>0.53</v>
      </c>
      <c r="EV45" s="7"/>
      <c r="EW45" s="7"/>
    </row>
    <row r="46" spans="15:153" x14ac:dyDescent="0.25">
      <c r="O46" s="14">
        <v>0.87</v>
      </c>
      <c r="P46" s="14"/>
      <c r="Q46" s="14"/>
      <c r="EU46" s="14">
        <v>0.54</v>
      </c>
      <c r="EV46" s="14"/>
      <c r="EW46" s="14"/>
    </row>
    <row r="47" spans="15:153" x14ac:dyDescent="0.25">
      <c r="O47" s="14">
        <v>0.88</v>
      </c>
      <c r="P47" s="7"/>
      <c r="Q47" s="7"/>
      <c r="EU47" s="7">
        <v>0.55000000000000004</v>
      </c>
      <c r="EV47" s="7"/>
      <c r="EW47" s="7"/>
    </row>
    <row r="48" spans="15:153" x14ac:dyDescent="0.25">
      <c r="O48" s="14">
        <v>0.89</v>
      </c>
      <c r="P48" s="14"/>
      <c r="Q48" s="14"/>
      <c r="EU48" s="14">
        <v>0.56000000000000005</v>
      </c>
      <c r="EV48" s="14"/>
      <c r="EW48" s="14"/>
    </row>
    <row r="49" spans="15:153" x14ac:dyDescent="0.25">
      <c r="O49" s="14">
        <v>0.9</v>
      </c>
      <c r="P49" s="7"/>
      <c r="Q49" s="7"/>
      <c r="EU49" s="7">
        <v>0.56999999999999995</v>
      </c>
      <c r="EV49" s="7"/>
      <c r="EW49" s="7"/>
    </row>
    <row r="50" spans="15:153" x14ac:dyDescent="0.25">
      <c r="O50" s="14">
        <v>0.91</v>
      </c>
      <c r="P50" s="14"/>
      <c r="Q50" s="14"/>
      <c r="EU50" s="14">
        <v>0.57999999999999996</v>
      </c>
      <c r="EV50" s="14"/>
      <c r="EW50" s="14"/>
    </row>
    <row r="51" spans="15:153" x14ac:dyDescent="0.25">
      <c r="O51" s="14">
        <v>0.92</v>
      </c>
      <c r="P51" s="7"/>
      <c r="Q51" s="7"/>
      <c r="EU51" s="7">
        <v>0.59</v>
      </c>
      <c r="EV51" s="7"/>
      <c r="EW51" s="7"/>
    </row>
    <row r="52" spans="15:153" x14ac:dyDescent="0.25">
      <c r="O52" s="14">
        <v>0.93</v>
      </c>
      <c r="P52" s="14"/>
      <c r="Q52" s="14"/>
      <c r="EU52" s="14">
        <v>0.6</v>
      </c>
      <c r="EV52" s="14"/>
      <c r="EW52" s="14"/>
    </row>
    <row r="53" spans="15:153" x14ac:dyDescent="0.25">
      <c r="O53" s="14">
        <v>0.94</v>
      </c>
      <c r="P53" s="7"/>
      <c r="Q53" s="7"/>
      <c r="EU53" s="7">
        <v>0.61</v>
      </c>
      <c r="EV53" s="7"/>
      <c r="EW53" s="7"/>
    </row>
    <row r="54" spans="15:153" x14ac:dyDescent="0.25">
      <c r="O54" s="14">
        <v>0.95</v>
      </c>
      <c r="P54" s="14"/>
      <c r="Q54" s="14"/>
      <c r="EU54" s="14">
        <v>0.62</v>
      </c>
      <c r="EV54" s="14"/>
      <c r="EW54" s="14"/>
    </row>
    <row r="55" spans="15:153" x14ac:dyDescent="0.25">
      <c r="O55" s="14">
        <v>0.96</v>
      </c>
      <c r="P55" s="7"/>
      <c r="Q55" s="7"/>
      <c r="EU55" s="7">
        <v>0.63</v>
      </c>
      <c r="EV55" s="7"/>
      <c r="EW55" s="7"/>
    </row>
    <row r="56" spans="15:153" x14ac:dyDescent="0.25">
      <c r="O56" s="14">
        <v>0.97</v>
      </c>
      <c r="P56" s="14"/>
      <c r="Q56" s="14"/>
      <c r="EU56" s="14">
        <v>0.64</v>
      </c>
      <c r="EV56" s="14"/>
      <c r="EW56" s="14"/>
    </row>
    <row r="57" spans="15:153" x14ac:dyDescent="0.25">
      <c r="O57" s="14">
        <v>0.98</v>
      </c>
      <c r="P57" s="7"/>
      <c r="Q57" s="7"/>
      <c r="EU57" s="7">
        <v>0.65</v>
      </c>
      <c r="EV57" s="7"/>
      <c r="EW57" s="7"/>
    </row>
    <row r="58" spans="15:153" x14ac:dyDescent="0.25">
      <c r="O58" s="14">
        <v>0.99</v>
      </c>
      <c r="P58" s="14"/>
      <c r="Q58" s="14"/>
      <c r="EU58" s="14">
        <v>0.66</v>
      </c>
      <c r="EV58" s="14"/>
      <c r="EW58" s="14"/>
    </row>
    <row r="59" spans="15:153" x14ac:dyDescent="0.25">
      <c r="O59" s="14">
        <v>1.01</v>
      </c>
      <c r="P59" s="7"/>
      <c r="Q59" s="7"/>
      <c r="EU59" s="7">
        <v>0.67</v>
      </c>
      <c r="EV59" s="7"/>
      <c r="EW59" s="7"/>
    </row>
    <row r="60" spans="15:153" x14ac:dyDescent="0.25">
      <c r="O60" s="14">
        <v>1.02</v>
      </c>
      <c r="P60" s="14"/>
      <c r="Q60" s="14"/>
      <c r="EU60" s="14">
        <v>0.68</v>
      </c>
      <c r="EV60" s="14"/>
      <c r="EW60" s="14"/>
    </row>
    <row r="61" spans="15:153" x14ac:dyDescent="0.25">
      <c r="O61" s="14">
        <v>1.03</v>
      </c>
      <c r="P61" s="7"/>
      <c r="Q61" s="7"/>
      <c r="EU61" s="7">
        <v>0.69</v>
      </c>
      <c r="EV61" s="7"/>
      <c r="EW61" s="7"/>
    </row>
    <row r="62" spans="15:153" x14ac:dyDescent="0.25">
      <c r="O62" s="14">
        <v>1.04</v>
      </c>
      <c r="P62" s="14"/>
      <c r="Q62" s="14"/>
      <c r="EU62" s="14">
        <v>0.7</v>
      </c>
      <c r="EV62" s="14"/>
      <c r="EW62" s="14"/>
    </row>
    <row r="63" spans="15:153" x14ac:dyDescent="0.25">
      <c r="O63" s="14">
        <v>1.05</v>
      </c>
      <c r="P63" s="7"/>
      <c r="Q63" s="7"/>
      <c r="EU63" s="7">
        <v>0.71</v>
      </c>
      <c r="EV63" s="7"/>
      <c r="EW63" s="7"/>
    </row>
    <row r="64" spans="15:153" x14ac:dyDescent="0.25">
      <c r="O64" s="14">
        <v>1.06</v>
      </c>
      <c r="P64" s="14"/>
      <c r="Q64" s="14"/>
      <c r="EU64" s="14">
        <v>0.72</v>
      </c>
      <c r="EV64" s="14"/>
      <c r="EW64" s="14"/>
    </row>
    <row r="65" spans="15:153" x14ac:dyDescent="0.25">
      <c r="O65" s="14">
        <v>1.07</v>
      </c>
      <c r="P65" s="7"/>
      <c r="Q65" s="7"/>
      <c r="EU65" s="7">
        <v>0.73</v>
      </c>
      <c r="EV65" s="7"/>
      <c r="EW65" s="7"/>
    </row>
    <row r="66" spans="15:153" x14ac:dyDescent="0.25">
      <c r="O66" s="14">
        <v>1.08</v>
      </c>
      <c r="P66" s="14"/>
      <c r="Q66" s="14"/>
      <c r="EU66" s="14">
        <v>0.74</v>
      </c>
      <c r="EV66" s="14"/>
      <c r="EW66" s="14"/>
    </row>
    <row r="67" spans="15:153" x14ac:dyDescent="0.25">
      <c r="O67" s="14">
        <v>1.0900000000000001</v>
      </c>
      <c r="P67" s="7"/>
      <c r="Q67" s="7"/>
      <c r="EU67" s="7">
        <v>0.75</v>
      </c>
      <c r="EV67" s="7"/>
      <c r="EW67" s="7"/>
    </row>
    <row r="68" spans="15:153" x14ac:dyDescent="0.25">
      <c r="O68" s="14">
        <v>1.1000000000000001</v>
      </c>
      <c r="P68" s="14"/>
      <c r="Q68" s="14"/>
      <c r="EU68" s="14">
        <v>0.76</v>
      </c>
      <c r="EV68" s="14"/>
      <c r="EW68" s="14"/>
    </row>
    <row r="69" spans="15:153" x14ac:dyDescent="0.25">
      <c r="O69" s="14">
        <v>1.1100000000000001</v>
      </c>
      <c r="P69" s="7"/>
      <c r="Q69" s="7"/>
      <c r="EU69" s="7">
        <v>0.77</v>
      </c>
      <c r="EV69" s="7"/>
      <c r="EW69" s="7"/>
    </row>
    <row r="70" spans="15:153" x14ac:dyDescent="0.25">
      <c r="O70" s="14">
        <v>1.1200000000000001</v>
      </c>
      <c r="P70" s="14"/>
      <c r="Q70" s="14"/>
      <c r="EU70" s="14">
        <v>0.78</v>
      </c>
      <c r="EV70" s="14"/>
      <c r="EW70" s="14"/>
    </row>
    <row r="71" spans="15:153" x14ac:dyDescent="0.25">
      <c r="O71" s="14">
        <v>1.1299999999999999</v>
      </c>
      <c r="P71" s="7"/>
      <c r="Q71" s="7"/>
      <c r="EU71" s="7">
        <v>0.79</v>
      </c>
      <c r="EV71" s="7"/>
      <c r="EW71" s="7"/>
    </row>
    <row r="72" spans="15:153" x14ac:dyDescent="0.25">
      <c r="O72" s="14">
        <v>1.1399999999999999</v>
      </c>
      <c r="P72" s="14"/>
      <c r="Q72" s="14"/>
      <c r="EU72" s="14">
        <v>0.8</v>
      </c>
      <c r="EV72" s="14"/>
      <c r="EW72" s="14"/>
    </row>
    <row r="73" spans="15:153" x14ac:dyDescent="0.25">
      <c r="O73" s="14">
        <v>1.1499999999999999</v>
      </c>
      <c r="P73" s="7"/>
      <c r="Q73" s="7"/>
      <c r="EU73" s="7">
        <v>0.81</v>
      </c>
      <c r="EV73" s="7"/>
      <c r="EW73" s="7"/>
    </row>
    <row r="74" spans="15:153" x14ac:dyDescent="0.25">
      <c r="O74" s="14">
        <v>1.1599999999999999</v>
      </c>
      <c r="P74" s="14"/>
      <c r="Q74" s="14"/>
      <c r="EU74" s="14">
        <v>0.82</v>
      </c>
      <c r="EV74" s="14"/>
      <c r="EW74" s="14"/>
    </row>
    <row r="75" spans="15:153" x14ac:dyDescent="0.25">
      <c r="O75" s="14">
        <v>1.17</v>
      </c>
      <c r="P75" s="7"/>
      <c r="Q75" s="7"/>
      <c r="EU75" s="7">
        <v>0.83</v>
      </c>
      <c r="EV75" s="7"/>
      <c r="EW75" s="7"/>
    </row>
    <row r="76" spans="15:153" x14ac:dyDescent="0.25">
      <c r="O76" s="14">
        <v>1.18</v>
      </c>
      <c r="P76" s="14"/>
      <c r="Q76" s="14"/>
      <c r="EU76" s="14">
        <v>0.84</v>
      </c>
      <c r="EV76" s="14"/>
      <c r="EW76" s="14"/>
    </row>
    <row r="77" spans="15:153" x14ac:dyDescent="0.25">
      <c r="O77" s="14">
        <v>1.19</v>
      </c>
      <c r="P77" s="7"/>
      <c r="Q77" s="7"/>
      <c r="EU77" s="7">
        <v>0.85</v>
      </c>
      <c r="EV77" s="7"/>
      <c r="EW77" s="7"/>
    </row>
    <row r="78" spans="15:153" x14ac:dyDescent="0.25">
      <c r="O78" s="14">
        <v>1.2</v>
      </c>
      <c r="P78" s="14"/>
      <c r="Q78" s="14"/>
      <c r="EU78" s="14">
        <v>0.86</v>
      </c>
      <c r="EV78" s="14"/>
      <c r="EW78" s="14"/>
    </row>
    <row r="79" spans="15:153" x14ac:dyDescent="0.25">
      <c r="O79" s="14">
        <v>1.21</v>
      </c>
      <c r="P79" s="7"/>
      <c r="Q79" s="7"/>
      <c r="EU79" s="7">
        <v>0.87</v>
      </c>
      <c r="EV79" s="7"/>
      <c r="EW79" s="7"/>
    </row>
    <row r="80" spans="15:153" x14ac:dyDescent="0.25">
      <c r="O80" s="14">
        <v>1.22</v>
      </c>
      <c r="P80" s="14"/>
      <c r="Q80" s="14"/>
      <c r="EU80" s="14">
        <v>0.88</v>
      </c>
      <c r="EV80" s="14"/>
      <c r="EW80" s="14"/>
    </row>
    <row r="81" spans="15:153" x14ac:dyDescent="0.25">
      <c r="O81" s="14">
        <v>1.25</v>
      </c>
      <c r="P81" s="7"/>
      <c r="Q81" s="7"/>
      <c r="EU81" s="7">
        <v>0.89</v>
      </c>
      <c r="EV81" s="7"/>
      <c r="EW81" s="7"/>
    </row>
    <row r="82" spans="15:153" x14ac:dyDescent="0.25">
      <c r="O82" s="14">
        <v>1.26</v>
      </c>
      <c r="P82" s="14"/>
      <c r="Q82" s="14"/>
      <c r="EU82" s="14">
        <v>0.9</v>
      </c>
      <c r="EV82" s="14"/>
      <c r="EW82" s="14"/>
    </row>
    <row r="83" spans="15:153" x14ac:dyDescent="0.25">
      <c r="O83" s="14">
        <v>1.27</v>
      </c>
      <c r="P83" s="7"/>
      <c r="Q83" s="7"/>
      <c r="EU83" s="7">
        <v>0.91</v>
      </c>
      <c r="EV83" s="7"/>
      <c r="EW83" s="7"/>
    </row>
    <row r="84" spans="15:153" x14ac:dyDescent="0.25">
      <c r="O84" s="14">
        <v>1.28</v>
      </c>
      <c r="P84" s="14"/>
      <c r="Q84" s="14"/>
      <c r="EU84" s="14">
        <v>0.92</v>
      </c>
      <c r="EV84" s="14"/>
      <c r="EW84" s="14"/>
    </row>
    <row r="85" spans="15:153" x14ac:dyDescent="0.25">
      <c r="O85" s="14">
        <v>1.3</v>
      </c>
      <c r="P85" s="7"/>
      <c r="Q85" s="7"/>
      <c r="EU85" s="7">
        <v>0.93</v>
      </c>
      <c r="EV85" s="7"/>
      <c r="EW85" s="7"/>
    </row>
    <row r="86" spans="15:153" x14ac:dyDescent="0.25">
      <c r="O86" s="14">
        <v>1.32</v>
      </c>
      <c r="P86" s="14"/>
      <c r="Q86" s="14"/>
      <c r="EU86" s="14">
        <v>0.94</v>
      </c>
      <c r="EV86" s="14"/>
      <c r="EW86" s="14"/>
    </row>
    <row r="87" spans="15:153" x14ac:dyDescent="0.25">
      <c r="O87" s="14">
        <v>1.34</v>
      </c>
      <c r="P87" s="7"/>
      <c r="Q87" s="7"/>
      <c r="EU87" s="7">
        <v>0.95</v>
      </c>
      <c r="EV87" s="7"/>
      <c r="EW87" s="7"/>
    </row>
    <row r="88" spans="15:153" x14ac:dyDescent="0.25">
      <c r="O88" s="14">
        <v>1.35</v>
      </c>
      <c r="P88" s="14"/>
      <c r="Q88" s="14"/>
      <c r="EU88" s="14">
        <v>0.96</v>
      </c>
      <c r="EV88" s="14"/>
      <c r="EW88" s="14"/>
    </row>
    <row r="89" spans="15:153" x14ac:dyDescent="0.25">
      <c r="O89" s="14">
        <v>1.38</v>
      </c>
      <c r="P89" s="7"/>
      <c r="Q89" s="7"/>
      <c r="EU89" s="7">
        <v>0.97</v>
      </c>
      <c r="EV89" s="7"/>
      <c r="EW89" s="7"/>
    </row>
    <row r="90" spans="15:153" x14ac:dyDescent="0.25">
      <c r="O90" s="14">
        <v>1.4</v>
      </c>
      <c r="P90" s="14"/>
      <c r="Q90" s="14"/>
      <c r="EU90" s="14">
        <v>0.98</v>
      </c>
      <c r="EV90" s="14"/>
      <c r="EW90" s="14"/>
    </row>
    <row r="91" spans="15:153" x14ac:dyDescent="0.25">
      <c r="O91" s="14">
        <v>1.41</v>
      </c>
      <c r="P91" s="29"/>
      <c r="Q91" s="29"/>
      <c r="EU91" s="29" t="s">
        <v>285</v>
      </c>
      <c r="EV91" s="29"/>
      <c r="EW91" s="29"/>
    </row>
    <row r="92" spans="15:153" x14ac:dyDescent="0.25">
      <c r="O92" s="14">
        <v>1.42</v>
      </c>
    </row>
    <row r="93" spans="15:153" x14ac:dyDescent="0.25">
      <c r="O93" s="14">
        <v>1.45</v>
      </c>
    </row>
    <row r="94" spans="15:153" x14ac:dyDescent="0.25">
      <c r="O94" s="14">
        <v>1.47</v>
      </c>
    </row>
    <row r="95" spans="15:153" x14ac:dyDescent="0.25">
      <c r="O95" s="14">
        <v>1.5</v>
      </c>
    </row>
    <row r="96" spans="15:153" x14ac:dyDescent="0.25">
      <c r="O96" s="14">
        <v>1.55</v>
      </c>
    </row>
    <row r="97" spans="15:15" x14ac:dyDescent="0.25">
      <c r="O97" s="14">
        <v>1.58</v>
      </c>
    </row>
    <row r="98" spans="15:15" x14ac:dyDescent="0.25">
      <c r="O98" s="14">
        <v>1.6</v>
      </c>
    </row>
    <row r="99" spans="15:15" x14ac:dyDescent="0.25">
      <c r="O99" s="14">
        <v>1.62</v>
      </c>
    </row>
    <row r="100" spans="15:15" x14ac:dyDescent="0.25">
      <c r="O100" s="14">
        <v>1.65</v>
      </c>
    </row>
    <row r="101" spans="15:15" x14ac:dyDescent="0.25">
      <c r="O101" s="14">
        <v>1.66</v>
      </c>
    </row>
    <row r="102" spans="15:15" x14ac:dyDescent="0.25">
      <c r="O102" s="14">
        <v>1.7</v>
      </c>
    </row>
    <row r="103" spans="15:15" x14ac:dyDescent="0.25">
      <c r="O103" s="14">
        <v>1.75</v>
      </c>
    </row>
    <row r="104" spans="15:15" x14ac:dyDescent="0.25">
      <c r="O104" s="14">
        <v>1.8</v>
      </c>
    </row>
    <row r="105" spans="15:15" x14ac:dyDescent="0.25">
      <c r="O105" s="14">
        <v>1.85</v>
      </c>
    </row>
    <row r="106" spans="15:15" x14ac:dyDescent="0.25">
      <c r="O106" s="14">
        <v>1.9</v>
      </c>
    </row>
    <row r="107" spans="15:15" x14ac:dyDescent="0.25">
      <c r="O107" s="14">
        <v>1.95</v>
      </c>
    </row>
    <row r="108" spans="15:15" x14ac:dyDescent="0.25">
      <c r="O108" s="14">
        <v>1.98</v>
      </c>
    </row>
    <row r="109" spans="15:15" x14ac:dyDescent="0.25">
      <c r="O109" s="14">
        <v>2</v>
      </c>
    </row>
    <row r="110" spans="15:15" x14ac:dyDescent="0.25">
      <c r="O110" s="14">
        <v>2.0499999999999998</v>
      </c>
    </row>
    <row r="111" spans="15:15" x14ac:dyDescent="0.25">
      <c r="O111" s="14">
        <v>2.09</v>
      </c>
    </row>
    <row r="112" spans="15:15" x14ac:dyDescent="0.25">
      <c r="O112" s="14">
        <v>2.1</v>
      </c>
    </row>
    <row r="113" spans="15:16" x14ac:dyDescent="0.25">
      <c r="O113" s="14">
        <v>2.15</v>
      </c>
    </row>
    <row r="114" spans="15:16" x14ac:dyDescent="0.25">
      <c r="O114" s="14">
        <v>2.2000000000000002</v>
      </c>
    </row>
    <row r="115" spans="15:16" x14ac:dyDescent="0.25">
      <c r="O115" s="14">
        <v>2.25</v>
      </c>
    </row>
    <row r="116" spans="15:16" x14ac:dyDescent="0.25">
      <c r="O116" s="14">
        <v>2.2999999999999998</v>
      </c>
    </row>
    <row r="117" spans="15:16" x14ac:dyDescent="0.25">
      <c r="O117" s="14">
        <v>2.4</v>
      </c>
    </row>
    <row r="118" spans="15:16" x14ac:dyDescent="0.25">
      <c r="O118" s="14">
        <v>2.5</v>
      </c>
    </row>
    <row r="119" spans="15:16" x14ac:dyDescent="0.25">
      <c r="O119" s="14">
        <v>3</v>
      </c>
    </row>
    <row r="120" spans="15:16" x14ac:dyDescent="0.25">
      <c r="O120" t="s">
        <v>440</v>
      </c>
      <c r="P120">
        <v>8.6206896999999998E-3</v>
      </c>
    </row>
    <row r="121" spans="15:16" x14ac:dyDescent="0.25">
      <c r="P121" t="s">
        <v>454</v>
      </c>
    </row>
  </sheetData>
  <mergeCells count="13">
    <mergeCell ref="GM3:GM7"/>
    <mergeCell ref="HU3:HU7"/>
    <mergeCell ref="IE3:IE7"/>
    <mergeCell ref="FQ13:FQ18"/>
    <mergeCell ref="GM13:GM18"/>
    <mergeCell ref="HU13:HU18"/>
    <mergeCell ref="IE13:IE18"/>
    <mergeCell ref="P3:P11"/>
    <mergeCell ref="Q3:Q11"/>
    <mergeCell ref="EV3:EV11"/>
    <mergeCell ref="EW3:EW11"/>
    <mergeCell ref="EY3:EY22"/>
    <mergeCell ref="FQ3:FQ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ishii</dc:creator>
  <cp:lastModifiedBy>ishii</cp:lastModifiedBy>
  <dcterms:created xsi:type="dcterms:W3CDTF">2023-03-27T12:15:09Z</dcterms:created>
  <dcterms:modified xsi:type="dcterms:W3CDTF">2023-03-27T13:07:24Z</dcterms:modified>
</cp:coreProperties>
</file>