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ipatel/Downloads/"/>
    </mc:Choice>
  </mc:AlternateContent>
  <xr:revisionPtr revIDLastSave="0" documentId="13_ncr:1_{BDCFC0E2-C67D-5748-A218-A5B9FA8E41E9}" xr6:coauthVersionLast="47" xr6:coauthVersionMax="47" xr10:uidLastSave="{00000000-0000-0000-0000-000000000000}"/>
  <bookViews>
    <workbookView xWindow="18540" yWindow="0" windowWidth="10260" windowHeight="18000" tabRatio="500" xr2:uid="{00000000-000D-0000-FFFF-FFFF00000000}"/>
  </bookViews>
  <sheets>
    <sheet name="Correlation" sheetId="3" r:id="rId1"/>
    <sheet name="Sheet1" sheetId="4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D3" i="3"/>
  <c r="D7" i="3" l="1"/>
  <c r="D6" i="3"/>
  <c r="D1" i="4"/>
  <c r="E10" i="3" l="1"/>
  <c r="G10" i="3" s="1"/>
  <c r="E11" i="3"/>
  <c r="G11" i="3" s="1"/>
  <c r="E12" i="3"/>
  <c r="G12" i="3" s="1"/>
  <c r="F10" i="3"/>
  <c r="D12" i="3"/>
  <c r="F12" i="3" s="1"/>
  <c r="D11" i="3"/>
  <c r="F11" i="3" s="1"/>
  <c r="D10" i="3"/>
</calcChain>
</file>

<file path=xl/sharedStrings.xml><?xml version="1.0" encoding="utf-8"?>
<sst xmlns="http://schemas.openxmlformats.org/spreadsheetml/2006/main" count="13" uniqueCount="13">
  <si>
    <t>Significance</t>
  </si>
  <si>
    <t>Sample Size</t>
  </si>
  <si>
    <t>t_calc</t>
  </si>
  <si>
    <t>Two Tailed</t>
  </si>
  <si>
    <t>Left Tail</t>
  </si>
  <si>
    <t>Right Tail</t>
  </si>
  <si>
    <t>t_critical</t>
  </si>
  <si>
    <t>p-value</t>
  </si>
  <si>
    <t>df</t>
  </si>
  <si>
    <t>Correl Coeff.</t>
  </si>
  <si>
    <t>Correlation Test for Rho = 0</t>
  </si>
  <si>
    <t>Energy</t>
  </si>
  <si>
    <t>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</si>
</sst>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00E+00"/>
    <numFmt numFmtId="166" formatCode="0.0000E+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1" applyFont="1" applyFill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4" fillId="0" borderId="1" xfId="0" applyFont="1" applyBorder="1"/>
    <xf numFmtId="0" fontId="0" fillId="2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/>
    <xf numFmtId="165" fontId="0" fillId="0" borderId="0" xfId="0" applyNumberFormat="1"/>
    <xf numFmtId="9" fontId="0" fillId="2" borderId="0" xfId="2" applyFont="1" applyFill="1" applyAlignment="1">
      <alignment horizontal="center"/>
    </xf>
    <xf numFmtId="0" fontId="5" fillId="0" borderId="0" xfId="0" applyFont="1"/>
    <xf numFmtId="166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</cellXfs>
  <cellStyles count="3">
    <cellStyle name="Normal" xfId="0" builtinId="0"/>
    <cellStyle name="Normal_Estimating Mean.xls" xfId="1" xr:uid="{00000000-0005-0000-0000-000001000000}"/>
    <cellStyle name="Percent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zoomScale="150" workbookViewId="0">
      <selection activeCell="C16" sqref="C16"/>
    </sheetView>
  </sheetViews>
  <sheetFormatPr baseColWidth="10" defaultColWidth="11.1640625" defaultRowHeight="16" x14ac:dyDescent="0.2"/>
  <cols>
    <col min="1" max="1" width="11.5" customWidth="1"/>
    <col min="2" max="2" width="12.33203125" customWidth="1"/>
    <col min="3" max="3" width="15" customWidth="1"/>
    <col min="5" max="5" width="21.33203125" customWidth="1"/>
    <col min="6" max="6" width="15" bestFit="1" customWidth="1"/>
    <col min="7" max="7" width="20.1640625" bestFit="1" customWidth="1"/>
  </cols>
  <sheetData>
    <row r="1" spans="1:7" ht="18" x14ac:dyDescent="0.2">
      <c r="A1" s="13" t="s">
        <v>11</v>
      </c>
      <c r="B1" s="13" t="s">
        <v>12</v>
      </c>
      <c r="C1" s="1" t="s">
        <v>10</v>
      </c>
    </row>
    <row r="2" spans="1:7" x14ac:dyDescent="0.2">
      <c r="A2" s="13">
        <v>-4.91</v>
      </c>
      <c r="B2" s="13">
        <v>-0.11</v>
      </c>
      <c r="C2" s="3" t="s">
        <v>9</v>
      </c>
      <c r="D2" s="2">
        <f>CORREL(A:A,B:B)</f>
        <v>0.43115009179998942</v>
      </c>
      <c r="E2" s="11"/>
    </row>
    <row r="3" spans="1:7" x14ac:dyDescent="0.2">
      <c r="A3" s="13">
        <v>1.8</v>
      </c>
      <c r="B3" s="13">
        <v>0.42</v>
      </c>
      <c r="C3" s="3" t="s">
        <v>1</v>
      </c>
      <c r="D3" s="6">
        <f>COUNT(A:A)</f>
        <v>84</v>
      </c>
      <c r="E3" s="11"/>
    </row>
    <row r="4" spans="1:7" x14ac:dyDescent="0.2">
      <c r="A4" s="13">
        <v>2.41</v>
      </c>
      <c r="B4" s="13">
        <v>1.31</v>
      </c>
      <c r="C4" s="3" t="s">
        <v>0</v>
      </c>
      <c r="D4" s="10">
        <v>0.05</v>
      </c>
    </row>
    <row r="5" spans="1:7" x14ac:dyDescent="0.2">
      <c r="A5" s="13">
        <v>3.08</v>
      </c>
      <c r="B5" s="13">
        <v>-3.8</v>
      </c>
    </row>
    <row r="6" spans="1:7" x14ac:dyDescent="0.2">
      <c r="A6" s="13">
        <v>-11.1</v>
      </c>
      <c r="B6" s="13">
        <v>-5.0999999999999996</v>
      </c>
      <c r="C6" s="3" t="s">
        <v>2</v>
      </c>
      <c r="D6" s="5">
        <f>D2*SQRT((D3-2)/(1-D2^2))</f>
        <v>4.3270705042699973</v>
      </c>
      <c r="E6" s="11"/>
    </row>
    <row r="7" spans="1:7" x14ac:dyDescent="0.2">
      <c r="A7" s="13">
        <v>-5.92</v>
      </c>
      <c r="B7" s="13">
        <v>-0.51</v>
      </c>
      <c r="C7" s="3" t="s">
        <v>8</v>
      </c>
      <c r="D7" s="7">
        <f>D3-2</f>
        <v>82</v>
      </c>
      <c r="E7" s="11"/>
    </row>
    <row r="8" spans="1:7" x14ac:dyDescent="0.2">
      <c r="A8" s="13">
        <v>8.8699999999999992</v>
      </c>
      <c r="B8" s="13">
        <v>1.5</v>
      </c>
    </row>
    <row r="9" spans="1:7" x14ac:dyDescent="0.2">
      <c r="A9" s="13">
        <v>-5.81</v>
      </c>
      <c r="B9" s="13">
        <v>-1.1100000000000001</v>
      </c>
      <c r="D9" s="4" t="s">
        <v>6</v>
      </c>
      <c r="E9" s="4" t="s">
        <v>7</v>
      </c>
    </row>
    <row r="10" spans="1:7" x14ac:dyDescent="0.2">
      <c r="A10" s="13">
        <v>10.14</v>
      </c>
      <c r="B10" s="13">
        <v>8.31</v>
      </c>
      <c r="C10" s="3" t="s">
        <v>3</v>
      </c>
      <c r="D10" s="8" t="str">
        <f>"±"&amp;ROUND(_xlfn.T.INV.2T(D4,D7),5)</f>
        <v>±1.98932</v>
      </c>
      <c r="E10" s="12">
        <f>_xlfn.T.DIST.2T(ABS(D6),D7)</f>
        <v>4.2342407730107681E-5</v>
      </c>
      <c r="F10" t="str">
        <f>IF(ABS(D6)&gt;ABS(ROUND(_xlfn.T.INV.2T(D4,D7),5)),"REJECT H0","FAIL TO REJECT H0")</f>
        <v>REJECT H0</v>
      </c>
      <c r="G10" t="str">
        <f>IF(E10&lt;$D$4,"REJECT H0", "FAIL TO REJECT H0")</f>
        <v>REJECT H0</v>
      </c>
    </row>
    <row r="11" spans="1:7" x14ac:dyDescent="0.2">
      <c r="A11" s="13">
        <v>3.95</v>
      </c>
      <c r="B11" s="13">
        <v>2.37</v>
      </c>
      <c r="C11" s="3" t="s">
        <v>4</v>
      </c>
      <c r="D11" s="8">
        <f>_xlfn.T.INV(D4,D7)</f>
        <v>-1.6636491840290772</v>
      </c>
      <c r="E11" s="7">
        <f>_xlfn.T.DIST(D6,D7,1)</f>
        <v>0.99997882879613498</v>
      </c>
      <c r="F11" t="str">
        <f>IF(D6&lt;D11,"REJECT H0", "FAIL TO REJECT H0")</f>
        <v>FAIL TO REJECT H0</v>
      </c>
      <c r="G11" t="str">
        <f t="shared" ref="G11:G12" si="0">IF(E11&lt;$D$4,"REJECT H0", "FAIL TO REJECT H0")</f>
        <v>FAIL TO REJECT H0</v>
      </c>
    </row>
    <row r="12" spans="1:7" x14ac:dyDescent="0.2">
      <c r="A12" s="13">
        <v>2.79</v>
      </c>
      <c r="B12" s="13">
        <v>-2.46</v>
      </c>
      <c r="C12" s="3" t="s">
        <v>5</v>
      </c>
      <c r="D12" s="7">
        <f>_xlfn.T.INV(1-D4,D7)</f>
        <v>1.6636491840290772</v>
      </c>
      <c r="E12" s="7">
        <f>_xlfn.T.DIST.RT(D6,D7)</f>
        <v>2.1171203865053841E-5</v>
      </c>
      <c r="F12" t="str">
        <f>IF(D6&gt;D12,"REJECT H0", "FAIL TO REJECT H0")</f>
        <v>REJECT H0</v>
      </c>
      <c r="G12" t="str">
        <f t="shared" si="0"/>
        <v>REJECT H0</v>
      </c>
    </row>
    <row r="13" spans="1:7" x14ac:dyDescent="0.2">
      <c r="A13" s="13">
        <v>5.7</v>
      </c>
      <c r="B13" s="13">
        <v>1.3</v>
      </c>
    </row>
    <row r="14" spans="1:7" x14ac:dyDescent="0.2">
      <c r="A14" s="13">
        <v>6.45</v>
      </c>
      <c r="B14" s="13">
        <v>1.68</v>
      </c>
    </row>
    <row r="15" spans="1:7" x14ac:dyDescent="0.2">
      <c r="A15" s="13">
        <v>6.1</v>
      </c>
      <c r="B15" s="13">
        <v>2.92</v>
      </c>
    </row>
    <row r="16" spans="1:7" x14ac:dyDescent="0.2">
      <c r="A16" s="13">
        <v>1.46</v>
      </c>
      <c r="B16" s="13">
        <v>1.23</v>
      </c>
    </row>
    <row r="17" spans="1:2" x14ac:dyDescent="0.2">
      <c r="A17" s="13">
        <v>1.74</v>
      </c>
      <c r="B17" s="13">
        <v>5.71</v>
      </c>
    </row>
    <row r="18" spans="1:2" x14ac:dyDescent="0.2">
      <c r="A18" s="13">
        <v>-4.17</v>
      </c>
      <c r="B18" s="13">
        <v>2.4</v>
      </c>
    </row>
    <row r="19" spans="1:2" x14ac:dyDescent="0.2">
      <c r="A19" s="13">
        <v>-1.98</v>
      </c>
      <c r="B19" s="13">
        <v>-0.59</v>
      </c>
    </row>
    <row r="20" spans="1:2" x14ac:dyDescent="0.2">
      <c r="A20" s="13">
        <v>1.1599999999999999</v>
      </c>
      <c r="B20" s="13">
        <v>-2.76</v>
      </c>
    </row>
    <row r="21" spans="1:2" x14ac:dyDescent="0.2">
      <c r="A21" s="13">
        <v>-10.41</v>
      </c>
      <c r="B21" s="13">
        <v>-2.62</v>
      </c>
    </row>
    <row r="22" spans="1:2" x14ac:dyDescent="0.2">
      <c r="A22" s="13">
        <v>-14.99</v>
      </c>
      <c r="B22" s="13">
        <v>-3.92</v>
      </c>
    </row>
    <row r="23" spans="1:2" x14ac:dyDescent="0.2">
      <c r="A23" s="13">
        <v>18.760000000000002</v>
      </c>
      <c r="B23" s="13">
        <v>4.63</v>
      </c>
    </row>
    <row r="24" spans="1:2" x14ac:dyDescent="0.2">
      <c r="A24" s="13">
        <v>0.84</v>
      </c>
      <c r="B24" s="13">
        <v>-0.19</v>
      </c>
    </row>
    <row r="25" spans="1:2" x14ac:dyDescent="0.2">
      <c r="A25" s="13">
        <v>-8.42</v>
      </c>
      <c r="B25" s="13">
        <v>-2.99</v>
      </c>
    </row>
    <row r="26" spans="1:2" x14ac:dyDescent="0.2">
      <c r="A26" s="13">
        <v>4.37</v>
      </c>
      <c r="B26" s="13">
        <v>2.42</v>
      </c>
    </row>
    <row r="27" spans="1:2" x14ac:dyDescent="0.2">
      <c r="A27" s="13">
        <v>4.95</v>
      </c>
      <c r="B27" s="13">
        <v>1.63</v>
      </c>
    </row>
    <row r="28" spans="1:2" x14ac:dyDescent="0.2">
      <c r="A28" s="13">
        <v>-6.54</v>
      </c>
      <c r="B28" s="13">
        <v>3.6</v>
      </c>
    </row>
    <row r="29" spans="1:2" x14ac:dyDescent="0.2">
      <c r="A29" s="13">
        <v>-1.65</v>
      </c>
      <c r="B29" s="13">
        <v>-0.41</v>
      </c>
    </row>
    <row r="30" spans="1:2" x14ac:dyDescent="0.2">
      <c r="A30" s="13">
        <v>-12.21</v>
      </c>
      <c r="B30" s="13">
        <v>-3.53</v>
      </c>
    </row>
    <row r="31" spans="1:2" x14ac:dyDescent="0.2">
      <c r="A31" s="13">
        <v>5.52</v>
      </c>
      <c r="B31" s="13">
        <v>5.43</v>
      </c>
    </row>
    <row r="32" spans="1:2" x14ac:dyDescent="0.2">
      <c r="A32" s="13">
        <v>2.79</v>
      </c>
      <c r="B32" s="13">
        <v>-0.35</v>
      </c>
    </row>
    <row r="33" spans="1:2" x14ac:dyDescent="0.2">
      <c r="A33" s="13">
        <v>2.86</v>
      </c>
      <c r="B33" s="13">
        <v>1.86</v>
      </c>
    </row>
    <row r="34" spans="1:2" x14ac:dyDescent="0.2">
      <c r="A34" s="13">
        <v>2.91</v>
      </c>
      <c r="B34" s="13">
        <v>3.95</v>
      </c>
    </row>
    <row r="35" spans="1:2" x14ac:dyDescent="0.2">
      <c r="A35" s="13">
        <v>-0.88</v>
      </c>
      <c r="B35" s="13">
        <v>-0.79</v>
      </c>
    </row>
    <row r="36" spans="1:2" x14ac:dyDescent="0.2">
      <c r="A36" s="13">
        <v>-2.2999999999999998</v>
      </c>
      <c r="B36" s="13">
        <v>0.47</v>
      </c>
    </row>
    <row r="37" spans="1:2" x14ac:dyDescent="0.2">
      <c r="A37" s="13">
        <v>1.6</v>
      </c>
      <c r="B37" s="13">
        <v>-3.33</v>
      </c>
    </row>
    <row r="38" spans="1:2" x14ac:dyDescent="0.2">
      <c r="A38" s="13">
        <v>5.64</v>
      </c>
      <c r="B38" s="13">
        <v>6.44</v>
      </c>
    </row>
    <row r="39" spans="1:2" x14ac:dyDescent="0.2">
      <c r="A39" s="13">
        <v>-1.99</v>
      </c>
      <c r="B39" s="13">
        <v>1.31</v>
      </c>
    </row>
    <row r="40" spans="1:2" x14ac:dyDescent="0.2">
      <c r="A40" s="13">
        <v>1.56</v>
      </c>
      <c r="B40" s="13">
        <v>3.59</v>
      </c>
    </row>
    <row r="41" spans="1:2" x14ac:dyDescent="0.2">
      <c r="A41" s="13">
        <v>-0.15</v>
      </c>
      <c r="B41" s="13">
        <v>3.03</v>
      </c>
    </row>
    <row r="42" spans="1:2" x14ac:dyDescent="0.2">
      <c r="A42" s="13">
        <v>1.64</v>
      </c>
      <c r="B42" s="13">
        <v>1.38</v>
      </c>
    </row>
    <row r="43" spans="1:2" x14ac:dyDescent="0.2">
      <c r="A43" s="13">
        <v>-3.48</v>
      </c>
      <c r="B43" s="13">
        <v>0.19</v>
      </c>
    </row>
    <row r="44" spans="1:2" x14ac:dyDescent="0.2">
      <c r="A44" s="13">
        <v>5.33</v>
      </c>
      <c r="B44" s="13">
        <v>5.56</v>
      </c>
    </row>
    <row r="45" spans="1:2" x14ac:dyDescent="0.2">
      <c r="A45" s="13">
        <v>-0.22</v>
      </c>
      <c r="B45" s="13">
        <v>-1.99</v>
      </c>
    </row>
    <row r="46" spans="1:2" x14ac:dyDescent="0.2">
      <c r="A46" s="13">
        <v>2.95</v>
      </c>
      <c r="B46" s="13">
        <v>4.1900000000000004</v>
      </c>
    </row>
    <row r="47" spans="1:2" x14ac:dyDescent="0.2">
      <c r="A47" s="13">
        <v>4.66</v>
      </c>
      <c r="B47" s="13">
        <v>3.96</v>
      </c>
    </row>
    <row r="48" spans="1:2" x14ac:dyDescent="0.2">
      <c r="A48" s="13">
        <v>-0.96</v>
      </c>
      <c r="B48" s="13">
        <v>4.7</v>
      </c>
    </row>
    <row r="49" spans="1:2" x14ac:dyDescent="0.2">
      <c r="A49" s="13">
        <v>-1.74</v>
      </c>
      <c r="B49" s="13">
        <v>-4.76</v>
      </c>
    </row>
    <row r="50" spans="1:2" x14ac:dyDescent="0.2">
      <c r="A50" s="13">
        <v>-5.15</v>
      </c>
      <c r="B50" s="13">
        <v>2.33</v>
      </c>
    </row>
    <row r="51" spans="1:2" x14ac:dyDescent="0.2">
      <c r="A51" s="13">
        <v>5.83</v>
      </c>
      <c r="B51" s="13">
        <v>8.4600000000000009</v>
      </c>
    </row>
    <row r="52" spans="1:2" x14ac:dyDescent="0.2">
      <c r="A52" s="13">
        <v>1.82</v>
      </c>
      <c r="B52" s="13">
        <v>-6.03</v>
      </c>
    </row>
    <row r="53" spans="1:2" x14ac:dyDescent="0.2">
      <c r="A53" s="13">
        <v>5.49</v>
      </c>
      <c r="B53" s="13">
        <v>-3</v>
      </c>
    </row>
    <row r="54" spans="1:2" x14ac:dyDescent="0.2">
      <c r="A54" s="13">
        <v>1.22</v>
      </c>
      <c r="B54" s="13">
        <v>3.65</v>
      </c>
    </row>
    <row r="55" spans="1:2" x14ac:dyDescent="0.2">
      <c r="A55" s="13">
        <v>5.5</v>
      </c>
      <c r="B55" s="13">
        <v>3.35</v>
      </c>
    </row>
    <row r="56" spans="1:2" x14ac:dyDescent="0.2">
      <c r="A56" s="13">
        <v>-4.6500000000000004</v>
      </c>
      <c r="B56" s="13">
        <v>0.01</v>
      </c>
    </row>
    <row r="57" spans="1:2" x14ac:dyDescent="0.2">
      <c r="A57" s="13">
        <v>1.72</v>
      </c>
      <c r="B57" s="13">
        <v>3.99</v>
      </c>
    </row>
    <row r="58" spans="1:2" x14ac:dyDescent="0.2">
      <c r="A58" s="13">
        <v>-7.31</v>
      </c>
      <c r="B58" s="13">
        <v>-0.21</v>
      </c>
    </row>
    <row r="59" spans="1:2" x14ac:dyDescent="0.2">
      <c r="A59" s="13">
        <v>-5.01</v>
      </c>
      <c r="B59" s="13">
        <v>5.37</v>
      </c>
    </row>
    <row r="60" spans="1:2" x14ac:dyDescent="0.2">
      <c r="A60" s="13">
        <v>-9.1</v>
      </c>
      <c r="B60" s="13">
        <v>3.44</v>
      </c>
    </row>
    <row r="61" spans="1:2" x14ac:dyDescent="0.2">
      <c r="A61" s="13">
        <v>-9.68</v>
      </c>
      <c r="B61" s="13">
        <v>-8.4</v>
      </c>
    </row>
    <row r="62" spans="1:2" x14ac:dyDescent="0.2">
      <c r="A62" s="13">
        <v>-4.0999999999999996</v>
      </c>
      <c r="B62" s="13">
        <v>1.93</v>
      </c>
    </row>
    <row r="63" spans="1:2" x14ac:dyDescent="0.2">
      <c r="A63" s="13">
        <v>4.96</v>
      </c>
      <c r="B63" s="13">
        <v>4.84</v>
      </c>
    </row>
    <row r="64" spans="1:2" x14ac:dyDescent="0.2">
      <c r="A64" s="13">
        <v>-2.5</v>
      </c>
      <c r="B64" s="13">
        <v>-0.34</v>
      </c>
    </row>
    <row r="65" spans="1:2" x14ac:dyDescent="0.2">
      <c r="A65" s="13">
        <v>10.54</v>
      </c>
      <c r="B65" s="13">
        <v>-0.77</v>
      </c>
    </row>
    <row r="66" spans="1:2" x14ac:dyDescent="0.2">
      <c r="A66" s="13">
        <v>-6.63</v>
      </c>
      <c r="B66" s="13">
        <v>4.6900000000000004</v>
      </c>
    </row>
    <row r="67" spans="1:2" x14ac:dyDescent="0.2">
      <c r="A67" s="13">
        <v>-4.18</v>
      </c>
      <c r="B67" s="13">
        <v>-0.16</v>
      </c>
    </row>
    <row r="68" spans="1:2" x14ac:dyDescent="0.2">
      <c r="A68" s="13">
        <v>-7.6</v>
      </c>
      <c r="B68" s="13">
        <v>2.5499999999999998</v>
      </c>
    </row>
    <row r="69" spans="1:2" x14ac:dyDescent="0.2">
      <c r="A69" s="13">
        <v>-4.87</v>
      </c>
      <c r="B69" s="13">
        <v>-5.76</v>
      </c>
    </row>
    <row r="70" spans="1:2" x14ac:dyDescent="0.2">
      <c r="A70" s="13">
        <v>-7.72</v>
      </c>
      <c r="B70" s="13">
        <v>-5.76</v>
      </c>
    </row>
    <row r="71" spans="1:2" x14ac:dyDescent="0.2">
      <c r="A71" s="13">
        <v>10.78</v>
      </c>
      <c r="B71" s="13">
        <v>5.92</v>
      </c>
    </row>
    <row r="72" spans="1:2" x14ac:dyDescent="0.2">
      <c r="A72" s="13">
        <v>-0.98</v>
      </c>
      <c r="B72" s="13">
        <v>1.5</v>
      </c>
    </row>
    <row r="73" spans="1:2" x14ac:dyDescent="0.2">
      <c r="A73" s="13">
        <v>-11.56</v>
      </c>
      <c r="B73" s="13">
        <v>-3.89</v>
      </c>
    </row>
    <row r="74" spans="1:2" x14ac:dyDescent="0.2">
      <c r="A74" s="13">
        <v>-1.24</v>
      </c>
      <c r="B74" s="13">
        <v>-8.8000000000000007</v>
      </c>
    </row>
    <row r="75" spans="1:2" x14ac:dyDescent="0.2">
      <c r="A75" s="13">
        <v>-2.5</v>
      </c>
      <c r="B75" s="13">
        <v>-1.75</v>
      </c>
    </row>
    <row r="76" spans="1:2" x14ac:dyDescent="0.2">
      <c r="A76" s="13">
        <v>12.68</v>
      </c>
      <c r="B76" s="13">
        <v>-0.43</v>
      </c>
    </row>
    <row r="77" spans="1:2" x14ac:dyDescent="0.2">
      <c r="A77" s="13">
        <v>10.24</v>
      </c>
      <c r="B77" s="13">
        <v>2.56</v>
      </c>
    </row>
    <row r="78" spans="1:2" x14ac:dyDescent="0.2">
      <c r="A78" s="13">
        <v>-1.48</v>
      </c>
      <c r="B78" s="13">
        <v>2.5499999999999998</v>
      </c>
    </row>
    <row r="79" spans="1:2" x14ac:dyDescent="0.2">
      <c r="A79" s="13">
        <v>3.55</v>
      </c>
      <c r="B79" s="13">
        <v>-0.09</v>
      </c>
    </row>
    <row r="80" spans="1:2" x14ac:dyDescent="0.2">
      <c r="A80" s="13">
        <v>-1.1299999999999999</v>
      </c>
      <c r="B80" s="13">
        <v>5.26</v>
      </c>
    </row>
    <row r="81" spans="1:2" x14ac:dyDescent="0.2">
      <c r="A81" s="13">
        <v>2.4700000000000002</v>
      </c>
      <c r="B81" s="13">
        <v>-4.8600000000000003</v>
      </c>
    </row>
    <row r="82" spans="1:2" x14ac:dyDescent="0.2">
      <c r="A82" s="13">
        <v>2.4300000000000002</v>
      </c>
      <c r="B82" s="13">
        <v>0.59</v>
      </c>
    </row>
    <row r="83" spans="1:2" x14ac:dyDescent="0.2">
      <c r="A83" s="13">
        <v>-3</v>
      </c>
      <c r="B83" s="13">
        <v>-7.49</v>
      </c>
    </row>
    <row r="84" spans="1:2" x14ac:dyDescent="0.2">
      <c r="A84" s="13">
        <v>6.92</v>
      </c>
      <c r="B84" s="13">
        <v>1.47</v>
      </c>
    </row>
    <row r="85" spans="1:2" x14ac:dyDescent="0.2">
      <c r="A85" s="13">
        <v>-0.1</v>
      </c>
      <c r="B85" s="13">
        <v>-5.14</v>
      </c>
    </row>
  </sheetData>
  <conditionalFormatting sqref="F10">
    <cfRule type="cellIs" dxfId="11" priority="10" operator="equal">
      <formula>"REJECT H0"</formula>
    </cfRule>
    <cfRule type="cellIs" dxfId="10" priority="11" operator="equal">
      <formula>"FAIL TO REJECT H0"</formula>
    </cfRule>
    <cfRule type="cellIs" dxfId="9" priority="12" operator="equal">
      <formula>"RAIL TO REJECT H0"</formula>
    </cfRule>
  </conditionalFormatting>
  <conditionalFormatting sqref="F11">
    <cfRule type="cellIs" dxfId="8" priority="7" operator="equal">
      <formula>"REJECT H0"</formula>
    </cfRule>
    <cfRule type="cellIs" dxfId="7" priority="8" operator="equal">
      <formula>"FAIL TO REJECT H0"</formula>
    </cfRule>
    <cfRule type="cellIs" dxfId="6" priority="9" operator="equal">
      <formula>"RAIL TO REJECT H0"</formula>
    </cfRule>
  </conditionalFormatting>
  <conditionalFormatting sqref="F12">
    <cfRule type="cellIs" dxfId="5" priority="4" operator="equal">
      <formula>"REJECT H0"</formula>
    </cfRule>
    <cfRule type="cellIs" dxfId="4" priority="5" operator="equal">
      <formula>"FAIL TO REJECT H0"</formula>
    </cfRule>
    <cfRule type="cellIs" dxfId="3" priority="6" operator="equal">
      <formula>"RAIL TO REJECT H0"</formula>
    </cfRule>
  </conditionalFormatting>
  <conditionalFormatting sqref="G10:G12">
    <cfRule type="cellIs" dxfId="2" priority="1" operator="equal">
      <formula>"REJECT H0"</formula>
    </cfRule>
    <cfRule type="cellIs" dxfId="1" priority="2" operator="equal">
      <formula>"FAIL TO REJECT H0"</formula>
    </cfRule>
    <cfRule type="cellIs" dxfId="0" priority="3" operator="equal">
      <formula>"RAIL TO REJECT H0"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"/>
  <sheetViews>
    <sheetView workbookViewId="0">
      <selection activeCell="D1" sqref="D1"/>
    </sheetView>
  </sheetViews>
  <sheetFormatPr baseColWidth="10" defaultColWidth="8.83203125" defaultRowHeight="16" x14ac:dyDescent="0.2"/>
  <cols>
    <col min="4" max="4" width="19" bestFit="1" customWidth="1"/>
  </cols>
  <sheetData>
    <row r="1" spans="4:4" x14ac:dyDescent="0.2">
      <c r="D1" s="9">
        <f>_xlfn.T.DIST.2T(11.000408,12)</f>
        <v>1.2665267384778092E-7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Schaub</dc:creator>
  <cp:lastModifiedBy>Microsoft Office User</cp:lastModifiedBy>
  <dcterms:created xsi:type="dcterms:W3CDTF">2016-09-20T14:44:58Z</dcterms:created>
  <dcterms:modified xsi:type="dcterms:W3CDTF">2021-09-29T06:57:59Z</dcterms:modified>
</cp:coreProperties>
</file>