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atel/Downloads/"/>
    </mc:Choice>
  </mc:AlternateContent>
  <xr:revisionPtr revIDLastSave="0" documentId="13_ncr:1_{C6CCB809-50E7-864A-8CC9-2A08F4393D36}" xr6:coauthVersionLast="47" xr6:coauthVersionMax="47" xr10:uidLastSave="{00000000-0000-0000-0000-000000000000}"/>
  <bookViews>
    <workbookView xWindow="0" yWindow="500" windowWidth="28800" windowHeight="16180" activeTab="1" xr2:uid="{5365E772-5EFE-2B48-B970-E0AB414DA730}"/>
  </bookViews>
  <sheets>
    <sheet name="Shortest Path" sheetId="5" r:id="rId1"/>
    <sheet name="Maximum Flow" sheetId="2" r:id="rId2"/>
    <sheet name="Allocation" sheetId="7" r:id="rId3"/>
  </sheets>
  <externalReferences>
    <externalReference r:id="rId4"/>
  </externalReferences>
  <definedNames>
    <definedName name="DATA">#REF!</definedName>
    <definedName name="solver_adj" localSheetId="2" hidden="1">Allocation!$C$22:$L$32</definedName>
    <definedName name="solver_adj" localSheetId="1" hidden="1">'Maximum Flow'!$B$6:$B$21</definedName>
    <definedName name="solver_adj" localSheetId="0" hidden="1">'Shortest Path'!$B$7:$B$20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2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2" hidden="1">2147483647</definedName>
    <definedName name="solver_itr" localSheetId="1" hidden="1">2147483647</definedName>
    <definedName name="solver_itr" localSheetId="0" hidden="1">1000</definedName>
    <definedName name="solver_lhs1" localSheetId="2" hidden="1">Allocation!$C$33:$L$33</definedName>
    <definedName name="solver_lhs1" localSheetId="1" hidden="1">'Maximum Flow'!$B$6:$B$21</definedName>
    <definedName name="solver_lhs1" localSheetId="0" hidden="1">'Shortest Path'!$B$7:$B$20</definedName>
    <definedName name="solver_lhs2" localSheetId="2" hidden="1">Allocation!$M$22:$M$32</definedName>
    <definedName name="solver_lhs2" localSheetId="1" hidden="1">'Maximum Flow'!$K$6:$K$13</definedName>
    <definedName name="solver_lhs2" localSheetId="0" hidden="1">'Shortest Path'!$K$7:$K$14</definedName>
    <definedName name="solver_lhs3" localSheetId="0" hidden="1">'Shortest Path'!$K$7:$K$14</definedName>
    <definedName name="solver_lin" localSheetId="2" hidden="1">2</definedName>
    <definedName name="solver_lin" localSheetId="1" hidden="1">1</definedName>
    <definedName name="solver_lin" localSheetId="0" hidden="1">1</definedName>
    <definedName name="solver_lva" localSheetId="0" hidden="1">2</definedName>
    <definedName name="solver_mip" localSheetId="2" hidden="1">2147483647</definedName>
    <definedName name="solver_mip" localSheetId="1" hidden="1">2147483647</definedName>
    <definedName name="solver_mip" localSheetId="0" hidden="1">1000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1000</definedName>
    <definedName name="solver_num" localSheetId="2" hidden="1">2</definedName>
    <definedName name="solver_num" localSheetId="1" hidden="1">2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2" hidden="1">Allocation!$B$19</definedName>
    <definedName name="solver_opt" localSheetId="1" hidden="1">'Maximum Flow'!$B$23</definedName>
    <definedName name="solver_opt" localSheetId="0" hidden="1">'Shortest Path'!$G$22</definedName>
    <definedName name="solver_piv" localSheetId="0" hidden="1">0.000001</definedName>
    <definedName name="solver_pre" localSheetId="2" hidden="1">0.000001</definedName>
    <definedName name="solver_pre" localSheetId="1" hidden="1">0.000001</definedName>
    <definedName name="solver_pre" localSheetId="0" hidden="1">0.00000001</definedName>
    <definedName name="solver_pro" localSheetId="0" hidden="1">2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d" localSheetId="0" hidden="1">0.000001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1</definedName>
    <definedName name="solver_rel2" localSheetId="1" hidden="1">2</definedName>
    <definedName name="solver_rel2" localSheetId="0" hidden="1">2</definedName>
    <definedName name="solver_rel3" localSheetId="0" hidden="1">2</definedName>
    <definedName name="solver_reo" localSheetId="0" hidden="1">2</definedName>
    <definedName name="solver_rep" localSheetId="0" hidden="1">2</definedName>
    <definedName name="solver_rhs1" localSheetId="2" hidden="1">Allocation!$C$35:$L$35</definedName>
    <definedName name="solver_rhs1" localSheetId="1" hidden="1">'Maximum Flow'!$G$6:$G$21</definedName>
    <definedName name="solver_rhs1" localSheetId="0" hidden="1">'Shortest Path'!$G$7:$G$20</definedName>
    <definedName name="solver_rhs2" localSheetId="2" hidden="1">Allocation!$O$22:$O$32</definedName>
    <definedName name="solver_rhs2" localSheetId="1" hidden="1">'Maximum Flow'!$L$6:$L$13</definedName>
    <definedName name="solver_rhs2" localSheetId="0" hidden="1">'Shortest Path'!$L$7:$L$14</definedName>
    <definedName name="solver_rhs3" localSheetId="0" hidden="1">'Shortest Path'!$L$7:$L$14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td" localSheetId="0" hidden="1">0</definedName>
    <definedName name="solver_tim" localSheetId="2" hidden="1">2147483647</definedName>
    <definedName name="solver_tim" localSheetId="1" hidden="1">2147483647</definedName>
    <definedName name="solver_tim" localSheetId="0" hidden="1">100</definedName>
    <definedName name="solver_tol" localSheetId="2" hidden="1">0.01</definedName>
    <definedName name="solver_tol" localSheetId="1" hidden="1">0.01</definedName>
    <definedName name="solver_tol" localSheetId="0" hidden="1">0.05</definedName>
    <definedName name="solver_typ" localSheetId="2" hidden="1">1</definedName>
    <definedName name="solver_typ" localSheetId="1" hidden="1">1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2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7" l="1"/>
  <c r="B19" i="7"/>
  <c r="M7" i="7"/>
  <c r="L33" i="7"/>
  <c r="K33" i="7"/>
  <c r="J33" i="7"/>
  <c r="I33" i="7"/>
  <c r="H33" i="7"/>
  <c r="G33" i="7"/>
  <c r="F33" i="7"/>
  <c r="E33" i="7"/>
  <c r="D33" i="7"/>
  <c r="C33" i="7"/>
  <c r="M32" i="7"/>
  <c r="M30" i="7"/>
  <c r="M29" i="7"/>
  <c r="M28" i="7"/>
  <c r="M26" i="7"/>
  <c r="M27" i="7"/>
  <c r="M25" i="7"/>
  <c r="M24" i="7"/>
  <c r="M23" i="7"/>
  <c r="M31" i="7"/>
  <c r="M22" i="7"/>
  <c r="D7" i="5"/>
  <c r="F7" i="5"/>
  <c r="K7" i="5"/>
  <c r="D8" i="5"/>
  <c r="F8" i="5"/>
  <c r="K8" i="5"/>
  <c r="D9" i="5"/>
  <c r="F9" i="5"/>
  <c r="K9" i="5"/>
  <c r="D10" i="5"/>
  <c r="F10" i="5"/>
  <c r="K10" i="5"/>
  <c r="D11" i="5"/>
  <c r="F11" i="5"/>
  <c r="K11" i="5"/>
  <c r="D12" i="5"/>
  <c r="F12" i="5"/>
  <c r="K12" i="5"/>
  <c r="D13" i="5"/>
  <c r="F13" i="5"/>
  <c r="K13" i="5"/>
  <c r="D14" i="5"/>
  <c r="F14" i="5"/>
  <c r="K14" i="5"/>
  <c r="D15" i="5"/>
  <c r="F15" i="5"/>
  <c r="D16" i="5"/>
  <c r="F16" i="5"/>
  <c r="D17" i="5"/>
  <c r="F17" i="5"/>
  <c r="D18" i="5"/>
  <c r="F18" i="5"/>
  <c r="D19" i="5"/>
  <c r="F19" i="5"/>
  <c r="D20" i="5"/>
  <c r="F20" i="5"/>
  <c r="G22" i="5"/>
  <c r="K7" i="2"/>
  <c r="K8" i="2"/>
  <c r="K9" i="2"/>
  <c r="K10" i="2"/>
  <c r="K11" i="2"/>
  <c r="K12" i="2"/>
  <c r="K13" i="2"/>
  <c r="K6" i="2"/>
  <c r="B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7" authorId="0" shapeId="0" xr:uid="{36B1C226-882B-7D42-AECD-CAE1B8683A0F}">
      <text>
        <r>
          <rPr>
            <sz val="8"/>
            <color rgb="FF000000"/>
            <rFont val="Tahoma"/>
            <family val="2"/>
          </rPr>
          <t>Variable cell</t>
        </r>
      </text>
    </comment>
    <comment ref="K7" authorId="0" shapeId="0" xr:uid="{F31AFE15-9C42-0F45-BB32-A165674D702A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8" authorId="0" shapeId="0" xr:uid="{D8473813-9209-C149-BF5F-A96F5C94EE48}">
      <text>
        <r>
          <rPr>
            <sz val="8"/>
            <color rgb="FF000000"/>
            <rFont val="Tahoma"/>
            <family val="2"/>
          </rPr>
          <t>Variable cell</t>
        </r>
      </text>
    </comment>
    <comment ref="K8" authorId="0" shapeId="0" xr:uid="{100C9B46-5AD0-5F4F-934B-71FA15255658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9" authorId="0" shapeId="0" xr:uid="{1389964F-E261-E445-B748-CB13EB134592}">
      <text>
        <r>
          <rPr>
            <sz val="8"/>
            <color rgb="FF000000"/>
            <rFont val="Tahoma"/>
            <family val="2"/>
          </rPr>
          <t>Variable cell</t>
        </r>
      </text>
    </comment>
    <comment ref="K9" authorId="0" shapeId="0" xr:uid="{02902918-E1D1-214B-A50D-E3884A50694E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0" authorId="0" shapeId="0" xr:uid="{E29B9852-2E5D-3F4E-B0B6-6E622F88B718}">
      <text>
        <r>
          <rPr>
            <sz val="8"/>
            <color indexed="81"/>
            <rFont val="Tahoma"/>
            <family val="2"/>
          </rPr>
          <t>Variable cell</t>
        </r>
      </text>
    </comment>
    <comment ref="K10" authorId="0" shapeId="0" xr:uid="{D3DB4891-4F9A-E443-A5F8-ACAEDFAF351D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1" authorId="0" shapeId="0" xr:uid="{4D4DC01C-7594-4340-BBB5-BB1A0D5C1387}">
      <text>
        <r>
          <rPr>
            <sz val="8"/>
            <color indexed="8"/>
            <rFont val="Tahoma"/>
            <family val="2"/>
          </rPr>
          <t>Variable cell</t>
        </r>
      </text>
    </comment>
    <comment ref="K11" authorId="0" shapeId="0" xr:uid="{3D260671-4CB9-0B44-A83A-B032544A5843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2" authorId="0" shapeId="0" xr:uid="{AF4EB76D-F02F-E34F-A0D4-C8F095125F6F}">
      <text>
        <r>
          <rPr>
            <sz val="8"/>
            <color indexed="8"/>
            <rFont val="Tahoma"/>
            <family val="2"/>
          </rPr>
          <t>Variable cell</t>
        </r>
      </text>
    </comment>
    <comment ref="K12" authorId="0" shapeId="0" xr:uid="{BC0FC01B-4D84-B24C-8459-70CB28D6E6EE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3" authorId="0" shapeId="0" xr:uid="{433FFF46-82B2-9D44-BED3-0B00EF8192BC}">
      <text>
        <r>
          <rPr>
            <sz val="8"/>
            <color indexed="81"/>
            <rFont val="Tahoma"/>
            <family val="2"/>
          </rPr>
          <t>Variable cell</t>
        </r>
      </text>
    </comment>
    <comment ref="K13" authorId="0" shapeId="0" xr:uid="{10D95576-BFC3-1A4A-A880-8C156DC9DF78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4" authorId="0" shapeId="0" xr:uid="{119C926A-5FC8-7946-BCC3-DBC62D7C31DA}">
      <text>
        <r>
          <rPr>
            <sz val="8"/>
            <color rgb="FF000000"/>
            <rFont val="Tahoma"/>
            <family val="2"/>
          </rPr>
          <t>Variable cell</t>
        </r>
      </text>
    </comment>
    <comment ref="K14" authorId="0" shapeId="0" xr:uid="{4D4FD26F-B3CB-0D41-B7CB-96ABC78E784B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5" authorId="0" shapeId="0" xr:uid="{2CB354F6-3D72-6140-B3C5-1D22673335A4}">
      <text>
        <r>
          <rPr>
            <sz val="8"/>
            <color indexed="81"/>
            <rFont val="Tahoma"/>
            <family val="2"/>
          </rPr>
          <t>Variable cell</t>
        </r>
      </text>
    </comment>
    <comment ref="B16" authorId="0" shapeId="0" xr:uid="{D92E5858-09CC-3940-A750-7D48F97365C8}">
      <text>
        <r>
          <rPr>
            <sz val="8"/>
            <color indexed="8"/>
            <rFont val="Tahoma"/>
            <family val="2"/>
          </rPr>
          <t>Variable cell</t>
        </r>
      </text>
    </comment>
    <comment ref="B17" authorId="0" shapeId="0" xr:uid="{8C7A4314-A083-A943-B0B0-4F162AB6D2A2}">
      <text>
        <r>
          <rPr>
            <sz val="8"/>
            <color indexed="81"/>
            <rFont val="Tahoma"/>
            <family val="2"/>
          </rPr>
          <t>Variable cell</t>
        </r>
      </text>
    </comment>
    <comment ref="B18" authorId="0" shapeId="0" xr:uid="{E32BAC65-DD80-C045-BBA0-6D212882A3CB}">
      <text>
        <r>
          <rPr>
            <sz val="8"/>
            <color indexed="81"/>
            <rFont val="Tahoma"/>
            <family val="2"/>
          </rPr>
          <t>Variable cell</t>
        </r>
      </text>
    </comment>
    <comment ref="B19" authorId="0" shapeId="0" xr:uid="{33743040-31C9-424D-A772-40C235E7F383}">
      <text>
        <r>
          <rPr>
            <sz val="8"/>
            <color indexed="8"/>
            <rFont val="Tahoma"/>
            <family val="2"/>
          </rPr>
          <t>Variable cell</t>
        </r>
      </text>
    </comment>
    <comment ref="B20" authorId="0" shapeId="0" xr:uid="{AAB99D48-8D77-144E-88C9-50C54946B94F}">
      <text>
        <r>
          <rPr>
            <sz val="8"/>
            <color rgb="FF000000"/>
            <rFont val="Tahoma"/>
            <family val="2"/>
          </rPr>
          <t>Variable cell</t>
        </r>
      </text>
    </comment>
    <comment ref="G22" authorId="0" shapeId="0" xr:uid="{971D91D3-F2A1-EE46-B7A5-799F39B1A2E7}">
      <text>
        <r>
          <rPr>
            <sz val="8"/>
            <color rgb="FF000000"/>
            <rFont val="Tahoma"/>
            <family val="2"/>
          </rPr>
          <t>Set cell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K6" authorId="0" shapeId="0" xr:uid="{4A8DEE36-9E62-E24F-970C-EEFFA6BCF7F5}">
      <text>
        <r>
          <rPr>
            <sz val="8"/>
            <color rgb="FF000000"/>
            <rFont val="Tahoma"/>
            <family val="2"/>
          </rPr>
          <t>Constraint cell</t>
        </r>
      </text>
    </comment>
    <comment ref="K7" authorId="0" shapeId="0" xr:uid="{25E1FE8F-3B8C-3940-897B-62F01B81F1C7}">
      <text>
        <r>
          <rPr>
            <sz val="8"/>
            <color rgb="FF000000"/>
            <rFont val="Tahoma"/>
            <family val="2"/>
          </rPr>
          <t>Constraint cell</t>
        </r>
      </text>
    </comment>
    <comment ref="K8" authorId="0" shapeId="0" xr:uid="{730856DB-EFC5-8342-B1B7-53D2C68CB65B}">
      <text>
        <r>
          <rPr>
            <sz val="8"/>
            <color rgb="FF000000"/>
            <rFont val="Tahoma"/>
            <family val="2"/>
          </rPr>
          <t>Constraint cell</t>
        </r>
      </text>
    </comment>
    <comment ref="K9" authorId="0" shapeId="0" xr:uid="{629A0407-F47F-8D45-934D-0803DF4AA115}">
      <text>
        <r>
          <rPr>
            <sz val="8"/>
            <color rgb="FF000000"/>
            <rFont val="Tahoma"/>
            <family val="2"/>
          </rPr>
          <t>Constraint cell</t>
        </r>
      </text>
    </comment>
    <comment ref="K10" authorId="0" shapeId="0" xr:uid="{9E6D8B91-0FC5-C94A-8ECF-BEDDF040D17E}">
      <text>
        <r>
          <rPr>
            <sz val="8"/>
            <color rgb="FF000000"/>
            <rFont val="Tahoma"/>
            <family val="2"/>
          </rPr>
          <t>Constraint cell</t>
        </r>
      </text>
    </comment>
    <comment ref="K11" authorId="0" shapeId="0" xr:uid="{943B0BE7-069C-A74F-81D5-90F652760ADF}">
      <text>
        <r>
          <rPr>
            <sz val="8"/>
            <color rgb="FF000000"/>
            <rFont val="Tahoma"/>
            <family val="2"/>
          </rPr>
          <t>Constraint cell</t>
        </r>
      </text>
    </comment>
    <comment ref="K12" authorId="0" shapeId="0" xr:uid="{44403671-D972-FA48-93BD-8719CC0EA4E3}">
      <text>
        <r>
          <rPr>
            <sz val="8"/>
            <color rgb="FF000000"/>
            <rFont val="Tahoma"/>
            <family val="2"/>
          </rPr>
          <t>Constraint cell</t>
        </r>
      </text>
    </comment>
    <comment ref="K13" authorId="0" shapeId="0" xr:uid="{2829AFB9-2E8B-614B-A0B4-D92E338AB8D5}">
      <text>
        <r>
          <rPr>
            <sz val="8"/>
            <color rgb="FF000000"/>
            <rFont val="Tahoma"/>
            <family val="2"/>
          </rPr>
          <t>Constraint cell</t>
        </r>
      </text>
    </comment>
    <comment ref="B23" authorId="0" shapeId="0" xr:uid="{DD208CF1-B204-6343-A644-EE8CB907582C}">
      <text>
        <r>
          <rPr>
            <sz val="8"/>
            <color rgb="FF000000"/>
            <rFont val="Tahoma"/>
            <family val="2"/>
          </rPr>
          <t>Flow Cell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19" authorId="0" shapeId="0" xr:uid="{5D68FC68-65AF-C442-B1DC-41170B0937E5}">
      <text>
        <r>
          <rPr>
            <sz val="8"/>
            <color rgb="FF000000"/>
            <rFont val="Tahoma"/>
            <family val="2"/>
          </rPr>
          <t>Flow Cell</t>
        </r>
      </text>
    </comment>
  </commentList>
</comments>
</file>

<file path=xl/sharedStrings.xml><?xml version="1.0" encoding="utf-8"?>
<sst xmlns="http://schemas.openxmlformats.org/spreadsheetml/2006/main" count="152" uniqueCount="61">
  <si>
    <t>Units</t>
  </si>
  <si>
    <t>Upper</t>
  </si>
  <si>
    <t>of Flow</t>
  </si>
  <si>
    <t xml:space="preserve">  From</t>
  </si>
  <si>
    <t xml:space="preserve">  To</t>
  </si>
  <si>
    <t>Bound</t>
  </si>
  <si>
    <t xml:space="preserve">  Nodes</t>
  </si>
  <si>
    <t>Net Flow</t>
  </si>
  <si>
    <t>Supply/Demand</t>
  </si>
  <si>
    <t>New York</t>
  </si>
  <si>
    <t>Nashville</t>
  </si>
  <si>
    <t>St. Louis</t>
  </si>
  <si>
    <t>Dallas</t>
  </si>
  <si>
    <t>Los Angeles</t>
  </si>
  <si>
    <t>Select</t>
  </si>
  <si>
    <t>Route?</t>
  </si>
  <si>
    <t xml:space="preserve">Total </t>
  </si>
  <si>
    <t>Cleveland</t>
  </si>
  <si>
    <t xml:space="preserve"> Maximal Flow</t>
  </si>
  <si>
    <t>Seattle</t>
  </si>
  <si>
    <t>San Fransisco</t>
  </si>
  <si>
    <t>Denver</t>
  </si>
  <si>
    <t>Kansas City</t>
  </si>
  <si>
    <t>Chicago</t>
  </si>
  <si>
    <t>Washington DC</t>
  </si>
  <si>
    <t xml:space="preserve"> Bids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</si>
  <si>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</si>
  <si>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</si>
  <si>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</si>
  <si>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</si>
  <si>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</si>
  <si>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</si>
  <si>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</si>
  <si>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</si>
  <si>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</si>
  <si>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</si>
  <si>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&lt;=</t>
  </si>
  <si>
    <t>Salt Lake City</t>
  </si>
  <si>
    <t>Phoenix</t>
  </si>
  <si>
    <t>Cost</t>
  </si>
  <si>
    <t>Fuel</t>
  </si>
  <si>
    <t xml:space="preserve"> -- Flight Segments --</t>
  </si>
  <si>
    <t xml:space="preserve"> Maximal Revenue</t>
  </si>
  <si>
    <t>Max Lease</t>
  </si>
  <si>
    <t>Lease Number Given</t>
  </si>
  <si>
    <t>Total Leases Received</t>
  </si>
  <si>
    <t>BID 1</t>
  </si>
  <si>
    <t>BID 2</t>
  </si>
  <si>
    <t>BID 3</t>
  </si>
  <si>
    <t>BID 4</t>
  </si>
  <si>
    <t>BID 5</t>
  </si>
  <si>
    <t>BID 6</t>
  </si>
  <si>
    <t>BID 7</t>
  </si>
  <si>
    <t>BID 8</t>
  </si>
  <si>
    <t>BID 9</t>
  </si>
  <si>
    <t>BID 10</t>
  </si>
  <si>
    <t>BID 11</t>
  </si>
  <si>
    <t>BIDDER</t>
  </si>
  <si>
    <t>N/A</t>
  </si>
  <si>
    <t>FCC LICENSE 1</t>
  </si>
  <si>
    <t>FCC LICENSE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</si>
</sst>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General_)"/>
    <numFmt numFmtId="165" formatCode="0.0_)"/>
    <numFmt numFmtId="166" formatCode="0.0"/>
    <numFmt numFmtId="167" formatCode="#,##0.0"/>
    <numFmt numFmtId="168" formatCode="_(&quot;$&quot;* #,##0_);_(&quot;$&quot;* \(#,##0\);_(&quot;$&quot;* &quot;-&quot;??_);_(@_)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Tahoma"/>
      <family val="2"/>
    </font>
    <font>
      <i/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2" fillId="0" borderId="0"/>
    <xf numFmtId="44" fontId="16" fillId="0" borderId="0" applyFont="0" applyFill="0" applyBorder="0" applyAlignment="0" applyProtection="0"/>
    <xf numFmtId="0" fontId="17" fillId="0" borderId="0"/>
  </cellStyleXfs>
  <cellXfs count="77">
    <xf numFmtId="0" fontId="0" fillId="0" borderId="0" xfId="0"/>
    <xf numFmtId="164" fontId="2" fillId="0" borderId="0" xfId="1" applyAlignment="1">
      <alignment horizontal="center"/>
    </xf>
    <xf numFmtId="164" fontId="3" fillId="0" borderId="0" xfId="1" applyFont="1" applyAlignment="1">
      <alignment horizontal="center"/>
    </xf>
    <xf numFmtId="164" fontId="3" fillId="0" borderId="0" xfId="1" applyFont="1" applyAlignment="1">
      <alignment horizontal="centerContinuous"/>
    </xf>
    <xf numFmtId="164" fontId="2" fillId="0" borderId="0" xfId="1"/>
    <xf numFmtId="164" fontId="3" fillId="0" borderId="1" xfId="1" applyFont="1" applyBorder="1" applyAlignment="1">
      <alignment horizontal="center"/>
    </xf>
    <xf numFmtId="164" fontId="3" fillId="0" borderId="1" xfId="1" applyFont="1" applyBorder="1" applyAlignment="1">
      <alignment horizontal="left"/>
    </xf>
    <xf numFmtId="164" fontId="6" fillId="0" borderId="0" xfId="1" applyFont="1" applyAlignment="1" applyProtection="1">
      <alignment horizontal="center"/>
      <protection locked="0"/>
    </xf>
    <xf numFmtId="164" fontId="6" fillId="0" borderId="0" xfId="1" applyFont="1" applyBorder="1" applyAlignment="1" applyProtection="1">
      <alignment horizontal="center"/>
      <protection locked="0"/>
    </xf>
    <xf numFmtId="165" fontId="5" fillId="2" borderId="2" xfId="1" applyNumberFormat="1" applyFont="1" applyFill="1" applyBorder="1" applyAlignment="1">
      <alignment horizontal="center"/>
    </xf>
    <xf numFmtId="165" fontId="5" fillId="2" borderId="0" xfId="1" applyNumberFormat="1" applyFont="1" applyFill="1" applyBorder="1" applyAlignment="1">
      <alignment horizontal="center"/>
    </xf>
    <xf numFmtId="164" fontId="8" fillId="2" borderId="3" xfId="1" applyFont="1" applyFill="1" applyBorder="1" applyAlignment="1">
      <alignment horizontal="center"/>
    </xf>
    <xf numFmtId="165" fontId="9" fillId="2" borderId="4" xfId="1" applyNumberFormat="1" applyFont="1" applyFill="1" applyBorder="1" applyAlignment="1">
      <alignment horizontal="center"/>
    </xf>
    <xf numFmtId="164" fontId="2" fillId="0" borderId="0" xfId="1" applyBorder="1" applyAlignment="1">
      <alignment horizontal="center"/>
    </xf>
    <xf numFmtId="164" fontId="3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3" fillId="0" borderId="1" xfId="1" applyFont="1" applyBorder="1"/>
    <xf numFmtId="164" fontId="3" fillId="0" borderId="0" xfId="1" applyFont="1" applyAlignment="1">
      <alignment horizontal="left"/>
    </xf>
    <xf numFmtId="165" fontId="5" fillId="2" borderId="5" xfId="1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0" xfId="3"/>
    <xf numFmtId="0" fontId="17" fillId="0" borderId="0" xfId="3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right"/>
    </xf>
    <xf numFmtId="0" fontId="17" fillId="0" borderId="7" xfId="3" applyBorder="1"/>
    <xf numFmtId="166" fontId="4" fillId="0" borderId="0" xfId="3" applyNumberFormat="1" applyFont="1" applyAlignment="1">
      <alignment horizontal="center"/>
    </xf>
    <xf numFmtId="0" fontId="2" fillId="0" borderId="0" xfId="3" applyFont="1"/>
    <xf numFmtId="0" fontId="8" fillId="0" borderId="0" xfId="3" applyFont="1" applyAlignment="1">
      <alignment horizontal="center"/>
    </xf>
    <xf numFmtId="0" fontId="4" fillId="0" borderId="0" xfId="3" applyFont="1"/>
    <xf numFmtId="0" fontId="4" fillId="0" borderId="7" xfId="3" applyFont="1" applyBorder="1" applyAlignment="1">
      <alignment horizontal="center"/>
    </xf>
    <xf numFmtId="0" fontId="8" fillId="0" borderId="7" xfId="3" applyFont="1" applyBorder="1" applyAlignment="1">
      <alignment horizontal="center"/>
    </xf>
    <xf numFmtId="0" fontId="4" fillId="0" borderId="7" xfId="3" applyFont="1" applyBorder="1"/>
    <xf numFmtId="0" fontId="4" fillId="0" borderId="1" xfId="3" applyFont="1" applyBorder="1" applyAlignment="1">
      <alignment horizontal="center"/>
    </xf>
    <xf numFmtId="0" fontId="17" fillId="0" borderId="1" xfId="3" applyBorder="1" applyAlignment="1">
      <alignment horizontal="left"/>
    </xf>
    <xf numFmtId="0" fontId="4" fillId="0" borderId="1" xfId="3" applyFont="1" applyBorder="1"/>
    <xf numFmtId="0" fontId="4" fillId="0" borderId="1" xfId="3" applyFont="1" applyBorder="1" applyAlignment="1">
      <alignment horizontal="left"/>
    </xf>
    <xf numFmtId="166" fontId="5" fillId="3" borderId="2" xfId="3" applyNumberFormat="1" applyFont="1" applyFill="1" applyBorder="1" applyAlignment="1">
      <alignment horizontal="center"/>
    </xf>
    <xf numFmtId="1" fontId="8" fillId="3" borderId="3" xfId="3" applyNumberFormat="1" applyFont="1" applyFill="1" applyBorder="1" applyAlignment="1">
      <alignment horizontal="center"/>
    </xf>
    <xf numFmtId="167" fontId="9" fillId="3" borderId="4" xfId="3" applyNumberFormat="1" applyFont="1" applyFill="1" applyBorder="1" applyAlignment="1">
      <alignment horizontal="center"/>
    </xf>
    <xf numFmtId="164" fontId="7" fillId="0" borderId="0" xfId="1" applyFont="1" applyAlignment="1" applyProtection="1">
      <alignment horizontal="left"/>
      <protection locked="0"/>
    </xf>
    <xf numFmtId="164" fontId="7" fillId="0" borderId="0" xfId="1" applyFont="1" applyBorder="1" applyAlignment="1" applyProtection="1">
      <alignment horizontal="left"/>
      <protection locked="0"/>
    </xf>
    <xf numFmtId="164" fontId="3" fillId="0" borderId="0" xfId="1" applyFont="1" applyBorder="1" applyAlignment="1">
      <alignment horizontal="left"/>
    </xf>
    <xf numFmtId="165" fontId="5" fillId="2" borderId="1" xfId="1" applyNumberFormat="1" applyFont="1" applyFill="1" applyBorder="1" applyAlignment="1">
      <alignment horizontal="center"/>
    </xf>
    <xf numFmtId="164" fontId="6" fillId="0" borderId="1" xfId="1" applyFont="1" applyBorder="1" applyAlignment="1" applyProtection="1">
      <alignment horizontal="center"/>
      <protection locked="0"/>
    </xf>
    <xf numFmtId="164" fontId="7" fillId="0" borderId="1" xfId="1" applyFont="1" applyBorder="1" applyAlignment="1" applyProtection="1">
      <alignment horizontal="left"/>
      <protection locked="0"/>
    </xf>
    <xf numFmtId="164" fontId="8" fillId="2" borderId="6" xfId="1" applyFont="1" applyFill="1" applyBorder="1" applyAlignment="1">
      <alignment horizontal="center"/>
    </xf>
    <xf numFmtId="0" fontId="12" fillId="0" borderId="9" xfId="0" applyFont="1" applyBorder="1"/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" fontId="19" fillId="3" borderId="0" xfId="0" applyNumberFormat="1" applyFont="1" applyFill="1" applyBorder="1" applyAlignment="1">
      <alignment horizontal="center"/>
    </xf>
    <xf numFmtId="1" fontId="19" fillId="3" borderId="12" xfId="0" applyNumberFormat="1" applyFont="1" applyFill="1" applyBorder="1" applyAlignment="1">
      <alignment horizontal="center"/>
    </xf>
    <xf numFmtId="1" fontId="19" fillId="3" borderId="1" xfId="0" applyNumberFormat="1" applyFont="1" applyFill="1" applyBorder="1" applyAlignment="1">
      <alignment horizontal="center"/>
    </xf>
    <xf numFmtId="1" fontId="19" fillId="3" borderId="14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1" fontId="14" fillId="3" borderId="0" xfId="0" applyNumberFormat="1" applyFont="1" applyFill="1" applyBorder="1" applyAlignment="1">
      <alignment horizontal="center"/>
    </xf>
    <xf numFmtId="1" fontId="15" fillId="3" borderId="0" xfId="0" applyNumberFormat="1" applyFont="1" applyFill="1"/>
    <xf numFmtId="1" fontId="19" fillId="4" borderId="8" xfId="0" applyNumberFormat="1" applyFont="1" applyFill="1" applyBorder="1" applyAlignment="1">
      <alignment horizontal="center"/>
    </xf>
    <xf numFmtId="0" fontId="0" fillId="4" borderId="7" xfId="0" applyFill="1" applyBorder="1"/>
    <xf numFmtId="0" fontId="0" fillId="4" borderId="10" xfId="0" applyFill="1" applyBorder="1"/>
    <xf numFmtId="0" fontId="0" fillId="4" borderId="1" xfId="0" applyFill="1" applyBorder="1"/>
    <xf numFmtId="0" fontId="0" fillId="4" borderId="14" xfId="0" applyFill="1" applyBorder="1"/>
    <xf numFmtId="0" fontId="0" fillId="0" borderId="15" xfId="0" applyBorder="1"/>
    <xf numFmtId="0" fontId="0" fillId="0" borderId="16" xfId="0" applyBorder="1"/>
    <xf numFmtId="0" fontId="0" fillId="4" borderId="0" xfId="0" applyFill="1" applyBorder="1"/>
    <xf numFmtId="0" fontId="0" fillId="4" borderId="9" xfId="0" applyFill="1" applyBorder="1"/>
    <xf numFmtId="168" fontId="9" fillId="2" borderId="4" xfId="2" applyNumberFormat="1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0" fillId="4" borderId="12" xfId="0" applyFill="1" applyBorder="1"/>
    <xf numFmtId="0" fontId="0" fillId="0" borderId="17" xfId="0" applyBorder="1"/>
    <xf numFmtId="0" fontId="1" fillId="0" borderId="0" xfId="0" applyFont="1" applyAlignment="1">
      <alignment horizontal="center"/>
    </xf>
  </cellXfs>
  <cellStyles count="4">
    <cellStyle name="Currency" xfId="2" builtinId="4"/>
    <cellStyle name="Normal" xfId="0" builtinId="0"/>
    <cellStyle name="Normal 2" xfId="3" xr:uid="{E0EFCB11-422A-CC44-BC7C-0DABB939C88B}"/>
    <cellStyle name="Normal_Fig5-24" xfId="1" xr:uid="{4DB526E7-E640-6940-B6BF-3B1F1BE0F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0</xdr:row>
      <xdr:rowOff>152400</xdr:rowOff>
    </xdr:from>
    <xdr:to>
      <xdr:col>9</xdr:col>
      <xdr:colOff>412777</xdr:colOff>
      <xdr:row>2</xdr:row>
      <xdr:rowOff>152400</xdr:rowOff>
    </xdr:to>
    <xdr:sp macro="[1]!Toggle" textlink="">
      <xdr:nvSpPr>
        <xdr:cNvPr id="2" name="Text 2">
          <a:extLst>
            <a:ext uri="{FF2B5EF4-FFF2-40B4-BE49-F238E27FC236}">
              <a16:creationId xmlns:a16="http://schemas.microsoft.com/office/drawing/2014/main" id="{824C58AD-716B-BE4D-A22A-A7E0FFF300F8}"/>
            </a:ext>
          </a:extLst>
        </xdr:cNvPr>
        <xdr:cNvSpPr>
          <a:spLocks noChangeArrowheads="1"/>
        </xdr:cNvSpPr>
      </xdr:nvSpPr>
      <xdr:spPr bwMode="auto">
        <a:xfrm>
          <a:off x="3581400" y="152400"/>
          <a:ext cx="2889277" cy="3302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Shipment From NY to LA</a:t>
          </a:r>
        </a:p>
      </xdr:txBody>
    </xdr:sp>
    <xdr:clientData/>
  </xdr:twoCellAnchor>
  <xdr:twoCellAnchor>
    <xdr:from>
      <xdr:col>8</xdr:col>
      <xdr:colOff>9525</xdr:colOff>
      <xdr:row>17</xdr:row>
      <xdr:rowOff>76200</xdr:rowOff>
    </xdr:from>
    <xdr:to>
      <xdr:col>11</xdr:col>
      <xdr:colOff>657191</xdr:colOff>
      <xdr:row>23</xdr:row>
      <xdr:rowOff>76200</xdr:rowOff>
    </xdr:to>
    <xdr:sp macro="" textlink="">
      <xdr:nvSpPr>
        <xdr:cNvPr id="3" name="Note" hidden="1">
          <a:extLst>
            <a:ext uri="{FF2B5EF4-FFF2-40B4-BE49-F238E27FC236}">
              <a16:creationId xmlns:a16="http://schemas.microsoft.com/office/drawing/2014/main" id="{29EF9A4E-93E7-8640-8C19-25C8913615A8}"/>
            </a:ext>
          </a:extLst>
        </xdr:cNvPr>
        <xdr:cNvSpPr txBox="1">
          <a:spLocks noChangeArrowheads="1"/>
        </xdr:cNvSpPr>
      </xdr:nvSpPr>
      <xdr:spPr bwMode="auto">
        <a:xfrm>
          <a:off x="5394325" y="2882900"/>
          <a:ext cx="2666966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Minimize:    G26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or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Maximize:    H26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B7:B24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L7:L17&gt;=M7:M17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B7:B24&gt;=0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0</xdr:row>
      <xdr:rowOff>127000</xdr:rowOff>
    </xdr:from>
    <xdr:to>
      <xdr:col>8</xdr:col>
      <xdr:colOff>256913</xdr:colOff>
      <xdr:row>2</xdr:row>
      <xdr:rowOff>43873</xdr:rowOff>
    </xdr:to>
    <xdr:sp macro="[1]!Toggle" textlink="">
      <xdr:nvSpPr>
        <xdr:cNvPr id="19" name="Text 2">
          <a:extLst>
            <a:ext uri="{FF2B5EF4-FFF2-40B4-BE49-F238E27FC236}">
              <a16:creationId xmlns:a16="http://schemas.microsoft.com/office/drawing/2014/main" id="{985A4C71-BB88-4F41-957C-94B71ACC35A6}"/>
            </a:ext>
          </a:extLst>
        </xdr:cNvPr>
        <xdr:cNvSpPr>
          <a:spLocks noChangeArrowheads="1"/>
        </xdr:cNvSpPr>
      </xdr:nvSpPr>
      <xdr:spPr bwMode="auto">
        <a:xfrm>
          <a:off x="3594100" y="127000"/>
          <a:ext cx="2771513" cy="323273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Amazon Warehouse Problem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1477433</xdr:colOff>
      <xdr:row>1</xdr:row>
      <xdr:rowOff>14111</xdr:rowOff>
    </xdr:from>
    <xdr:to>
      <xdr:col>9</xdr:col>
      <xdr:colOff>505178</xdr:colOff>
      <xdr:row>3</xdr:row>
      <xdr:rowOff>77611</xdr:rowOff>
    </xdr:to>
    <xdr:sp macro="[1]!Toggle" textlink="">
      <xdr:nvSpPr>
        <xdr:cNvPr id="2" name="Text 2">
          <a:extLst>
            <a:ext uri="{FF2B5EF4-FFF2-40B4-BE49-F238E27FC236}">
              <a16:creationId xmlns:a16="http://schemas.microsoft.com/office/drawing/2014/main" id="{70FED001-2B2B-CD43-A21A-6765DABEE8B9}"/>
            </a:ext>
          </a:extLst>
        </xdr:cNvPr>
        <xdr:cNvSpPr>
          <a:spLocks noChangeArrowheads="1"/>
        </xdr:cNvSpPr>
      </xdr:nvSpPr>
      <xdr:spPr bwMode="auto">
        <a:xfrm>
          <a:off x="2309989" y="211667"/>
          <a:ext cx="6718300" cy="458611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FCC Licensing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5-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Travel Plan"/>
      <sheetName val="Fig5-7"/>
    </sheetNames>
    <definedNames>
      <definedName name="Toggle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8E07-C8C5-9D4F-8FEF-08B0CD4AA4F3}">
  <sheetPr codeName="Sheet2">
    <pageSetUpPr fitToPage="1"/>
  </sheetPr>
  <dimension ref="B2:L23"/>
  <sheetViews>
    <sheetView zoomScale="110" zoomScaleNormal="110" workbookViewId="0">
      <selection activeCell="H19" sqref="H19"/>
    </sheetView>
  </sheetViews>
  <sheetFormatPr baseColWidth="10" defaultColWidth="8.83203125" defaultRowHeight="13" x14ac:dyDescent="0.15"/>
  <cols>
    <col min="1" max="1" width="5.5" style="21" customWidth="1"/>
    <col min="2" max="2" width="7.5" style="21" customWidth="1"/>
    <col min="3" max="3" width="3.5" style="22" customWidth="1"/>
    <col min="4" max="4" width="12.5" style="21" customWidth="1"/>
    <col min="5" max="5" width="3.1640625" style="22" customWidth="1"/>
    <col min="6" max="6" width="14.5" style="21" customWidth="1"/>
    <col min="7" max="7" width="9" style="22" customWidth="1"/>
    <col min="8" max="8" width="7" style="21" customWidth="1"/>
    <col min="9" max="9" width="3.33203125" style="23" customWidth="1"/>
    <col min="10" max="10" width="14.5" style="21" customWidth="1"/>
    <col min="11" max="11" width="9" style="21" customWidth="1"/>
    <col min="12" max="12" width="15.5" style="22" customWidth="1"/>
    <col min="13" max="16384" width="8.83203125" style="21"/>
  </cols>
  <sheetData>
    <row r="2" spans="2:12" x14ac:dyDescent="0.15">
      <c r="G2" s="21"/>
    </row>
    <row r="5" spans="2:12" x14ac:dyDescent="0.15">
      <c r="B5" s="23" t="s">
        <v>14</v>
      </c>
      <c r="G5" s="23" t="s">
        <v>40</v>
      </c>
    </row>
    <row r="6" spans="2:12" ht="14" thickBot="1" x14ac:dyDescent="0.2">
      <c r="B6" s="33" t="s">
        <v>15</v>
      </c>
      <c r="C6" s="36" t="s">
        <v>3</v>
      </c>
      <c r="D6" s="36"/>
      <c r="E6" s="36" t="s">
        <v>4</v>
      </c>
      <c r="F6" s="35"/>
      <c r="G6" s="33" t="s">
        <v>39</v>
      </c>
      <c r="I6" s="33" t="s">
        <v>6</v>
      </c>
      <c r="J6" s="34"/>
      <c r="K6" s="33" t="s">
        <v>7</v>
      </c>
      <c r="L6" s="33" t="s">
        <v>8</v>
      </c>
    </row>
    <row r="7" spans="2:12" x14ac:dyDescent="0.15">
      <c r="B7" s="37">
        <v>0</v>
      </c>
      <c r="C7" s="23">
        <v>1</v>
      </c>
      <c r="D7" s="27" t="str">
        <f t="shared" ref="D7:D20" si="0">VLOOKUP(C7,$I$7:$J$14,2)</f>
        <v>New York</v>
      </c>
      <c r="E7" s="23">
        <v>2</v>
      </c>
      <c r="F7" s="27" t="str">
        <f t="shared" ref="F7:F20" si="1">VLOOKUP(E7,$I$7:$J$14,2)</f>
        <v>Cleveland</v>
      </c>
      <c r="G7" s="26">
        <v>400</v>
      </c>
      <c r="I7" s="23">
        <v>1</v>
      </c>
      <c r="J7" s="29" t="s">
        <v>9</v>
      </c>
      <c r="K7" s="38">
        <f t="shared" ref="K7:K14" si="2">SUMIF($E$7:$E$20,I7,$B$7:$B$20)-SUMIF($C$7:$C$20,I7,$B$7:$B$20)</f>
        <v>-1</v>
      </c>
      <c r="L7" s="23">
        <v>-1</v>
      </c>
    </row>
    <row r="8" spans="2:12" x14ac:dyDescent="0.15">
      <c r="B8" s="37">
        <v>1</v>
      </c>
      <c r="C8" s="23">
        <v>1</v>
      </c>
      <c r="D8" s="27" t="str">
        <f t="shared" si="0"/>
        <v>New York</v>
      </c>
      <c r="E8" s="23">
        <v>3</v>
      </c>
      <c r="F8" s="27" t="str">
        <f t="shared" si="1"/>
        <v>St. Louis</v>
      </c>
      <c r="G8" s="26">
        <v>950</v>
      </c>
      <c r="I8" s="23">
        <v>2</v>
      </c>
      <c r="J8" s="29" t="s">
        <v>17</v>
      </c>
      <c r="K8" s="38">
        <f t="shared" si="2"/>
        <v>0</v>
      </c>
      <c r="L8" s="23">
        <v>0</v>
      </c>
    </row>
    <row r="9" spans="2:12" x14ac:dyDescent="0.15">
      <c r="B9" s="37">
        <v>0</v>
      </c>
      <c r="C9" s="23">
        <v>1</v>
      </c>
      <c r="D9" s="27" t="str">
        <f t="shared" si="0"/>
        <v>New York</v>
      </c>
      <c r="E9" s="23">
        <v>4</v>
      </c>
      <c r="F9" s="27" t="str">
        <f t="shared" si="1"/>
        <v>Nashville</v>
      </c>
      <c r="G9" s="26">
        <v>800</v>
      </c>
      <c r="I9" s="23">
        <v>3</v>
      </c>
      <c r="J9" s="29" t="s">
        <v>11</v>
      </c>
      <c r="K9" s="38">
        <f t="shared" si="2"/>
        <v>0</v>
      </c>
      <c r="L9" s="23">
        <v>0</v>
      </c>
    </row>
    <row r="10" spans="2:12" x14ac:dyDescent="0.15">
      <c r="B10" s="37">
        <v>0</v>
      </c>
      <c r="C10" s="23">
        <v>2</v>
      </c>
      <c r="D10" s="27" t="str">
        <f t="shared" si="0"/>
        <v>Cleveland</v>
      </c>
      <c r="E10" s="23">
        <v>5</v>
      </c>
      <c r="F10" s="27" t="str">
        <f t="shared" si="1"/>
        <v>Phoenix</v>
      </c>
      <c r="G10" s="26">
        <v>1800</v>
      </c>
      <c r="I10" s="23">
        <v>4</v>
      </c>
      <c r="J10" s="29" t="s">
        <v>10</v>
      </c>
      <c r="K10" s="38">
        <f t="shared" si="2"/>
        <v>0</v>
      </c>
      <c r="L10" s="23">
        <v>0</v>
      </c>
    </row>
    <row r="11" spans="2:12" x14ac:dyDescent="0.15">
      <c r="B11" s="37">
        <v>0</v>
      </c>
      <c r="C11" s="23">
        <v>2</v>
      </c>
      <c r="D11" s="27" t="str">
        <f t="shared" si="0"/>
        <v>Cleveland</v>
      </c>
      <c r="E11" s="23">
        <v>6</v>
      </c>
      <c r="F11" s="27" t="str">
        <f t="shared" si="1"/>
        <v>Dallas</v>
      </c>
      <c r="G11" s="26">
        <v>900</v>
      </c>
      <c r="I11" s="23">
        <v>5</v>
      </c>
      <c r="J11" s="29" t="s">
        <v>38</v>
      </c>
      <c r="K11" s="38">
        <f t="shared" si="2"/>
        <v>0</v>
      </c>
      <c r="L11" s="23">
        <v>0</v>
      </c>
    </row>
    <row r="12" spans="2:12" x14ac:dyDescent="0.15">
      <c r="B12" s="37">
        <v>1</v>
      </c>
      <c r="C12" s="23">
        <v>3</v>
      </c>
      <c r="D12" s="27" t="str">
        <f t="shared" si="0"/>
        <v>St. Louis</v>
      </c>
      <c r="E12" s="23">
        <v>5</v>
      </c>
      <c r="F12" s="27" t="str">
        <f t="shared" si="1"/>
        <v>Phoenix</v>
      </c>
      <c r="G12" s="26">
        <v>1100</v>
      </c>
      <c r="I12" s="23">
        <v>6</v>
      </c>
      <c r="J12" s="29" t="s">
        <v>12</v>
      </c>
      <c r="K12" s="38">
        <f t="shared" si="2"/>
        <v>0</v>
      </c>
      <c r="L12" s="23">
        <v>0</v>
      </c>
    </row>
    <row r="13" spans="2:12" x14ac:dyDescent="0.15">
      <c r="B13" s="37">
        <v>0</v>
      </c>
      <c r="C13" s="23">
        <v>3</v>
      </c>
      <c r="D13" s="27" t="str">
        <f t="shared" si="0"/>
        <v>St. Louis</v>
      </c>
      <c r="E13" s="23">
        <v>6</v>
      </c>
      <c r="F13" s="27" t="str">
        <f t="shared" si="1"/>
        <v>Dallas</v>
      </c>
      <c r="G13" s="26">
        <v>600</v>
      </c>
      <c r="I13" s="23">
        <v>7</v>
      </c>
      <c r="J13" s="29" t="s">
        <v>37</v>
      </c>
      <c r="K13" s="38">
        <f t="shared" si="2"/>
        <v>0</v>
      </c>
      <c r="L13" s="23">
        <v>0</v>
      </c>
    </row>
    <row r="14" spans="2:12" ht="14" thickBot="1" x14ac:dyDescent="0.2">
      <c r="B14" s="37">
        <v>0</v>
      </c>
      <c r="C14" s="23">
        <v>4</v>
      </c>
      <c r="D14" s="27" t="str">
        <f t="shared" si="0"/>
        <v>Nashville</v>
      </c>
      <c r="E14" s="23">
        <v>6</v>
      </c>
      <c r="F14" s="27" t="str">
        <f t="shared" si="1"/>
        <v>Dallas</v>
      </c>
      <c r="G14" s="26">
        <v>600</v>
      </c>
      <c r="I14" s="23">
        <v>8</v>
      </c>
      <c r="J14" s="29" t="s">
        <v>13</v>
      </c>
      <c r="K14" s="38">
        <f t="shared" si="2"/>
        <v>1</v>
      </c>
      <c r="L14" s="23">
        <v>1</v>
      </c>
    </row>
    <row r="15" spans="2:12" x14ac:dyDescent="0.15">
      <c r="B15" s="37">
        <v>0</v>
      </c>
      <c r="C15" s="23">
        <v>4</v>
      </c>
      <c r="D15" s="27" t="str">
        <f t="shared" si="0"/>
        <v>Nashville</v>
      </c>
      <c r="E15" s="23">
        <v>7</v>
      </c>
      <c r="F15" s="27" t="str">
        <f t="shared" si="1"/>
        <v>Salt Lake City</v>
      </c>
      <c r="G15" s="26">
        <v>1200</v>
      </c>
      <c r="I15" s="30"/>
      <c r="J15" s="32"/>
      <c r="K15" s="31"/>
      <c r="L15" s="30"/>
    </row>
    <row r="16" spans="2:12" x14ac:dyDescent="0.15">
      <c r="B16" s="37">
        <v>1</v>
      </c>
      <c r="C16" s="23">
        <v>5</v>
      </c>
      <c r="D16" s="27" t="str">
        <f t="shared" si="0"/>
        <v>Phoenix</v>
      </c>
      <c r="E16" s="23">
        <v>8</v>
      </c>
      <c r="F16" s="27" t="str">
        <f t="shared" si="1"/>
        <v>Los Angeles</v>
      </c>
      <c r="G16" s="26">
        <v>400</v>
      </c>
      <c r="I16" s="21"/>
      <c r="L16" s="21"/>
    </row>
    <row r="17" spans="2:12" x14ac:dyDescent="0.15">
      <c r="B17" s="37">
        <v>0</v>
      </c>
      <c r="C17" s="23">
        <v>6</v>
      </c>
      <c r="D17" s="27" t="str">
        <f t="shared" si="0"/>
        <v>Dallas</v>
      </c>
      <c r="E17" s="23">
        <v>5</v>
      </c>
      <c r="F17" s="27" t="str">
        <f t="shared" si="1"/>
        <v>Phoenix</v>
      </c>
      <c r="G17" s="26">
        <v>900</v>
      </c>
      <c r="J17" s="29"/>
      <c r="K17" s="28"/>
      <c r="L17" s="23"/>
    </row>
    <row r="18" spans="2:12" x14ac:dyDescent="0.15">
      <c r="B18" s="37">
        <v>0</v>
      </c>
      <c r="C18" s="23">
        <v>6</v>
      </c>
      <c r="D18" s="27" t="str">
        <f t="shared" si="0"/>
        <v>Dallas</v>
      </c>
      <c r="E18" s="23">
        <v>7</v>
      </c>
      <c r="F18" s="27" t="str">
        <f t="shared" si="1"/>
        <v>Salt Lake City</v>
      </c>
      <c r="G18" s="26">
        <v>1000</v>
      </c>
      <c r="J18" s="29"/>
      <c r="K18" s="28"/>
      <c r="L18" s="23"/>
    </row>
    <row r="19" spans="2:12" x14ac:dyDescent="0.15">
      <c r="B19" s="37">
        <v>0</v>
      </c>
      <c r="C19" s="23">
        <v>6</v>
      </c>
      <c r="D19" s="27" t="str">
        <f t="shared" si="0"/>
        <v>Dallas</v>
      </c>
      <c r="E19" s="23">
        <v>8</v>
      </c>
      <c r="F19" s="27" t="str">
        <f t="shared" si="1"/>
        <v>Los Angeles</v>
      </c>
      <c r="G19" s="26">
        <v>1300</v>
      </c>
    </row>
    <row r="20" spans="2:12" ht="14" thickBot="1" x14ac:dyDescent="0.2">
      <c r="B20" s="37">
        <v>0</v>
      </c>
      <c r="C20" s="23">
        <v>7</v>
      </c>
      <c r="D20" s="27" t="str">
        <f t="shared" si="0"/>
        <v>Salt Lake City</v>
      </c>
      <c r="E20" s="23">
        <v>8</v>
      </c>
      <c r="F20" s="27" t="str">
        <f t="shared" si="1"/>
        <v>Los Angeles</v>
      </c>
      <c r="G20" s="26">
        <v>600</v>
      </c>
      <c r="I20" s="21"/>
      <c r="L20" s="21"/>
    </row>
    <row r="21" spans="2:12" ht="14" thickBot="1" x14ac:dyDescent="0.2">
      <c r="B21" s="25"/>
      <c r="C21" s="21"/>
      <c r="E21" s="21"/>
      <c r="G21" s="21"/>
    </row>
    <row r="22" spans="2:12" ht="15" thickTop="1" thickBot="1" x14ac:dyDescent="0.2">
      <c r="F22" s="24" t="s">
        <v>16</v>
      </c>
      <c r="G22" s="39">
        <f>SUMPRODUCT(G7:G20,$B$7:$B$20)</f>
        <v>2450</v>
      </c>
    </row>
    <row r="23" spans="2:12" ht="14" thickTop="1" x14ac:dyDescent="0.15">
      <c r="G23" s="21"/>
    </row>
  </sheetData>
  <pageMargins left="0.75" right="0.75" top="1" bottom="1" header="0.5" footer="0.5"/>
  <pageSetup scale="79" orientation="portrait" horizontalDpi="300" verticalDpi="300"/>
  <headerFooter alignWithMargins="0">
    <oddHeader>&amp;A</oddHeader>
    <oddFooter>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D4FB-5F7C-674B-B913-E0EAA83AB201}">
  <dimension ref="B3:L25"/>
  <sheetViews>
    <sheetView tabSelected="1" workbookViewId="0">
      <selection activeCell="B23" sqref="B23:C23"/>
    </sheetView>
  </sheetViews>
  <sheetFormatPr baseColWidth="10" defaultRowHeight="16" x14ac:dyDescent="0.2"/>
  <cols>
    <col min="2" max="2" width="10" customWidth="1"/>
    <col min="3" max="3" width="6" customWidth="1"/>
    <col min="4" max="4" width="13.1640625" bestFit="1" customWidth="1"/>
    <col min="5" max="5" width="5.33203125" customWidth="1"/>
    <col min="6" max="6" width="13.1640625" bestFit="1" customWidth="1"/>
    <col min="7" max="7" width="8.1640625" customWidth="1"/>
    <col min="9" max="9" width="8.5" customWidth="1"/>
    <col min="10" max="10" width="13.5" bestFit="1" customWidth="1"/>
    <col min="11" max="11" width="9.83203125" customWidth="1"/>
  </cols>
  <sheetData>
    <row r="3" spans="2:12" x14ac:dyDescent="0.2">
      <c r="F3" s="76"/>
      <c r="G3" s="76"/>
      <c r="H3" s="76"/>
    </row>
    <row r="4" spans="2:12" x14ac:dyDescent="0.2">
      <c r="B4" s="2" t="s">
        <v>0</v>
      </c>
      <c r="C4" s="3" t="s">
        <v>41</v>
      </c>
      <c r="D4" s="3"/>
      <c r="E4" s="3"/>
      <c r="F4" s="3"/>
      <c r="G4" s="2" t="s">
        <v>1</v>
      </c>
      <c r="H4" s="4"/>
      <c r="I4" s="1"/>
      <c r="J4" s="1"/>
      <c r="K4" s="1"/>
      <c r="L4" s="4"/>
    </row>
    <row r="5" spans="2:12" ht="17" thickBot="1" x14ac:dyDescent="0.25">
      <c r="B5" s="5" t="s">
        <v>2</v>
      </c>
      <c r="C5" s="6" t="s">
        <v>3</v>
      </c>
      <c r="D5" s="5"/>
      <c r="E5" s="6" t="s">
        <v>4</v>
      </c>
      <c r="F5" s="5"/>
      <c r="G5" s="5" t="s">
        <v>5</v>
      </c>
      <c r="H5" s="4"/>
      <c r="I5" s="6" t="s">
        <v>6</v>
      </c>
      <c r="J5" s="5"/>
      <c r="K5" s="14" t="s">
        <v>7</v>
      </c>
      <c r="L5" s="17" t="s">
        <v>8</v>
      </c>
    </row>
    <row r="6" spans="2:12" x14ac:dyDescent="0.2">
      <c r="B6" s="9">
        <v>10</v>
      </c>
      <c r="C6" s="7">
        <v>1</v>
      </c>
      <c r="D6" s="40" t="s">
        <v>13</v>
      </c>
      <c r="E6" s="7">
        <v>2</v>
      </c>
      <c r="F6" s="40" t="s">
        <v>19</v>
      </c>
      <c r="G6" s="7">
        <v>30</v>
      </c>
      <c r="H6" s="4"/>
      <c r="I6" s="2">
        <v>1</v>
      </c>
      <c r="J6" s="18" t="s">
        <v>13</v>
      </c>
      <c r="K6" s="11">
        <f>SUMIF($E$6:$E$21,I6,$B$6:$B$21)-SUMIF($C$6:$C$21,I6,$B$6:$B$21)</f>
        <v>0</v>
      </c>
      <c r="L6" s="2">
        <v>0</v>
      </c>
    </row>
    <row r="7" spans="2:12" x14ac:dyDescent="0.2">
      <c r="B7" s="9">
        <v>25</v>
      </c>
      <c r="C7" s="7">
        <v>1</v>
      </c>
      <c r="D7" s="40" t="s">
        <v>13</v>
      </c>
      <c r="E7" s="7">
        <v>3</v>
      </c>
      <c r="F7" s="40" t="s">
        <v>20</v>
      </c>
      <c r="G7" s="7">
        <v>25</v>
      </c>
      <c r="H7" s="4"/>
      <c r="I7" s="2">
        <v>2</v>
      </c>
      <c r="J7" s="18" t="s">
        <v>19</v>
      </c>
      <c r="K7" s="11">
        <f t="shared" ref="K7:K13" si="0">SUMIF($E$6:$E$21,I7,$B$6:$B$21)-SUMIF($C$6:$C$21,I7,$B$6:$B$21)</f>
        <v>0</v>
      </c>
      <c r="L7" s="2">
        <v>0</v>
      </c>
    </row>
    <row r="8" spans="2:12" x14ac:dyDescent="0.2">
      <c r="B8" s="9">
        <v>20</v>
      </c>
      <c r="C8" s="7">
        <v>1</v>
      </c>
      <c r="D8" s="40" t="s">
        <v>13</v>
      </c>
      <c r="E8" s="7">
        <v>4</v>
      </c>
      <c r="F8" s="40" t="s">
        <v>21</v>
      </c>
      <c r="G8" s="7">
        <v>35</v>
      </c>
      <c r="H8" s="4"/>
      <c r="I8" s="2">
        <v>3</v>
      </c>
      <c r="J8" s="18" t="s">
        <v>20</v>
      </c>
      <c r="K8" s="11">
        <f t="shared" si="0"/>
        <v>0</v>
      </c>
      <c r="L8" s="2">
        <v>0</v>
      </c>
    </row>
    <row r="9" spans="2:12" x14ac:dyDescent="0.2">
      <c r="B9" s="9">
        <v>10</v>
      </c>
      <c r="C9" s="7">
        <v>2</v>
      </c>
      <c r="D9" s="40" t="s">
        <v>19</v>
      </c>
      <c r="E9" s="7">
        <v>5</v>
      </c>
      <c r="F9" s="40" t="s">
        <v>22</v>
      </c>
      <c r="G9" s="7">
        <v>10</v>
      </c>
      <c r="H9" s="4"/>
      <c r="I9" s="2">
        <v>4</v>
      </c>
      <c r="J9" s="18" t="s">
        <v>21</v>
      </c>
      <c r="K9" s="11">
        <f t="shared" si="0"/>
        <v>0</v>
      </c>
      <c r="L9" s="2">
        <v>0</v>
      </c>
    </row>
    <row r="10" spans="2:12" x14ac:dyDescent="0.2">
      <c r="B10" s="9">
        <v>0</v>
      </c>
      <c r="C10" s="7">
        <v>2</v>
      </c>
      <c r="D10" s="40" t="s">
        <v>19</v>
      </c>
      <c r="E10" s="7">
        <v>4</v>
      </c>
      <c r="F10" s="40" t="s">
        <v>21</v>
      </c>
      <c r="G10" s="7">
        <v>5</v>
      </c>
      <c r="H10" s="4"/>
      <c r="I10" s="2">
        <v>5</v>
      </c>
      <c r="J10" s="18" t="s">
        <v>22</v>
      </c>
      <c r="K10" s="11">
        <f t="shared" si="0"/>
        <v>0</v>
      </c>
      <c r="L10" s="2">
        <v>0</v>
      </c>
    </row>
    <row r="11" spans="2:12" x14ac:dyDescent="0.2">
      <c r="B11" s="9">
        <v>15</v>
      </c>
      <c r="C11" s="7">
        <v>3</v>
      </c>
      <c r="D11" s="40" t="s">
        <v>20</v>
      </c>
      <c r="E11" s="7">
        <v>5</v>
      </c>
      <c r="F11" s="40" t="s">
        <v>22</v>
      </c>
      <c r="G11" s="7">
        <v>15</v>
      </c>
      <c r="H11" s="4"/>
      <c r="I11" s="14">
        <v>6</v>
      </c>
      <c r="J11" s="42" t="s">
        <v>23</v>
      </c>
      <c r="K11" s="11">
        <f t="shared" si="0"/>
        <v>0</v>
      </c>
      <c r="L11" s="14">
        <v>0</v>
      </c>
    </row>
    <row r="12" spans="2:12" x14ac:dyDescent="0.2">
      <c r="B12" s="9">
        <v>10</v>
      </c>
      <c r="C12" s="7">
        <v>3</v>
      </c>
      <c r="D12" s="40" t="s">
        <v>20</v>
      </c>
      <c r="E12" s="7">
        <v>6</v>
      </c>
      <c r="F12" s="40" t="s">
        <v>23</v>
      </c>
      <c r="G12" s="7">
        <v>20</v>
      </c>
      <c r="H12" s="4"/>
      <c r="I12" s="14">
        <v>7</v>
      </c>
      <c r="J12" s="42" t="s">
        <v>24</v>
      </c>
      <c r="K12" s="11">
        <f t="shared" si="0"/>
        <v>0</v>
      </c>
      <c r="L12" s="14">
        <v>0</v>
      </c>
    </row>
    <row r="13" spans="2:12" ht="17" thickBot="1" x14ac:dyDescent="0.25">
      <c r="B13" s="9">
        <v>15</v>
      </c>
      <c r="C13" s="7">
        <v>4</v>
      </c>
      <c r="D13" s="40" t="s">
        <v>21</v>
      </c>
      <c r="E13" s="7">
        <v>6</v>
      </c>
      <c r="F13" s="40" t="s">
        <v>23</v>
      </c>
      <c r="G13" s="7">
        <v>15</v>
      </c>
      <c r="H13" s="4"/>
      <c r="I13" s="5">
        <v>8</v>
      </c>
      <c r="J13" s="6" t="s">
        <v>9</v>
      </c>
      <c r="K13" s="46">
        <f t="shared" si="0"/>
        <v>0</v>
      </c>
      <c r="L13" s="5">
        <v>0</v>
      </c>
    </row>
    <row r="14" spans="2:12" x14ac:dyDescent="0.2">
      <c r="B14" s="19">
        <v>5</v>
      </c>
      <c r="C14" s="8">
        <v>4</v>
      </c>
      <c r="D14" s="41" t="s">
        <v>21</v>
      </c>
      <c r="E14" s="8">
        <v>7</v>
      </c>
      <c r="F14" s="41" t="s">
        <v>24</v>
      </c>
      <c r="G14" s="8">
        <v>5</v>
      </c>
      <c r="H14" s="4"/>
      <c r="I14" s="13"/>
      <c r="J14" s="13"/>
      <c r="K14" s="13"/>
      <c r="L14" s="13"/>
    </row>
    <row r="15" spans="2:12" x14ac:dyDescent="0.2">
      <c r="B15" s="10">
        <v>15</v>
      </c>
      <c r="C15" s="8">
        <v>5</v>
      </c>
      <c r="D15" s="41" t="s">
        <v>22</v>
      </c>
      <c r="E15" s="8">
        <v>7</v>
      </c>
      <c r="F15" s="41" t="s">
        <v>24</v>
      </c>
      <c r="G15" s="8">
        <v>25</v>
      </c>
      <c r="H15" s="4"/>
      <c r="I15" s="1"/>
      <c r="J15" s="1"/>
      <c r="K15" s="1"/>
      <c r="L15" s="4"/>
    </row>
    <row r="16" spans="2:12" x14ac:dyDescent="0.2">
      <c r="B16" s="10">
        <v>10</v>
      </c>
      <c r="C16" s="8">
        <v>5</v>
      </c>
      <c r="D16" s="41" t="s">
        <v>22</v>
      </c>
      <c r="E16" s="8">
        <v>8</v>
      </c>
      <c r="F16" s="41" t="s">
        <v>9</v>
      </c>
      <c r="G16" s="8">
        <v>10</v>
      </c>
      <c r="H16" s="4"/>
      <c r="I16" s="1"/>
      <c r="J16" s="1"/>
      <c r="K16" s="1"/>
      <c r="L16" s="4"/>
    </row>
    <row r="17" spans="2:12" x14ac:dyDescent="0.2">
      <c r="B17" s="10">
        <v>10</v>
      </c>
      <c r="C17" s="8">
        <v>6</v>
      </c>
      <c r="D17" s="41" t="s">
        <v>23</v>
      </c>
      <c r="E17" s="8">
        <v>7</v>
      </c>
      <c r="F17" s="41" t="s">
        <v>24</v>
      </c>
      <c r="G17" s="8">
        <v>20</v>
      </c>
      <c r="H17" s="4"/>
      <c r="I17" s="1"/>
      <c r="J17" s="1"/>
      <c r="K17" s="1"/>
      <c r="L17" s="4"/>
    </row>
    <row r="18" spans="2:12" x14ac:dyDescent="0.2">
      <c r="B18" s="10">
        <v>15</v>
      </c>
      <c r="C18" s="8">
        <v>6</v>
      </c>
      <c r="D18" s="41" t="s">
        <v>23</v>
      </c>
      <c r="E18" s="8">
        <v>8</v>
      </c>
      <c r="F18" s="41" t="s">
        <v>9</v>
      </c>
      <c r="G18" s="8">
        <v>15</v>
      </c>
      <c r="H18" s="4"/>
      <c r="I18" s="1"/>
      <c r="J18" s="1"/>
      <c r="K18" s="1"/>
      <c r="L18" s="4"/>
    </row>
    <row r="19" spans="2:12" x14ac:dyDescent="0.2">
      <c r="B19" s="10">
        <v>30</v>
      </c>
      <c r="C19" s="8">
        <v>7</v>
      </c>
      <c r="D19" s="41" t="s">
        <v>24</v>
      </c>
      <c r="E19" s="8">
        <v>8</v>
      </c>
      <c r="F19" s="41" t="s">
        <v>9</v>
      </c>
      <c r="G19" s="8">
        <v>30</v>
      </c>
      <c r="H19" s="4"/>
      <c r="I19" s="1"/>
      <c r="J19" s="1"/>
      <c r="K19" s="1"/>
      <c r="L19" s="4"/>
    </row>
    <row r="20" spans="2:12" x14ac:dyDescent="0.2">
      <c r="B20" s="10">
        <v>0</v>
      </c>
      <c r="C20" s="8">
        <v>7</v>
      </c>
      <c r="D20" s="41" t="s">
        <v>24</v>
      </c>
      <c r="E20" s="8">
        <v>6</v>
      </c>
      <c r="F20" s="41" t="s">
        <v>23</v>
      </c>
      <c r="G20" s="8">
        <v>15</v>
      </c>
      <c r="H20" s="4"/>
      <c r="I20" s="1"/>
      <c r="J20" s="1"/>
      <c r="K20" s="1"/>
      <c r="L20" s="4"/>
    </row>
    <row r="21" spans="2:12" ht="17" thickBot="1" x14ac:dyDescent="0.25">
      <c r="B21" s="43">
        <v>55</v>
      </c>
      <c r="C21" s="44">
        <v>8</v>
      </c>
      <c r="D21" s="45" t="s">
        <v>9</v>
      </c>
      <c r="E21" s="44">
        <v>1</v>
      </c>
      <c r="F21" s="45" t="s">
        <v>13</v>
      </c>
      <c r="G21" s="44">
        <v>9999</v>
      </c>
      <c r="H21" s="4"/>
      <c r="I21" s="13"/>
      <c r="J21" s="1"/>
      <c r="K21" s="1"/>
      <c r="L21" s="4"/>
    </row>
    <row r="22" spans="2:12" ht="17" thickBot="1" x14ac:dyDescent="0.25">
      <c r="B22" s="13"/>
      <c r="C22" s="13"/>
      <c r="D22" s="13"/>
      <c r="E22" s="13"/>
      <c r="F22" s="13"/>
      <c r="G22" s="13"/>
      <c r="H22" s="4"/>
      <c r="I22" s="1"/>
      <c r="J22" s="1"/>
      <c r="K22" s="1"/>
      <c r="L22" s="4"/>
    </row>
    <row r="23" spans="2:12" ht="18" thickTop="1" thickBot="1" x14ac:dyDescent="0.25">
      <c r="B23" s="12">
        <f>B21</f>
        <v>55</v>
      </c>
      <c r="C23" s="18" t="s">
        <v>18</v>
      </c>
      <c r="D23" s="18"/>
      <c r="E23" s="2"/>
      <c r="F23" s="2"/>
      <c r="G23" s="2"/>
      <c r="H23" s="4"/>
      <c r="I23" s="1"/>
      <c r="J23" s="1"/>
      <c r="K23" s="1"/>
      <c r="L23" s="4"/>
    </row>
    <row r="24" spans="2:12" ht="17" thickTop="1" x14ac:dyDescent="0.2">
      <c r="H24" s="4"/>
      <c r="I24" s="1"/>
      <c r="J24" s="1"/>
      <c r="K24" s="1"/>
      <c r="L24" s="4"/>
    </row>
    <row r="25" spans="2:12" x14ac:dyDescent="0.2">
      <c r="H25" s="4"/>
      <c r="I25" s="1"/>
      <c r="J25" s="1"/>
      <c r="K25" s="1"/>
      <c r="L25" s="4"/>
    </row>
  </sheetData>
  <mergeCells count="1">
    <mergeCell ref="F3:H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6D1F-564F-454B-ACE5-133BDF9A5BF8}">
  <dimension ref="B5:O40"/>
  <sheetViews>
    <sheetView topLeftCell="A11" zoomScale="90" workbookViewId="0">
      <selection activeCell="P19" sqref="P19"/>
    </sheetView>
  </sheetViews>
  <sheetFormatPr baseColWidth="10" defaultRowHeight="16" x14ac:dyDescent="0.2"/>
  <cols>
    <col min="2" max="2" width="24.5" bestFit="1" customWidth="1"/>
    <col min="13" max="13" width="17.1640625" bestFit="1" customWidth="1"/>
  </cols>
  <sheetData>
    <row r="5" spans="2:13" ht="17" thickBot="1" x14ac:dyDescent="0.25"/>
    <row r="6" spans="2:13" x14ac:dyDescent="0.2">
      <c r="B6" s="47" t="s">
        <v>25</v>
      </c>
      <c r="C6" s="48" t="s">
        <v>26</v>
      </c>
      <c r="D6" s="48" t="s">
        <v>27</v>
      </c>
      <c r="E6" s="48" t="s">
        <v>28</v>
      </c>
      <c r="F6" s="48" t="s">
        <v>29</v>
      </c>
      <c r="G6" s="48" t="s">
        <v>30</v>
      </c>
      <c r="H6" s="48" t="s">
        <v>31</v>
      </c>
      <c r="I6" s="48" t="s">
        <v>32</v>
      </c>
      <c r="J6" s="48" t="s">
        <v>33</v>
      </c>
      <c r="K6" s="48" t="s">
        <v>34</v>
      </c>
      <c r="L6" s="49" t="s">
        <v>35</v>
      </c>
      <c r="M6">
        <f>F7+D8+K9+L10+C11+I12+H13+J14+G16+E17</f>
        <v>314</v>
      </c>
    </row>
    <row r="7" spans="2:13" x14ac:dyDescent="0.2">
      <c r="B7" s="50">
        <v>1</v>
      </c>
      <c r="C7" s="20">
        <v>42</v>
      </c>
      <c r="D7" s="20">
        <v>49</v>
      </c>
      <c r="E7" s="20">
        <v>49</v>
      </c>
      <c r="F7" s="20">
        <v>50</v>
      </c>
      <c r="G7" s="20">
        <v>44</v>
      </c>
      <c r="H7" s="20">
        <v>41</v>
      </c>
      <c r="I7" s="20">
        <v>44</v>
      </c>
      <c r="J7" s="20">
        <v>41</v>
      </c>
      <c r="K7" s="20">
        <v>45</v>
      </c>
      <c r="L7" s="51">
        <v>45</v>
      </c>
      <c r="M7">
        <f>F7+D8+K9+L10+C11+I12+H13+J16+G14+E17</f>
        <v>314</v>
      </c>
    </row>
    <row r="8" spans="2:13" x14ac:dyDescent="0.2">
      <c r="B8" s="50">
        <v>2</v>
      </c>
      <c r="C8" s="20">
        <v>42</v>
      </c>
      <c r="D8" s="20">
        <v>47</v>
      </c>
      <c r="E8" s="20">
        <v>43</v>
      </c>
      <c r="F8" s="20">
        <v>45</v>
      </c>
      <c r="G8" s="20">
        <v>44</v>
      </c>
      <c r="H8" s="20">
        <v>44</v>
      </c>
      <c r="I8" s="20">
        <v>49</v>
      </c>
      <c r="J8" s="20">
        <v>43</v>
      </c>
      <c r="K8" s="20">
        <v>44</v>
      </c>
      <c r="L8" s="51">
        <v>48</v>
      </c>
    </row>
    <row r="9" spans="2:13" x14ac:dyDescent="0.2">
      <c r="B9" s="50">
        <v>3</v>
      </c>
      <c r="C9" s="20">
        <v>12</v>
      </c>
      <c r="D9" s="20">
        <v>15</v>
      </c>
      <c r="E9" s="20">
        <v>17</v>
      </c>
      <c r="F9" s="20">
        <v>11</v>
      </c>
      <c r="G9" s="20">
        <v>16</v>
      </c>
      <c r="H9" s="20">
        <v>10</v>
      </c>
      <c r="I9" s="20">
        <v>14</v>
      </c>
      <c r="J9" s="20">
        <v>14</v>
      </c>
      <c r="K9" s="20">
        <v>16</v>
      </c>
      <c r="L9" s="51">
        <v>11</v>
      </c>
    </row>
    <row r="10" spans="2:13" x14ac:dyDescent="0.2">
      <c r="B10" s="50">
        <v>4</v>
      </c>
      <c r="C10" s="20">
        <v>19</v>
      </c>
      <c r="D10" s="20">
        <v>14</v>
      </c>
      <c r="E10" s="20">
        <v>11</v>
      </c>
      <c r="F10" s="20">
        <v>11</v>
      </c>
      <c r="G10" s="20">
        <v>19</v>
      </c>
      <c r="H10" s="20">
        <v>18</v>
      </c>
      <c r="I10" s="20">
        <v>20</v>
      </c>
      <c r="J10" s="20">
        <v>13</v>
      </c>
      <c r="K10" s="20">
        <v>17</v>
      </c>
      <c r="L10" s="51">
        <v>20</v>
      </c>
    </row>
    <row r="11" spans="2:13" x14ac:dyDescent="0.2">
      <c r="B11" s="50">
        <v>5</v>
      </c>
      <c r="C11" s="20">
        <v>39</v>
      </c>
      <c r="D11" s="20">
        <v>37</v>
      </c>
      <c r="E11" s="20">
        <v>39</v>
      </c>
      <c r="F11" s="20">
        <v>31</v>
      </c>
      <c r="G11" s="20">
        <v>34</v>
      </c>
      <c r="H11" s="20">
        <v>37</v>
      </c>
      <c r="I11" s="20">
        <v>38</v>
      </c>
      <c r="J11" s="20">
        <v>32</v>
      </c>
      <c r="K11" s="20">
        <v>36</v>
      </c>
      <c r="L11" s="51">
        <v>38</v>
      </c>
    </row>
    <row r="12" spans="2:13" x14ac:dyDescent="0.2">
      <c r="B12" s="50">
        <v>6</v>
      </c>
      <c r="C12" s="20">
        <v>39</v>
      </c>
      <c r="D12" s="20">
        <v>32</v>
      </c>
      <c r="E12" s="20">
        <v>40</v>
      </c>
      <c r="F12" s="20">
        <v>34</v>
      </c>
      <c r="G12" s="20">
        <v>33</v>
      </c>
      <c r="H12" s="20">
        <v>34</v>
      </c>
      <c r="I12" s="20">
        <v>40</v>
      </c>
      <c r="J12" s="20">
        <v>39</v>
      </c>
      <c r="K12" s="20">
        <v>37</v>
      </c>
      <c r="L12" s="51">
        <v>32</v>
      </c>
    </row>
    <row r="13" spans="2:13" x14ac:dyDescent="0.2">
      <c r="B13" s="50">
        <v>7</v>
      </c>
      <c r="C13" s="20">
        <v>22</v>
      </c>
      <c r="D13" s="20">
        <v>30</v>
      </c>
      <c r="E13" s="20">
        <v>24</v>
      </c>
      <c r="F13" s="20">
        <v>22</v>
      </c>
      <c r="G13" s="20">
        <v>27</v>
      </c>
      <c r="H13" s="20">
        <v>30</v>
      </c>
      <c r="I13" s="20">
        <v>29</v>
      </c>
      <c r="J13" s="20">
        <v>27</v>
      </c>
      <c r="K13" s="20">
        <v>28</v>
      </c>
      <c r="L13" s="51">
        <v>28</v>
      </c>
    </row>
    <row r="14" spans="2:13" x14ac:dyDescent="0.2">
      <c r="B14" s="50">
        <v>8</v>
      </c>
      <c r="C14" s="20">
        <v>22</v>
      </c>
      <c r="D14" s="20">
        <v>26</v>
      </c>
      <c r="E14" s="20">
        <v>29</v>
      </c>
      <c r="F14" s="20">
        <v>26</v>
      </c>
      <c r="G14" s="73">
        <v>29</v>
      </c>
      <c r="H14" s="20">
        <v>20</v>
      </c>
      <c r="I14" s="20">
        <v>26</v>
      </c>
      <c r="J14" s="73">
        <v>29</v>
      </c>
      <c r="K14" s="20">
        <v>26</v>
      </c>
      <c r="L14" s="51">
        <v>27</v>
      </c>
    </row>
    <row r="15" spans="2:13" x14ac:dyDescent="0.2">
      <c r="B15" s="50">
        <v>9</v>
      </c>
      <c r="C15" s="20">
        <v>7</v>
      </c>
      <c r="D15" s="20">
        <v>1</v>
      </c>
      <c r="E15" s="20">
        <v>2</v>
      </c>
      <c r="F15" s="20">
        <v>2</v>
      </c>
      <c r="G15" s="20">
        <v>6</v>
      </c>
      <c r="H15" s="20">
        <v>5</v>
      </c>
      <c r="I15" s="20">
        <v>8</v>
      </c>
      <c r="J15" s="20">
        <v>5</v>
      </c>
      <c r="K15" s="20">
        <v>7</v>
      </c>
      <c r="L15" s="51">
        <v>5</v>
      </c>
    </row>
    <row r="16" spans="2:13" x14ac:dyDescent="0.2">
      <c r="B16" s="50">
        <v>10</v>
      </c>
      <c r="C16" s="20">
        <v>7</v>
      </c>
      <c r="D16" s="20">
        <v>3</v>
      </c>
      <c r="E16" s="20">
        <v>9</v>
      </c>
      <c r="F16" s="20">
        <v>2</v>
      </c>
      <c r="G16" s="73">
        <v>8</v>
      </c>
      <c r="H16" s="20">
        <v>5</v>
      </c>
      <c r="I16" s="20">
        <v>3</v>
      </c>
      <c r="J16" s="73">
        <v>8</v>
      </c>
      <c r="K16" s="20">
        <v>4</v>
      </c>
      <c r="L16" s="51">
        <v>3</v>
      </c>
    </row>
    <row r="17" spans="2:15" ht="17" thickBot="1" x14ac:dyDescent="0.25">
      <c r="B17" s="52">
        <v>11</v>
      </c>
      <c r="C17" s="53">
        <v>32</v>
      </c>
      <c r="D17" s="53">
        <v>28</v>
      </c>
      <c r="E17" s="53">
        <v>35</v>
      </c>
      <c r="F17" s="53">
        <v>25</v>
      </c>
      <c r="G17" s="53">
        <v>30</v>
      </c>
      <c r="H17" s="53">
        <v>29</v>
      </c>
      <c r="I17" s="53">
        <v>31</v>
      </c>
      <c r="J17" s="53">
        <v>31</v>
      </c>
      <c r="K17" s="53">
        <v>26</v>
      </c>
      <c r="L17" s="54">
        <v>32</v>
      </c>
    </row>
    <row r="18" spans="2:15" ht="17" thickBot="1" x14ac:dyDescent="0.25"/>
    <row r="19" spans="2:15" ht="18" thickTop="1" thickBot="1" x14ac:dyDescent="0.25">
      <c r="B19" s="72">
        <f>F7+D8+K9+L10+C11+I12+H13+J14+G16+E17</f>
        <v>314</v>
      </c>
      <c r="C19" s="18" t="s">
        <v>42</v>
      </c>
    </row>
    <row r="20" spans="2:15" ht="18" thickTop="1" thickBot="1" x14ac:dyDescent="0.25"/>
    <row r="21" spans="2:15" ht="17" thickBot="1" x14ac:dyDescent="0.25">
      <c r="B21" s="47" t="s">
        <v>25</v>
      </c>
      <c r="C21" s="48" t="s">
        <v>26</v>
      </c>
      <c r="D21" s="48" t="s">
        <v>27</v>
      </c>
      <c r="E21" s="48" t="s">
        <v>28</v>
      </c>
      <c r="F21" s="48" t="s">
        <v>29</v>
      </c>
      <c r="G21" s="48" t="s">
        <v>30</v>
      </c>
      <c r="H21" s="48" t="s">
        <v>31</v>
      </c>
      <c r="I21" s="48" t="s">
        <v>32</v>
      </c>
      <c r="J21" s="48" t="s">
        <v>33</v>
      </c>
      <c r="K21" s="48" t="s">
        <v>34</v>
      </c>
      <c r="L21" s="49" t="s">
        <v>35</v>
      </c>
      <c r="M21" s="55" t="s">
        <v>44</v>
      </c>
      <c r="O21" s="55" t="s">
        <v>43</v>
      </c>
    </row>
    <row r="22" spans="2:15" ht="17" thickBot="1" x14ac:dyDescent="0.25">
      <c r="B22" s="50">
        <v>1</v>
      </c>
      <c r="C22" s="56">
        <v>0</v>
      </c>
      <c r="D22" s="56">
        <v>1.1092790308242922E-2</v>
      </c>
      <c r="E22" s="56">
        <v>0</v>
      </c>
      <c r="F22" s="63">
        <v>0.98885048513709206</v>
      </c>
      <c r="G22" s="56">
        <v>5.6726897911762194E-5</v>
      </c>
      <c r="H22" s="56">
        <v>0</v>
      </c>
      <c r="I22" s="56">
        <v>0</v>
      </c>
      <c r="J22" s="56">
        <v>0</v>
      </c>
      <c r="K22" s="56">
        <v>0</v>
      </c>
      <c r="L22" s="57">
        <v>0</v>
      </c>
      <c r="M22" s="61">
        <f t="shared" ref="M22:M30" si="0">SUM(C22:L22)</f>
        <v>1.0000000023432467</v>
      </c>
      <c r="N22" s="15" t="s">
        <v>36</v>
      </c>
      <c r="O22" s="60">
        <v>1</v>
      </c>
    </row>
    <row r="23" spans="2:15" ht="17" thickBot="1" x14ac:dyDescent="0.25">
      <c r="B23" s="50">
        <v>2</v>
      </c>
      <c r="C23" s="56">
        <v>0</v>
      </c>
      <c r="D23" s="63">
        <v>0.82369735643914577</v>
      </c>
      <c r="E23" s="56">
        <v>0</v>
      </c>
      <c r="F23" s="56">
        <v>0</v>
      </c>
      <c r="G23" s="56">
        <v>0</v>
      </c>
      <c r="H23" s="56">
        <v>0</v>
      </c>
      <c r="I23" s="56">
        <v>0.17629348962516506</v>
      </c>
      <c r="J23" s="56">
        <v>0</v>
      </c>
      <c r="K23" s="56">
        <v>0</v>
      </c>
      <c r="L23" s="57">
        <v>9.1763497696214064E-6</v>
      </c>
      <c r="M23" s="61">
        <f t="shared" si="0"/>
        <v>1.0000000224140804</v>
      </c>
      <c r="N23" s="15" t="s">
        <v>36</v>
      </c>
      <c r="O23" s="60">
        <v>1</v>
      </c>
    </row>
    <row r="24" spans="2:15" ht="17" thickBot="1" x14ac:dyDescent="0.25">
      <c r="B24" s="50">
        <v>3</v>
      </c>
      <c r="C24" s="56">
        <v>0</v>
      </c>
      <c r="D24" s="56">
        <v>1.4032561204697414E-5</v>
      </c>
      <c r="E24" s="56">
        <v>0</v>
      </c>
      <c r="F24" s="56">
        <v>0</v>
      </c>
      <c r="G24" s="56">
        <v>5.6783798426028702E-2</v>
      </c>
      <c r="H24" s="56">
        <v>0</v>
      </c>
      <c r="I24" s="56">
        <v>0</v>
      </c>
      <c r="J24" s="56">
        <v>0</v>
      </c>
      <c r="K24" s="63">
        <v>0.94320218532118238</v>
      </c>
      <c r="L24" s="57">
        <v>0</v>
      </c>
      <c r="M24" s="61">
        <f t="shared" si="0"/>
        <v>1.0000000163084157</v>
      </c>
      <c r="N24" s="15" t="s">
        <v>36</v>
      </c>
      <c r="O24" s="60">
        <v>1</v>
      </c>
    </row>
    <row r="25" spans="2:15" ht="17" thickBot="1" x14ac:dyDescent="0.25">
      <c r="B25" s="50">
        <v>4</v>
      </c>
      <c r="C25" s="56">
        <v>0</v>
      </c>
      <c r="D25" s="56">
        <v>0</v>
      </c>
      <c r="E25" s="56">
        <v>1.9419990999909045E-5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63">
        <v>0.99998057206226421</v>
      </c>
      <c r="M25" s="61">
        <f t="shared" si="0"/>
        <v>0.99999999205326406</v>
      </c>
      <c r="N25" s="15" t="s">
        <v>36</v>
      </c>
      <c r="O25" s="60">
        <v>1</v>
      </c>
    </row>
    <row r="26" spans="2:15" ht="17" thickBot="1" x14ac:dyDescent="0.25">
      <c r="B26" s="50">
        <v>5</v>
      </c>
      <c r="C26" s="63">
        <v>0.89698140446118979</v>
      </c>
      <c r="D26" s="56">
        <v>5.4084292956626874E-2</v>
      </c>
      <c r="E26" s="56">
        <v>0</v>
      </c>
      <c r="F26" s="56">
        <v>0</v>
      </c>
      <c r="G26" s="56">
        <v>0</v>
      </c>
      <c r="H26" s="56">
        <v>4.8934318362991946E-2</v>
      </c>
      <c r="I26" s="56">
        <v>0</v>
      </c>
      <c r="J26" s="56">
        <v>0</v>
      </c>
      <c r="K26" s="56">
        <v>0</v>
      </c>
      <c r="L26" s="57">
        <v>0</v>
      </c>
      <c r="M26" s="61">
        <f t="shared" si="0"/>
        <v>1.0000000157808087</v>
      </c>
      <c r="N26" s="15" t="s">
        <v>36</v>
      </c>
      <c r="O26" s="60">
        <v>1</v>
      </c>
    </row>
    <row r="27" spans="2:15" ht="17" thickBot="1" x14ac:dyDescent="0.25">
      <c r="B27" s="50">
        <v>6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63">
        <v>0.76529786924916543</v>
      </c>
      <c r="J27" s="56">
        <v>0.23470211202681493</v>
      </c>
      <c r="K27" s="56">
        <v>0</v>
      </c>
      <c r="L27" s="57">
        <v>0</v>
      </c>
      <c r="M27" s="61">
        <f t="shared" si="0"/>
        <v>0.99999998127598033</v>
      </c>
      <c r="N27" s="15" t="s">
        <v>36</v>
      </c>
      <c r="O27" s="60">
        <v>1</v>
      </c>
    </row>
    <row r="28" spans="2:15" ht="17" thickBot="1" x14ac:dyDescent="0.25">
      <c r="B28" s="50">
        <v>7</v>
      </c>
      <c r="C28" s="56">
        <v>0</v>
      </c>
      <c r="D28" s="56">
        <v>9.8192890480558181E-2</v>
      </c>
      <c r="E28" s="56">
        <v>0</v>
      </c>
      <c r="F28" s="56">
        <v>0</v>
      </c>
      <c r="G28" s="56">
        <v>0</v>
      </c>
      <c r="H28" s="63">
        <v>0.9018070623005322</v>
      </c>
      <c r="I28" s="56">
        <v>0</v>
      </c>
      <c r="J28" s="56">
        <v>7.2306569077383137E-9</v>
      </c>
      <c r="K28" s="56">
        <v>0</v>
      </c>
      <c r="L28" s="57">
        <v>0</v>
      </c>
      <c r="M28" s="61">
        <f t="shared" si="0"/>
        <v>0.99999996001174729</v>
      </c>
      <c r="N28" s="15" t="s">
        <v>36</v>
      </c>
      <c r="O28" s="60">
        <v>1</v>
      </c>
    </row>
    <row r="29" spans="2:15" ht="17" thickBot="1" x14ac:dyDescent="0.25">
      <c r="B29" s="50">
        <v>8</v>
      </c>
      <c r="C29" s="56">
        <v>0</v>
      </c>
      <c r="D29" s="56">
        <v>1.0326246800367823E-3</v>
      </c>
      <c r="E29" s="56">
        <v>0</v>
      </c>
      <c r="F29" s="56">
        <v>0</v>
      </c>
      <c r="G29" s="56">
        <v>0.34418983619806742</v>
      </c>
      <c r="H29" s="56">
        <v>0</v>
      </c>
      <c r="I29" s="56">
        <v>0</v>
      </c>
      <c r="J29" s="63">
        <v>0.65477753660114102</v>
      </c>
      <c r="K29" s="56">
        <v>0</v>
      </c>
      <c r="L29" s="57">
        <v>0</v>
      </c>
      <c r="M29" s="61">
        <f t="shared" si="0"/>
        <v>0.99999999747924528</v>
      </c>
      <c r="N29" s="15" t="s">
        <v>36</v>
      </c>
      <c r="O29" s="60">
        <v>1</v>
      </c>
    </row>
    <row r="30" spans="2:15" ht="17" thickBot="1" x14ac:dyDescent="0.25">
      <c r="B30" s="50">
        <v>9</v>
      </c>
      <c r="C30" s="56">
        <v>3.7625329636311274E-2</v>
      </c>
      <c r="D30" s="56">
        <v>2.130672480773504E-3</v>
      </c>
      <c r="E30" s="56">
        <v>3.6431419329018152E-3</v>
      </c>
      <c r="F30" s="56">
        <v>5.5747547412528494E-3</v>
      </c>
      <c r="G30" s="56">
        <v>2.5458886555212345E-2</v>
      </c>
      <c r="H30" s="56">
        <v>2.4629306774115716E-2</v>
      </c>
      <c r="I30" s="56">
        <v>5.3680383857616143E-2</v>
      </c>
      <c r="J30" s="56">
        <v>9.6019652544958659E-3</v>
      </c>
      <c r="K30" s="56">
        <v>5.3042214110877055E-2</v>
      </c>
      <c r="L30" s="57">
        <v>0</v>
      </c>
      <c r="M30" s="61">
        <f t="shared" si="0"/>
        <v>0.21538665534355655</v>
      </c>
      <c r="N30" s="15" t="s">
        <v>36</v>
      </c>
      <c r="O30" s="60">
        <v>1</v>
      </c>
    </row>
    <row r="31" spans="2:15" ht="17" thickBot="1" x14ac:dyDescent="0.25">
      <c r="B31" s="50">
        <v>10</v>
      </c>
      <c r="C31" s="56">
        <v>3.7625329980586701E-2</v>
      </c>
      <c r="D31" s="56">
        <v>9.7553728565283482E-3</v>
      </c>
      <c r="E31" s="56">
        <v>2.4115639627473567E-2</v>
      </c>
      <c r="F31" s="56">
        <v>5.5747549071781021E-3</v>
      </c>
      <c r="G31" s="63">
        <v>0.57351076322946237</v>
      </c>
      <c r="H31" s="56">
        <v>2.4629306774115716E-2</v>
      </c>
      <c r="I31" s="56">
        <v>4.7282493794893622E-3</v>
      </c>
      <c r="J31" s="56">
        <v>0.10091837112557223</v>
      </c>
      <c r="K31" s="56">
        <v>3.7556084325987295E-3</v>
      </c>
      <c r="L31" s="57">
        <v>0</v>
      </c>
      <c r="M31" s="61">
        <f t="shared" ref="M31" si="1">SUM(C31:L31)</f>
        <v>0.78461339631300497</v>
      </c>
      <c r="N31" s="15" t="s">
        <v>36</v>
      </c>
      <c r="O31" s="60">
        <v>1</v>
      </c>
    </row>
    <row r="32" spans="2:15" ht="17" thickBot="1" x14ac:dyDescent="0.25">
      <c r="B32" s="52">
        <v>11</v>
      </c>
      <c r="C32" s="58">
        <v>2.7767958867695623E-2</v>
      </c>
      <c r="D32" s="58">
        <v>0</v>
      </c>
      <c r="E32" s="63">
        <v>0.97222179414643195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9">
        <v>1.0238620068355811E-5</v>
      </c>
      <c r="M32" s="61">
        <f>SUM(C32:L32)</f>
        <v>0.99999999163419595</v>
      </c>
      <c r="N32" s="15" t="s">
        <v>36</v>
      </c>
      <c r="O32" s="60">
        <v>1</v>
      </c>
    </row>
    <row r="33" spans="2:13" x14ac:dyDescent="0.2">
      <c r="B33" t="s">
        <v>45</v>
      </c>
      <c r="C33" s="62">
        <f t="shared" ref="C33:L33" si="2">SUM(C22:C32)</f>
        <v>1.0000000229457833</v>
      </c>
      <c r="D33" s="62">
        <f t="shared" si="2"/>
        <v>1.0000000327631169</v>
      </c>
      <c r="E33" s="62">
        <f t="shared" si="2"/>
        <v>0.99999999569780729</v>
      </c>
      <c r="F33" s="62">
        <f t="shared" si="2"/>
        <v>0.99999999478552293</v>
      </c>
      <c r="G33" s="62">
        <f t="shared" si="2"/>
        <v>1.0000000113066827</v>
      </c>
      <c r="H33" s="62">
        <f t="shared" si="2"/>
        <v>0.99999999421175545</v>
      </c>
      <c r="I33" s="62">
        <f t="shared" si="2"/>
        <v>0.99999999211143598</v>
      </c>
      <c r="J33" s="62">
        <f t="shared" si="2"/>
        <v>0.99999999223868097</v>
      </c>
      <c r="K33" s="62">
        <f t="shared" si="2"/>
        <v>1.0000000078646583</v>
      </c>
      <c r="L33" s="62">
        <f t="shared" si="2"/>
        <v>0.99999998703210213</v>
      </c>
    </row>
    <row r="34" spans="2:13" x14ac:dyDescent="0.2">
      <c r="C34" t="s">
        <v>36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36</v>
      </c>
      <c r="J34" t="s">
        <v>36</v>
      </c>
      <c r="K34" t="s">
        <v>36</v>
      </c>
      <c r="L34" t="s">
        <v>36</v>
      </c>
    </row>
    <row r="35" spans="2:13" x14ac:dyDescent="0.2"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</row>
    <row r="36" spans="2:13" ht="17" thickBot="1" x14ac:dyDescent="0.25"/>
    <row r="37" spans="2:13" x14ac:dyDescent="0.2">
      <c r="B37" s="68" t="s">
        <v>57</v>
      </c>
      <c r="C37" s="71" t="s">
        <v>46</v>
      </c>
      <c r="D37" s="64" t="s">
        <v>47</v>
      </c>
      <c r="E37" s="64" t="s">
        <v>48</v>
      </c>
      <c r="F37" s="64" t="s">
        <v>49</v>
      </c>
      <c r="G37" s="64" t="s">
        <v>50</v>
      </c>
      <c r="H37" s="64" t="s">
        <v>51</v>
      </c>
      <c r="I37" s="64" t="s">
        <v>52</v>
      </c>
      <c r="J37" s="64" t="s">
        <v>53</v>
      </c>
      <c r="K37" s="64" t="s">
        <v>54</v>
      </c>
      <c r="L37" s="64" t="s">
        <v>55</v>
      </c>
      <c r="M37" s="65" t="s">
        <v>56</v>
      </c>
    </row>
    <row r="38" spans="2:13" x14ac:dyDescent="0.2">
      <c r="B38" s="75" t="s">
        <v>59</v>
      </c>
      <c r="C38" s="70" t="s">
        <v>29</v>
      </c>
      <c r="D38" s="70" t="s">
        <v>27</v>
      </c>
      <c r="E38" s="70" t="s">
        <v>34</v>
      </c>
      <c r="F38" s="70" t="s">
        <v>35</v>
      </c>
      <c r="G38" s="70" t="s">
        <v>26</v>
      </c>
      <c r="H38" s="70" t="s">
        <v>32</v>
      </c>
      <c r="I38" s="70" t="s">
        <v>31</v>
      </c>
      <c r="J38" s="70" t="s">
        <v>33</v>
      </c>
      <c r="K38" s="70" t="s">
        <v>58</v>
      </c>
      <c r="L38" s="70" t="s">
        <v>30</v>
      </c>
      <c r="M38" s="74" t="s">
        <v>28</v>
      </c>
    </row>
    <row r="39" spans="2:13" ht="17" thickBot="1" x14ac:dyDescent="0.25">
      <c r="B39" s="69" t="s">
        <v>60</v>
      </c>
      <c r="C39" s="66" t="s">
        <v>29</v>
      </c>
      <c r="D39" s="66" t="s">
        <v>27</v>
      </c>
      <c r="E39" s="66" t="s">
        <v>34</v>
      </c>
      <c r="F39" s="66" t="s">
        <v>35</v>
      </c>
      <c r="G39" s="66" t="s">
        <v>26</v>
      </c>
      <c r="H39" s="66" t="s">
        <v>32</v>
      </c>
      <c r="I39" s="66" t="s">
        <v>31</v>
      </c>
      <c r="J39" s="66" t="s">
        <v>30</v>
      </c>
      <c r="K39" s="66" t="s">
        <v>58</v>
      </c>
      <c r="L39" s="66" t="s">
        <v>33</v>
      </c>
      <c r="M39" s="67" t="s">
        <v>28</v>
      </c>
    </row>
    <row r="40" spans="2:13" x14ac:dyDescent="0.2">
      <c r="L40" s="1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Shortest Path</vt:lpstr>
      <vt:lpstr>Maximum Flow</vt:lpstr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Ramanan Chandrasekhar</dc:creator>
  <cp:lastModifiedBy>Microsoft Office User</cp:lastModifiedBy>
  <dcterms:created xsi:type="dcterms:W3CDTF">2021-11-13T15:51:58Z</dcterms:created>
  <dcterms:modified xsi:type="dcterms:W3CDTF">2021-11-18T07:10:42Z</dcterms:modified>
</cp:coreProperties>
</file>