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ipatel/Downloads/"/>
    </mc:Choice>
  </mc:AlternateContent>
  <xr:revisionPtr revIDLastSave="0" documentId="13_ncr:1_{AF701278-64EB-0C4E-933C-EBA0D89EC67C}" xr6:coauthVersionLast="47" xr6:coauthVersionMax="47" xr10:uidLastSave="{00000000-0000-0000-0000-000000000000}"/>
  <bookViews>
    <workbookView xWindow="0" yWindow="500" windowWidth="28800" windowHeight="16180" tabRatio="500" activeTab="1" xr2:uid="{00000000-000D-0000-FFFF-FFFF00000000}"/>
  </bookViews>
  <sheets>
    <sheet name="Discrete" sheetId="6" r:id="rId1"/>
    <sheet name="Probability Distributions" sheetId="2" r:id="rId2"/>
  </sheets>
  <calcPr calcId="191029" calcOnSave="0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E6" i="2"/>
  <c r="K7" i="2"/>
  <c r="B6" i="2"/>
  <c r="K13" i="2"/>
  <c r="K12" i="2"/>
  <c r="K8" i="2"/>
  <c r="H27" i="2"/>
  <c r="H26" i="2"/>
  <c r="H19" i="2"/>
  <c r="H20" i="2"/>
  <c r="H15" i="2"/>
  <c r="H14" i="2"/>
  <c r="H13" i="2"/>
  <c r="H9" i="2"/>
  <c r="H7" i="2"/>
  <c r="H8" i="2"/>
  <c r="E8" i="2"/>
  <c r="E7" i="2"/>
  <c r="E5" i="2"/>
  <c r="E4" i="2"/>
  <c r="B10" i="2"/>
  <c r="B9" i="2"/>
  <c r="B8" i="2"/>
  <c r="B7" i="2"/>
  <c r="B5" i="2"/>
  <c r="H2" i="6"/>
  <c r="D2" i="6"/>
  <c r="D3" i="6"/>
  <c r="D4" i="6"/>
  <c r="D5" i="6"/>
  <c r="D6" i="6"/>
  <c r="D7" i="6"/>
  <c r="D8" i="6"/>
  <c r="I2" i="6"/>
  <c r="F8" i="6"/>
  <c r="F7" i="6"/>
  <c r="F6" i="6"/>
  <c r="F5" i="6"/>
  <c r="F4" i="6"/>
  <c r="F3" i="6"/>
  <c r="F2" i="6"/>
  <c r="E2" i="6"/>
  <c r="E3" i="6"/>
  <c r="E4" i="6"/>
  <c r="E5" i="6"/>
  <c r="E6" i="6"/>
  <c r="E7" i="6"/>
  <c r="E8" i="6"/>
</calcChain>
</file>

<file path=xl/sharedStrings.xml><?xml version="1.0" encoding="utf-8"?>
<sst xmlns="http://schemas.openxmlformats.org/spreadsheetml/2006/main" count="65" uniqueCount="42">
  <si>
    <t>n or Sum</t>
  </si>
  <si>
    <t>Mean E(X)</t>
  </si>
  <si>
    <t>Variance</t>
  </si>
  <si>
    <t>Stdev</t>
  </si>
  <si>
    <t>x</t>
  </si>
  <si>
    <t>f or P(X)</t>
  </si>
  <si>
    <t>P(X)</t>
  </si>
  <si>
    <t>P(X ≤ x)</t>
  </si>
  <si>
    <t>P(X ≥ x)</t>
  </si>
  <si>
    <t>n</t>
  </si>
  <si>
    <t>pi</t>
  </si>
  <si>
    <t>P(x)</t>
  </si>
  <si>
    <t>P(X≤ x)</t>
  </si>
  <si>
    <t>Binomial Distribution</t>
  </si>
  <si>
    <t>E(X)</t>
  </si>
  <si>
    <t>Poisson Distribution</t>
  </si>
  <si>
    <t>Lambda</t>
  </si>
  <si>
    <t>Normal Distribution</t>
  </si>
  <si>
    <t>Mean</t>
  </si>
  <si>
    <t>Std Dev.</t>
  </si>
  <si>
    <t>P</t>
  </si>
  <si>
    <t>x - lower tail</t>
  </si>
  <si>
    <t>x - upper tail</t>
  </si>
  <si>
    <t>Exponential Distribution</t>
  </si>
  <si>
    <t>P(X &lt; x)</t>
  </si>
  <si>
    <t>P(X &gt; x)</t>
  </si>
  <si>
    <t>Probabilities</t>
  </si>
  <si>
    <t>P(X&lt; x)</t>
  </si>
  <si>
    <t>z</t>
  </si>
  <si>
    <t>Inverse Calculations</t>
  </si>
  <si>
    <t>|z|</t>
  </si>
  <si>
    <t>z - Score Probabilities</t>
  </si>
  <si>
    <t>Calculating Mu</t>
  </si>
  <si>
    <t>Mu - Left Tail p</t>
  </si>
  <si>
    <t>Mu - Right Tail p</t>
  </si>
  <si>
    <t xml:space="preserve"> </t>
  </si>
  <si>
    <t>x (MEAN)</t>
  </si>
  <si>
    <t>mu = 1/lambda</t>
  </si>
  <si>
    <t>Lambda(mean number of  occurances)</t>
  </si>
  <si>
    <t>is a rate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</si>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</sst>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7" formatCode="0.000000000000000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</font>
    <font>
      <b/>
      <sz val="12"/>
      <color indexed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Helvetica"/>
    </font>
    <font>
      <sz val="10"/>
      <name val="Arial"/>
      <family val="2"/>
    </font>
    <font>
      <sz val="12"/>
      <color rgb="FF0070C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252525"/>
      <name val="Inherit"/>
    </font>
    <font>
      <sz val="12"/>
      <color rgb="FF25252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6" fillId="0" borderId="0"/>
  </cellStyleXfs>
  <cellXfs count="27">
    <xf numFmtId="0" fontId="0" fillId="0" borderId="0" xfId="0"/>
    <xf numFmtId="0" fontId="3" fillId="0" borderId="0" xfId="1" applyFont="1" applyFill="1"/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/>
    </xf>
    <xf numFmtId="0" fontId="4" fillId="2" borderId="2" xfId="3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7" fillId="0" borderId="4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0" borderId="2" xfId="1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165" fontId="8" fillId="0" borderId="0" xfId="0" applyNumberFormat="1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8" fillId="0" borderId="0" xfId="0" applyFont="1"/>
    <xf numFmtId="3" fontId="11" fillId="0" borderId="0" xfId="0" applyNumberFormat="1" applyFont="1"/>
    <xf numFmtId="0" fontId="11" fillId="0" borderId="0" xfId="0" applyFont="1"/>
    <xf numFmtId="0" fontId="12" fillId="0" borderId="0" xfId="0" applyFont="1"/>
    <xf numFmtId="165" fontId="9" fillId="0" borderId="0" xfId="0" applyNumberFormat="1" applyFont="1"/>
    <xf numFmtId="0" fontId="0" fillId="0" borderId="5" xfId="0" applyBorder="1" applyAlignment="1">
      <alignment horizontal="center"/>
    </xf>
    <xf numFmtId="167" fontId="9" fillId="0" borderId="0" xfId="0" applyNumberFormat="1" applyFont="1"/>
    <xf numFmtId="0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4">
    <cellStyle name="Normal" xfId="0" builtinId="0"/>
    <cellStyle name="Normal 4" xfId="2" xr:uid="{00000000-0005-0000-0000-000001000000}"/>
    <cellStyle name="Normal_Binomial.xls" xfId="1" xr:uid="{00000000-0005-0000-0000-000002000000}"/>
    <cellStyle name="Normal_Poisson.xls_1" xfId="3" xr:uid="{00000000-0005-0000-0000-000003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5"/>
  <sheetViews>
    <sheetView zoomScale="166" workbookViewId="0">
      <selection activeCell="C14" sqref="C14"/>
    </sheetView>
  </sheetViews>
  <sheetFormatPr baseColWidth="10" defaultColWidth="11" defaultRowHeight="16"/>
  <cols>
    <col min="2" max="11" width="10.83203125" style="8"/>
  </cols>
  <sheetData>
    <row r="1" spans="2:11">
      <c r="B1" s="5" t="s">
        <v>4</v>
      </c>
      <c r="C1" s="6" t="s">
        <v>5</v>
      </c>
      <c r="D1" s="6" t="s">
        <v>6</v>
      </c>
      <c r="E1" s="7" t="s">
        <v>7</v>
      </c>
      <c r="F1" s="7" t="s">
        <v>8</v>
      </c>
      <c r="G1"/>
      <c r="H1" s="2" t="s">
        <v>0</v>
      </c>
      <c r="I1" s="2" t="s">
        <v>1</v>
      </c>
      <c r="J1" s="3" t="s">
        <v>2</v>
      </c>
      <c r="K1" s="4" t="s">
        <v>3</v>
      </c>
    </row>
    <row r="2" spans="2:11">
      <c r="B2" s="19">
        <v>1200</v>
      </c>
      <c r="C2" s="20">
        <v>0.21</v>
      </c>
      <c r="D2" s="8">
        <f>C2/$H$2</f>
        <v>0.21</v>
      </c>
      <c r="E2" s="8">
        <f>D2</f>
        <v>0.21</v>
      </c>
      <c r="F2" s="8">
        <f t="shared" ref="F2:F6" si="0">F3+D2</f>
        <v>1</v>
      </c>
      <c r="H2" s="10">
        <f>SUM(C:C)</f>
        <v>1</v>
      </c>
      <c r="I2" s="9">
        <f>SUMPRODUCT(B:B,D:D)</f>
        <v>4018</v>
      </c>
      <c r="J2" s="9"/>
      <c r="K2" s="11"/>
    </row>
    <row r="3" spans="2:11">
      <c r="B3" s="19">
        <v>2500</v>
      </c>
      <c r="C3" s="20">
        <v>0.41</v>
      </c>
      <c r="D3" s="8">
        <f t="shared" ref="D3:D8" si="1">C3/$H$2</f>
        <v>0.41</v>
      </c>
      <c r="E3" s="8">
        <f>D3+E2</f>
        <v>0.62</v>
      </c>
      <c r="F3" s="8">
        <f t="shared" si="0"/>
        <v>0.79</v>
      </c>
    </row>
    <row r="4" spans="2:11">
      <c r="B4" s="19">
        <v>5200</v>
      </c>
      <c r="C4" s="20">
        <v>0.21</v>
      </c>
      <c r="D4" s="8">
        <f t="shared" si="1"/>
        <v>0.21</v>
      </c>
      <c r="E4" s="8">
        <f t="shared" ref="E4:E8" si="2">D4+E3</f>
        <v>0.83</v>
      </c>
      <c r="F4" s="8">
        <f t="shared" si="0"/>
        <v>0.38</v>
      </c>
    </row>
    <row r="5" spans="2:11">
      <c r="B5" s="19">
        <v>9700</v>
      </c>
      <c r="C5" s="20">
        <v>0.17</v>
      </c>
      <c r="D5" s="8">
        <f t="shared" si="1"/>
        <v>0.17</v>
      </c>
      <c r="E5" s="8">
        <f t="shared" si="2"/>
        <v>1</v>
      </c>
      <c r="F5" s="8">
        <f t="shared" si="0"/>
        <v>0.17</v>
      </c>
    </row>
    <row r="6" spans="2:11">
      <c r="B6" s="13"/>
      <c r="C6" s="13"/>
      <c r="D6" s="8">
        <f t="shared" si="1"/>
        <v>0</v>
      </c>
      <c r="E6" s="8">
        <f t="shared" si="2"/>
        <v>1</v>
      </c>
      <c r="F6" s="8">
        <f t="shared" si="0"/>
        <v>0</v>
      </c>
    </row>
    <row r="7" spans="2:11">
      <c r="B7" s="13"/>
      <c r="C7" s="13"/>
      <c r="D7" s="8">
        <f t="shared" si="1"/>
        <v>0</v>
      </c>
      <c r="E7" s="8">
        <f t="shared" si="2"/>
        <v>1</v>
      </c>
      <c r="F7" s="8">
        <f>F8+D7</f>
        <v>0</v>
      </c>
    </row>
    <row r="8" spans="2:11">
      <c r="B8" s="13"/>
      <c r="C8" s="13"/>
      <c r="D8" s="8">
        <f t="shared" si="1"/>
        <v>0</v>
      </c>
      <c r="E8" s="8">
        <f t="shared" si="2"/>
        <v>1</v>
      </c>
      <c r="F8" s="8">
        <f>D8</f>
        <v>0</v>
      </c>
    </row>
    <row r="13" spans="2:11">
      <c r="G13" s="8" t="s">
        <v>35</v>
      </c>
    </row>
    <row r="21" spans="6:7">
      <c r="F21" s="19"/>
      <c r="G21" s="20"/>
    </row>
    <row r="22" spans="6:7">
      <c r="F22" s="19"/>
      <c r="G22" s="20"/>
    </row>
    <row r="23" spans="6:7">
      <c r="F23" s="19"/>
      <c r="G23" s="20"/>
    </row>
    <row r="24" spans="6:7">
      <c r="F24" s="19"/>
      <c r="G24" s="20"/>
    </row>
    <row r="25" spans="6:7">
      <c r="F25" s="21"/>
      <c r="G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tabSelected="1" topLeftCell="B6" zoomScale="164" workbookViewId="0">
      <selection activeCell="I16" sqref="I16"/>
    </sheetView>
  </sheetViews>
  <sheetFormatPr baseColWidth="10" defaultColWidth="11" defaultRowHeight="16"/>
  <cols>
    <col min="3" max="3" width="11" customWidth="1"/>
    <col min="4" max="4" width="33.33203125" bestFit="1" customWidth="1"/>
    <col min="6" max="6" width="11" customWidth="1"/>
    <col min="9" max="9" width="11" customWidth="1"/>
    <col min="12" max="12" width="11" customWidth="1"/>
  </cols>
  <sheetData>
    <row r="1" spans="1:12">
      <c r="A1" s="1" t="s">
        <v>13</v>
      </c>
      <c r="B1" s="8"/>
      <c r="D1" s="1" t="s">
        <v>15</v>
      </c>
      <c r="E1" s="8"/>
      <c r="G1" s="1" t="s">
        <v>17</v>
      </c>
      <c r="H1" s="8"/>
      <c r="J1" s="1" t="s">
        <v>23</v>
      </c>
      <c r="K1" s="8"/>
    </row>
    <row r="2" spans="1:12">
      <c r="A2" s="12" t="s">
        <v>9</v>
      </c>
      <c r="B2" s="13">
        <v>12</v>
      </c>
      <c r="D2" s="12" t="s">
        <v>38</v>
      </c>
      <c r="E2" s="13">
        <v>8</v>
      </c>
      <c r="G2" s="12" t="s">
        <v>18</v>
      </c>
      <c r="H2" s="13">
        <v>5</v>
      </c>
      <c r="J2" s="12" t="s">
        <v>16</v>
      </c>
      <c r="K2" s="26">
        <v>0.2</v>
      </c>
      <c r="L2" t="s">
        <v>39</v>
      </c>
    </row>
    <row r="3" spans="1:12">
      <c r="A3" s="12" t="s">
        <v>10</v>
      </c>
      <c r="B3" s="13">
        <v>0.2</v>
      </c>
      <c r="D3" s="12" t="s">
        <v>4</v>
      </c>
      <c r="E3" s="13">
        <v>2</v>
      </c>
      <c r="G3" s="12" t="s">
        <v>19</v>
      </c>
      <c r="H3" s="13">
        <v>10</v>
      </c>
      <c r="J3" s="12" t="s">
        <v>37</v>
      </c>
      <c r="K3" s="25">
        <f>1/K2</f>
        <v>5</v>
      </c>
    </row>
    <row r="4" spans="1:12">
      <c r="A4" s="12" t="s">
        <v>4</v>
      </c>
      <c r="B4" s="13">
        <v>0</v>
      </c>
      <c r="D4" s="12" t="s">
        <v>11</v>
      </c>
      <c r="E4" s="14">
        <f>_xlfn.POISSON.DIST(E3,E2,0)</f>
        <v>1.0734804092880379E-2</v>
      </c>
      <c r="F4" s="15"/>
      <c r="K4" s="16"/>
    </row>
    <row r="5" spans="1:12">
      <c r="A5" s="12" t="s">
        <v>14</v>
      </c>
      <c r="B5" s="16">
        <f>B2*B3</f>
        <v>2.4000000000000004</v>
      </c>
      <c r="C5" s="15"/>
      <c r="D5" s="12" t="s">
        <v>12</v>
      </c>
      <c r="E5" s="14">
        <f>_xlfn.POISSON.DIST(E3,E2,1)</f>
        <v>1.3753967744002987E-2</v>
      </c>
      <c r="F5" s="15"/>
      <c r="G5" s="23" t="s">
        <v>26</v>
      </c>
      <c r="H5" s="23"/>
      <c r="J5" s="23" t="s">
        <v>26</v>
      </c>
      <c r="K5" s="23"/>
    </row>
    <row r="6" spans="1:12">
      <c r="A6" s="12" t="s">
        <v>11</v>
      </c>
      <c r="B6" s="14">
        <f>_xlfn.BINOM.DIST(B4, B2, B3, 0)</f>
        <v>6.8719476735999971E-2</v>
      </c>
      <c r="C6" s="15"/>
      <c r="D6" s="12" t="s">
        <v>24</v>
      </c>
      <c r="E6" s="14">
        <f>IF(E3=0,0,_xlfn.POISSON.DIST(E3-1,E2,1))</f>
        <v>3.0191636511226068E-3</v>
      </c>
      <c r="F6" s="15"/>
      <c r="G6" s="12" t="s">
        <v>4</v>
      </c>
      <c r="H6" s="13">
        <v>3.8</v>
      </c>
      <c r="J6" s="12" t="s">
        <v>4</v>
      </c>
      <c r="K6" s="13">
        <v>25</v>
      </c>
    </row>
    <row r="7" spans="1:12">
      <c r="A7" s="12" t="s">
        <v>12</v>
      </c>
      <c r="B7" s="14">
        <f>_xlfn.BINOM.DIST(B4, B2, B3, 1)</f>
        <v>6.8719476735999971E-2</v>
      </c>
      <c r="C7" s="15"/>
      <c r="D7" s="12" t="s">
        <v>8</v>
      </c>
      <c r="E7" s="14">
        <f>IF(E3=0,1,1-_xlfn.POISSON.DIST(E3-1,E2,1))</f>
        <v>0.99698083634887735</v>
      </c>
      <c r="F7" s="15"/>
      <c r="G7" s="12" t="s">
        <v>27</v>
      </c>
      <c r="H7" s="14">
        <f>_xlfn.NORM.DIST(H6,H2,H3,1)</f>
        <v>0.45224157397941611</v>
      </c>
      <c r="I7" s="15" t="s">
        <v>40</v>
      </c>
      <c r="J7" s="12" t="s">
        <v>27</v>
      </c>
      <c r="K7" s="14">
        <f>_xlfn.EXPON.DIST(K6,K2,1)</f>
        <v>0.99326205300091452</v>
      </c>
      <c r="L7" s="15"/>
    </row>
    <row r="8" spans="1:12">
      <c r="A8" s="12" t="s">
        <v>24</v>
      </c>
      <c r="B8" s="14">
        <f>IF(B4=0, 0, _xlfn.BINOM.DIST(B4-1,B2,B3,1))</f>
        <v>0</v>
      </c>
      <c r="C8" s="15"/>
      <c r="D8" s="12" t="s">
        <v>25</v>
      </c>
      <c r="E8" s="14">
        <f>1-_xlfn.POISSON.DIST(E3,E2,1)</f>
        <v>0.98624603225599705</v>
      </c>
      <c r="F8" s="15"/>
      <c r="G8" s="12" t="s">
        <v>25</v>
      </c>
      <c r="H8" s="14">
        <f>1-H7</f>
        <v>0.54775842602058389</v>
      </c>
      <c r="I8" s="22" t="s">
        <v>41</v>
      </c>
      <c r="J8" s="12" t="s">
        <v>25</v>
      </c>
      <c r="K8" s="14">
        <f>1-K7</f>
        <v>6.7379469990854757E-3</v>
      </c>
      <c r="L8" s="15"/>
    </row>
    <row r="9" spans="1:12">
      <c r="A9" s="12" t="s">
        <v>8</v>
      </c>
      <c r="B9" s="14">
        <f>IF(B4=0, 1, 1- _xlfn.BINOM.DIST(B4-1,B2,B3,1))</f>
        <v>1</v>
      </c>
      <c r="C9" s="15"/>
      <c r="G9" s="12" t="s">
        <v>28</v>
      </c>
      <c r="H9" s="16">
        <f>STANDARDIZE(H6,H2,H3)</f>
        <v>-0.12000000000000002</v>
      </c>
      <c r="I9" s="15"/>
      <c r="L9" s="17"/>
    </row>
    <row r="10" spans="1:12">
      <c r="A10" s="12" t="s">
        <v>25</v>
      </c>
      <c r="B10" s="14">
        <f>1-_xlfn.BINOM.DIST(B4,B2, B3, 1)</f>
        <v>0.93128052326400002</v>
      </c>
      <c r="C10" s="15"/>
      <c r="I10" s="17"/>
      <c r="J10" s="23" t="s">
        <v>29</v>
      </c>
      <c r="K10" s="23"/>
      <c r="L10" s="17"/>
    </row>
    <row r="11" spans="1:12">
      <c r="G11" s="23" t="s">
        <v>29</v>
      </c>
      <c r="H11" s="23"/>
      <c r="I11" s="17"/>
      <c r="J11" s="12" t="s">
        <v>20</v>
      </c>
      <c r="K11" s="13">
        <v>0.3</v>
      </c>
      <c r="L11" s="17"/>
    </row>
    <row r="12" spans="1:12">
      <c r="G12" s="12" t="s">
        <v>20</v>
      </c>
      <c r="H12" s="13">
        <v>0.9</v>
      </c>
      <c r="I12" s="17"/>
      <c r="J12" s="12" t="s">
        <v>21</v>
      </c>
      <c r="K12" s="16">
        <f>-LN(1-K11)*(1/K2)</f>
        <v>1.7833747196936622</v>
      </c>
      <c r="L12" s="15"/>
    </row>
    <row r="13" spans="1:12">
      <c r="G13" s="12" t="s">
        <v>21</v>
      </c>
      <c r="H13" s="16">
        <f>_xlfn.NORM.INV(H12,H2,H3)</f>
        <v>17.815515655446006</v>
      </c>
      <c r="I13" s="15"/>
      <c r="J13" s="12" t="s">
        <v>22</v>
      </c>
      <c r="K13" s="16">
        <f>-LN(K11)*(1/K2)</f>
        <v>6.0198640216296804</v>
      </c>
      <c r="L13" s="15"/>
    </row>
    <row r="14" spans="1:12">
      <c r="G14" s="12" t="s">
        <v>22</v>
      </c>
      <c r="H14" s="16">
        <f>_xlfn.NORM.INV(1-H12,H2,H3)</f>
        <v>-7.8155156554460063</v>
      </c>
      <c r="I14" s="15"/>
    </row>
    <row r="15" spans="1:12">
      <c r="G15" s="12" t="s">
        <v>30</v>
      </c>
      <c r="H15" s="16">
        <f>_xlfn.NORM.S.INV(H12)</f>
        <v>1.2815515655446006</v>
      </c>
      <c r="I15" s="15"/>
    </row>
    <row r="16" spans="1:12">
      <c r="I16" s="17"/>
      <c r="K16" s="18"/>
    </row>
    <row r="17" spans="7:9">
      <c r="G17" s="23" t="s">
        <v>31</v>
      </c>
      <c r="H17" s="23"/>
      <c r="I17" s="17"/>
    </row>
    <row r="18" spans="7:9">
      <c r="G18" s="12" t="s">
        <v>28</v>
      </c>
      <c r="H18" s="13">
        <v>-0.5</v>
      </c>
      <c r="I18" s="17"/>
    </row>
    <row r="19" spans="7:9">
      <c r="G19" s="12" t="s">
        <v>27</v>
      </c>
      <c r="H19" s="14">
        <f>_xlfn.NORM.S.DIST(H18,1)</f>
        <v>0.30853753872598688</v>
      </c>
      <c r="I19" s="24"/>
    </row>
    <row r="20" spans="7:9">
      <c r="G20" s="12" t="s">
        <v>25</v>
      </c>
      <c r="H20" s="14">
        <f>1-H19</f>
        <v>0.69146246127401312</v>
      </c>
      <c r="I20" s="15"/>
    </row>
    <row r="21" spans="7:9">
      <c r="I21" s="17"/>
    </row>
    <row r="22" spans="7:9">
      <c r="G22" s="23" t="s">
        <v>32</v>
      </c>
      <c r="H22" s="23"/>
      <c r="I22" s="17"/>
    </row>
    <row r="23" spans="7:9">
      <c r="G23" s="12" t="s">
        <v>36</v>
      </c>
      <c r="H23" s="13">
        <v>2</v>
      </c>
      <c r="I23" s="17"/>
    </row>
    <row r="24" spans="7:9">
      <c r="G24" s="12" t="s">
        <v>19</v>
      </c>
      <c r="H24" s="13">
        <v>1</v>
      </c>
      <c r="I24" s="17"/>
    </row>
    <row r="25" spans="7:9">
      <c r="G25" s="12" t="s">
        <v>20</v>
      </c>
      <c r="H25" s="13">
        <v>2.5000000000000001E-2</v>
      </c>
      <c r="I25" s="17"/>
    </row>
    <row r="26" spans="7:9">
      <c r="G26" s="12" t="s">
        <v>33</v>
      </c>
      <c r="H26" s="16">
        <f>_xlfn.NORM.INV(H25,H23,H24)</f>
        <v>4.0036015459946173E-2</v>
      </c>
      <c r="I26" s="15"/>
    </row>
    <row r="27" spans="7:9">
      <c r="G27" s="12" t="s">
        <v>34</v>
      </c>
      <c r="H27" s="16">
        <f>_xlfn.NORM.INV(1-H25,H23,H24)</f>
        <v>3.9599639845400536</v>
      </c>
      <c r="I27" s="15"/>
    </row>
  </sheetData>
  <mergeCells count="6">
    <mergeCell ref="G22:H22"/>
    <mergeCell ref="G5:H5"/>
    <mergeCell ref="J5:K5"/>
    <mergeCell ref="J10:K10"/>
    <mergeCell ref="G11:H11"/>
    <mergeCell ref="G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Discrete</vt:lpstr>
      <vt:lpstr>Probability 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2016-09-04T22:19:07Z</dcterms:created>
  <dcterms:modified xsi:type="dcterms:W3CDTF">2021-09-09T19:50:26Z</dcterms:modified>
</cp:coreProperties>
</file>