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 '21 BUSM 3020\Excel Workbooks\Solved Workbooks\"/>
    </mc:Choice>
  </mc:AlternateContent>
  <xr:revisionPtr revIDLastSave="0" documentId="8_{DD4D8BAC-3357-4D64-B2FC-89136C0FF6AC}" xr6:coauthVersionLast="45" xr6:coauthVersionMax="45" xr10:uidLastSave="{00000000-0000-0000-0000-000000000000}"/>
  <bookViews>
    <workbookView xWindow="-24120" yWindow="630" windowWidth="24240" windowHeight="13140" xr2:uid="{1D1966BF-6275-4012-B0E3-F2247487E180}"/>
  </bookViews>
  <sheets>
    <sheet name="Future Value" sheetId="1" r:id="rId1"/>
    <sheet name="Present Value" sheetId="2" r:id="rId2"/>
    <sheet name="Interest Rate" sheetId="3" r:id="rId3"/>
    <sheet name="Payment Amt." sheetId="4" r:id="rId4"/>
    <sheet name="Rate of Return" sheetId="5" r:id="rId5"/>
    <sheet name="No. of Paym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2" i="6"/>
  <c r="B9" i="6"/>
  <c r="B15" i="5"/>
  <c r="B8" i="5"/>
  <c r="C14" i="4"/>
  <c r="D14" i="4"/>
  <c r="E14" i="4" s="1"/>
  <c r="E15" i="4" s="1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E13" i="4"/>
  <c r="D13" i="4"/>
  <c r="C13" i="4"/>
  <c r="E12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13" i="4"/>
  <c r="B8" i="4"/>
  <c r="E16" i="4" l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B10" i="1" l="1"/>
  <c r="H19" i="3" l="1"/>
  <c r="I19" i="3"/>
  <c r="G19" i="3"/>
  <c r="H15" i="3"/>
  <c r="H16" i="3"/>
  <c r="H17" i="3"/>
  <c r="H18" i="3"/>
  <c r="H14" i="3"/>
  <c r="I15" i="3"/>
  <c r="I16" i="3"/>
  <c r="I17" i="3"/>
  <c r="I18" i="3"/>
  <c r="I14" i="3"/>
  <c r="K16" i="3"/>
  <c r="K17" i="3" s="1"/>
  <c r="K18" i="3" s="1"/>
  <c r="K15" i="3"/>
  <c r="K14" i="3"/>
  <c r="F16" i="3"/>
  <c r="J16" i="3" s="1"/>
  <c r="F17" i="3" s="1"/>
  <c r="J17" i="3" s="1"/>
  <c r="F18" i="3" s="1"/>
  <c r="J18" i="3" s="1"/>
  <c r="F15" i="3"/>
  <c r="J15" i="3" s="1"/>
  <c r="J14" i="3"/>
  <c r="G18" i="3"/>
  <c r="G15" i="3"/>
  <c r="G16" i="3"/>
  <c r="G17" i="3"/>
  <c r="G14" i="3"/>
  <c r="F14" i="3"/>
  <c r="B7" i="3"/>
  <c r="B7" i="2"/>
  <c r="B7" i="1"/>
</calcChain>
</file>

<file path=xl/sharedStrings.xml><?xml version="1.0" encoding="utf-8"?>
<sst xmlns="http://schemas.openxmlformats.org/spreadsheetml/2006/main" count="62" uniqueCount="36">
  <si>
    <t>Template to Calculate Future Value (FV)</t>
  </si>
  <si>
    <t>Interest Rate Per Year</t>
  </si>
  <si>
    <t>Number of Years</t>
  </si>
  <si>
    <t>Initial Investment</t>
  </si>
  <si>
    <t>Future Value</t>
  </si>
  <si>
    <t>Template to Calculate Present Value (PV)</t>
  </si>
  <si>
    <t>Number of Periods</t>
  </si>
  <si>
    <t>Interest Rate</t>
  </si>
  <si>
    <t>Present Value</t>
  </si>
  <si>
    <t>Calculating the Interest Rate for PV to desire FV in desired Time Period</t>
  </si>
  <si>
    <t>Year</t>
  </si>
  <si>
    <t>Beginning Amount</t>
  </si>
  <si>
    <t>Simple Interest</t>
  </si>
  <si>
    <t>Compound Interest</t>
  </si>
  <si>
    <t>Total Interest</t>
  </si>
  <si>
    <t>Ending Amount</t>
  </si>
  <si>
    <t>Amount with Simple Interest</t>
  </si>
  <si>
    <t>Totals</t>
  </si>
  <si>
    <t>Calculate the Value of the Investment over the next 5 Years</t>
  </si>
  <si>
    <t>Interest Rate Per Period</t>
  </si>
  <si>
    <t>Payment</t>
  </si>
  <si>
    <t>Periodic Payment</t>
  </si>
  <si>
    <t>Months</t>
  </si>
  <si>
    <t>Interest</t>
  </si>
  <si>
    <t>Principal</t>
  </si>
  <si>
    <t>Balance</t>
  </si>
  <si>
    <t>Loan Term (Years)</t>
  </si>
  <si>
    <t>Annual Interest Rate</t>
  </si>
  <si>
    <t>Payments Per Year</t>
  </si>
  <si>
    <t>Original Principal</t>
  </si>
  <si>
    <t>Annual Rate of Return</t>
  </si>
  <si>
    <t xml:space="preserve">Payment   </t>
  </si>
  <si>
    <t>Rate of Return</t>
  </si>
  <si>
    <t>No. of Payment Periods</t>
  </si>
  <si>
    <t>No. of Periods</t>
  </si>
  <si>
    <t>"Rule of 72"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</si>
</sst>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0.0000%"/>
    <numFmt numFmtId="170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9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8" fontId="0" fillId="3" borderId="0" xfId="0" applyNumberFormat="1" applyFill="1"/>
    <xf numFmtId="8" fontId="1" fillId="3" borderId="0" xfId="0" applyNumberFormat="1" applyFont="1" applyFill="1"/>
    <xf numFmtId="10" fontId="0" fillId="3" borderId="0" xfId="0" applyNumberFormat="1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4" fontId="2" fillId="3" borderId="1" xfId="0" applyNumberFormat="1" applyFont="1" applyFill="1" applyBorder="1"/>
    <xf numFmtId="0" fontId="1" fillId="0" borderId="0" xfId="0" applyFont="1" applyAlignment="1">
      <alignment horizontal="center"/>
    </xf>
    <xf numFmtId="165" fontId="0" fillId="2" borderId="0" xfId="0" applyNumberFormat="1" applyFill="1"/>
    <xf numFmtId="0" fontId="1" fillId="0" borderId="0" xfId="0" applyFont="1" applyAlignment="1">
      <alignment horizontal="center"/>
    </xf>
    <xf numFmtId="8" fontId="0" fillId="0" borderId="0" xfId="0" applyNumberFormat="1"/>
    <xf numFmtId="164" fontId="0" fillId="0" borderId="0" xfId="0" applyNumberFormat="1"/>
    <xf numFmtId="10" fontId="0" fillId="2" borderId="0" xfId="1" applyNumberFormat="1" applyFont="1" applyFill="1"/>
    <xf numFmtId="1" fontId="0" fillId="2" borderId="0" xfId="0" applyNumberFormat="1" applyFill="1"/>
    <xf numFmtId="170" fontId="1" fillId="3" borderId="0" xfId="0" applyNumberFormat="1" applyFont="1" applyFill="1"/>
    <xf numFmtId="2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5834-F208-4FE4-A043-4069DFB5343C}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3.28515625" customWidth="1"/>
    <col min="2" max="2" width="26.7109375" bestFit="1" customWidth="1"/>
  </cols>
  <sheetData>
    <row r="1" spans="1:2" x14ac:dyDescent="0.25">
      <c r="A1" s="17" t="s">
        <v>0</v>
      </c>
      <c r="B1" s="17"/>
    </row>
    <row r="3" spans="1:2" x14ac:dyDescent="0.25">
      <c r="A3" t="s">
        <v>1</v>
      </c>
      <c r="B3" s="16">
        <v>0.12</v>
      </c>
    </row>
    <row r="4" spans="1:2" x14ac:dyDescent="0.25">
      <c r="A4" t="s">
        <v>2</v>
      </c>
      <c r="B4" s="2">
        <v>3</v>
      </c>
    </row>
    <row r="5" spans="1:2" x14ac:dyDescent="0.25">
      <c r="A5" t="s">
        <v>3</v>
      </c>
      <c r="B5" s="3">
        <v>400</v>
      </c>
    </row>
    <row r="7" spans="1:2" x14ac:dyDescent="0.25">
      <c r="A7" s="4" t="s">
        <v>4</v>
      </c>
      <c r="B7" s="6">
        <f>FV(B3,B4,,-B5)</f>
        <v>561.97120000000018</v>
      </c>
    </row>
    <row r="10" spans="1:2" x14ac:dyDescent="0.25">
      <c r="A10" t="s">
        <v>19</v>
      </c>
      <c r="B10" s="16">
        <f>0.03/12</f>
        <v>2.5000000000000001E-3</v>
      </c>
    </row>
    <row r="11" spans="1:2" x14ac:dyDescent="0.25">
      <c r="A11" t="s">
        <v>6</v>
      </c>
      <c r="B11" s="2">
        <v>24</v>
      </c>
    </row>
    <row r="12" spans="1:2" x14ac:dyDescent="0.25">
      <c r="A12" t="s">
        <v>20</v>
      </c>
      <c r="B12" s="3">
        <v>50</v>
      </c>
    </row>
    <row r="13" spans="1:2" x14ac:dyDescent="0.25">
      <c r="A13" t="s">
        <v>8</v>
      </c>
      <c r="B13" s="3">
        <v>5000</v>
      </c>
    </row>
    <row r="15" spans="1:2" x14ac:dyDescent="0.25">
      <c r="A15" s="4" t="s">
        <v>4</v>
      </c>
      <c r="B15" s="6">
        <f>FV(B10,B11,-B12,-B13)</f>
        <v>6543.9261065494429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6CB8-4EC9-4859-B9C7-C0A46055E5DD}">
  <dimension ref="A1:B7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22.7109375" customWidth="1"/>
  </cols>
  <sheetData>
    <row r="1" spans="1:2" x14ac:dyDescent="0.25">
      <c r="A1" s="17" t="s">
        <v>5</v>
      </c>
      <c r="B1" s="17"/>
    </row>
    <row r="3" spans="1:2" x14ac:dyDescent="0.25">
      <c r="A3" t="s">
        <v>4</v>
      </c>
      <c r="B3" s="3">
        <v>209000</v>
      </c>
    </row>
    <row r="4" spans="1:2" x14ac:dyDescent="0.25">
      <c r="A4" t="s">
        <v>6</v>
      </c>
      <c r="B4" s="2">
        <v>25</v>
      </c>
    </row>
    <row r="5" spans="1:2" x14ac:dyDescent="0.25">
      <c r="A5" t="s">
        <v>7</v>
      </c>
      <c r="B5" s="1">
        <v>6.5000000000000002E-2</v>
      </c>
    </row>
    <row r="7" spans="1:2" x14ac:dyDescent="0.25">
      <c r="A7" s="4" t="s">
        <v>8</v>
      </c>
      <c r="B7" s="5">
        <f>PV(B5,B4,,-B3)</f>
        <v>43291.844690107464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B603-F853-4802-AD13-2664DBC6E51D}">
  <dimension ref="A1:M19"/>
  <sheetViews>
    <sheetView workbookViewId="0">
      <selection activeCell="B3" sqref="B3"/>
    </sheetView>
  </sheetViews>
  <sheetFormatPr defaultRowHeight="15" x14ac:dyDescent="0.25"/>
  <cols>
    <col min="1" max="1" width="21.85546875" customWidth="1"/>
    <col min="2" max="2" width="16.5703125" customWidth="1"/>
    <col min="6" max="6" width="11.140625" customWidth="1"/>
    <col min="7" max="7" width="13" customWidth="1"/>
    <col min="8" max="8" width="12.140625" customWidth="1"/>
  </cols>
  <sheetData>
    <row r="1" spans="1:13" x14ac:dyDescent="0.25">
      <c r="A1" s="4" t="s">
        <v>9</v>
      </c>
    </row>
    <row r="3" spans="1:13" x14ac:dyDescent="0.25">
      <c r="A3" t="s">
        <v>8</v>
      </c>
      <c r="B3" s="3">
        <v>35000</v>
      </c>
    </row>
    <row r="4" spans="1:13" x14ac:dyDescent="0.25">
      <c r="A4" t="s">
        <v>4</v>
      </c>
      <c r="B4" s="3">
        <v>80000</v>
      </c>
    </row>
    <row r="5" spans="1:13" x14ac:dyDescent="0.25">
      <c r="A5" t="s">
        <v>6</v>
      </c>
      <c r="B5" s="2">
        <v>8</v>
      </c>
    </row>
    <row r="7" spans="1:13" x14ac:dyDescent="0.25">
      <c r="A7" s="4" t="s">
        <v>7</v>
      </c>
      <c r="B7" s="7">
        <f>RATE(B5,,-B3,B4)</f>
        <v>0.10886261813739964</v>
      </c>
    </row>
    <row r="9" spans="1:13" x14ac:dyDescent="0.25">
      <c r="A9" s="4" t="s">
        <v>18</v>
      </c>
    </row>
    <row r="10" spans="1:13" x14ac:dyDescent="0.25">
      <c r="A10" t="s">
        <v>3</v>
      </c>
      <c r="B10" s="3">
        <v>100</v>
      </c>
    </row>
    <row r="11" spans="1:13" x14ac:dyDescent="0.25">
      <c r="A11" t="s">
        <v>1</v>
      </c>
      <c r="B11" s="1">
        <v>0.1</v>
      </c>
    </row>
    <row r="13" spans="1:13" ht="60" x14ac:dyDescent="0.25">
      <c r="E13" s="9" t="s">
        <v>10</v>
      </c>
      <c r="F13" s="9" t="s">
        <v>11</v>
      </c>
      <c r="G13" s="9" t="s">
        <v>12</v>
      </c>
      <c r="H13" s="9" t="s">
        <v>13</v>
      </c>
      <c r="I13" s="9" t="s">
        <v>14</v>
      </c>
      <c r="J13" s="9" t="s">
        <v>15</v>
      </c>
      <c r="K13" s="9" t="s">
        <v>16</v>
      </c>
      <c r="L13" s="8"/>
      <c r="M13" s="8"/>
    </row>
    <row r="14" spans="1:13" x14ac:dyDescent="0.25">
      <c r="E14" s="10">
        <v>1</v>
      </c>
      <c r="F14" s="13">
        <f>B10</f>
        <v>100</v>
      </c>
      <c r="G14" s="13">
        <f>$B$10*$B$11</f>
        <v>10</v>
      </c>
      <c r="H14" s="13">
        <f>I14-G14</f>
        <v>1.4210854715202004E-14</v>
      </c>
      <c r="I14" s="13">
        <f>J14-F14</f>
        <v>10.000000000000014</v>
      </c>
      <c r="J14" s="13">
        <f>F14*(1+$B$11)</f>
        <v>110.00000000000001</v>
      </c>
      <c r="K14" s="13">
        <f>F14+G14</f>
        <v>110</v>
      </c>
    </row>
    <row r="15" spans="1:13" x14ac:dyDescent="0.25">
      <c r="E15" s="10">
        <v>2</v>
      </c>
      <c r="F15" s="13">
        <f>J14</f>
        <v>110.00000000000001</v>
      </c>
      <c r="G15" s="13">
        <f t="shared" ref="G15:G18" si="0">$B$10*$B$11</f>
        <v>10</v>
      </c>
      <c r="H15" s="13">
        <f t="shared" ref="H15:H18" si="1">I15-G15</f>
        <v>1.0000000000000142</v>
      </c>
      <c r="I15" s="13">
        <f t="shared" ref="I15:I18" si="2">J15-F15</f>
        <v>11.000000000000014</v>
      </c>
      <c r="J15" s="13">
        <f t="shared" ref="J15:J18" si="3">F15*(1+$B$11)</f>
        <v>121.00000000000003</v>
      </c>
      <c r="K15" s="13">
        <f>K14+G15</f>
        <v>120</v>
      </c>
    </row>
    <row r="16" spans="1:13" x14ac:dyDescent="0.25">
      <c r="E16" s="10">
        <v>3</v>
      </c>
      <c r="F16" s="13">
        <f t="shared" ref="F16:F18" si="4">J15</f>
        <v>121.00000000000003</v>
      </c>
      <c r="G16" s="13">
        <f t="shared" si="0"/>
        <v>10</v>
      </c>
      <c r="H16" s="13">
        <f t="shared" si="1"/>
        <v>2.1000000000000227</v>
      </c>
      <c r="I16" s="13">
        <f t="shared" si="2"/>
        <v>12.100000000000023</v>
      </c>
      <c r="J16" s="13">
        <f t="shared" si="3"/>
        <v>133.10000000000005</v>
      </c>
      <c r="K16" s="13">
        <f t="shared" ref="K16:K18" si="5">K15+G16</f>
        <v>130</v>
      </c>
    </row>
    <row r="17" spans="5:11" x14ac:dyDescent="0.25">
      <c r="E17" s="10">
        <v>4</v>
      </c>
      <c r="F17" s="13">
        <f t="shared" si="4"/>
        <v>133.10000000000005</v>
      </c>
      <c r="G17" s="13">
        <f t="shared" si="0"/>
        <v>10</v>
      </c>
      <c r="H17" s="13">
        <f t="shared" si="1"/>
        <v>3.3100000000000307</v>
      </c>
      <c r="I17" s="13">
        <f t="shared" si="2"/>
        <v>13.310000000000031</v>
      </c>
      <c r="J17" s="13">
        <f t="shared" si="3"/>
        <v>146.41000000000008</v>
      </c>
      <c r="K17" s="13">
        <f t="shared" si="5"/>
        <v>140</v>
      </c>
    </row>
    <row r="18" spans="5:11" x14ac:dyDescent="0.25">
      <c r="E18" s="10">
        <v>5</v>
      </c>
      <c r="F18" s="13">
        <f t="shared" si="4"/>
        <v>146.41000000000008</v>
      </c>
      <c r="G18" s="13">
        <f t="shared" si="0"/>
        <v>10</v>
      </c>
      <c r="H18" s="13">
        <f t="shared" si="1"/>
        <v>4.6410000000000196</v>
      </c>
      <c r="I18" s="13">
        <f t="shared" si="2"/>
        <v>14.64100000000002</v>
      </c>
      <c r="J18" s="13">
        <f t="shared" si="3"/>
        <v>161.0510000000001</v>
      </c>
      <c r="K18" s="13">
        <f t="shared" si="5"/>
        <v>150</v>
      </c>
    </row>
    <row r="19" spans="5:11" x14ac:dyDescent="0.25">
      <c r="E19" s="12" t="s">
        <v>17</v>
      </c>
      <c r="F19" s="11"/>
      <c r="G19" s="14">
        <f>SUM(G14:G18)</f>
        <v>50</v>
      </c>
      <c r="H19" s="14">
        <f t="shared" ref="H19:I19" si="6">SUM(H14:H18)</f>
        <v>11.051000000000101</v>
      </c>
      <c r="I19" s="14">
        <f t="shared" si="6"/>
        <v>61.051000000000101</v>
      </c>
      <c r="J19" s="11"/>
      <c r="K1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2366-5927-4E03-9CCD-549967929D13}">
  <dimension ref="A1:E372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7" customWidth="1"/>
    <col min="3" max="5" width="17.7109375" customWidth="1"/>
  </cols>
  <sheetData>
    <row r="1" spans="1:5" x14ac:dyDescent="0.25">
      <c r="A1" s="17" t="s">
        <v>21</v>
      </c>
      <c r="B1" s="17"/>
    </row>
    <row r="3" spans="1:5" x14ac:dyDescent="0.25">
      <c r="A3" t="s">
        <v>29</v>
      </c>
      <c r="B3" s="3">
        <v>15000</v>
      </c>
    </row>
    <row r="4" spans="1:5" x14ac:dyDescent="0.25">
      <c r="A4" t="s">
        <v>26</v>
      </c>
      <c r="B4" s="2">
        <v>5</v>
      </c>
    </row>
    <row r="5" spans="1:5" x14ac:dyDescent="0.25">
      <c r="A5" t="s">
        <v>27</v>
      </c>
      <c r="B5" s="20">
        <v>0.09</v>
      </c>
    </row>
    <row r="6" spans="1:5" x14ac:dyDescent="0.25">
      <c r="A6" t="s">
        <v>28</v>
      </c>
      <c r="B6" s="21">
        <v>12</v>
      </c>
    </row>
    <row r="8" spans="1:5" x14ac:dyDescent="0.25">
      <c r="A8" s="4" t="s">
        <v>20</v>
      </c>
      <c r="B8" s="6">
        <f>PMT($B$5/$B$6,$B$4*$B$6,-$B$3)</f>
        <v>311.37532839531008</v>
      </c>
    </row>
    <row r="11" spans="1:5" x14ac:dyDescent="0.25">
      <c r="A11" s="15" t="s">
        <v>22</v>
      </c>
      <c r="B11" s="15" t="s">
        <v>20</v>
      </c>
      <c r="C11" s="15" t="s">
        <v>23</v>
      </c>
      <c r="D11" s="15" t="s">
        <v>24</v>
      </c>
      <c r="E11" s="15" t="s">
        <v>25</v>
      </c>
    </row>
    <row r="12" spans="1:5" x14ac:dyDescent="0.25">
      <c r="A12">
        <v>0</v>
      </c>
      <c r="E12" s="19">
        <f>B3</f>
        <v>15000</v>
      </c>
    </row>
    <row r="13" spans="1:5" x14ac:dyDescent="0.25">
      <c r="A13">
        <v>1</v>
      </c>
      <c r="B13" s="19">
        <f>PMT($B$5/$B$6,$B$4*$B$6,-$B$3)</f>
        <v>311.37532839531008</v>
      </c>
      <c r="C13" s="18">
        <f>IPMT($B$5/$B$6,A13,$B$4*$B$6,-$B$3)</f>
        <v>112.5</v>
      </c>
      <c r="D13" s="18">
        <f>PPMT(B$5/B$6,A13,B$4*B$6,-B$3)</f>
        <v>198.87532839531011</v>
      </c>
      <c r="E13" s="19">
        <f>E12-D13</f>
        <v>14801.12467160469</v>
      </c>
    </row>
    <row r="14" spans="1:5" x14ac:dyDescent="0.25">
      <c r="A14">
        <v>2</v>
      </c>
      <c r="B14" s="19">
        <f t="shared" ref="B14:B77" si="0">PMT($B$5/$B$6,$B$4*$B$6,-$B$3)</f>
        <v>311.37532839531008</v>
      </c>
      <c r="C14" s="18">
        <f t="shared" ref="C14:C77" si="1">IPMT($B$5/$B$6,A14,$B$4*$B$6,-$B$3)</f>
        <v>111.00843503703516</v>
      </c>
      <c r="D14" s="18">
        <f t="shared" ref="D14:D77" si="2">PPMT(B$5/B$6,A14,B$4*B$6,-B$3)</f>
        <v>200.36689335827492</v>
      </c>
      <c r="E14" s="19">
        <f t="shared" ref="E14:E77" si="3">E13-D14</f>
        <v>14600.757778246414</v>
      </c>
    </row>
    <row r="15" spans="1:5" x14ac:dyDescent="0.25">
      <c r="A15">
        <v>3</v>
      </c>
      <c r="B15" s="19">
        <f t="shared" si="0"/>
        <v>311.37532839531008</v>
      </c>
      <c r="C15" s="18">
        <f t="shared" si="1"/>
        <v>109.50568333684811</v>
      </c>
      <c r="D15" s="18">
        <f t="shared" si="2"/>
        <v>201.869645058462</v>
      </c>
      <c r="E15" s="19">
        <f t="shared" si="3"/>
        <v>14398.888133187953</v>
      </c>
    </row>
    <row r="16" spans="1:5" x14ac:dyDescent="0.25">
      <c r="A16">
        <v>4</v>
      </c>
      <c r="B16" s="19">
        <f t="shared" si="0"/>
        <v>311.37532839531008</v>
      </c>
      <c r="C16" s="18">
        <f t="shared" si="1"/>
        <v>107.99166099890962</v>
      </c>
      <c r="D16" s="18">
        <f t="shared" si="2"/>
        <v>203.38366739640045</v>
      </c>
      <c r="E16" s="19">
        <f t="shared" si="3"/>
        <v>14195.504465791553</v>
      </c>
    </row>
    <row r="17" spans="1:5" x14ac:dyDescent="0.25">
      <c r="A17">
        <v>5</v>
      </c>
      <c r="B17" s="19">
        <f t="shared" si="0"/>
        <v>311.37532839531008</v>
      </c>
      <c r="C17" s="18">
        <f t="shared" si="1"/>
        <v>106.46628349343663</v>
      </c>
      <c r="D17" s="18">
        <f t="shared" si="2"/>
        <v>204.90904490187347</v>
      </c>
      <c r="E17" s="19">
        <f t="shared" si="3"/>
        <v>13990.59542088968</v>
      </c>
    </row>
    <row r="18" spans="1:5" x14ac:dyDescent="0.25">
      <c r="A18">
        <v>6</v>
      </c>
      <c r="B18" s="19">
        <f t="shared" si="0"/>
        <v>311.37532839531008</v>
      </c>
      <c r="C18" s="18">
        <f t="shared" si="1"/>
        <v>104.92946565667259</v>
      </c>
      <c r="D18" s="18">
        <f t="shared" si="2"/>
        <v>206.44586273863754</v>
      </c>
      <c r="E18" s="19">
        <f t="shared" si="3"/>
        <v>13784.149558151043</v>
      </c>
    </row>
    <row r="19" spans="1:5" x14ac:dyDescent="0.25">
      <c r="A19">
        <v>7</v>
      </c>
      <c r="B19" s="19">
        <f t="shared" si="0"/>
        <v>311.37532839531008</v>
      </c>
      <c r="C19" s="18">
        <f t="shared" si="1"/>
        <v>103.3811216861328</v>
      </c>
      <c r="D19" s="18">
        <f t="shared" si="2"/>
        <v>207.99420670917729</v>
      </c>
      <c r="E19" s="19">
        <f t="shared" si="3"/>
        <v>13576.155351441865</v>
      </c>
    </row>
    <row r="20" spans="1:5" x14ac:dyDescent="0.25">
      <c r="A20">
        <v>8</v>
      </c>
      <c r="B20" s="19">
        <f t="shared" si="0"/>
        <v>311.37532839531008</v>
      </c>
      <c r="C20" s="18">
        <f t="shared" si="1"/>
        <v>101.82116513581397</v>
      </c>
      <c r="D20" s="18">
        <f t="shared" si="2"/>
        <v>209.55416325949611</v>
      </c>
      <c r="E20" s="19">
        <f t="shared" si="3"/>
        <v>13366.601188182369</v>
      </c>
    </row>
    <row r="21" spans="1:5" x14ac:dyDescent="0.25">
      <c r="A21">
        <v>9</v>
      </c>
      <c r="B21" s="19">
        <f t="shared" si="0"/>
        <v>311.37532839531008</v>
      </c>
      <c r="C21" s="18">
        <f t="shared" si="1"/>
        <v>100.24950891136776</v>
      </c>
      <c r="D21" s="18">
        <f t="shared" si="2"/>
        <v>211.12581948394234</v>
      </c>
      <c r="E21" s="19">
        <f t="shared" si="3"/>
        <v>13155.475368698426</v>
      </c>
    </row>
    <row r="22" spans="1:5" x14ac:dyDescent="0.25">
      <c r="A22">
        <v>10</v>
      </c>
      <c r="B22" s="19">
        <f t="shared" si="0"/>
        <v>311.37532839531008</v>
      </c>
      <c r="C22" s="18">
        <f t="shared" si="1"/>
        <v>98.666065265238188</v>
      </c>
      <c r="D22" s="18">
        <f t="shared" si="2"/>
        <v>212.70926313007192</v>
      </c>
      <c r="E22" s="19">
        <f t="shared" si="3"/>
        <v>12942.766105568355</v>
      </c>
    </row>
    <row r="23" spans="1:5" x14ac:dyDescent="0.25">
      <c r="A23">
        <v>11</v>
      </c>
      <c r="B23" s="19">
        <f t="shared" si="0"/>
        <v>311.37532839531008</v>
      </c>
      <c r="C23" s="18">
        <f t="shared" si="1"/>
        <v>97.070745791762633</v>
      </c>
      <c r="D23" s="18">
        <f t="shared" si="2"/>
        <v>214.30458260354746</v>
      </c>
      <c r="E23" s="19">
        <f t="shared" si="3"/>
        <v>12728.461522964808</v>
      </c>
    </row>
    <row r="24" spans="1:5" x14ac:dyDescent="0.25">
      <c r="A24">
        <v>12</v>
      </c>
      <c r="B24" s="19">
        <f t="shared" si="0"/>
        <v>311.37532839531008</v>
      </c>
      <c r="C24" s="18">
        <f t="shared" si="1"/>
        <v>95.463461422236051</v>
      </c>
      <c r="D24" s="18">
        <f t="shared" si="2"/>
        <v>215.91186697307407</v>
      </c>
      <c r="E24" s="19">
        <f t="shared" si="3"/>
        <v>12512.549655991734</v>
      </c>
    </row>
    <row r="25" spans="1:5" x14ac:dyDescent="0.25">
      <c r="A25">
        <v>13</v>
      </c>
      <c r="B25" s="19">
        <f t="shared" si="0"/>
        <v>311.37532839531008</v>
      </c>
      <c r="C25" s="18">
        <f t="shared" si="1"/>
        <v>93.844122419937975</v>
      </c>
      <c r="D25" s="18">
        <f t="shared" si="2"/>
        <v>217.5312059753721</v>
      </c>
      <c r="E25" s="19">
        <f t="shared" si="3"/>
        <v>12295.018450016361</v>
      </c>
    </row>
    <row r="26" spans="1:5" x14ac:dyDescent="0.25">
      <c r="A26">
        <v>14</v>
      </c>
      <c r="B26" s="19">
        <f t="shared" si="0"/>
        <v>311.37532839531008</v>
      </c>
      <c r="C26" s="18">
        <f t="shared" si="1"/>
        <v>92.212638375122708</v>
      </c>
      <c r="D26" s="18">
        <f t="shared" si="2"/>
        <v>219.1626900201874</v>
      </c>
      <c r="E26" s="19">
        <f t="shared" si="3"/>
        <v>12075.855759996173</v>
      </c>
    </row>
    <row r="27" spans="1:5" x14ac:dyDescent="0.25">
      <c r="A27">
        <v>15</v>
      </c>
      <c r="B27" s="19">
        <f t="shared" si="0"/>
        <v>311.37532839531008</v>
      </c>
      <c r="C27" s="18">
        <f t="shared" si="1"/>
        <v>90.568918199971279</v>
      </c>
      <c r="D27" s="18">
        <f t="shared" si="2"/>
        <v>220.80641019533883</v>
      </c>
      <c r="E27" s="19">
        <f t="shared" si="3"/>
        <v>11855.049349800835</v>
      </c>
    </row>
    <row r="28" spans="1:5" x14ac:dyDescent="0.25">
      <c r="A28">
        <v>16</v>
      </c>
      <c r="B28" s="19">
        <f t="shared" si="0"/>
        <v>311.37532839531008</v>
      </c>
      <c r="C28" s="18">
        <f t="shared" si="1"/>
        <v>88.912870123506238</v>
      </c>
      <c r="D28" s="18">
        <f t="shared" si="2"/>
        <v>222.46245827180385</v>
      </c>
      <c r="E28" s="19">
        <f t="shared" si="3"/>
        <v>11632.58689152903</v>
      </c>
    </row>
    <row r="29" spans="1:5" x14ac:dyDescent="0.25">
      <c r="A29">
        <v>17</v>
      </c>
      <c r="B29" s="19">
        <f t="shared" si="0"/>
        <v>311.37532839531008</v>
      </c>
      <c r="C29" s="18">
        <f t="shared" si="1"/>
        <v>87.244401686467711</v>
      </c>
      <c r="D29" s="18">
        <f t="shared" si="2"/>
        <v>224.1309267088424</v>
      </c>
      <c r="E29" s="19">
        <f t="shared" si="3"/>
        <v>11408.455964820188</v>
      </c>
    </row>
    <row r="30" spans="1:5" x14ac:dyDescent="0.25">
      <c r="A30">
        <v>18</v>
      </c>
      <c r="B30" s="19">
        <f t="shared" si="0"/>
        <v>311.37532839531008</v>
      </c>
      <c r="C30" s="18">
        <f t="shared" si="1"/>
        <v>85.563419736151417</v>
      </c>
      <c r="D30" s="18">
        <f t="shared" si="2"/>
        <v>225.81190865915872</v>
      </c>
      <c r="E30" s="19">
        <f t="shared" si="3"/>
        <v>11182.644056161029</v>
      </c>
    </row>
    <row r="31" spans="1:5" x14ac:dyDescent="0.25">
      <c r="A31">
        <v>19</v>
      </c>
      <c r="B31" s="19">
        <f t="shared" si="0"/>
        <v>311.37532839531008</v>
      </c>
      <c r="C31" s="18">
        <f t="shared" si="1"/>
        <v>83.869830421207695</v>
      </c>
      <c r="D31" s="18">
        <f t="shared" si="2"/>
        <v>227.50549797410238</v>
      </c>
      <c r="E31" s="19">
        <f t="shared" si="3"/>
        <v>10955.138558186927</v>
      </c>
    </row>
    <row r="32" spans="1:5" x14ac:dyDescent="0.25">
      <c r="A32">
        <v>20</v>
      </c>
      <c r="B32" s="19">
        <f t="shared" si="0"/>
        <v>311.37532839531008</v>
      </c>
      <c r="C32" s="18">
        <f t="shared" si="1"/>
        <v>82.163539186401948</v>
      </c>
      <c r="D32" s="18">
        <f t="shared" si="2"/>
        <v>229.21178920890816</v>
      </c>
      <c r="E32" s="19">
        <f t="shared" si="3"/>
        <v>10725.926768978019</v>
      </c>
    </row>
    <row r="33" spans="1:5" x14ac:dyDescent="0.25">
      <c r="A33">
        <v>21</v>
      </c>
      <c r="B33" s="19">
        <f t="shared" si="0"/>
        <v>311.37532839531008</v>
      </c>
      <c r="C33" s="18">
        <f t="shared" si="1"/>
        <v>80.444450767335127</v>
      </c>
      <c r="D33" s="18">
        <f t="shared" si="2"/>
        <v>230.93087762797498</v>
      </c>
      <c r="E33" s="19">
        <f t="shared" si="3"/>
        <v>10494.995891350043</v>
      </c>
    </row>
    <row r="34" spans="1:5" x14ac:dyDescent="0.25">
      <c r="A34">
        <v>22</v>
      </c>
      <c r="B34" s="19">
        <f t="shared" si="0"/>
        <v>311.37532839531008</v>
      </c>
      <c r="C34" s="18">
        <f t="shared" si="1"/>
        <v>78.712469185125315</v>
      </c>
      <c r="D34" s="18">
        <f t="shared" si="2"/>
        <v>232.66285921018476</v>
      </c>
      <c r="E34" s="19">
        <f t="shared" si="3"/>
        <v>10262.333032139859</v>
      </c>
    </row>
    <row r="35" spans="1:5" x14ac:dyDescent="0.25">
      <c r="A35">
        <v>23</v>
      </c>
      <c r="B35" s="19">
        <f t="shared" si="0"/>
        <v>311.37532839531008</v>
      </c>
      <c r="C35" s="18">
        <f t="shared" si="1"/>
        <v>76.96749774104893</v>
      </c>
      <c r="D35" s="18">
        <f t="shared" si="2"/>
        <v>234.40783065426118</v>
      </c>
      <c r="E35" s="19">
        <f t="shared" si="3"/>
        <v>10027.925201485597</v>
      </c>
    </row>
    <row r="36" spans="1:5" x14ac:dyDescent="0.25">
      <c r="A36">
        <v>24</v>
      </c>
      <c r="B36" s="19">
        <f t="shared" si="0"/>
        <v>311.37532839531008</v>
      </c>
      <c r="C36" s="18">
        <f t="shared" si="1"/>
        <v>75.209439011141967</v>
      </c>
      <c r="D36" s="18">
        <f t="shared" si="2"/>
        <v>236.16588938416814</v>
      </c>
      <c r="E36" s="19">
        <f t="shared" si="3"/>
        <v>9791.7593121014288</v>
      </c>
    </row>
    <row r="37" spans="1:5" x14ac:dyDescent="0.25">
      <c r="A37">
        <v>25</v>
      </c>
      <c r="B37" s="19">
        <f t="shared" si="0"/>
        <v>311.37532839531008</v>
      </c>
      <c r="C37" s="18">
        <f t="shared" si="1"/>
        <v>73.438194840760701</v>
      </c>
      <c r="D37" s="18">
        <f t="shared" si="2"/>
        <v>237.9371335545494</v>
      </c>
      <c r="E37" s="19">
        <f t="shared" si="3"/>
        <v>9553.8221785468795</v>
      </c>
    </row>
    <row r="38" spans="1:5" x14ac:dyDescent="0.25">
      <c r="A38">
        <v>26</v>
      </c>
      <c r="B38" s="19">
        <f t="shared" si="0"/>
        <v>311.37532839531008</v>
      </c>
      <c r="C38" s="18">
        <f t="shared" si="1"/>
        <v>71.653666339101576</v>
      </c>
      <c r="D38" s="18">
        <f t="shared" si="2"/>
        <v>239.72166205620849</v>
      </c>
      <c r="E38" s="19">
        <f t="shared" si="3"/>
        <v>9314.100516490671</v>
      </c>
    </row>
    <row r="39" spans="1:5" x14ac:dyDescent="0.25">
      <c r="A39">
        <v>27</v>
      </c>
      <c r="B39" s="19">
        <f t="shared" si="0"/>
        <v>311.37532839531008</v>
      </c>
      <c r="C39" s="18">
        <f t="shared" si="1"/>
        <v>69.855753873680015</v>
      </c>
      <c r="D39" s="18">
        <f t="shared" si="2"/>
        <v>241.51957452163006</v>
      </c>
      <c r="E39" s="19">
        <f t="shared" si="3"/>
        <v>9072.5809419690413</v>
      </c>
    </row>
    <row r="40" spans="1:5" x14ac:dyDescent="0.25">
      <c r="A40">
        <v>28</v>
      </c>
      <c r="B40" s="19">
        <f t="shared" si="0"/>
        <v>311.37532839531008</v>
      </c>
      <c r="C40" s="18">
        <f t="shared" si="1"/>
        <v>68.044357064767794</v>
      </c>
      <c r="D40" s="18">
        <f t="shared" si="2"/>
        <v>243.33097133054233</v>
      </c>
      <c r="E40" s="19">
        <f t="shared" si="3"/>
        <v>8829.2499706384988</v>
      </c>
    </row>
    <row r="41" spans="1:5" x14ac:dyDescent="0.25">
      <c r="A41">
        <v>29</v>
      </c>
      <c r="B41" s="19">
        <f t="shared" si="0"/>
        <v>311.37532839531008</v>
      </c>
      <c r="C41" s="18">
        <f t="shared" si="1"/>
        <v>66.219374779788737</v>
      </c>
      <c r="D41" s="18">
        <f t="shared" si="2"/>
        <v>245.15595361552136</v>
      </c>
      <c r="E41" s="19">
        <f t="shared" si="3"/>
        <v>8584.0940170229769</v>
      </c>
    </row>
    <row r="42" spans="1:5" x14ac:dyDescent="0.25">
      <c r="A42">
        <v>30</v>
      </c>
      <c r="B42" s="19">
        <f t="shared" si="0"/>
        <v>311.37532839531008</v>
      </c>
      <c r="C42" s="18">
        <f t="shared" si="1"/>
        <v>64.380705127672329</v>
      </c>
      <c r="D42" s="18">
        <f t="shared" si="2"/>
        <v>246.99462326763782</v>
      </c>
      <c r="E42" s="19">
        <f t="shared" si="3"/>
        <v>8337.0993937553394</v>
      </c>
    </row>
    <row r="43" spans="1:5" x14ac:dyDescent="0.25">
      <c r="A43">
        <v>31</v>
      </c>
      <c r="B43" s="19">
        <f t="shared" si="0"/>
        <v>311.37532839531008</v>
      </c>
      <c r="C43" s="18">
        <f t="shared" si="1"/>
        <v>62.528245453165042</v>
      </c>
      <c r="D43" s="18">
        <f t="shared" si="2"/>
        <v>248.84708294214508</v>
      </c>
      <c r="E43" s="19">
        <f t="shared" si="3"/>
        <v>8088.2523108131945</v>
      </c>
    </row>
    <row r="44" spans="1:5" x14ac:dyDescent="0.25">
      <c r="A44">
        <v>32</v>
      </c>
      <c r="B44" s="19">
        <f t="shared" si="0"/>
        <v>311.37532839531008</v>
      </c>
      <c r="C44" s="18">
        <f t="shared" si="1"/>
        <v>60.66189233109894</v>
      </c>
      <c r="D44" s="18">
        <f t="shared" si="2"/>
        <v>250.71343606421115</v>
      </c>
      <c r="E44" s="19">
        <f t="shared" si="3"/>
        <v>7837.5388747489833</v>
      </c>
    </row>
    <row r="45" spans="1:5" x14ac:dyDescent="0.25">
      <c r="A45">
        <v>33</v>
      </c>
      <c r="B45" s="19">
        <f t="shared" si="0"/>
        <v>311.37532839531008</v>
      </c>
      <c r="C45" s="18">
        <f t="shared" si="1"/>
        <v>58.781541560617363</v>
      </c>
      <c r="D45" s="18">
        <f t="shared" si="2"/>
        <v>252.59378683469276</v>
      </c>
      <c r="E45" s="19">
        <f t="shared" si="3"/>
        <v>7584.9450879142905</v>
      </c>
    </row>
    <row r="46" spans="1:5" x14ac:dyDescent="0.25">
      <c r="A46">
        <v>34</v>
      </c>
      <c r="B46" s="19">
        <f t="shared" si="0"/>
        <v>311.37532839531008</v>
      </c>
      <c r="C46" s="18">
        <f t="shared" si="1"/>
        <v>56.887088159357162</v>
      </c>
      <c r="D46" s="18">
        <f t="shared" si="2"/>
        <v>254.48824023595293</v>
      </c>
      <c r="E46" s="19">
        <f t="shared" si="3"/>
        <v>7330.4568476783379</v>
      </c>
    </row>
    <row r="47" spans="1:5" x14ac:dyDescent="0.25">
      <c r="A47">
        <v>35</v>
      </c>
      <c r="B47" s="19">
        <f t="shared" si="0"/>
        <v>311.37532839531008</v>
      </c>
      <c r="C47" s="18">
        <f t="shared" si="1"/>
        <v>54.978426357587523</v>
      </c>
      <c r="D47" s="18">
        <f t="shared" si="2"/>
        <v>256.39690203772261</v>
      </c>
      <c r="E47" s="19">
        <f t="shared" si="3"/>
        <v>7074.0599456406153</v>
      </c>
    </row>
    <row r="48" spans="1:5" x14ac:dyDescent="0.25">
      <c r="A48">
        <v>36</v>
      </c>
      <c r="B48" s="19">
        <f t="shared" si="0"/>
        <v>311.37532839531008</v>
      </c>
      <c r="C48" s="18">
        <f t="shared" si="1"/>
        <v>53.055449592304598</v>
      </c>
      <c r="D48" s="18">
        <f t="shared" si="2"/>
        <v>258.31987880300551</v>
      </c>
      <c r="E48" s="19">
        <f t="shared" si="3"/>
        <v>6815.7400668376094</v>
      </c>
    </row>
    <row r="49" spans="1:5" x14ac:dyDescent="0.25">
      <c r="A49">
        <v>37</v>
      </c>
      <c r="B49" s="19">
        <f t="shared" si="0"/>
        <v>311.37532839531008</v>
      </c>
      <c r="C49" s="18">
        <f t="shared" si="1"/>
        <v>51.118050501282056</v>
      </c>
      <c r="D49" s="18">
        <f t="shared" si="2"/>
        <v>260.25727789402805</v>
      </c>
      <c r="E49" s="19">
        <f t="shared" si="3"/>
        <v>6555.482788943581</v>
      </c>
    </row>
    <row r="50" spans="1:5" x14ac:dyDescent="0.25">
      <c r="A50">
        <v>38</v>
      </c>
      <c r="B50" s="19">
        <f t="shared" si="0"/>
        <v>311.37532839531008</v>
      </c>
      <c r="C50" s="18">
        <f t="shared" si="1"/>
        <v>49.166120917076846</v>
      </c>
      <c r="D50" s="18">
        <f t="shared" si="2"/>
        <v>262.20920747823322</v>
      </c>
      <c r="E50" s="19">
        <f t="shared" si="3"/>
        <v>6293.2735814653479</v>
      </c>
    </row>
    <row r="51" spans="1:5" x14ac:dyDescent="0.25">
      <c r="A51">
        <v>39</v>
      </c>
      <c r="B51" s="19">
        <f t="shared" si="0"/>
        <v>311.37532839531008</v>
      </c>
      <c r="C51" s="18">
        <f t="shared" si="1"/>
        <v>47.199551860990091</v>
      </c>
      <c r="D51" s="18">
        <f t="shared" si="2"/>
        <v>264.17577653431999</v>
      </c>
      <c r="E51" s="19">
        <f t="shared" si="3"/>
        <v>6029.0978049310279</v>
      </c>
    </row>
    <row r="52" spans="1:5" x14ac:dyDescent="0.25">
      <c r="A52">
        <v>40</v>
      </c>
      <c r="B52" s="19">
        <f t="shared" si="0"/>
        <v>311.37532839531008</v>
      </c>
      <c r="C52" s="18">
        <f t="shared" si="1"/>
        <v>45.218233536982694</v>
      </c>
      <c r="D52" s="18">
        <f t="shared" si="2"/>
        <v>266.15709485832741</v>
      </c>
      <c r="E52" s="19">
        <f t="shared" si="3"/>
        <v>5762.9407100727003</v>
      </c>
    </row>
    <row r="53" spans="1:5" x14ac:dyDescent="0.25">
      <c r="A53">
        <v>41</v>
      </c>
      <c r="B53" s="19">
        <f t="shared" si="0"/>
        <v>311.37532839531008</v>
      </c>
      <c r="C53" s="18">
        <f t="shared" si="1"/>
        <v>43.222055325545234</v>
      </c>
      <c r="D53" s="18">
        <f t="shared" si="2"/>
        <v>268.15327306976485</v>
      </c>
      <c r="E53" s="19">
        <f t="shared" si="3"/>
        <v>5494.7874370029358</v>
      </c>
    </row>
    <row r="54" spans="1:5" x14ac:dyDescent="0.25">
      <c r="A54">
        <v>42</v>
      </c>
      <c r="B54" s="19">
        <f t="shared" si="0"/>
        <v>311.37532839531008</v>
      </c>
      <c r="C54" s="18">
        <f t="shared" si="1"/>
        <v>41.210905777522008</v>
      </c>
      <c r="D54" s="18">
        <f t="shared" si="2"/>
        <v>270.16442261778815</v>
      </c>
      <c r="E54" s="19">
        <f t="shared" si="3"/>
        <v>5224.6230143851481</v>
      </c>
    </row>
    <row r="55" spans="1:5" x14ac:dyDescent="0.25">
      <c r="A55">
        <v>43</v>
      </c>
      <c r="B55" s="19">
        <f t="shared" si="0"/>
        <v>311.37532839531008</v>
      </c>
      <c r="C55" s="18">
        <f t="shared" si="1"/>
        <v>39.184672607888587</v>
      </c>
      <c r="D55" s="18">
        <f t="shared" si="2"/>
        <v>272.19065578742152</v>
      </c>
      <c r="E55" s="19">
        <f t="shared" si="3"/>
        <v>4952.4323585977263</v>
      </c>
    </row>
    <row r="56" spans="1:5" x14ac:dyDescent="0.25">
      <c r="A56">
        <v>44</v>
      </c>
      <c r="B56" s="19">
        <f t="shared" si="0"/>
        <v>311.37532839531008</v>
      </c>
      <c r="C56" s="18">
        <f t="shared" si="1"/>
        <v>37.143242689482932</v>
      </c>
      <c r="D56" s="18">
        <f t="shared" si="2"/>
        <v>274.23208570582716</v>
      </c>
      <c r="E56" s="19">
        <f t="shared" si="3"/>
        <v>4678.2002728918987</v>
      </c>
    </row>
    <row r="57" spans="1:5" x14ac:dyDescent="0.25">
      <c r="A57">
        <v>45</v>
      </c>
      <c r="B57" s="19">
        <f t="shared" si="0"/>
        <v>311.37532839531008</v>
      </c>
      <c r="C57" s="18">
        <f t="shared" si="1"/>
        <v>35.086502046689233</v>
      </c>
      <c r="D57" s="18">
        <f t="shared" si="2"/>
        <v>276.28882634862083</v>
      </c>
      <c r="E57" s="19">
        <f t="shared" si="3"/>
        <v>4401.9114465432776</v>
      </c>
    </row>
    <row r="58" spans="1:5" x14ac:dyDescent="0.25">
      <c r="A58">
        <v>46</v>
      </c>
      <c r="B58" s="19">
        <f t="shared" si="0"/>
        <v>311.37532839531008</v>
      </c>
      <c r="C58" s="18">
        <f t="shared" si="1"/>
        <v>33.014335849074577</v>
      </c>
      <c r="D58" s="18">
        <f t="shared" si="2"/>
        <v>278.36099254623554</v>
      </c>
      <c r="E58" s="19">
        <f t="shared" si="3"/>
        <v>4123.5504539970425</v>
      </c>
    </row>
    <row r="59" spans="1:5" x14ac:dyDescent="0.25">
      <c r="A59">
        <v>47</v>
      </c>
      <c r="B59" s="19">
        <f t="shared" si="0"/>
        <v>311.37532839531008</v>
      </c>
      <c r="C59" s="18">
        <f t="shared" si="1"/>
        <v>30.926628404977805</v>
      </c>
      <c r="D59" s="18">
        <f t="shared" si="2"/>
        <v>280.44869999033227</v>
      </c>
      <c r="E59" s="19">
        <f t="shared" si="3"/>
        <v>3843.1017540067101</v>
      </c>
    </row>
    <row r="60" spans="1:5" x14ac:dyDescent="0.25">
      <c r="A60">
        <v>48</v>
      </c>
      <c r="B60" s="19">
        <f t="shared" si="0"/>
        <v>311.37532839531008</v>
      </c>
      <c r="C60" s="18">
        <f t="shared" si="1"/>
        <v>28.82326315505032</v>
      </c>
      <c r="D60" s="18">
        <f t="shared" si="2"/>
        <v>282.55206524025976</v>
      </c>
      <c r="E60" s="19">
        <f t="shared" si="3"/>
        <v>3560.5496887664503</v>
      </c>
    </row>
    <row r="61" spans="1:5" x14ac:dyDescent="0.25">
      <c r="A61">
        <v>49</v>
      </c>
      <c r="B61" s="19">
        <f t="shared" si="0"/>
        <v>311.37532839531008</v>
      </c>
      <c r="C61" s="18">
        <f t="shared" si="1"/>
        <v>26.704122665748368</v>
      </c>
      <c r="D61" s="18">
        <f t="shared" si="2"/>
        <v>284.67120572956173</v>
      </c>
      <c r="E61" s="19">
        <f t="shared" si="3"/>
        <v>3275.8784830368886</v>
      </c>
    </row>
    <row r="62" spans="1:5" x14ac:dyDescent="0.25">
      <c r="A62">
        <v>50</v>
      </c>
      <c r="B62" s="19">
        <f t="shared" si="0"/>
        <v>311.37532839531008</v>
      </c>
      <c r="C62" s="18">
        <f t="shared" si="1"/>
        <v>24.569088622776654</v>
      </c>
      <c r="D62" s="18">
        <f t="shared" si="2"/>
        <v>286.80623977253344</v>
      </c>
      <c r="E62" s="19">
        <f t="shared" si="3"/>
        <v>2989.0722432643552</v>
      </c>
    </row>
    <row r="63" spans="1:5" x14ac:dyDescent="0.25">
      <c r="A63">
        <v>51</v>
      </c>
      <c r="B63" s="19">
        <f t="shared" si="0"/>
        <v>311.37532839531008</v>
      </c>
      <c r="C63" s="18">
        <f t="shared" si="1"/>
        <v>22.41804182448265</v>
      </c>
      <c r="D63" s="18">
        <f t="shared" si="2"/>
        <v>288.95728657082748</v>
      </c>
      <c r="E63" s="19">
        <f t="shared" si="3"/>
        <v>2700.1149566935278</v>
      </c>
    </row>
    <row r="64" spans="1:5" x14ac:dyDescent="0.25">
      <c r="A64">
        <v>52</v>
      </c>
      <c r="B64" s="19">
        <f t="shared" si="0"/>
        <v>311.37532839531008</v>
      </c>
      <c r="C64" s="18">
        <f t="shared" si="1"/>
        <v>20.250862175201444</v>
      </c>
      <c r="D64" s="18">
        <f t="shared" si="2"/>
        <v>291.12446622010867</v>
      </c>
      <c r="E64" s="19">
        <f t="shared" si="3"/>
        <v>2408.990490473419</v>
      </c>
    </row>
    <row r="65" spans="1:5" x14ac:dyDescent="0.25">
      <c r="A65">
        <v>53</v>
      </c>
      <c r="B65" s="19">
        <f t="shared" si="0"/>
        <v>311.37532839531008</v>
      </c>
      <c r="C65" s="18">
        <f t="shared" si="1"/>
        <v>18.06742867855063</v>
      </c>
      <c r="D65" s="18">
        <f t="shared" si="2"/>
        <v>293.30789971675944</v>
      </c>
      <c r="E65" s="19">
        <f t="shared" si="3"/>
        <v>2115.6825907566595</v>
      </c>
    </row>
    <row r="66" spans="1:5" x14ac:dyDescent="0.25">
      <c r="A66">
        <v>54</v>
      </c>
      <c r="B66" s="19">
        <f t="shared" si="0"/>
        <v>311.37532839531008</v>
      </c>
      <c r="C66" s="18">
        <f t="shared" si="1"/>
        <v>15.867619430674935</v>
      </c>
      <c r="D66" s="18">
        <f t="shared" si="2"/>
        <v>295.50770896463513</v>
      </c>
      <c r="E66" s="19">
        <f t="shared" si="3"/>
        <v>1820.1748817920243</v>
      </c>
    </row>
    <row r="67" spans="1:5" x14ac:dyDescent="0.25">
      <c r="A67">
        <v>55</v>
      </c>
      <c r="B67" s="19">
        <f t="shared" si="0"/>
        <v>311.37532839531008</v>
      </c>
      <c r="C67" s="18">
        <f t="shared" si="1"/>
        <v>13.651311613440171</v>
      </c>
      <c r="D67" s="18">
        <f t="shared" si="2"/>
        <v>297.72401678186992</v>
      </c>
      <c r="E67" s="19">
        <f t="shared" si="3"/>
        <v>1522.4508650101543</v>
      </c>
    </row>
    <row r="68" spans="1:5" x14ac:dyDescent="0.25">
      <c r="A68">
        <v>56</v>
      </c>
      <c r="B68" s="19">
        <f t="shared" si="0"/>
        <v>311.37532839531008</v>
      </c>
      <c r="C68" s="18">
        <f t="shared" si="1"/>
        <v>11.418381487576148</v>
      </c>
      <c r="D68" s="18">
        <f t="shared" si="2"/>
        <v>299.95694690773399</v>
      </c>
      <c r="E68" s="19">
        <f t="shared" si="3"/>
        <v>1222.4939181024204</v>
      </c>
    </row>
    <row r="69" spans="1:5" x14ac:dyDescent="0.25">
      <c r="A69">
        <v>57</v>
      </c>
      <c r="B69" s="19">
        <f t="shared" si="0"/>
        <v>311.37532839531008</v>
      </c>
      <c r="C69" s="18">
        <f t="shared" si="1"/>
        <v>9.1687043857681427</v>
      </c>
      <c r="D69" s="18">
        <f t="shared" si="2"/>
        <v>302.206624009542</v>
      </c>
      <c r="E69" s="19">
        <f t="shared" si="3"/>
        <v>920.28729409287837</v>
      </c>
    </row>
    <row r="70" spans="1:5" x14ac:dyDescent="0.25">
      <c r="A70">
        <v>58</v>
      </c>
      <c r="B70" s="19">
        <f t="shared" si="0"/>
        <v>311.37532839531008</v>
      </c>
      <c r="C70" s="18">
        <f t="shared" si="1"/>
        <v>6.9021547056965762</v>
      </c>
      <c r="D70" s="18">
        <f t="shared" si="2"/>
        <v>304.47317368961353</v>
      </c>
      <c r="E70" s="19">
        <f t="shared" si="3"/>
        <v>615.81412040326484</v>
      </c>
    </row>
    <row r="71" spans="1:5" x14ac:dyDescent="0.25">
      <c r="A71">
        <v>59</v>
      </c>
      <c r="B71" s="19">
        <f t="shared" si="0"/>
        <v>311.37532839531008</v>
      </c>
      <c r="C71" s="18">
        <f t="shared" si="1"/>
        <v>4.6186059030244762</v>
      </c>
      <c r="D71" s="18">
        <f t="shared" si="2"/>
        <v>306.75672249228563</v>
      </c>
      <c r="E71" s="19">
        <f t="shared" si="3"/>
        <v>309.0573979109792</v>
      </c>
    </row>
    <row r="72" spans="1:5" x14ac:dyDescent="0.25">
      <c r="A72">
        <v>60</v>
      </c>
      <c r="B72" s="19">
        <f t="shared" si="0"/>
        <v>311.37532839531008</v>
      </c>
      <c r="C72" s="18">
        <f t="shared" si="1"/>
        <v>2.3179304843323338</v>
      </c>
      <c r="D72" s="18">
        <f t="shared" si="2"/>
        <v>309.05739791097778</v>
      </c>
      <c r="E72" s="19">
        <f t="shared" si="3"/>
        <v>1.4210854715202004E-12</v>
      </c>
    </row>
    <row r="73" spans="1:5" x14ac:dyDescent="0.25">
      <c r="A73">
        <v>61</v>
      </c>
      <c r="B73" s="19">
        <f t="shared" si="0"/>
        <v>311.37532839531008</v>
      </c>
      <c r="C73" s="18" t="e">
        <f t="shared" si="1"/>
        <v>#NUM!</v>
      </c>
      <c r="D73" s="18" t="e">
        <f t="shared" si="2"/>
        <v>#NUM!</v>
      </c>
      <c r="E73" s="19" t="e">
        <f t="shared" si="3"/>
        <v>#NUM!</v>
      </c>
    </row>
    <row r="74" spans="1:5" x14ac:dyDescent="0.25">
      <c r="A74">
        <v>62</v>
      </c>
      <c r="B74" s="19">
        <f t="shared" si="0"/>
        <v>311.37532839531008</v>
      </c>
      <c r="C74" s="18" t="e">
        <f t="shared" si="1"/>
        <v>#NUM!</v>
      </c>
      <c r="D74" s="18" t="e">
        <f t="shared" si="2"/>
        <v>#NUM!</v>
      </c>
      <c r="E74" s="19" t="e">
        <f t="shared" si="3"/>
        <v>#NUM!</v>
      </c>
    </row>
    <row r="75" spans="1:5" x14ac:dyDescent="0.25">
      <c r="A75">
        <v>63</v>
      </c>
      <c r="B75" s="19">
        <f t="shared" si="0"/>
        <v>311.37532839531008</v>
      </c>
      <c r="C75" s="18" t="e">
        <f t="shared" si="1"/>
        <v>#NUM!</v>
      </c>
      <c r="D75" s="18" t="e">
        <f t="shared" si="2"/>
        <v>#NUM!</v>
      </c>
      <c r="E75" s="19" t="e">
        <f t="shared" si="3"/>
        <v>#NUM!</v>
      </c>
    </row>
    <row r="76" spans="1:5" x14ac:dyDescent="0.25">
      <c r="A76">
        <v>64</v>
      </c>
      <c r="B76" s="19">
        <f t="shared" si="0"/>
        <v>311.37532839531008</v>
      </c>
      <c r="C76" s="18" t="e">
        <f t="shared" si="1"/>
        <v>#NUM!</v>
      </c>
      <c r="D76" s="18" t="e">
        <f t="shared" si="2"/>
        <v>#NUM!</v>
      </c>
      <c r="E76" s="19" t="e">
        <f t="shared" si="3"/>
        <v>#NUM!</v>
      </c>
    </row>
    <row r="77" spans="1:5" x14ac:dyDescent="0.25">
      <c r="A77">
        <v>65</v>
      </c>
      <c r="B77" s="19">
        <f t="shared" si="0"/>
        <v>311.37532839531008</v>
      </c>
      <c r="C77" s="18" t="e">
        <f t="shared" si="1"/>
        <v>#NUM!</v>
      </c>
      <c r="D77" s="18" t="e">
        <f t="shared" si="2"/>
        <v>#NUM!</v>
      </c>
      <c r="E77" s="19" t="e">
        <f t="shared" si="3"/>
        <v>#NUM!</v>
      </c>
    </row>
    <row r="78" spans="1:5" x14ac:dyDescent="0.25">
      <c r="A78">
        <v>66</v>
      </c>
      <c r="B78" s="19">
        <f t="shared" ref="B78:B141" si="4">PMT($B$5/$B$6,$B$4*$B$6,-$B$3)</f>
        <v>311.37532839531008</v>
      </c>
      <c r="C78" s="18" t="e">
        <f t="shared" ref="C78:C141" si="5">IPMT($B$5/$B$6,A78,$B$4*$B$6,-$B$3)</f>
        <v>#NUM!</v>
      </c>
      <c r="D78" s="18" t="e">
        <f t="shared" ref="D78:D141" si="6">PPMT(B$5/B$6,A78,B$4*B$6,-B$3)</f>
        <v>#NUM!</v>
      </c>
      <c r="E78" s="19" t="e">
        <f t="shared" ref="E78:E141" si="7">E77-D78</f>
        <v>#NUM!</v>
      </c>
    </row>
    <row r="79" spans="1:5" x14ac:dyDescent="0.25">
      <c r="A79">
        <v>67</v>
      </c>
      <c r="B79" s="19">
        <f t="shared" si="4"/>
        <v>311.37532839531008</v>
      </c>
      <c r="C79" s="18" t="e">
        <f t="shared" si="5"/>
        <v>#NUM!</v>
      </c>
      <c r="D79" s="18" t="e">
        <f t="shared" si="6"/>
        <v>#NUM!</v>
      </c>
      <c r="E79" s="19" t="e">
        <f t="shared" si="7"/>
        <v>#NUM!</v>
      </c>
    </row>
    <row r="80" spans="1:5" x14ac:dyDescent="0.25">
      <c r="A80">
        <v>68</v>
      </c>
      <c r="B80" s="19">
        <f t="shared" si="4"/>
        <v>311.37532839531008</v>
      </c>
      <c r="C80" s="18" t="e">
        <f t="shared" si="5"/>
        <v>#NUM!</v>
      </c>
      <c r="D80" s="18" t="e">
        <f t="shared" si="6"/>
        <v>#NUM!</v>
      </c>
      <c r="E80" s="19" t="e">
        <f t="shared" si="7"/>
        <v>#NUM!</v>
      </c>
    </row>
    <row r="81" spans="1:5" x14ac:dyDescent="0.25">
      <c r="A81">
        <v>69</v>
      </c>
      <c r="B81" s="19">
        <f t="shared" si="4"/>
        <v>311.37532839531008</v>
      </c>
      <c r="C81" s="18" t="e">
        <f t="shared" si="5"/>
        <v>#NUM!</v>
      </c>
      <c r="D81" s="18" t="e">
        <f t="shared" si="6"/>
        <v>#NUM!</v>
      </c>
      <c r="E81" s="19" t="e">
        <f t="shared" si="7"/>
        <v>#NUM!</v>
      </c>
    </row>
    <row r="82" spans="1:5" x14ac:dyDescent="0.25">
      <c r="A82">
        <v>70</v>
      </c>
      <c r="B82" s="19">
        <f t="shared" si="4"/>
        <v>311.37532839531008</v>
      </c>
      <c r="C82" s="18" t="e">
        <f t="shared" si="5"/>
        <v>#NUM!</v>
      </c>
      <c r="D82" s="18" t="e">
        <f t="shared" si="6"/>
        <v>#NUM!</v>
      </c>
      <c r="E82" s="19" t="e">
        <f t="shared" si="7"/>
        <v>#NUM!</v>
      </c>
    </row>
    <row r="83" spans="1:5" x14ac:dyDescent="0.25">
      <c r="A83">
        <v>71</v>
      </c>
      <c r="B83" s="19">
        <f t="shared" si="4"/>
        <v>311.37532839531008</v>
      </c>
      <c r="C83" s="18" t="e">
        <f t="shared" si="5"/>
        <v>#NUM!</v>
      </c>
      <c r="D83" s="18" t="e">
        <f t="shared" si="6"/>
        <v>#NUM!</v>
      </c>
      <c r="E83" s="19" t="e">
        <f t="shared" si="7"/>
        <v>#NUM!</v>
      </c>
    </row>
    <row r="84" spans="1:5" x14ac:dyDescent="0.25">
      <c r="A84">
        <v>72</v>
      </c>
      <c r="B84" s="19">
        <f t="shared" si="4"/>
        <v>311.37532839531008</v>
      </c>
      <c r="C84" s="18" t="e">
        <f t="shared" si="5"/>
        <v>#NUM!</v>
      </c>
      <c r="D84" s="18" t="e">
        <f t="shared" si="6"/>
        <v>#NUM!</v>
      </c>
      <c r="E84" s="19" t="e">
        <f t="shared" si="7"/>
        <v>#NUM!</v>
      </c>
    </row>
    <row r="85" spans="1:5" x14ac:dyDescent="0.25">
      <c r="A85">
        <v>73</v>
      </c>
      <c r="B85" s="19">
        <f t="shared" si="4"/>
        <v>311.37532839531008</v>
      </c>
      <c r="C85" s="18" t="e">
        <f t="shared" si="5"/>
        <v>#NUM!</v>
      </c>
      <c r="D85" s="18" t="e">
        <f t="shared" si="6"/>
        <v>#NUM!</v>
      </c>
      <c r="E85" s="19" t="e">
        <f t="shared" si="7"/>
        <v>#NUM!</v>
      </c>
    </row>
    <row r="86" spans="1:5" x14ac:dyDescent="0.25">
      <c r="A86">
        <v>74</v>
      </c>
      <c r="B86" s="19">
        <f t="shared" si="4"/>
        <v>311.37532839531008</v>
      </c>
      <c r="C86" s="18" t="e">
        <f t="shared" si="5"/>
        <v>#NUM!</v>
      </c>
      <c r="D86" s="18" t="e">
        <f t="shared" si="6"/>
        <v>#NUM!</v>
      </c>
      <c r="E86" s="19" t="e">
        <f t="shared" si="7"/>
        <v>#NUM!</v>
      </c>
    </row>
    <row r="87" spans="1:5" x14ac:dyDescent="0.25">
      <c r="A87">
        <v>75</v>
      </c>
      <c r="B87" s="19">
        <f t="shared" si="4"/>
        <v>311.37532839531008</v>
      </c>
      <c r="C87" s="18" t="e">
        <f t="shared" si="5"/>
        <v>#NUM!</v>
      </c>
      <c r="D87" s="18" t="e">
        <f t="shared" si="6"/>
        <v>#NUM!</v>
      </c>
      <c r="E87" s="19" t="e">
        <f t="shared" si="7"/>
        <v>#NUM!</v>
      </c>
    </row>
    <row r="88" spans="1:5" x14ac:dyDescent="0.25">
      <c r="A88">
        <v>76</v>
      </c>
      <c r="B88" s="19">
        <f t="shared" si="4"/>
        <v>311.37532839531008</v>
      </c>
      <c r="C88" s="18" t="e">
        <f t="shared" si="5"/>
        <v>#NUM!</v>
      </c>
      <c r="D88" s="18" t="e">
        <f t="shared" si="6"/>
        <v>#NUM!</v>
      </c>
      <c r="E88" s="19" t="e">
        <f t="shared" si="7"/>
        <v>#NUM!</v>
      </c>
    </row>
    <row r="89" spans="1:5" x14ac:dyDescent="0.25">
      <c r="A89">
        <v>77</v>
      </c>
      <c r="B89" s="19">
        <f t="shared" si="4"/>
        <v>311.37532839531008</v>
      </c>
      <c r="C89" s="18" t="e">
        <f t="shared" si="5"/>
        <v>#NUM!</v>
      </c>
      <c r="D89" s="18" t="e">
        <f t="shared" si="6"/>
        <v>#NUM!</v>
      </c>
      <c r="E89" s="19" t="e">
        <f t="shared" si="7"/>
        <v>#NUM!</v>
      </c>
    </row>
    <row r="90" spans="1:5" x14ac:dyDescent="0.25">
      <c r="A90">
        <v>78</v>
      </c>
      <c r="B90" s="19">
        <f t="shared" si="4"/>
        <v>311.37532839531008</v>
      </c>
      <c r="C90" s="18" t="e">
        <f t="shared" si="5"/>
        <v>#NUM!</v>
      </c>
      <c r="D90" s="18" t="e">
        <f t="shared" si="6"/>
        <v>#NUM!</v>
      </c>
      <c r="E90" s="19" t="e">
        <f t="shared" si="7"/>
        <v>#NUM!</v>
      </c>
    </row>
    <row r="91" spans="1:5" x14ac:dyDescent="0.25">
      <c r="A91">
        <v>79</v>
      </c>
      <c r="B91" s="19">
        <f t="shared" si="4"/>
        <v>311.37532839531008</v>
      </c>
      <c r="C91" s="18" t="e">
        <f t="shared" si="5"/>
        <v>#NUM!</v>
      </c>
      <c r="D91" s="18" t="e">
        <f t="shared" si="6"/>
        <v>#NUM!</v>
      </c>
      <c r="E91" s="19" t="e">
        <f t="shared" si="7"/>
        <v>#NUM!</v>
      </c>
    </row>
    <row r="92" spans="1:5" x14ac:dyDescent="0.25">
      <c r="A92">
        <v>80</v>
      </c>
      <c r="B92" s="19">
        <f t="shared" si="4"/>
        <v>311.37532839531008</v>
      </c>
      <c r="C92" s="18" t="e">
        <f t="shared" si="5"/>
        <v>#NUM!</v>
      </c>
      <c r="D92" s="18" t="e">
        <f t="shared" si="6"/>
        <v>#NUM!</v>
      </c>
      <c r="E92" s="19" t="e">
        <f t="shared" si="7"/>
        <v>#NUM!</v>
      </c>
    </row>
    <row r="93" spans="1:5" x14ac:dyDescent="0.25">
      <c r="A93">
        <v>81</v>
      </c>
      <c r="B93" s="19">
        <f t="shared" si="4"/>
        <v>311.37532839531008</v>
      </c>
      <c r="C93" s="18" t="e">
        <f t="shared" si="5"/>
        <v>#NUM!</v>
      </c>
      <c r="D93" s="18" t="e">
        <f t="shared" si="6"/>
        <v>#NUM!</v>
      </c>
      <c r="E93" s="19" t="e">
        <f t="shared" si="7"/>
        <v>#NUM!</v>
      </c>
    </row>
    <row r="94" spans="1:5" x14ac:dyDescent="0.25">
      <c r="A94">
        <v>82</v>
      </c>
      <c r="B94" s="19">
        <f t="shared" si="4"/>
        <v>311.37532839531008</v>
      </c>
      <c r="C94" s="18" t="e">
        <f t="shared" si="5"/>
        <v>#NUM!</v>
      </c>
      <c r="D94" s="18" t="e">
        <f t="shared" si="6"/>
        <v>#NUM!</v>
      </c>
      <c r="E94" s="19" t="e">
        <f t="shared" si="7"/>
        <v>#NUM!</v>
      </c>
    </row>
    <row r="95" spans="1:5" x14ac:dyDescent="0.25">
      <c r="A95">
        <v>83</v>
      </c>
      <c r="B95" s="19">
        <f t="shared" si="4"/>
        <v>311.37532839531008</v>
      </c>
      <c r="C95" s="18" t="e">
        <f t="shared" si="5"/>
        <v>#NUM!</v>
      </c>
      <c r="D95" s="18" t="e">
        <f t="shared" si="6"/>
        <v>#NUM!</v>
      </c>
      <c r="E95" s="19" t="e">
        <f t="shared" si="7"/>
        <v>#NUM!</v>
      </c>
    </row>
    <row r="96" spans="1:5" x14ac:dyDescent="0.25">
      <c r="A96">
        <v>84</v>
      </c>
      <c r="B96" s="19">
        <f t="shared" si="4"/>
        <v>311.37532839531008</v>
      </c>
      <c r="C96" s="18" t="e">
        <f t="shared" si="5"/>
        <v>#NUM!</v>
      </c>
      <c r="D96" s="18" t="e">
        <f t="shared" si="6"/>
        <v>#NUM!</v>
      </c>
      <c r="E96" s="19" t="e">
        <f t="shared" si="7"/>
        <v>#NUM!</v>
      </c>
    </row>
    <row r="97" spans="1:5" x14ac:dyDescent="0.25">
      <c r="A97">
        <v>85</v>
      </c>
      <c r="B97" s="19">
        <f t="shared" si="4"/>
        <v>311.37532839531008</v>
      </c>
      <c r="C97" s="18" t="e">
        <f t="shared" si="5"/>
        <v>#NUM!</v>
      </c>
      <c r="D97" s="18" t="e">
        <f t="shared" si="6"/>
        <v>#NUM!</v>
      </c>
      <c r="E97" s="19" t="e">
        <f t="shared" si="7"/>
        <v>#NUM!</v>
      </c>
    </row>
    <row r="98" spans="1:5" x14ac:dyDescent="0.25">
      <c r="A98">
        <v>86</v>
      </c>
      <c r="B98" s="19">
        <f t="shared" si="4"/>
        <v>311.37532839531008</v>
      </c>
      <c r="C98" s="18" t="e">
        <f t="shared" si="5"/>
        <v>#NUM!</v>
      </c>
      <c r="D98" s="18" t="e">
        <f t="shared" si="6"/>
        <v>#NUM!</v>
      </c>
      <c r="E98" s="19" t="e">
        <f t="shared" si="7"/>
        <v>#NUM!</v>
      </c>
    </row>
    <row r="99" spans="1:5" x14ac:dyDescent="0.25">
      <c r="A99">
        <v>87</v>
      </c>
      <c r="B99" s="19">
        <f t="shared" si="4"/>
        <v>311.37532839531008</v>
      </c>
      <c r="C99" s="18" t="e">
        <f t="shared" si="5"/>
        <v>#NUM!</v>
      </c>
      <c r="D99" s="18" t="e">
        <f t="shared" si="6"/>
        <v>#NUM!</v>
      </c>
      <c r="E99" s="19" t="e">
        <f t="shared" si="7"/>
        <v>#NUM!</v>
      </c>
    </row>
    <row r="100" spans="1:5" x14ac:dyDescent="0.25">
      <c r="A100">
        <v>88</v>
      </c>
      <c r="B100" s="19">
        <f t="shared" si="4"/>
        <v>311.37532839531008</v>
      </c>
      <c r="C100" s="18" t="e">
        <f t="shared" si="5"/>
        <v>#NUM!</v>
      </c>
      <c r="D100" s="18" t="e">
        <f t="shared" si="6"/>
        <v>#NUM!</v>
      </c>
      <c r="E100" s="19" t="e">
        <f t="shared" si="7"/>
        <v>#NUM!</v>
      </c>
    </row>
    <row r="101" spans="1:5" x14ac:dyDescent="0.25">
      <c r="A101">
        <v>89</v>
      </c>
      <c r="B101" s="19">
        <f t="shared" si="4"/>
        <v>311.37532839531008</v>
      </c>
      <c r="C101" s="18" t="e">
        <f t="shared" si="5"/>
        <v>#NUM!</v>
      </c>
      <c r="D101" s="18" t="e">
        <f t="shared" si="6"/>
        <v>#NUM!</v>
      </c>
      <c r="E101" s="19" t="e">
        <f t="shared" si="7"/>
        <v>#NUM!</v>
      </c>
    </row>
    <row r="102" spans="1:5" x14ac:dyDescent="0.25">
      <c r="A102">
        <v>90</v>
      </c>
      <c r="B102" s="19">
        <f t="shared" si="4"/>
        <v>311.37532839531008</v>
      </c>
      <c r="C102" s="18" t="e">
        <f t="shared" si="5"/>
        <v>#NUM!</v>
      </c>
      <c r="D102" s="18" t="e">
        <f t="shared" si="6"/>
        <v>#NUM!</v>
      </c>
      <c r="E102" s="19" t="e">
        <f t="shared" si="7"/>
        <v>#NUM!</v>
      </c>
    </row>
    <row r="103" spans="1:5" x14ac:dyDescent="0.25">
      <c r="A103">
        <v>91</v>
      </c>
      <c r="B103" s="19">
        <f t="shared" si="4"/>
        <v>311.37532839531008</v>
      </c>
      <c r="C103" s="18" t="e">
        <f t="shared" si="5"/>
        <v>#NUM!</v>
      </c>
      <c r="D103" s="18" t="e">
        <f t="shared" si="6"/>
        <v>#NUM!</v>
      </c>
      <c r="E103" s="19" t="e">
        <f t="shared" si="7"/>
        <v>#NUM!</v>
      </c>
    </row>
    <row r="104" spans="1:5" x14ac:dyDescent="0.25">
      <c r="A104">
        <v>92</v>
      </c>
      <c r="B104" s="19">
        <f t="shared" si="4"/>
        <v>311.37532839531008</v>
      </c>
      <c r="C104" s="18" t="e">
        <f t="shared" si="5"/>
        <v>#NUM!</v>
      </c>
      <c r="D104" s="18" t="e">
        <f t="shared" si="6"/>
        <v>#NUM!</v>
      </c>
      <c r="E104" s="19" t="e">
        <f t="shared" si="7"/>
        <v>#NUM!</v>
      </c>
    </row>
    <row r="105" spans="1:5" x14ac:dyDescent="0.25">
      <c r="A105">
        <v>93</v>
      </c>
      <c r="B105" s="19">
        <f t="shared" si="4"/>
        <v>311.37532839531008</v>
      </c>
      <c r="C105" s="18" t="e">
        <f t="shared" si="5"/>
        <v>#NUM!</v>
      </c>
      <c r="D105" s="18" t="e">
        <f t="shared" si="6"/>
        <v>#NUM!</v>
      </c>
      <c r="E105" s="19" t="e">
        <f t="shared" si="7"/>
        <v>#NUM!</v>
      </c>
    </row>
    <row r="106" spans="1:5" x14ac:dyDescent="0.25">
      <c r="A106">
        <v>94</v>
      </c>
      <c r="B106" s="19">
        <f t="shared" si="4"/>
        <v>311.37532839531008</v>
      </c>
      <c r="C106" s="18" t="e">
        <f t="shared" si="5"/>
        <v>#NUM!</v>
      </c>
      <c r="D106" s="18" t="e">
        <f t="shared" si="6"/>
        <v>#NUM!</v>
      </c>
      <c r="E106" s="19" t="e">
        <f t="shared" si="7"/>
        <v>#NUM!</v>
      </c>
    </row>
    <row r="107" spans="1:5" x14ac:dyDescent="0.25">
      <c r="A107">
        <v>95</v>
      </c>
      <c r="B107" s="19">
        <f t="shared" si="4"/>
        <v>311.37532839531008</v>
      </c>
      <c r="C107" s="18" t="e">
        <f t="shared" si="5"/>
        <v>#NUM!</v>
      </c>
      <c r="D107" s="18" t="e">
        <f t="shared" si="6"/>
        <v>#NUM!</v>
      </c>
      <c r="E107" s="19" t="e">
        <f t="shared" si="7"/>
        <v>#NUM!</v>
      </c>
    </row>
    <row r="108" spans="1:5" x14ac:dyDescent="0.25">
      <c r="A108">
        <v>96</v>
      </c>
      <c r="B108" s="19">
        <f t="shared" si="4"/>
        <v>311.37532839531008</v>
      </c>
      <c r="C108" s="18" t="e">
        <f t="shared" si="5"/>
        <v>#NUM!</v>
      </c>
      <c r="D108" s="18" t="e">
        <f t="shared" si="6"/>
        <v>#NUM!</v>
      </c>
      <c r="E108" s="19" t="e">
        <f t="shared" si="7"/>
        <v>#NUM!</v>
      </c>
    </row>
    <row r="109" spans="1:5" x14ac:dyDescent="0.25">
      <c r="A109">
        <v>97</v>
      </c>
      <c r="B109" s="19">
        <f t="shared" si="4"/>
        <v>311.37532839531008</v>
      </c>
      <c r="C109" s="18" t="e">
        <f t="shared" si="5"/>
        <v>#NUM!</v>
      </c>
      <c r="D109" s="18" t="e">
        <f t="shared" si="6"/>
        <v>#NUM!</v>
      </c>
      <c r="E109" s="19" t="e">
        <f t="shared" si="7"/>
        <v>#NUM!</v>
      </c>
    </row>
    <row r="110" spans="1:5" x14ac:dyDescent="0.25">
      <c r="A110">
        <v>98</v>
      </c>
      <c r="B110" s="19">
        <f t="shared" si="4"/>
        <v>311.37532839531008</v>
      </c>
      <c r="C110" s="18" t="e">
        <f t="shared" si="5"/>
        <v>#NUM!</v>
      </c>
      <c r="D110" s="18" t="e">
        <f t="shared" si="6"/>
        <v>#NUM!</v>
      </c>
      <c r="E110" s="19" t="e">
        <f t="shared" si="7"/>
        <v>#NUM!</v>
      </c>
    </row>
    <row r="111" spans="1:5" x14ac:dyDescent="0.25">
      <c r="A111">
        <v>99</v>
      </c>
      <c r="B111" s="19">
        <f t="shared" si="4"/>
        <v>311.37532839531008</v>
      </c>
      <c r="C111" s="18" t="e">
        <f t="shared" si="5"/>
        <v>#NUM!</v>
      </c>
      <c r="D111" s="18" t="e">
        <f t="shared" si="6"/>
        <v>#NUM!</v>
      </c>
      <c r="E111" s="19" t="e">
        <f t="shared" si="7"/>
        <v>#NUM!</v>
      </c>
    </row>
    <row r="112" spans="1:5" x14ac:dyDescent="0.25">
      <c r="A112">
        <v>100</v>
      </c>
      <c r="B112" s="19">
        <f t="shared" si="4"/>
        <v>311.37532839531008</v>
      </c>
      <c r="C112" s="18" t="e">
        <f t="shared" si="5"/>
        <v>#NUM!</v>
      </c>
      <c r="D112" s="18" t="e">
        <f t="shared" si="6"/>
        <v>#NUM!</v>
      </c>
      <c r="E112" s="19" t="e">
        <f t="shared" si="7"/>
        <v>#NUM!</v>
      </c>
    </row>
    <row r="113" spans="1:5" x14ac:dyDescent="0.25">
      <c r="A113">
        <v>101</v>
      </c>
      <c r="B113" s="19">
        <f t="shared" si="4"/>
        <v>311.37532839531008</v>
      </c>
      <c r="C113" s="18" t="e">
        <f t="shared" si="5"/>
        <v>#NUM!</v>
      </c>
      <c r="D113" s="18" t="e">
        <f t="shared" si="6"/>
        <v>#NUM!</v>
      </c>
      <c r="E113" s="19" t="e">
        <f t="shared" si="7"/>
        <v>#NUM!</v>
      </c>
    </row>
    <row r="114" spans="1:5" x14ac:dyDescent="0.25">
      <c r="A114">
        <v>102</v>
      </c>
      <c r="B114" s="19">
        <f t="shared" si="4"/>
        <v>311.37532839531008</v>
      </c>
      <c r="C114" s="18" t="e">
        <f t="shared" si="5"/>
        <v>#NUM!</v>
      </c>
      <c r="D114" s="18" t="e">
        <f t="shared" si="6"/>
        <v>#NUM!</v>
      </c>
      <c r="E114" s="19" t="e">
        <f t="shared" si="7"/>
        <v>#NUM!</v>
      </c>
    </row>
    <row r="115" spans="1:5" x14ac:dyDescent="0.25">
      <c r="A115">
        <v>103</v>
      </c>
      <c r="B115" s="19">
        <f t="shared" si="4"/>
        <v>311.37532839531008</v>
      </c>
      <c r="C115" s="18" t="e">
        <f t="shared" si="5"/>
        <v>#NUM!</v>
      </c>
      <c r="D115" s="18" t="e">
        <f t="shared" si="6"/>
        <v>#NUM!</v>
      </c>
      <c r="E115" s="19" t="e">
        <f t="shared" si="7"/>
        <v>#NUM!</v>
      </c>
    </row>
    <row r="116" spans="1:5" x14ac:dyDescent="0.25">
      <c r="A116">
        <v>104</v>
      </c>
      <c r="B116" s="19">
        <f t="shared" si="4"/>
        <v>311.37532839531008</v>
      </c>
      <c r="C116" s="18" t="e">
        <f t="shared" si="5"/>
        <v>#NUM!</v>
      </c>
      <c r="D116" s="18" t="e">
        <f t="shared" si="6"/>
        <v>#NUM!</v>
      </c>
      <c r="E116" s="19" t="e">
        <f t="shared" si="7"/>
        <v>#NUM!</v>
      </c>
    </row>
    <row r="117" spans="1:5" x14ac:dyDescent="0.25">
      <c r="A117">
        <v>105</v>
      </c>
      <c r="B117" s="19">
        <f t="shared" si="4"/>
        <v>311.37532839531008</v>
      </c>
      <c r="C117" s="18" t="e">
        <f t="shared" si="5"/>
        <v>#NUM!</v>
      </c>
      <c r="D117" s="18" t="e">
        <f t="shared" si="6"/>
        <v>#NUM!</v>
      </c>
      <c r="E117" s="19" t="e">
        <f t="shared" si="7"/>
        <v>#NUM!</v>
      </c>
    </row>
    <row r="118" spans="1:5" x14ac:dyDescent="0.25">
      <c r="A118">
        <v>106</v>
      </c>
      <c r="B118" s="19">
        <f t="shared" si="4"/>
        <v>311.37532839531008</v>
      </c>
      <c r="C118" s="18" t="e">
        <f t="shared" si="5"/>
        <v>#NUM!</v>
      </c>
      <c r="D118" s="18" t="e">
        <f t="shared" si="6"/>
        <v>#NUM!</v>
      </c>
      <c r="E118" s="19" t="e">
        <f t="shared" si="7"/>
        <v>#NUM!</v>
      </c>
    </row>
    <row r="119" spans="1:5" x14ac:dyDescent="0.25">
      <c r="A119">
        <v>107</v>
      </c>
      <c r="B119" s="19">
        <f t="shared" si="4"/>
        <v>311.37532839531008</v>
      </c>
      <c r="C119" s="18" t="e">
        <f t="shared" si="5"/>
        <v>#NUM!</v>
      </c>
      <c r="D119" s="18" t="e">
        <f t="shared" si="6"/>
        <v>#NUM!</v>
      </c>
      <c r="E119" s="19" t="e">
        <f t="shared" si="7"/>
        <v>#NUM!</v>
      </c>
    </row>
    <row r="120" spans="1:5" x14ac:dyDescent="0.25">
      <c r="A120">
        <v>108</v>
      </c>
      <c r="B120" s="19">
        <f t="shared" si="4"/>
        <v>311.37532839531008</v>
      </c>
      <c r="C120" s="18" t="e">
        <f t="shared" si="5"/>
        <v>#NUM!</v>
      </c>
      <c r="D120" s="18" t="e">
        <f t="shared" si="6"/>
        <v>#NUM!</v>
      </c>
      <c r="E120" s="19" t="e">
        <f t="shared" si="7"/>
        <v>#NUM!</v>
      </c>
    </row>
    <row r="121" spans="1:5" x14ac:dyDescent="0.25">
      <c r="A121">
        <v>109</v>
      </c>
      <c r="B121" s="19">
        <f t="shared" si="4"/>
        <v>311.37532839531008</v>
      </c>
      <c r="C121" s="18" t="e">
        <f t="shared" si="5"/>
        <v>#NUM!</v>
      </c>
      <c r="D121" s="18" t="e">
        <f t="shared" si="6"/>
        <v>#NUM!</v>
      </c>
      <c r="E121" s="19" t="e">
        <f t="shared" si="7"/>
        <v>#NUM!</v>
      </c>
    </row>
    <row r="122" spans="1:5" x14ac:dyDescent="0.25">
      <c r="A122">
        <v>110</v>
      </c>
      <c r="B122" s="19">
        <f t="shared" si="4"/>
        <v>311.37532839531008</v>
      </c>
      <c r="C122" s="18" t="e">
        <f t="shared" si="5"/>
        <v>#NUM!</v>
      </c>
      <c r="D122" s="18" t="e">
        <f t="shared" si="6"/>
        <v>#NUM!</v>
      </c>
      <c r="E122" s="19" t="e">
        <f t="shared" si="7"/>
        <v>#NUM!</v>
      </c>
    </row>
    <row r="123" spans="1:5" x14ac:dyDescent="0.25">
      <c r="A123">
        <v>111</v>
      </c>
      <c r="B123" s="19">
        <f t="shared" si="4"/>
        <v>311.37532839531008</v>
      </c>
      <c r="C123" s="18" t="e">
        <f t="shared" si="5"/>
        <v>#NUM!</v>
      </c>
      <c r="D123" s="18" t="e">
        <f t="shared" si="6"/>
        <v>#NUM!</v>
      </c>
      <c r="E123" s="19" t="e">
        <f t="shared" si="7"/>
        <v>#NUM!</v>
      </c>
    </row>
    <row r="124" spans="1:5" x14ac:dyDescent="0.25">
      <c r="A124">
        <v>112</v>
      </c>
      <c r="B124" s="19">
        <f t="shared" si="4"/>
        <v>311.37532839531008</v>
      </c>
      <c r="C124" s="18" t="e">
        <f t="shared" si="5"/>
        <v>#NUM!</v>
      </c>
      <c r="D124" s="18" t="e">
        <f t="shared" si="6"/>
        <v>#NUM!</v>
      </c>
      <c r="E124" s="19" t="e">
        <f t="shared" si="7"/>
        <v>#NUM!</v>
      </c>
    </row>
    <row r="125" spans="1:5" x14ac:dyDescent="0.25">
      <c r="A125">
        <v>113</v>
      </c>
      <c r="B125" s="19">
        <f t="shared" si="4"/>
        <v>311.37532839531008</v>
      </c>
      <c r="C125" s="18" t="e">
        <f t="shared" si="5"/>
        <v>#NUM!</v>
      </c>
      <c r="D125" s="18" t="e">
        <f t="shared" si="6"/>
        <v>#NUM!</v>
      </c>
      <c r="E125" s="19" t="e">
        <f t="shared" si="7"/>
        <v>#NUM!</v>
      </c>
    </row>
    <row r="126" spans="1:5" x14ac:dyDescent="0.25">
      <c r="A126">
        <v>114</v>
      </c>
      <c r="B126" s="19">
        <f t="shared" si="4"/>
        <v>311.37532839531008</v>
      </c>
      <c r="C126" s="18" t="e">
        <f t="shared" si="5"/>
        <v>#NUM!</v>
      </c>
      <c r="D126" s="18" t="e">
        <f t="shared" si="6"/>
        <v>#NUM!</v>
      </c>
      <c r="E126" s="19" t="e">
        <f t="shared" si="7"/>
        <v>#NUM!</v>
      </c>
    </row>
    <row r="127" spans="1:5" x14ac:dyDescent="0.25">
      <c r="A127">
        <v>115</v>
      </c>
      <c r="B127" s="19">
        <f t="shared" si="4"/>
        <v>311.37532839531008</v>
      </c>
      <c r="C127" s="18" t="e">
        <f t="shared" si="5"/>
        <v>#NUM!</v>
      </c>
      <c r="D127" s="18" t="e">
        <f t="shared" si="6"/>
        <v>#NUM!</v>
      </c>
      <c r="E127" s="19" t="e">
        <f t="shared" si="7"/>
        <v>#NUM!</v>
      </c>
    </row>
    <row r="128" spans="1:5" x14ac:dyDescent="0.25">
      <c r="A128">
        <v>116</v>
      </c>
      <c r="B128" s="19">
        <f t="shared" si="4"/>
        <v>311.37532839531008</v>
      </c>
      <c r="C128" s="18" t="e">
        <f t="shared" si="5"/>
        <v>#NUM!</v>
      </c>
      <c r="D128" s="18" t="e">
        <f t="shared" si="6"/>
        <v>#NUM!</v>
      </c>
      <c r="E128" s="19" t="e">
        <f t="shared" si="7"/>
        <v>#NUM!</v>
      </c>
    </row>
    <row r="129" spans="1:5" x14ac:dyDescent="0.25">
      <c r="A129">
        <v>117</v>
      </c>
      <c r="B129" s="19">
        <f t="shared" si="4"/>
        <v>311.37532839531008</v>
      </c>
      <c r="C129" s="18" t="e">
        <f t="shared" si="5"/>
        <v>#NUM!</v>
      </c>
      <c r="D129" s="18" t="e">
        <f t="shared" si="6"/>
        <v>#NUM!</v>
      </c>
      <c r="E129" s="19" t="e">
        <f t="shared" si="7"/>
        <v>#NUM!</v>
      </c>
    </row>
    <row r="130" spans="1:5" x14ac:dyDescent="0.25">
      <c r="A130">
        <v>118</v>
      </c>
      <c r="B130" s="19">
        <f t="shared" si="4"/>
        <v>311.37532839531008</v>
      </c>
      <c r="C130" s="18" t="e">
        <f t="shared" si="5"/>
        <v>#NUM!</v>
      </c>
      <c r="D130" s="18" t="e">
        <f t="shared" si="6"/>
        <v>#NUM!</v>
      </c>
      <c r="E130" s="19" t="e">
        <f t="shared" si="7"/>
        <v>#NUM!</v>
      </c>
    </row>
    <row r="131" spans="1:5" x14ac:dyDescent="0.25">
      <c r="A131">
        <v>119</v>
      </c>
      <c r="B131" s="19">
        <f t="shared" si="4"/>
        <v>311.37532839531008</v>
      </c>
      <c r="C131" s="18" t="e">
        <f t="shared" si="5"/>
        <v>#NUM!</v>
      </c>
      <c r="D131" s="18" t="e">
        <f t="shared" si="6"/>
        <v>#NUM!</v>
      </c>
      <c r="E131" s="19" t="e">
        <f t="shared" si="7"/>
        <v>#NUM!</v>
      </c>
    </row>
    <row r="132" spans="1:5" x14ac:dyDescent="0.25">
      <c r="A132">
        <v>120</v>
      </c>
      <c r="B132" s="19">
        <f t="shared" si="4"/>
        <v>311.37532839531008</v>
      </c>
      <c r="C132" s="18" t="e">
        <f t="shared" si="5"/>
        <v>#NUM!</v>
      </c>
      <c r="D132" s="18" t="e">
        <f t="shared" si="6"/>
        <v>#NUM!</v>
      </c>
      <c r="E132" s="19" t="e">
        <f t="shared" si="7"/>
        <v>#NUM!</v>
      </c>
    </row>
    <row r="133" spans="1:5" x14ac:dyDescent="0.25">
      <c r="A133">
        <v>121</v>
      </c>
      <c r="B133" s="19">
        <f t="shared" si="4"/>
        <v>311.37532839531008</v>
      </c>
      <c r="C133" s="18" t="e">
        <f t="shared" si="5"/>
        <v>#NUM!</v>
      </c>
      <c r="D133" s="18" t="e">
        <f t="shared" si="6"/>
        <v>#NUM!</v>
      </c>
      <c r="E133" s="19" t="e">
        <f t="shared" si="7"/>
        <v>#NUM!</v>
      </c>
    </row>
    <row r="134" spans="1:5" x14ac:dyDescent="0.25">
      <c r="A134">
        <v>122</v>
      </c>
      <c r="B134" s="19">
        <f t="shared" si="4"/>
        <v>311.37532839531008</v>
      </c>
      <c r="C134" s="18" t="e">
        <f t="shared" si="5"/>
        <v>#NUM!</v>
      </c>
      <c r="D134" s="18" t="e">
        <f t="shared" si="6"/>
        <v>#NUM!</v>
      </c>
      <c r="E134" s="19" t="e">
        <f t="shared" si="7"/>
        <v>#NUM!</v>
      </c>
    </row>
    <row r="135" spans="1:5" x14ac:dyDescent="0.25">
      <c r="A135">
        <v>123</v>
      </c>
      <c r="B135" s="19">
        <f t="shared" si="4"/>
        <v>311.37532839531008</v>
      </c>
      <c r="C135" s="18" t="e">
        <f t="shared" si="5"/>
        <v>#NUM!</v>
      </c>
      <c r="D135" s="18" t="e">
        <f t="shared" si="6"/>
        <v>#NUM!</v>
      </c>
      <c r="E135" s="19" t="e">
        <f t="shared" si="7"/>
        <v>#NUM!</v>
      </c>
    </row>
    <row r="136" spans="1:5" x14ac:dyDescent="0.25">
      <c r="A136">
        <v>124</v>
      </c>
      <c r="B136" s="19">
        <f t="shared" si="4"/>
        <v>311.37532839531008</v>
      </c>
      <c r="C136" s="18" t="e">
        <f t="shared" si="5"/>
        <v>#NUM!</v>
      </c>
      <c r="D136" s="18" t="e">
        <f t="shared" si="6"/>
        <v>#NUM!</v>
      </c>
      <c r="E136" s="19" t="e">
        <f t="shared" si="7"/>
        <v>#NUM!</v>
      </c>
    </row>
    <row r="137" spans="1:5" x14ac:dyDescent="0.25">
      <c r="A137">
        <v>125</v>
      </c>
      <c r="B137" s="19">
        <f t="shared" si="4"/>
        <v>311.37532839531008</v>
      </c>
      <c r="C137" s="18" t="e">
        <f t="shared" si="5"/>
        <v>#NUM!</v>
      </c>
      <c r="D137" s="18" t="e">
        <f t="shared" si="6"/>
        <v>#NUM!</v>
      </c>
      <c r="E137" s="19" t="e">
        <f t="shared" si="7"/>
        <v>#NUM!</v>
      </c>
    </row>
    <row r="138" spans="1:5" x14ac:dyDescent="0.25">
      <c r="A138">
        <v>126</v>
      </c>
      <c r="B138" s="19">
        <f t="shared" si="4"/>
        <v>311.37532839531008</v>
      </c>
      <c r="C138" s="18" t="e">
        <f t="shared" si="5"/>
        <v>#NUM!</v>
      </c>
      <c r="D138" s="18" t="e">
        <f t="shared" si="6"/>
        <v>#NUM!</v>
      </c>
      <c r="E138" s="19" t="e">
        <f t="shared" si="7"/>
        <v>#NUM!</v>
      </c>
    </row>
    <row r="139" spans="1:5" x14ac:dyDescent="0.25">
      <c r="A139">
        <v>127</v>
      </c>
      <c r="B139" s="19">
        <f t="shared" si="4"/>
        <v>311.37532839531008</v>
      </c>
      <c r="C139" s="18" t="e">
        <f t="shared" si="5"/>
        <v>#NUM!</v>
      </c>
      <c r="D139" s="18" t="e">
        <f t="shared" si="6"/>
        <v>#NUM!</v>
      </c>
      <c r="E139" s="19" t="e">
        <f t="shared" si="7"/>
        <v>#NUM!</v>
      </c>
    </row>
    <row r="140" spans="1:5" x14ac:dyDescent="0.25">
      <c r="A140">
        <v>128</v>
      </c>
      <c r="B140" s="19">
        <f t="shared" si="4"/>
        <v>311.37532839531008</v>
      </c>
      <c r="C140" s="18" t="e">
        <f t="shared" si="5"/>
        <v>#NUM!</v>
      </c>
      <c r="D140" s="18" t="e">
        <f t="shared" si="6"/>
        <v>#NUM!</v>
      </c>
      <c r="E140" s="19" t="e">
        <f t="shared" si="7"/>
        <v>#NUM!</v>
      </c>
    </row>
    <row r="141" spans="1:5" x14ac:dyDescent="0.25">
      <c r="A141">
        <v>129</v>
      </c>
      <c r="B141" s="19">
        <f t="shared" si="4"/>
        <v>311.37532839531008</v>
      </c>
      <c r="C141" s="18" t="e">
        <f t="shared" si="5"/>
        <v>#NUM!</v>
      </c>
      <c r="D141" s="18" t="e">
        <f t="shared" si="6"/>
        <v>#NUM!</v>
      </c>
      <c r="E141" s="19" t="e">
        <f t="shared" si="7"/>
        <v>#NUM!</v>
      </c>
    </row>
    <row r="142" spans="1:5" x14ac:dyDescent="0.25">
      <c r="A142">
        <v>130</v>
      </c>
      <c r="B142" s="19">
        <f t="shared" ref="B142:B205" si="8">PMT($B$5/$B$6,$B$4*$B$6,-$B$3)</f>
        <v>311.37532839531008</v>
      </c>
      <c r="C142" s="18" t="e">
        <f t="shared" ref="C142:C205" si="9">IPMT($B$5/$B$6,A142,$B$4*$B$6,-$B$3)</f>
        <v>#NUM!</v>
      </c>
      <c r="D142" s="18" t="e">
        <f t="shared" ref="D142:D205" si="10">PPMT(B$5/B$6,A142,B$4*B$6,-B$3)</f>
        <v>#NUM!</v>
      </c>
      <c r="E142" s="19" t="e">
        <f t="shared" ref="E142:E205" si="11">E141-D142</f>
        <v>#NUM!</v>
      </c>
    </row>
    <row r="143" spans="1:5" x14ac:dyDescent="0.25">
      <c r="A143">
        <v>131</v>
      </c>
      <c r="B143" s="19">
        <f t="shared" si="8"/>
        <v>311.37532839531008</v>
      </c>
      <c r="C143" s="18" t="e">
        <f t="shared" si="9"/>
        <v>#NUM!</v>
      </c>
      <c r="D143" s="18" t="e">
        <f t="shared" si="10"/>
        <v>#NUM!</v>
      </c>
      <c r="E143" s="19" t="e">
        <f t="shared" si="11"/>
        <v>#NUM!</v>
      </c>
    </row>
    <row r="144" spans="1:5" x14ac:dyDescent="0.25">
      <c r="A144">
        <v>132</v>
      </c>
      <c r="B144" s="19">
        <f t="shared" si="8"/>
        <v>311.37532839531008</v>
      </c>
      <c r="C144" s="18" t="e">
        <f t="shared" si="9"/>
        <v>#NUM!</v>
      </c>
      <c r="D144" s="18" t="e">
        <f t="shared" si="10"/>
        <v>#NUM!</v>
      </c>
      <c r="E144" s="19" t="e">
        <f t="shared" si="11"/>
        <v>#NUM!</v>
      </c>
    </row>
    <row r="145" spans="1:5" x14ac:dyDescent="0.25">
      <c r="A145">
        <v>133</v>
      </c>
      <c r="B145" s="19">
        <f t="shared" si="8"/>
        <v>311.37532839531008</v>
      </c>
      <c r="C145" s="18" t="e">
        <f t="shared" si="9"/>
        <v>#NUM!</v>
      </c>
      <c r="D145" s="18" t="e">
        <f t="shared" si="10"/>
        <v>#NUM!</v>
      </c>
      <c r="E145" s="19" t="e">
        <f t="shared" si="11"/>
        <v>#NUM!</v>
      </c>
    </row>
    <row r="146" spans="1:5" x14ac:dyDescent="0.25">
      <c r="A146">
        <v>134</v>
      </c>
      <c r="B146" s="19">
        <f t="shared" si="8"/>
        <v>311.37532839531008</v>
      </c>
      <c r="C146" s="18" t="e">
        <f t="shared" si="9"/>
        <v>#NUM!</v>
      </c>
      <c r="D146" s="18" t="e">
        <f t="shared" si="10"/>
        <v>#NUM!</v>
      </c>
      <c r="E146" s="19" t="e">
        <f t="shared" si="11"/>
        <v>#NUM!</v>
      </c>
    </row>
    <row r="147" spans="1:5" x14ac:dyDescent="0.25">
      <c r="A147">
        <v>135</v>
      </c>
      <c r="B147" s="19">
        <f t="shared" si="8"/>
        <v>311.37532839531008</v>
      </c>
      <c r="C147" s="18" t="e">
        <f t="shared" si="9"/>
        <v>#NUM!</v>
      </c>
      <c r="D147" s="18" t="e">
        <f t="shared" si="10"/>
        <v>#NUM!</v>
      </c>
      <c r="E147" s="19" t="e">
        <f t="shared" si="11"/>
        <v>#NUM!</v>
      </c>
    </row>
    <row r="148" spans="1:5" x14ac:dyDescent="0.25">
      <c r="A148">
        <v>136</v>
      </c>
      <c r="B148" s="19">
        <f t="shared" si="8"/>
        <v>311.37532839531008</v>
      </c>
      <c r="C148" s="18" t="e">
        <f t="shared" si="9"/>
        <v>#NUM!</v>
      </c>
      <c r="D148" s="18" t="e">
        <f t="shared" si="10"/>
        <v>#NUM!</v>
      </c>
      <c r="E148" s="19" t="e">
        <f t="shared" si="11"/>
        <v>#NUM!</v>
      </c>
    </row>
    <row r="149" spans="1:5" x14ac:dyDescent="0.25">
      <c r="A149">
        <v>137</v>
      </c>
      <c r="B149" s="19">
        <f t="shared" si="8"/>
        <v>311.37532839531008</v>
      </c>
      <c r="C149" s="18" t="e">
        <f t="shared" si="9"/>
        <v>#NUM!</v>
      </c>
      <c r="D149" s="18" t="e">
        <f t="shared" si="10"/>
        <v>#NUM!</v>
      </c>
      <c r="E149" s="19" t="e">
        <f t="shared" si="11"/>
        <v>#NUM!</v>
      </c>
    </row>
    <row r="150" spans="1:5" x14ac:dyDescent="0.25">
      <c r="A150">
        <v>138</v>
      </c>
      <c r="B150" s="19">
        <f t="shared" si="8"/>
        <v>311.37532839531008</v>
      </c>
      <c r="C150" s="18" t="e">
        <f t="shared" si="9"/>
        <v>#NUM!</v>
      </c>
      <c r="D150" s="18" t="e">
        <f t="shared" si="10"/>
        <v>#NUM!</v>
      </c>
      <c r="E150" s="19" t="e">
        <f t="shared" si="11"/>
        <v>#NUM!</v>
      </c>
    </row>
    <row r="151" spans="1:5" x14ac:dyDescent="0.25">
      <c r="A151">
        <v>139</v>
      </c>
      <c r="B151" s="19">
        <f t="shared" si="8"/>
        <v>311.37532839531008</v>
      </c>
      <c r="C151" s="18" t="e">
        <f t="shared" si="9"/>
        <v>#NUM!</v>
      </c>
      <c r="D151" s="18" t="e">
        <f t="shared" si="10"/>
        <v>#NUM!</v>
      </c>
      <c r="E151" s="19" t="e">
        <f t="shared" si="11"/>
        <v>#NUM!</v>
      </c>
    </row>
    <row r="152" spans="1:5" x14ac:dyDescent="0.25">
      <c r="A152">
        <v>140</v>
      </c>
      <c r="B152" s="19">
        <f t="shared" si="8"/>
        <v>311.37532839531008</v>
      </c>
      <c r="C152" s="18" t="e">
        <f t="shared" si="9"/>
        <v>#NUM!</v>
      </c>
      <c r="D152" s="18" t="e">
        <f t="shared" si="10"/>
        <v>#NUM!</v>
      </c>
      <c r="E152" s="19" t="e">
        <f t="shared" si="11"/>
        <v>#NUM!</v>
      </c>
    </row>
    <row r="153" spans="1:5" x14ac:dyDescent="0.25">
      <c r="A153">
        <v>141</v>
      </c>
      <c r="B153" s="19">
        <f t="shared" si="8"/>
        <v>311.37532839531008</v>
      </c>
      <c r="C153" s="18" t="e">
        <f t="shared" si="9"/>
        <v>#NUM!</v>
      </c>
      <c r="D153" s="18" t="e">
        <f t="shared" si="10"/>
        <v>#NUM!</v>
      </c>
      <c r="E153" s="19" t="e">
        <f t="shared" si="11"/>
        <v>#NUM!</v>
      </c>
    </row>
    <row r="154" spans="1:5" x14ac:dyDescent="0.25">
      <c r="A154">
        <v>142</v>
      </c>
      <c r="B154" s="19">
        <f t="shared" si="8"/>
        <v>311.37532839531008</v>
      </c>
      <c r="C154" s="18" t="e">
        <f t="shared" si="9"/>
        <v>#NUM!</v>
      </c>
      <c r="D154" s="18" t="e">
        <f t="shared" si="10"/>
        <v>#NUM!</v>
      </c>
      <c r="E154" s="19" t="e">
        <f t="shared" si="11"/>
        <v>#NUM!</v>
      </c>
    </row>
    <row r="155" spans="1:5" x14ac:dyDescent="0.25">
      <c r="A155">
        <v>143</v>
      </c>
      <c r="B155" s="19">
        <f t="shared" si="8"/>
        <v>311.37532839531008</v>
      </c>
      <c r="C155" s="18" t="e">
        <f t="shared" si="9"/>
        <v>#NUM!</v>
      </c>
      <c r="D155" s="18" t="e">
        <f t="shared" si="10"/>
        <v>#NUM!</v>
      </c>
      <c r="E155" s="19" t="e">
        <f t="shared" si="11"/>
        <v>#NUM!</v>
      </c>
    </row>
    <row r="156" spans="1:5" x14ac:dyDescent="0.25">
      <c r="A156">
        <v>144</v>
      </c>
      <c r="B156" s="19">
        <f t="shared" si="8"/>
        <v>311.37532839531008</v>
      </c>
      <c r="C156" s="18" t="e">
        <f t="shared" si="9"/>
        <v>#NUM!</v>
      </c>
      <c r="D156" s="18" t="e">
        <f t="shared" si="10"/>
        <v>#NUM!</v>
      </c>
      <c r="E156" s="19" t="e">
        <f t="shared" si="11"/>
        <v>#NUM!</v>
      </c>
    </row>
    <row r="157" spans="1:5" x14ac:dyDescent="0.25">
      <c r="A157">
        <v>145</v>
      </c>
      <c r="B157" s="19">
        <f t="shared" si="8"/>
        <v>311.37532839531008</v>
      </c>
      <c r="C157" s="18" t="e">
        <f t="shared" si="9"/>
        <v>#NUM!</v>
      </c>
      <c r="D157" s="18" t="e">
        <f t="shared" si="10"/>
        <v>#NUM!</v>
      </c>
      <c r="E157" s="19" t="e">
        <f t="shared" si="11"/>
        <v>#NUM!</v>
      </c>
    </row>
    <row r="158" spans="1:5" x14ac:dyDescent="0.25">
      <c r="A158">
        <v>146</v>
      </c>
      <c r="B158" s="19">
        <f t="shared" si="8"/>
        <v>311.37532839531008</v>
      </c>
      <c r="C158" s="18" t="e">
        <f t="shared" si="9"/>
        <v>#NUM!</v>
      </c>
      <c r="D158" s="18" t="e">
        <f t="shared" si="10"/>
        <v>#NUM!</v>
      </c>
      <c r="E158" s="19" t="e">
        <f t="shared" si="11"/>
        <v>#NUM!</v>
      </c>
    </row>
    <row r="159" spans="1:5" x14ac:dyDescent="0.25">
      <c r="A159">
        <v>147</v>
      </c>
      <c r="B159" s="19">
        <f t="shared" si="8"/>
        <v>311.37532839531008</v>
      </c>
      <c r="C159" s="18" t="e">
        <f t="shared" si="9"/>
        <v>#NUM!</v>
      </c>
      <c r="D159" s="18" t="e">
        <f t="shared" si="10"/>
        <v>#NUM!</v>
      </c>
      <c r="E159" s="19" t="e">
        <f t="shared" si="11"/>
        <v>#NUM!</v>
      </c>
    </row>
    <row r="160" spans="1:5" x14ac:dyDescent="0.25">
      <c r="A160">
        <v>148</v>
      </c>
      <c r="B160" s="19">
        <f t="shared" si="8"/>
        <v>311.37532839531008</v>
      </c>
      <c r="C160" s="18" t="e">
        <f t="shared" si="9"/>
        <v>#NUM!</v>
      </c>
      <c r="D160" s="18" t="e">
        <f t="shared" si="10"/>
        <v>#NUM!</v>
      </c>
      <c r="E160" s="19" t="e">
        <f t="shared" si="11"/>
        <v>#NUM!</v>
      </c>
    </row>
    <row r="161" spans="1:5" x14ac:dyDescent="0.25">
      <c r="A161">
        <v>149</v>
      </c>
      <c r="B161" s="19">
        <f t="shared" si="8"/>
        <v>311.37532839531008</v>
      </c>
      <c r="C161" s="18" t="e">
        <f t="shared" si="9"/>
        <v>#NUM!</v>
      </c>
      <c r="D161" s="18" t="e">
        <f t="shared" si="10"/>
        <v>#NUM!</v>
      </c>
      <c r="E161" s="19" t="e">
        <f t="shared" si="11"/>
        <v>#NUM!</v>
      </c>
    </row>
    <row r="162" spans="1:5" x14ac:dyDescent="0.25">
      <c r="A162">
        <v>150</v>
      </c>
      <c r="B162" s="19">
        <f t="shared" si="8"/>
        <v>311.37532839531008</v>
      </c>
      <c r="C162" s="18" t="e">
        <f t="shared" si="9"/>
        <v>#NUM!</v>
      </c>
      <c r="D162" s="18" t="e">
        <f t="shared" si="10"/>
        <v>#NUM!</v>
      </c>
      <c r="E162" s="19" t="e">
        <f t="shared" si="11"/>
        <v>#NUM!</v>
      </c>
    </row>
    <row r="163" spans="1:5" x14ac:dyDescent="0.25">
      <c r="A163">
        <v>151</v>
      </c>
      <c r="B163" s="19">
        <f t="shared" si="8"/>
        <v>311.37532839531008</v>
      </c>
      <c r="C163" s="18" t="e">
        <f t="shared" si="9"/>
        <v>#NUM!</v>
      </c>
      <c r="D163" s="18" t="e">
        <f t="shared" si="10"/>
        <v>#NUM!</v>
      </c>
      <c r="E163" s="19" t="e">
        <f t="shared" si="11"/>
        <v>#NUM!</v>
      </c>
    </row>
    <row r="164" spans="1:5" x14ac:dyDescent="0.25">
      <c r="A164">
        <v>152</v>
      </c>
      <c r="B164" s="19">
        <f t="shared" si="8"/>
        <v>311.37532839531008</v>
      </c>
      <c r="C164" s="18" t="e">
        <f t="shared" si="9"/>
        <v>#NUM!</v>
      </c>
      <c r="D164" s="18" t="e">
        <f t="shared" si="10"/>
        <v>#NUM!</v>
      </c>
      <c r="E164" s="19" t="e">
        <f t="shared" si="11"/>
        <v>#NUM!</v>
      </c>
    </row>
    <row r="165" spans="1:5" x14ac:dyDescent="0.25">
      <c r="A165">
        <v>153</v>
      </c>
      <c r="B165" s="19">
        <f t="shared" si="8"/>
        <v>311.37532839531008</v>
      </c>
      <c r="C165" s="18" t="e">
        <f t="shared" si="9"/>
        <v>#NUM!</v>
      </c>
      <c r="D165" s="18" t="e">
        <f t="shared" si="10"/>
        <v>#NUM!</v>
      </c>
      <c r="E165" s="19" t="e">
        <f t="shared" si="11"/>
        <v>#NUM!</v>
      </c>
    </row>
    <row r="166" spans="1:5" x14ac:dyDescent="0.25">
      <c r="A166">
        <v>154</v>
      </c>
      <c r="B166" s="19">
        <f t="shared" si="8"/>
        <v>311.37532839531008</v>
      </c>
      <c r="C166" s="18" t="e">
        <f t="shared" si="9"/>
        <v>#NUM!</v>
      </c>
      <c r="D166" s="18" t="e">
        <f t="shared" si="10"/>
        <v>#NUM!</v>
      </c>
      <c r="E166" s="19" t="e">
        <f t="shared" si="11"/>
        <v>#NUM!</v>
      </c>
    </row>
    <row r="167" spans="1:5" x14ac:dyDescent="0.25">
      <c r="A167">
        <v>155</v>
      </c>
      <c r="B167" s="19">
        <f t="shared" si="8"/>
        <v>311.37532839531008</v>
      </c>
      <c r="C167" s="18" t="e">
        <f t="shared" si="9"/>
        <v>#NUM!</v>
      </c>
      <c r="D167" s="18" t="e">
        <f t="shared" si="10"/>
        <v>#NUM!</v>
      </c>
      <c r="E167" s="19" t="e">
        <f t="shared" si="11"/>
        <v>#NUM!</v>
      </c>
    </row>
    <row r="168" spans="1:5" x14ac:dyDescent="0.25">
      <c r="A168">
        <v>156</v>
      </c>
      <c r="B168" s="19">
        <f t="shared" si="8"/>
        <v>311.37532839531008</v>
      </c>
      <c r="C168" s="18" t="e">
        <f t="shared" si="9"/>
        <v>#NUM!</v>
      </c>
      <c r="D168" s="18" t="e">
        <f t="shared" si="10"/>
        <v>#NUM!</v>
      </c>
      <c r="E168" s="19" t="e">
        <f t="shared" si="11"/>
        <v>#NUM!</v>
      </c>
    </row>
    <row r="169" spans="1:5" x14ac:dyDescent="0.25">
      <c r="A169">
        <v>157</v>
      </c>
      <c r="B169" s="19">
        <f t="shared" si="8"/>
        <v>311.37532839531008</v>
      </c>
      <c r="C169" s="18" t="e">
        <f t="shared" si="9"/>
        <v>#NUM!</v>
      </c>
      <c r="D169" s="18" t="e">
        <f t="shared" si="10"/>
        <v>#NUM!</v>
      </c>
      <c r="E169" s="19" t="e">
        <f t="shared" si="11"/>
        <v>#NUM!</v>
      </c>
    </row>
    <row r="170" spans="1:5" x14ac:dyDescent="0.25">
      <c r="A170">
        <v>158</v>
      </c>
      <c r="B170" s="19">
        <f t="shared" si="8"/>
        <v>311.37532839531008</v>
      </c>
      <c r="C170" s="18" t="e">
        <f t="shared" si="9"/>
        <v>#NUM!</v>
      </c>
      <c r="D170" s="18" t="e">
        <f t="shared" si="10"/>
        <v>#NUM!</v>
      </c>
      <c r="E170" s="19" t="e">
        <f t="shared" si="11"/>
        <v>#NUM!</v>
      </c>
    </row>
    <row r="171" spans="1:5" x14ac:dyDescent="0.25">
      <c r="A171">
        <v>159</v>
      </c>
      <c r="B171" s="19">
        <f t="shared" si="8"/>
        <v>311.37532839531008</v>
      </c>
      <c r="C171" s="18" t="e">
        <f t="shared" si="9"/>
        <v>#NUM!</v>
      </c>
      <c r="D171" s="18" t="e">
        <f t="shared" si="10"/>
        <v>#NUM!</v>
      </c>
      <c r="E171" s="19" t="e">
        <f t="shared" si="11"/>
        <v>#NUM!</v>
      </c>
    </row>
    <row r="172" spans="1:5" x14ac:dyDescent="0.25">
      <c r="A172">
        <v>160</v>
      </c>
      <c r="B172" s="19">
        <f t="shared" si="8"/>
        <v>311.37532839531008</v>
      </c>
      <c r="C172" s="18" t="e">
        <f t="shared" si="9"/>
        <v>#NUM!</v>
      </c>
      <c r="D172" s="18" t="e">
        <f t="shared" si="10"/>
        <v>#NUM!</v>
      </c>
      <c r="E172" s="19" t="e">
        <f t="shared" si="11"/>
        <v>#NUM!</v>
      </c>
    </row>
    <row r="173" spans="1:5" x14ac:dyDescent="0.25">
      <c r="A173">
        <v>161</v>
      </c>
      <c r="B173" s="19">
        <f t="shared" si="8"/>
        <v>311.37532839531008</v>
      </c>
      <c r="C173" s="18" t="e">
        <f t="shared" si="9"/>
        <v>#NUM!</v>
      </c>
      <c r="D173" s="18" t="e">
        <f t="shared" si="10"/>
        <v>#NUM!</v>
      </c>
      <c r="E173" s="19" t="e">
        <f t="shared" si="11"/>
        <v>#NUM!</v>
      </c>
    </row>
    <row r="174" spans="1:5" x14ac:dyDescent="0.25">
      <c r="A174">
        <v>162</v>
      </c>
      <c r="B174" s="19">
        <f t="shared" si="8"/>
        <v>311.37532839531008</v>
      </c>
      <c r="C174" s="18" t="e">
        <f t="shared" si="9"/>
        <v>#NUM!</v>
      </c>
      <c r="D174" s="18" t="e">
        <f t="shared" si="10"/>
        <v>#NUM!</v>
      </c>
      <c r="E174" s="19" t="e">
        <f t="shared" si="11"/>
        <v>#NUM!</v>
      </c>
    </row>
    <row r="175" spans="1:5" x14ac:dyDescent="0.25">
      <c r="A175">
        <v>163</v>
      </c>
      <c r="B175" s="19">
        <f t="shared" si="8"/>
        <v>311.37532839531008</v>
      </c>
      <c r="C175" s="18" t="e">
        <f t="shared" si="9"/>
        <v>#NUM!</v>
      </c>
      <c r="D175" s="18" t="e">
        <f t="shared" si="10"/>
        <v>#NUM!</v>
      </c>
      <c r="E175" s="19" t="e">
        <f t="shared" si="11"/>
        <v>#NUM!</v>
      </c>
    </row>
    <row r="176" spans="1:5" x14ac:dyDescent="0.25">
      <c r="A176">
        <v>164</v>
      </c>
      <c r="B176" s="19">
        <f t="shared" si="8"/>
        <v>311.37532839531008</v>
      </c>
      <c r="C176" s="18" t="e">
        <f t="shared" si="9"/>
        <v>#NUM!</v>
      </c>
      <c r="D176" s="18" t="e">
        <f t="shared" si="10"/>
        <v>#NUM!</v>
      </c>
      <c r="E176" s="19" t="e">
        <f t="shared" si="11"/>
        <v>#NUM!</v>
      </c>
    </row>
    <row r="177" spans="1:5" x14ac:dyDescent="0.25">
      <c r="A177">
        <v>165</v>
      </c>
      <c r="B177" s="19">
        <f t="shared" si="8"/>
        <v>311.37532839531008</v>
      </c>
      <c r="C177" s="18" t="e">
        <f t="shared" si="9"/>
        <v>#NUM!</v>
      </c>
      <c r="D177" s="18" t="e">
        <f t="shared" si="10"/>
        <v>#NUM!</v>
      </c>
      <c r="E177" s="19" t="e">
        <f t="shared" si="11"/>
        <v>#NUM!</v>
      </c>
    </row>
    <row r="178" spans="1:5" x14ac:dyDescent="0.25">
      <c r="A178">
        <v>166</v>
      </c>
      <c r="B178" s="19">
        <f t="shared" si="8"/>
        <v>311.37532839531008</v>
      </c>
      <c r="C178" s="18" t="e">
        <f t="shared" si="9"/>
        <v>#NUM!</v>
      </c>
      <c r="D178" s="18" t="e">
        <f t="shared" si="10"/>
        <v>#NUM!</v>
      </c>
      <c r="E178" s="19" t="e">
        <f t="shared" si="11"/>
        <v>#NUM!</v>
      </c>
    </row>
    <row r="179" spans="1:5" x14ac:dyDescent="0.25">
      <c r="A179">
        <v>167</v>
      </c>
      <c r="B179" s="19">
        <f t="shared" si="8"/>
        <v>311.37532839531008</v>
      </c>
      <c r="C179" s="18" t="e">
        <f t="shared" si="9"/>
        <v>#NUM!</v>
      </c>
      <c r="D179" s="18" t="e">
        <f t="shared" si="10"/>
        <v>#NUM!</v>
      </c>
      <c r="E179" s="19" t="e">
        <f t="shared" si="11"/>
        <v>#NUM!</v>
      </c>
    </row>
    <row r="180" spans="1:5" x14ac:dyDescent="0.25">
      <c r="A180">
        <v>168</v>
      </c>
      <c r="B180" s="19">
        <f t="shared" si="8"/>
        <v>311.37532839531008</v>
      </c>
      <c r="C180" s="18" t="e">
        <f t="shared" si="9"/>
        <v>#NUM!</v>
      </c>
      <c r="D180" s="18" t="e">
        <f t="shared" si="10"/>
        <v>#NUM!</v>
      </c>
      <c r="E180" s="19" t="e">
        <f t="shared" si="11"/>
        <v>#NUM!</v>
      </c>
    </row>
    <row r="181" spans="1:5" x14ac:dyDescent="0.25">
      <c r="A181">
        <v>169</v>
      </c>
      <c r="B181" s="19">
        <f t="shared" si="8"/>
        <v>311.37532839531008</v>
      </c>
      <c r="C181" s="18" t="e">
        <f t="shared" si="9"/>
        <v>#NUM!</v>
      </c>
      <c r="D181" s="18" t="e">
        <f t="shared" si="10"/>
        <v>#NUM!</v>
      </c>
      <c r="E181" s="19" t="e">
        <f t="shared" si="11"/>
        <v>#NUM!</v>
      </c>
    </row>
    <row r="182" spans="1:5" x14ac:dyDescent="0.25">
      <c r="A182">
        <v>170</v>
      </c>
      <c r="B182" s="19">
        <f t="shared" si="8"/>
        <v>311.37532839531008</v>
      </c>
      <c r="C182" s="18" t="e">
        <f t="shared" si="9"/>
        <v>#NUM!</v>
      </c>
      <c r="D182" s="18" t="e">
        <f t="shared" si="10"/>
        <v>#NUM!</v>
      </c>
      <c r="E182" s="19" t="e">
        <f t="shared" si="11"/>
        <v>#NUM!</v>
      </c>
    </row>
    <row r="183" spans="1:5" x14ac:dyDescent="0.25">
      <c r="A183">
        <v>171</v>
      </c>
      <c r="B183" s="19">
        <f t="shared" si="8"/>
        <v>311.37532839531008</v>
      </c>
      <c r="C183" s="18" t="e">
        <f t="shared" si="9"/>
        <v>#NUM!</v>
      </c>
      <c r="D183" s="18" t="e">
        <f t="shared" si="10"/>
        <v>#NUM!</v>
      </c>
      <c r="E183" s="19" t="e">
        <f t="shared" si="11"/>
        <v>#NUM!</v>
      </c>
    </row>
    <row r="184" spans="1:5" x14ac:dyDescent="0.25">
      <c r="A184">
        <v>172</v>
      </c>
      <c r="B184" s="19">
        <f t="shared" si="8"/>
        <v>311.37532839531008</v>
      </c>
      <c r="C184" s="18" t="e">
        <f t="shared" si="9"/>
        <v>#NUM!</v>
      </c>
      <c r="D184" s="18" t="e">
        <f t="shared" si="10"/>
        <v>#NUM!</v>
      </c>
      <c r="E184" s="19" t="e">
        <f t="shared" si="11"/>
        <v>#NUM!</v>
      </c>
    </row>
    <row r="185" spans="1:5" x14ac:dyDescent="0.25">
      <c r="A185">
        <v>173</v>
      </c>
      <c r="B185" s="19">
        <f t="shared" si="8"/>
        <v>311.37532839531008</v>
      </c>
      <c r="C185" s="18" t="e">
        <f t="shared" si="9"/>
        <v>#NUM!</v>
      </c>
      <c r="D185" s="18" t="e">
        <f t="shared" si="10"/>
        <v>#NUM!</v>
      </c>
      <c r="E185" s="19" t="e">
        <f t="shared" si="11"/>
        <v>#NUM!</v>
      </c>
    </row>
    <row r="186" spans="1:5" x14ac:dyDescent="0.25">
      <c r="A186">
        <v>174</v>
      </c>
      <c r="B186" s="19">
        <f t="shared" si="8"/>
        <v>311.37532839531008</v>
      </c>
      <c r="C186" s="18" t="e">
        <f t="shared" si="9"/>
        <v>#NUM!</v>
      </c>
      <c r="D186" s="18" t="e">
        <f t="shared" si="10"/>
        <v>#NUM!</v>
      </c>
      <c r="E186" s="19" t="e">
        <f t="shared" si="11"/>
        <v>#NUM!</v>
      </c>
    </row>
    <row r="187" spans="1:5" x14ac:dyDescent="0.25">
      <c r="A187">
        <v>175</v>
      </c>
      <c r="B187" s="19">
        <f t="shared" si="8"/>
        <v>311.37532839531008</v>
      </c>
      <c r="C187" s="18" t="e">
        <f t="shared" si="9"/>
        <v>#NUM!</v>
      </c>
      <c r="D187" s="18" t="e">
        <f t="shared" si="10"/>
        <v>#NUM!</v>
      </c>
      <c r="E187" s="19" t="e">
        <f t="shared" si="11"/>
        <v>#NUM!</v>
      </c>
    </row>
    <row r="188" spans="1:5" x14ac:dyDescent="0.25">
      <c r="A188">
        <v>176</v>
      </c>
      <c r="B188" s="19">
        <f t="shared" si="8"/>
        <v>311.37532839531008</v>
      </c>
      <c r="C188" s="18" t="e">
        <f t="shared" si="9"/>
        <v>#NUM!</v>
      </c>
      <c r="D188" s="18" t="e">
        <f t="shared" si="10"/>
        <v>#NUM!</v>
      </c>
      <c r="E188" s="19" t="e">
        <f t="shared" si="11"/>
        <v>#NUM!</v>
      </c>
    </row>
    <row r="189" spans="1:5" x14ac:dyDescent="0.25">
      <c r="A189">
        <v>177</v>
      </c>
      <c r="B189" s="19">
        <f t="shared" si="8"/>
        <v>311.37532839531008</v>
      </c>
      <c r="C189" s="18" t="e">
        <f t="shared" si="9"/>
        <v>#NUM!</v>
      </c>
      <c r="D189" s="18" t="e">
        <f t="shared" si="10"/>
        <v>#NUM!</v>
      </c>
      <c r="E189" s="19" t="e">
        <f t="shared" si="11"/>
        <v>#NUM!</v>
      </c>
    </row>
    <row r="190" spans="1:5" x14ac:dyDescent="0.25">
      <c r="A190">
        <v>178</v>
      </c>
      <c r="B190" s="19">
        <f t="shared" si="8"/>
        <v>311.37532839531008</v>
      </c>
      <c r="C190" s="18" t="e">
        <f t="shared" si="9"/>
        <v>#NUM!</v>
      </c>
      <c r="D190" s="18" t="e">
        <f t="shared" si="10"/>
        <v>#NUM!</v>
      </c>
      <c r="E190" s="19" t="e">
        <f t="shared" si="11"/>
        <v>#NUM!</v>
      </c>
    </row>
    <row r="191" spans="1:5" x14ac:dyDescent="0.25">
      <c r="A191">
        <v>179</v>
      </c>
      <c r="B191" s="19">
        <f t="shared" si="8"/>
        <v>311.37532839531008</v>
      </c>
      <c r="C191" s="18" t="e">
        <f t="shared" si="9"/>
        <v>#NUM!</v>
      </c>
      <c r="D191" s="18" t="e">
        <f t="shared" si="10"/>
        <v>#NUM!</v>
      </c>
      <c r="E191" s="19" t="e">
        <f t="shared" si="11"/>
        <v>#NUM!</v>
      </c>
    </row>
    <row r="192" spans="1:5" x14ac:dyDescent="0.25">
      <c r="A192">
        <v>180</v>
      </c>
      <c r="B192" s="19">
        <f t="shared" si="8"/>
        <v>311.37532839531008</v>
      </c>
      <c r="C192" s="18" t="e">
        <f t="shared" si="9"/>
        <v>#NUM!</v>
      </c>
      <c r="D192" s="18" t="e">
        <f t="shared" si="10"/>
        <v>#NUM!</v>
      </c>
      <c r="E192" s="19" t="e">
        <f t="shared" si="11"/>
        <v>#NUM!</v>
      </c>
    </row>
    <row r="193" spans="1:5" x14ac:dyDescent="0.25">
      <c r="A193">
        <v>181</v>
      </c>
      <c r="B193" s="19">
        <f t="shared" si="8"/>
        <v>311.37532839531008</v>
      </c>
      <c r="C193" s="18" t="e">
        <f t="shared" si="9"/>
        <v>#NUM!</v>
      </c>
      <c r="D193" s="18" t="e">
        <f t="shared" si="10"/>
        <v>#NUM!</v>
      </c>
      <c r="E193" s="19" t="e">
        <f t="shared" si="11"/>
        <v>#NUM!</v>
      </c>
    </row>
    <row r="194" spans="1:5" x14ac:dyDescent="0.25">
      <c r="A194">
        <v>182</v>
      </c>
      <c r="B194" s="19">
        <f t="shared" si="8"/>
        <v>311.37532839531008</v>
      </c>
      <c r="C194" s="18" t="e">
        <f t="shared" si="9"/>
        <v>#NUM!</v>
      </c>
      <c r="D194" s="18" t="e">
        <f t="shared" si="10"/>
        <v>#NUM!</v>
      </c>
      <c r="E194" s="19" t="e">
        <f t="shared" si="11"/>
        <v>#NUM!</v>
      </c>
    </row>
    <row r="195" spans="1:5" x14ac:dyDescent="0.25">
      <c r="A195">
        <v>183</v>
      </c>
      <c r="B195" s="19">
        <f t="shared" si="8"/>
        <v>311.37532839531008</v>
      </c>
      <c r="C195" s="18" t="e">
        <f t="shared" si="9"/>
        <v>#NUM!</v>
      </c>
      <c r="D195" s="18" t="e">
        <f t="shared" si="10"/>
        <v>#NUM!</v>
      </c>
      <c r="E195" s="19" t="e">
        <f t="shared" si="11"/>
        <v>#NUM!</v>
      </c>
    </row>
    <row r="196" spans="1:5" x14ac:dyDescent="0.25">
      <c r="A196">
        <v>184</v>
      </c>
      <c r="B196" s="19">
        <f t="shared" si="8"/>
        <v>311.37532839531008</v>
      </c>
      <c r="C196" s="18" t="e">
        <f t="shared" si="9"/>
        <v>#NUM!</v>
      </c>
      <c r="D196" s="18" t="e">
        <f t="shared" si="10"/>
        <v>#NUM!</v>
      </c>
      <c r="E196" s="19" t="e">
        <f t="shared" si="11"/>
        <v>#NUM!</v>
      </c>
    </row>
    <row r="197" spans="1:5" x14ac:dyDescent="0.25">
      <c r="A197">
        <v>185</v>
      </c>
      <c r="B197" s="19">
        <f t="shared" si="8"/>
        <v>311.37532839531008</v>
      </c>
      <c r="C197" s="18" t="e">
        <f t="shared" si="9"/>
        <v>#NUM!</v>
      </c>
      <c r="D197" s="18" t="e">
        <f t="shared" si="10"/>
        <v>#NUM!</v>
      </c>
      <c r="E197" s="19" t="e">
        <f t="shared" si="11"/>
        <v>#NUM!</v>
      </c>
    </row>
    <row r="198" spans="1:5" x14ac:dyDescent="0.25">
      <c r="A198">
        <v>186</v>
      </c>
      <c r="B198" s="19">
        <f t="shared" si="8"/>
        <v>311.37532839531008</v>
      </c>
      <c r="C198" s="18" t="e">
        <f t="shared" si="9"/>
        <v>#NUM!</v>
      </c>
      <c r="D198" s="18" t="e">
        <f t="shared" si="10"/>
        <v>#NUM!</v>
      </c>
      <c r="E198" s="19" t="e">
        <f t="shared" si="11"/>
        <v>#NUM!</v>
      </c>
    </row>
    <row r="199" spans="1:5" x14ac:dyDescent="0.25">
      <c r="A199">
        <v>187</v>
      </c>
      <c r="B199" s="19">
        <f t="shared" si="8"/>
        <v>311.37532839531008</v>
      </c>
      <c r="C199" s="18" t="e">
        <f t="shared" si="9"/>
        <v>#NUM!</v>
      </c>
      <c r="D199" s="18" t="e">
        <f t="shared" si="10"/>
        <v>#NUM!</v>
      </c>
      <c r="E199" s="19" t="e">
        <f t="shared" si="11"/>
        <v>#NUM!</v>
      </c>
    </row>
    <row r="200" spans="1:5" x14ac:dyDescent="0.25">
      <c r="A200">
        <v>188</v>
      </c>
      <c r="B200" s="19">
        <f t="shared" si="8"/>
        <v>311.37532839531008</v>
      </c>
      <c r="C200" s="18" t="e">
        <f t="shared" si="9"/>
        <v>#NUM!</v>
      </c>
      <c r="D200" s="18" t="e">
        <f t="shared" si="10"/>
        <v>#NUM!</v>
      </c>
      <c r="E200" s="19" t="e">
        <f t="shared" si="11"/>
        <v>#NUM!</v>
      </c>
    </row>
    <row r="201" spans="1:5" x14ac:dyDescent="0.25">
      <c r="A201">
        <v>189</v>
      </c>
      <c r="B201" s="19">
        <f t="shared" si="8"/>
        <v>311.37532839531008</v>
      </c>
      <c r="C201" s="18" t="e">
        <f t="shared" si="9"/>
        <v>#NUM!</v>
      </c>
      <c r="D201" s="18" t="e">
        <f t="shared" si="10"/>
        <v>#NUM!</v>
      </c>
      <c r="E201" s="19" t="e">
        <f t="shared" si="11"/>
        <v>#NUM!</v>
      </c>
    </row>
    <row r="202" spans="1:5" x14ac:dyDescent="0.25">
      <c r="A202">
        <v>190</v>
      </c>
      <c r="B202" s="19">
        <f t="shared" si="8"/>
        <v>311.37532839531008</v>
      </c>
      <c r="C202" s="18" t="e">
        <f t="shared" si="9"/>
        <v>#NUM!</v>
      </c>
      <c r="D202" s="18" t="e">
        <f t="shared" si="10"/>
        <v>#NUM!</v>
      </c>
      <c r="E202" s="19" t="e">
        <f t="shared" si="11"/>
        <v>#NUM!</v>
      </c>
    </row>
    <row r="203" spans="1:5" x14ac:dyDescent="0.25">
      <c r="A203">
        <v>191</v>
      </c>
      <c r="B203" s="19">
        <f t="shared" si="8"/>
        <v>311.37532839531008</v>
      </c>
      <c r="C203" s="18" t="e">
        <f t="shared" si="9"/>
        <v>#NUM!</v>
      </c>
      <c r="D203" s="18" t="e">
        <f t="shared" si="10"/>
        <v>#NUM!</v>
      </c>
      <c r="E203" s="19" t="e">
        <f t="shared" si="11"/>
        <v>#NUM!</v>
      </c>
    </row>
    <row r="204" spans="1:5" x14ac:dyDescent="0.25">
      <c r="A204">
        <v>192</v>
      </c>
      <c r="B204" s="19">
        <f t="shared" si="8"/>
        <v>311.37532839531008</v>
      </c>
      <c r="C204" s="18" t="e">
        <f t="shared" si="9"/>
        <v>#NUM!</v>
      </c>
      <c r="D204" s="18" t="e">
        <f t="shared" si="10"/>
        <v>#NUM!</v>
      </c>
      <c r="E204" s="19" t="e">
        <f t="shared" si="11"/>
        <v>#NUM!</v>
      </c>
    </row>
    <row r="205" spans="1:5" x14ac:dyDescent="0.25">
      <c r="A205">
        <v>193</v>
      </c>
      <c r="B205" s="19">
        <f t="shared" si="8"/>
        <v>311.37532839531008</v>
      </c>
      <c r="C205" s="18" t="e">
        <f t="shared" si="9"/>
        <v>#NUM!</v>
      </c>
      <c r="D205" s="18" t="e">
        <f t="shared" si="10"/>
        <v>#NUM!</v>
      </c>
      <c r="E205" s="19" t="e">
        <f t="shared" si="11"/>
        <v>#NUM!</v>
      </c>
    </row>
    <row r="206" spans="1:5" x14ac:dyDescent="0.25">
      <c r="A206">
        <v>194</v>
      </c>
      <c r="B206" s="19">
        <f t="shared" ref="B206:B269" si="12">PMT($B$5/$B$6,$B$4*$B$6,-$B$3)</f>
        <v>311.37532839531008</v>
      </c>
      <c r="C206" s="18" t="e">
        <f t="shared" ref="C206:C269" si="13">IPMT($B$5/$B$6,A206,$B$4*$B$6,-$B$3)</f>
        <v>#NUM!</v>
      </c>
      <c r="D206" s="18" t="e">
        <f t="shared" ref="D206:D269" si="14">PPMT(B$5/B$6,A206,B$4*B$6,-B$3)</f>
        <v>#NUM!</v>
      </c>
      <c r="E206" s="19" t="e">
        <f t="shared" ref="E206:E269" si="15">E205-D206</f>
        <v>#NUM!</v>
      </c>
    </row>
    <row r="207" spans="1:5" x14ac:dyDescent="0.25">
      <c r="A207">
        <v>195</v>
      </c>
      <c r="B207" s="19">
        <f t="shared" si="12"/>
        <v>311.37532839531008</v>
      </c>
      <c r="C207" s="18" t="e">
        <f t="shared" si="13"/>
        <v>#NUM!</v>
      </c>
      <c r="D207" s="18" t="e">
        <f t="shared" si="14"/>
        <v>#NUM!</v>
      </c>
      <c r="E207" s="19" t="e">
        <f t="shared" si="15"/>
        <v>#NUM!</v>
      </c>
    </row>
    <row r="208" spans="1:5" x14ac:dyDescent="0.25">
      <c r="A208">
        <v>196</v>
      </c>
      <c r="B208" s="19">
        <f t="shared" si="12"/>
        <v>311.37532839531008</v>
      </c>
      <c r="C208" s="18" t="e">
        <f t="shared" si="13"/>
        <v>#NUM!</v>
      </c>
      <c r="D208" s="18" t="e">
        <f t="shared" si="14"/>
        <v>#NUM!</v>
      </c>
      <c r="E208" s="19" t="e">
        <f t="shared" si="15"/>
        <v>#NUM!</v>
      </c>
    </row>
    <row r="209" spans="1:5" x14ac:dyDescent="0.25">
      <c r="A209">
        <v>197</v>
      </c>
      <c r="B209" s="19">
        <f t="shared" si="12"/>
        <v>311.37532839531008</v>
      </c>
      <c r="C209" s="18" t="e">
        <f t="shared" si="13"/>
        <v>#NUM!</v>
      </c>
      <c r="D209" s="18" t="e">
        <f t="shared" si="14"/>
        <v>#NUM!</v>
      </c>
      <c r="E209" s="19" t="e">
        <f t="shared" si="15"/>
        <v>#NUM!</v>
      </c>
    </row>
    <row r="210" spans="1:5" x14ac:dyDescent="0.25">
      <c r="A210">
        <v>198</v>
      </c>
      <c r="B210" s="19">
        <f t="shared" si="12"/>
        <v>311.37532839531008</v>
      </c>
      <c r="C210" s="18" t="e">
        <f t="shared" si="13"/>
        <v>#NUM!</v>
      </c>
      <c r="D210" s="18" t="e">
        <f t="shared" si="14"/>
        <v>#NUM!</v>
      </c>
      <c r="E210" s="19" t="e">
        <f t="shared" si="15"/>
        <v>#NUM!</v>
      </c>
    </row>
    <row r="211" spans="1:5" x14ac:dyDescent="0.25">
      <c r="A211">
        <v>199</v>
      </c>
      <c r="B211" s="19">
        <f t="shared" si="12"/>
        <v>311.37532839531008</v>
      </c>
      <c r="C211" s="18" t="e">
        <f t="shared" si="13"/>
        <v>#NUM!</v>
      </c>
      <c r="D211" s="18" t="e">
        <f t="shared" si="14"/>
        <v>#NUM!</v>
      </c>
      <c r="E211" s="19" t="e">
        <f t="shared" si="15"/>
        <v>#NUM!</v>
      </c>
    </row>
    <row r="212" spans="1:5" x14ac:dyDescent="0.25">
      <c r="A212">
        <v>200</v>
      </c>
      <c r="B212" s="19">
        <f t="shared" si="12"/>
        <v>311.37532839531008</v>
      </c>
      <c r="C212" s="18" t="e">
        <f t="shared" si="13"/>
        <v>#NUM!</v>
      </c>
      <c r="D212" s="18" t="e">
        <f t="shared" si="14"/>
        <v>#NUM!</v>
      </c>
      <c r="E212" s="19" t="e">
        <f t="shared" si="15"/>
        <v>#NUM!</v>
      </c>
    </row>
    <row r="213" spans="1:5" x14ac:dyDescent="0.25">
      <c r="A213">
        <v>201</v>
      </c>
      <c r="B213" s="19">
        <f t="shared" si="12"/>
        <v>311.37532839531008</v>
      </c>
      <c r="C213" s="18" t="e">
        <f t="shared" si="13"/>
        <v>#NUM!</v>
      </c>
      <c r="D213" s="18" t="e">
        <f t="shared" si="14"/>
        <v>#NUM!</v>
      </c>
      <c r="E213" s="19" t="e">
        <f t="shared" si="15"/>
        <v>#NUM!</v>
      </c>
    </row>
    <row r="214" spans="1:5" x14ac:dyDescent="0.25">
      <c r="A214">
        <v>202</v>
      </c>
      <c r="B214" s="19">
        <f t="shared" si="12"/>
        <v>311.37532839531008</v>
      </c>
      <c r="C214" s="18" t="e">
        <f t="shared" si="13"/>
        <v>#NUM!</v>
      </c>
      <c r="D214" s="18" t="e">
        <f t="shared" si="14"/>
        <v>#NUM!</v>
      </c>
      <c r="E214" s="19" t="e">
        <f t="shared" si="15"/>
        <v>#NUM!</v>
      </c>
    </row>
    <row r="215" spans="1:5" x14ac:dyDescent="0.25">
      <c r="A215">
        <v>203</v>
      </c>
      <c r="B215" s="19">
        <f t="shared" si="12"/>
        <v>311.37532839531008</v>
      </c>
      <c r="C215" s="18" t="e">
        <f t="shared" si="13"/>
        <v>#NUM!</v>
      </c>
      <c r="D215" s="18" t="e">
        <f t="shared" si="14"/>
        <v>#NUM!</v>
      </c>
      <c r="E215" s="19" t="e">
        <f t="shared" si="15"/>
        <v>#NUM!</v>
      </c>
    </row>
    <row r="216" spans="1:5" x14ac:dyDescent="0.25">
      <c r="A216">
        <v>204</v>
      </c>
      <c r="B216" s="19">
        <f t="shared" si="12"/>
        <v>311.37532839531008</v>
      </c>
      <c r="C216" s="18" t="e">
        <f t="shared" si="13"/>
        <v>#NUM!</v>
      </c>
      <c r="D216" s="18" t="e">
        <f t="shared" si="14"/>
        <v>#NUM!</v>
      </c>
      <c r="E216" s="19" t="e">
        <f t="shared" si="15"/>
        <v>#NUM!</v>
      </c>
    </row>
    <row r="217" spans="1:5" x14ac:dyDescent="0.25">
      <c r="A217">
        <v>205</v>
      </c>
      <c r="B217" s="19">
        <f t="shared" si="12"/>
        <v>311.37532839531008</v>
      </c>
      <c r="C217" s="18" t="e">
        <f t="shared" si="13"/>
        <v>#NUM!</v>
      </c>
      <c r="D217" s="18" t="e">
        <f t="shared" si="14"/>
        <v>#NUM!</v>
      </c>
      <c r="E217" s="19" t="e">
        <f t="shared" si="15"/>
        <v>#NUM!</v>
      </c>
    </row>
    <row r="218" spans="1:5" x14ac:dyDescent="0.25">
      <c r="A218">
        <v>206</v>
      </c>
      <c r="B218" s="19">
        <f t="shared" si="12"/>
        <v>311.37532839531008</v>
      </c>
      <c r="C218" s="18" t="e">
        <f t="shared" si="13"/>
        <v>#NUM!</v>
      </c>
      <c r="D218" s="18" t="e">
        <f t="shared" si="14"/>
        <v>#NUM!</v>
      </c>
      <c r="E218" s="19" t="e">
        <f t="shared" si="15"/>
        <v>#NUM!</v>
      </c>
    </row>
    <row r="219" spans="1:5" x14ac:dyDescent="0.25">
      <c r="A219">
        <v>207</v>
      </c>
      <c r="B219" s="19">
        <f t="shared" si="12"/>
        <v>311.37532839531008</v>
      </c>
      <c r="C219" s="18" t="e">
        <f t="shared" si="13"/>
        <v>#NUM!</v>
      </c>
      <c r="D219" s="18" t="e">
        <f t="shared" si="14"/>
        <v>#NUM!</v>
      </c>
      <c r="E219" s="19" t="e">
        <f t="shared" si="15"/>
        <v>#NUM!</v>
      </c>
    </row>
    <row r="220" spans="1:5" x14ac:dyDescent="0.25">
      <c r="A220">
        <v>208</v>
      </c>
      <c r="B220" s="19">
        <f t="shared" si="12"/>
        <v>311.37532839531008</v>
      </c>
      <c r="C220" s="18" t="e">
        <f t="shared" si="13"/>
        <v>#NUM!</v>
      </c>
      <c r="D220" s="18" t="e">
        <f t="shared" si="14"/>
        <v>#NUM!</v>
      </c>
      <c r="E220" s="19" t="e">
        <f t="shared" si="15"/>
        <v>#NUM!</v>
      </c>
    </row>
    <row r="221" spans="1:5" x14ac:dyDescent="0.25">
      <c r="A221">
        <v>209</v>
      </c>
      <c r="B221" s="19">
        <f t="shared" si="12"/>
        <v>311.37532839531008</v>
      </c>
      <c r="C221" s="18" t="e">
        <f t="shared" si="13"/>
        <v>#NUM!</v>
      </c>
      <c r="D221" s="18" t="e">
        <f t="shared" si="14"/>
        <v>#NUM!</v>
      </c>
      <c r="E221" s="19" t="e">
        <f t="shared" si="15"/>
        <v>#NUM!</v>
      </c>
    </row>
    <row r="222" spans="1:5" x14ac:dyDescent="0.25">
      <c r="A222">
        <v>210</v>
      </c>
      <c r="B222" s="19">
        <f t="shared" si="12"/>
        <v>311.37532839531008</v>
      </c>
      <c r="C222" s="18" t="e">
        <f t="shared" si="13"/>
        <v>#NUM!</v>
      </c>
      <c r="D222" s="18" t="e">
        <f t="shared" si="14"/>
        <v>#NUM!</v>
      </c>
      <c r="E222" s="19" t="e">
        <f t="shared" si="15"/>
        <v>#NUM!</v>
      </c>
    </row>
    <row r="223" spans="1:5" x14ac:dyDescent="0.25">
      <c r="A223">
        <v>211</v>
      </c>
      <c r="B223" s="19">
        <f t="shared" si="12"/>
        <v>311.37532839531008</v>
      </c>
      <c r="C223" s="18" t="e">
        <f t="shared" si="13"/>
        <v>#NUM!</v>
      </c>
      <c r="D223" s="18" t="e">
        <f t="shared" si="14"/>
        <v>#NUM!</v>
      </c>
      <c r="E223" s="19" t="e">
        <f t="shared" si="15"/>
        <v>#NUM!</v>
      </c>
    </row>
    <row r="224" spans="1:5" x14ac:dyDescent="0.25">
      <c r="A224">
        <v>212</v>
      </c>
      <c r="B224" s="19">
        <f t="shared" si="12"/>
        <v>311.37532839531008</v>
      </c>
      <c r="C224" s="18" t="e">
        <f t="shared" si="13"/>
        <v>#NUM!</v>
      </c>
      <c r="D224" s="18" t="e">
        <f t="shared" si="14"/>
        <v>#NUM!</v>
      </c>
      <c r="E224" s="19" t="e">
        <f t="shared" si="15"/>
        <v>#NUM!</v>
      </c>
    </row>
    <row r="225" spans="1:5" x14ac:dyDescent="0.25">
      <c r="A225">
        <v>213</v>
      </c>
      <c r="B225" s="19">
        <f t="shared" si="12"/>
        <v>311.37532839531008</v>
      </c>
      <c r="C225" s="18" t="e">
        <f t="shared" si="13"/>
        <v>#NUM!</v>
      </c>
      <c r="D225" s="18" t="e">
        <f t="shared" si="14"/>
        <v>#NUM!</v>
      </c>
      <c r="E225" s="19" t="e">
        <f t="shared" si="15"/>
        <v>#NUM!</v>
      </c>
    </row>
    <row r="226" spans="1:5" x14ac:dyDescent="0.25">
      <c r="A226">
        <v>214</v>
      </c>
      <c r="B226" s="19">
        <f t="shared" si="12"/>
        <v>311.37532839531008</v>
      </c>
      <c r="C226" s="18" t="e">
        <f t="shared" si="13"/>
        <v>#NUM!</v>
      </c>
      <c r="D226" s="18" t="e">
        <f t="shared" si="14"/>
        <v>#NUM!</v>
      </c>
      <c r="E226" s="19" t="e">
        <f t="shared" si="15"/>
        <v>#NUM!</v>
      </c>
    </row>
    <row r="227" spans="1:5" x14ac:dyDescent="0.25">
      <c r="A227">
        <v>215</v>
      </c>
      <c r="B227" s="19">
        <f t="shared" si="12"/>
        <v>311.37532839531008</v>
      </c>
      <c r="C227" s="18" t="e">
        <f t="shared" si="13"/>
        <v>#NUM!</v>
      </c>
      <c r="D227" s="18" t="e">
        <f t="shared" si="14"/>
        <v>#NUM!</v>
      </c>
      <c r="E227" s="19" t="e">
        <f t="shared" si="15"/>
        <v>#NUM!</v>
      </c>
    </row>
    <row r="228" spans="1:5" x14ac:dyDescent="0.25">
      <c r="A228">
        <v>216</v>
      </c>
      <c r="B228" s="19">
        <f t="shared" si="12"/>
        <v>311.37532839531008</v>
      </c>
      <c r="C228" s="18" t="e">
        <f t="shared" si="13"/>
        <v>#NUM!</v>
      </c>
      <c r="D228" s="18" t="e">
        <f t="shared" si="14"/>
        <v>#NUM!</v>
      </c>
      <c r="E228" s="19" t="e">
        <f t="shared" si="15"/>
        <v>#NUM!</v>
      </c>
    </row>
    <row r="229" spans="1:5" x14ac:dyDescent="0.25">
      <c r="A229">
        <v>217</v>
      </c>
      <c r="B229" s="19">
        <f t="shared" si="12"/>
        <v>311.37532839531008</v>
      </c>
      <c r="C229" s="18" t="e">
        <f t="shared" si="13"/>
        <v>#NUM!</v>
      </c>
      <c r="D229" s="18" t="e">
        <f t="shared" si="14"/>
        <v>#NUM!</v>
      </c>
      <c r="E229" s="19" t="e">
        <f t="shared" si="15"/>
        <v>#NUM!</v>
      </c>
    </row>
    <row r="230" spans="1:5" x14ac:dyDescent="0.25">
      <c r="A230">
        <v>218</v>
      </c>
      <c r="B230" s="19">
        <f t="shared" si="12"/>
        <v>311.37532839531008</v>
      </c>
      <c r="C230" s="18" t="e">
        <f t="shared" si="13"/>
        <v>#NUM!</v>
      </c>
      <c r="D230" s="18" t="e">
        <f t="shared" si="14"/>
        <v>#NUM!</v>
      </c>
      <c r="E230" s="19" t="e">
        <f t="shared" si="15"/>
        <v>#NUM!</v>
      </c>
    </row>
    <row r="231" spans="1:5" x14ac:dyDescent="0.25">
      <c r="A231">
        <v>219</v>
      </c>
      <c r="B231" s="19">
        <f t="shared" si="12"/>
        <v>311.37532839531008</v>
      </c>
      <c r="C231" s="18" t="e">
        <f t="shared" si="13"/>
        <v>#NUM!</v>
      </c>
      <c r="D231" s="18" t="e">
        <f t="shared" si="14"/>
        <v>#NUM!</v>
      </c>
      <c r="E231" s="19" t="e">
        <f t="shared" si="15"/>
        <v>#NUM!</v>
      </c>
    </row>
    <row r="232" spans="1:5" x14ac:dyDescent="0.25">
      <c r="A232">
        <v>220</v>
      </c>
      <c r="B232" s="19">
        <f t="shared" si="12"/>
        <v>311.37532839531008</v>
      </c>
      <c r="C232" s="18" t="e">
        <f t="shared" si="13"/>
        <v>#NUM!</v>
      </c>
      <c r="D232" s="18" t="e">
        <f t="shared" si="14"/>
        <v>#NUM!</v>
      </c>
      <c r="E232" s="19" t="e">
        <f t="shared" si="15"/>
        <v>#NUM!</v>
      </c>
    </row>
    <row r="233" spans="1:5" x14ac:dyDescent="0.25">
      <c r="A233">
        <v>221</v>
      </c>
      <c r="B233" s="19">
        <f t="shared" si="12"/>
        <v>311.37532839531008</v>
      </c>
      <c r="C233" s="18" t="e">
        <f t="shared" si="13"/>
        <v>#NUM!</v>
      </c>
      <c r="D233" s="18" t="e">
        <f t="shared" si="14"/>
        <v>#NUM!</v>
      </c>
      <c r="E233" s="19" t="e">
        <f t="shared" si="15"/>
        <v>#NUM!</v>
      </c>
    </row>
    <row r="234" spans="1:5" x14ac:dyDescent="0.25">
      <c r="A234">
        <v>222</v>
      </c>
      <c r="B234" s="19">
        <f t="shared" si="12"/>
        <v>311.37532839531008</v>
      </c>
      <c r="C234" s="18" t="e">
        <f t="shared" si="13"/>
        <v>#NUM!</v>
      </c>
      <c r="D234" s="18" t="e">
        <f t="shared" si="14"/>
        <v>#NUM!</v>
      </c>
      <c r="E234" s="19" t="e">
        <f t="shared" si="15"/>
        <v>#NUM!</v>
      </c>
    </row>
    <row r="235" spans="1:5" x14ac:dyDescent="0.25">
      <c r="A235">
        <v>223</v>
      </c>
      <c r="B235" s="19">
        <f t="shared" si="12"/>
        <v>311.37532839531008</v>
      </c>
      <c r="C235" s="18" t="e">
        <f t="shared" si="13"/>
        <v>#NUM!</v>
      </c>
      <c r="D235" s="18" t="e">
        <f t="shared" si="14"/>
        <v>#NUM!</v>
      </c>
      <c r="E235" s="19" t="e">
        <f t="shared" si="15"/>
        <v>#NUM!</v>
      </c>
    </row>
    <row r="236" spans="1:5" x14ac:dyDescent="0.25">
      <c r="A236">
        <v>224</v>
      </c>
      <c r="B236" s="19">
        <f t="shared" si="12"/>
        <v>311.37532839531008</v>
      </c>
      <c r="C236" s="18" t="e">
        <f t="shared" si="13"/>
        <v>#NUM!</v>
      </c>
      <c r="D236" s="18" t="e">
        <f t="shared" si="14"/>
        <v>#NUM!</v>
      </c>
      <c r="E236" s="19" t="e">
        <f t="shared" si="15"/>
        <v>#NUM!</v>
      </c>
    </row>
    <row r="237" spans="1:5" x14ac:dyDescent="0.25">
      <c r="A237">
        <v>225</v>
      </c>
      <c r="B237" s="19">
        <f t="shared" si="12"/>
        <v>311.37532839531008</v>
      </c>
      <c r="C237" s="18" t="e">
        <f t="shared" si="13"/>
        <v>#NUM!</v>
      </c>
      <c r="D237" s="18" t="e">
        <f t="shared" si="14"/>
        <v>#NUM!</v>
      </c>
      <c r="E237" s="19" t="e">
        <f t="shared" si="15"/>
        <v>#NUM!</v>
      </c>
    </row>
    <row r="238" spans="1:5" x14ac:dyDescent="0.25">
      <c r="A238">
        <v>226</v>
      </c>
      <c r="B238" s="19">
        <f t="shared" si="12"/>
        <v>311.37532839531008</v>
      </c>
      <c r="C238" s="18" t="e">
        <f t="shared" si="13"/>
        <v>#NUM!</v>
      </c>
      <c r="D238" s="18" t="e">
        <f t="shared" si="14"/>
        <v>#NUM!</v>
      </c>
      <c r="E238" s="19" t="e">
        <f t="shared" si="15"/>
        <v>#NUM!</v>
      </c>
    </row>
    <row r="239" spans="1:5" x14ac:dyDescent="0.25">
      <c r="A239">
        <v>227</v>
      </c>
      <c r="B239" s="19">
        <f t="shared" si="12"/>
        <v>311.37532839531008</v>
      </c>
      <c r="C239" s="18" t="e">
        <f t="shared" si="13"/>
        <v>#NUM!</v>
      </c>
      <c r="D239" s="18" t="e">
        <f t="shared" si="14"/>
        <v>#NUM!</v>
      </c>
      <c r="E239" s="19" t="e">
        <f t="shared" si="15"/>
        <v>#NUM!</v>
      </c>
    </row>
    <row r="240" spans="1:5" x14ac:dyDescent="0.25">
      <c r="A240">
        <v>228</v>
      </c>
      <c r="B240" s="19">
        <f t="shared" si="12"/>
        <v>311.37532839531008</v>
      </c>
      <c r="C240" s="18" t="e">
        <f t="shared" si="13"/>
        <v>#NUM!</v>
      </c>
      <c r="D240" s="18" t="e">
        <f t="shared" si="14"/>
        <v>#NUM!</v>
      </c>
      <c r="E240" s="19" t="e">
        <f t="shared" si="15"/>
        <v>#NUM!</v>
      </c>
    </row>
    <row r="241" spans="1:5" x14ac:dyDescent="0.25">
      <c r="A241">
        <v>229</v>
      </c>
      <c r="B241" s="19">
        <f t="shared" si="12"/>
        <v>311.37532839531008</v>
      </c>
      <c r="C241" s="18" t="e">
        <f t="shared" si="13"/>
        <v>#NUM!</v>
      </c>
      <c r="D241" s="18" t="e">
        <f t="shared" si="14"/>
        <v>#NUM!</v>
      </c>
      <c r="E241" s="19" t="e">
        <f t="shared" si="15"/>
        <v>#NUM!</v>
      </c>
    </row>
    <row r="242" spans="1:5" x14ac:dyDescent="0.25">
      <c r="A242">
        <v>230</v>
      </c>
      <c r="B242" s="19">
        <f t="shared" si="12"/>
        <v>311.37532839531008</v>
      </c>
      <c r="C242" s="18" t="e">
        <f t="shared" si="13"/>
        <v>#NUM!</v>
      </c>
      <c r="D242" s="18" t="e">
        <f t="shared" si="14"/>
        <v>#NUM!</v>
      </c>
      <c r="E242" s="19" t="e">
        <f t="shared" si="15"/>
        <v>#NUM!</v>
      </c>
    </row>
    <row r="243" spans="1:5" x14ac:dyDescent="0.25">
      <c r="A243">
        <v>231</v>
      </c>
      <c r="B243" s="19">
        <f t="shared" si="12"/>
        <v>311.37532839531008</v>
      </c>
      <c r="C243" s="18" t="e">
        <f t="shared" si="13"/>
        <v>#NUM!</v>
      </c>
      <c r="D243" s="18" t="e">
        <f t="shared" si="14"/>
        <v>#NUM!</v>
      </c>
      <c r="E243" s="19" t="e">
        <f t="shared" si="15"/>
        <v>#NUM!</v>
      </c>
    </row>
    <row r="244" spans="1:5" x14ac:dyDescent="0.25">
      <c r="A244">
        <v>232</v>
      </c>
      <c r="B244" s="19">
        <f t="shared" si="12"/>
        <v>311.37532839531008</v>
      </c>
      <c r="C244" s="18" t="e">
        <f t="shared" si="13"/>
        <v>#NUM!</v>
      </c>
      <c r="D244" s="18" t="e">
        <f t="shared" si="14"/>
        <v>#NUM!</v>
      </c>
      <c r="E244" s="19" t="e">
        <f t="shared" si="15"/>
        <v>#NUM!</v>
      </c>
    </row>
    <row r="245" spans="1:5" x14ac:dyDescent="0.25">
      <c r="A245">
        <v>233</v>
      </c>
      <c r="B245" s="19">
        <f t="shared" si="12"/>
        <v>311.37532839531008</v>
      </c>
      <c r="C245" s="18" t="e">
        <f t="shared" si="13"/>
        <v>#NUM!</v>
      </c>
      <c r="D245" s="18" t="e">
        <f t="shared" si="14"/>
        <v>#NUM!</v>
      </c>
      <c r="E245" s="19" t="e">
        <f t="shared" si="15"/>
        <v>#NUM!</v>
      </c>
    </row>
    <row r="246" spans="1:5" x14ac:dyDescent="0.25">
      <c r="A246">
        <v>234</v>
      </c>
      <c r="B246" s="19">
        <f t="shared" si="12"/>
        <v>311.37532839531008</v>
      </c>
      <c r="C246" s="18" t="e">
        <f t="shared" si="13"/>
        <v>#NUM!</v>
      </c>
      <c r="D246" s="18" t="e">
        <f t="shared" si="14"/>
        <v>#NUM!</v>
      </c>
      <c r="E246" s="19" t="e">
        <f t="shared" si="15"/>
        <v>#NUM!</v>
      </c>
    </row>
    <row r="247" spans="1:5" x14ac:dyDescent="0.25">
      <c r="A247">
        <v>235</v>
      </c>
      <c r="B247" s="19">
        <f t="shared" si="12"/>
        <v>311.37532839531008</v>
      </c>
      <c r="C247" s="18" t="e">
        <f t="shared" si="13"/>
        <v>#NUM!</v>
      </c>
      <c r="D247" s="18" t="e">
        <f t="shared" si="14"/>
        <v>#NUM!</v>
      </c>
      <c r="E247" s="19" t="e">
        <f t="shared" si="15"/>
        <v>#NUM!</v>
      </c>
    </row>
    <row r="248" spans="1:5" x14ac:dyDescent="0.25">
      <c r="A248">
        <v>236</v>
      </c>
      <c r="B248" s="19">
        <f t="shared" si="12"/>
        <v>311.37532839531008</v>
      </c>
      <c r="C248" s="18" t="e">
        <f t="shared" si="13"/>
        <v>#NUM!</v>
      </c>
      <c r="D248" s="18" t="e">
        <f t="shared" si="14"/>
        <v>#NUM!</v>
      </c>
      <c r="E248" s="19" t="e">
        <f t="shared" si="15"/>
        <v>#NUM!</v>
      </c>
    </row>
    <row r="249" spans="1:5" x14ac:dyDescent="0.25">
      <c r="A249">
        <v>237</v>
      </c>
      <c r="B249" s="19">
        <f t="shared" si="12"/>
        <v>311.37532839531008</v>
      </c>
      <c r="C249" s="18" t="e">
        <f t="shared" si="13"/>
        <v>#NUM!</v>
      </c>
      <c r="D249" s="18" t="e">
        <f t="shared" si="14"/>
        <v>#NUM!</v>
      </c>
      <c r="E249" s="19" t="e">
        <f t="shared" si="15"/>
        <v>#NUM!</v>
      </c>
    </row>
    <row r="250" spans="1:5" x14ac:dyDescent="0.25">
      <c r="A250">
        <v>238</v>
      </c>
      <c r="B250" s="19">
        <f t="shared" si="12"/>
        <v>311.37532839531008</v>
      </c>
      <c r="C250" s="18" t="e">
        <f t="shared" si="13"/>
        <v>#NUM!</v>
      </c>
      <c r="D250" s="18" t="e">
        <f t="shared" si="14"/>
        <v>#NUM!</v>
      </c>
      <c r="E250" s="19" t="e">
        <f t="shared" si="15"/>
        <v>#NUM!</v>
      </c>
    </row>
    <row r="251" spans="1:5" x14ac:dyDescent="0.25">
      <c r="A251">
        <v>239</v>
      </c>
      <c r="B251" s="19">
        <f t="shared" si="12"/>
        <v>311.37532839531008</v>
      </c>
      <c r="C251" s="18" t="e">
        <f t="shared" si="13"/>
        <v>#NUM!</v>
      </c>
      <c r="D251" s="18" t="e">
        <f t="shared" si="14"/>
        <v>#NUM!</v>
      </c>
      <c r="E251" s="19" t="e">
        <f t="shared" si="15"/>
        <v>#NUM!</v>
      </c>
    </row>
    <row r="252" spans="1:5" x14ac:dyDescent="0.25">
      <c r="A252">
        <v>240</v>
      </c>
      <c r="B252" s="19">
        <f t="shared" si="12"/>
        <v>311.37532839531008</v>
      </c>
      <c r="C252" s="18" t="e">
        <f t="shared" si="13"/>
        <v>#NUM!</v>
      </c>
      <c r="D252" s="18" t="e">
        <f t="shared" si="14"/>
        <v>#NUM!</v>
      </c>
      <c r="E252" s="19" t="e">
        <f t="shared" si="15"/>
        <v>#NUM!</v>
      </c>
    </row>
    <row r="253" spans="1:5" x14ac:dyDescent="0.25">
      <c r="A253">
        <v>241</v>
      </c>
      <c r="B253" s="19">
        <f t="shared" si="12"/>
        <v>311.37532839531008</v>
      </c>
      <c r="C253" s="18" t="e">
        <f t="shared" si="13"/>
        <v>#NUM!</v>
      </c>
      <c r="D253" s="18" t="e">
        <f t="shared" si="14"/>
        <v>#NUM!</v>
      </c>
      <c r="E253" s="19" t="e">
        <f t="shared" si="15"/>
        <v>#NUM!</v>
      </c>
    </row>
    <row r="254" spans="1:5" x14ac:dyDescent="0.25">
      <c r="A254">
        <v>242</v>
      </c>
      <c r="B254" s="19">
        <f t="shared" si="12"/>
        <v>311.37532839531008</v>
      </c>
      <c r="C254" s="18" t="e">
        <f t="shared" si="13"/>
        <v>#NUM!</v>
      </c>
      <c r="D254" s="18" t="e">
        <f t="shared" si="14"/>
        <v>#NUM!</v>
      </c>
      <c r="E254" s="19" t="e">
        <f t="shared" si="15"/>
        <v>#NUM!</v>
      </c>
    </row>
    <row r="255" spans="1:5" x14ac:dyDescent="0.25">
      <c r="A255">
        <v>243</v>
      </c>
      <c r="B255" s="19">
        <f t="shared" si="12"/>
        <v>311.37532839531008</v>
      </c>
      <c r="C255" s="18" t="e">
        <f t="shared" si="13"/>
        <v>#NUM!</v>
      </c>
      <c r="D255" s="18" t="e">
        <f t="shared" si="14"/>
        <v>#NUM!</v>
      </c>
      <c r="E255" s="19" t="e">
        <f t="shared" si="15"/>
        <v>#NUM!</v>
      </c>
    </row>
    <row r="256" spans="1:5" x14ac:dyDescent="0.25">
      <c r="A256">
        <v>244</v>
      </c>
      <c r="B256" s="19">
        <f t="shared" si="12"/>
        <v>311.37532839531008</v>
      </c>
      <c r="C256" s="18" t="e">
        <f t="shared" si="13"/>
        <v>#NUM!</v>
      </c>
      <c r="D256" s="18" t="e">
        <f t="shared" si="14"/>
        <v>#NUM!</v>
      </c>
      <c r="E256" s="19" t="e">
        <f t="shared" si="15"/>
        <v>#NUM!</v>
      </c>
    </row>
    <row r="257" spans="1:5" x14ac:dyDescent="0.25">
      <c r="A257">
        <v>245</v>
      </c>
      <c r="B257" s="19">
        <f t="shared" si="12"/>
        <v>311.37532839531008</v>
      </c>
      <c r="C257" s="18" t="e">
        <f t="shared" si="13"/>
        <v>#NUM!</v>
      </c>
      <c r="D257" s="18" t="e">
        <f t="shared" si="14"/>
        <v>#NUM!</v>
      </c>
      <c r="E257" s="19" t="e">
        <f t="shared" si="15"/>
        <v>#NUM!</v>
      </c>
    </row>
    <row r="258" spans="1:5" x14ac:dyDescent="0.25">
      <c r="A258">
        <v>246</v>
      </c>
      <c r="B258" s="19">
        <f t="shared" si="12"/>
        <v>311.37532839531008</v>
      </c>
      <c r="C258" s="18" t="e">
        <f t="shared" si="13"/>
        <v>#NUM!</v>
      </c>
      <c r="D258" s="18" t="e">
        <f t="shared" si="14"/>
        <v>#NUM!</v>
      </c>
      <c r="E258" s="19" t="e">
        <f t="shared" si="15"/>
        <v>#NUM!</v>
      </c>
    </row>
    <row r="259" spans="1:5" x14ac:dyDescent="0.25">
      <c r="A259">
        <v>247</v>
      </c>
      <c r="B259" s="19">
        <f t="shared" si="12"/>
        <v>311.37532839531008</v>
      </c>
      <c r="C259" s="18" t="e">
        <f t="shared" si="13"/>
        <v>#NUM!</v>
      </c>
      <c r="D259" s="18" t="e">
        <f t="shared" si="14"/>
        <v>#NUM!</v>
      </c>
      <c r="E259" s="19" t="e">
        <f t="shared" si="15"/>
        <v>#NUM!</v>
      </c>
    </row>
    <row r="260" spans="1:5" x14ac:dyDescent="0.25">
      <c r="A260">
        <v>248</v>
      </c>
      <c r="B260" s="19">
        <f t="shared" si="12"/>
        <v>311.37532839531008</v>
      </c>
      <c r="C260" s="18" t="e">
        <f t="shared" si="13"/>
        <v>#NUM!</v>
      </c>
      <c r="D260" s="18" t="e">
        <f t="shared" si="14"/>
        <v>#NUM!</v>
      </c>
      <c r="E260" s="19" t="e">
        <f t="shared" si="15"/>
        <v>#NUM!</v>
      </c>
    </row>
    <row r="261" spans="1:5" x14ac:dyDescent="0.25">
      <c r="A261">
        <v>249</v>
      </c>
      <c r="B261" s="19">
        <f t="shared" si="12"/>
        <v>311.37532839531008</v>
      </c>
      <c r="C261" s="18" t="e">
        <f t="shared" si="13"/>
        <v>#NUM!</v>
      </c>
      <c r="D261" s="18" t="e">
        <f t="shared" si="14"/>
        <v>#NUM!</v>
      </c>
      <c r="E261" s="19" t="e">
        <f t="shared" si="15"/>
        <v>#NUM!</v>
      </c>
    </row>
    <row r="262" spans="1:5" x14ac:dyDescent="0.25">
      <c r="A262">
        <v>250</v>
      </c>
      <c r="B262" s="19">
        <f t="shared" si="12"/>
        <v>311.37532839531008</v>
      </c>
      <c r="C262" s="18" t="e">
        <f t="shared" si="13"/>
        <v>#NUM!</v>
      </c>
      <c r="D262" s="18" t="e">
        <f t="shared" si="14"/>
        <v>#NUM!</v>
      </c>
      <c r="E262" s="19" t="e">
        <f t="shared" si="15"/>
        <v>#NUM!</v>
      </c>
    </row>
    <row r="263" spans="1:5" x14ac:dyDescent="0.25">
      <c r="A263">
        <v>251</v>
      </c>
      <c r="B263" s="19">
        <f t="shared" si="12"/>
        <v>311.37532839531008</v>
      </c>
      <c r="C263" s="18" t="e">
        <f t="shared" si="13"/>
        <v>#NUM!</v>
      </c>
      <c r="D263" s="18" t="e">
        <f t="shared" si="14"/>
        <v>#NUM!</v>
      </c>
      <c r="E263" s="19" t="e">
        <f t="shared" si="15"/>
        <v>#NUM!</v>
      </c>
    </row>
    <row r="264" spans="1:5" x14ac:dyDescent="0.25">
      <c r="A264">
        <v>252</v>
      </c>
      <c r="B264" s="19">
        <f t="shared" si="12"/>
        <v>311.37532839531008</v>
      </c>
      <c r="C264" s="18" t="e">
        <f t="shared" si="13"/>
        <v>#NUM!</v>
      </c>
      <c r="D264" s="18" t="e">
        <f t="shared" si="14"/>
        <v>#NUM!</v>
      </c>
      <c r="E264" s="19" t="e">
        <f t="shared" si="15"/>
        <v>#NUM!</v>
      </c>
    </row>
    <row r="265" spans="1:5" x14ac:dyDescent="0.25">
      <c r="A265">
        <v>253</v>
      </c>
      <c r="B265" s="19">
        <f t="shared" si="12"/>
        <v>311.37532839531008</v>
      </c>
      <c r="C265" s="18" t="e">
        <f t="shared" si="13"/>
        <v>#NUM!</v>
      </c>
      <c r="D265" s="18" t="e">
        <f t="shared" si="14"/>
        <v>#NUM!</v>
      </c>
      <c r="E265" s="19" t="e">
        <f t="shared" si="15"/>
        <v>#NUM!</v>
      </c>
    </row>
    <row r="266" spans="1:5" x14ac:dyDescent="0.25">
      <c r="A266">
        <v>254</v>
      </c>
      <c r="B266" s="19">
        <f t="shared" si="12"/>
        <v>311.37532839531008</v>
      </c>
      <c r="C266" s="18" t="e">
        <f t="shared" si="13"/>
        <v>#NUM!</v>
      </c>
      <c r="D266" s="18" t="e">
        <f t="shared" si="14"/>
        <v>#NUM!</v>
      </c>
      <c r="E266" s="19" t="e">
        <f t="shared" si="15"/>
        <v>#NUM!</v>
      </c>
    </row>
    <row r="267" spans="1:5" x14ac:dyDescent="0.25">
      <c r="A267">
        <v>255</v>
      </c>
      <c r="B267" s="19">
        <f t="shared" si="12"/>
        <v>311.37532839531008</v>
      </c>
      <c r="C267" s="18" t="e">
        <f t="shared" si="13"/>
        <v>#NUM!</v>
      </c>
      <c r="D267" s="18" t="e">
        <f t="shared" si="14"/>
        <v>#NUM!</v>
      </c>
      <c r="E267" s="19" t="e">
        <f t="shared" si="15"/>
        <v>#NUM!</v>
      </c>
    </row>
    <row r="268" spans="1:5" x14ac:dyDescent="0.25">
      <c r="A268">
        <v>256</v>
      </c>
      <c r="B268" s="19">
        <f t="shared" si="12"/>
        <v>311.37532839531008</v>
      </c>
      <c r="C268" s="18" t="e">
        <f t="shared" si="13"/>
        <v>#NUM!</v>
      </c>
      <c r="D268" s="18" t="e">
        <f t="shared" si="14"/>
        <v>#NUM!</v>
      </c>
      <c r="E268" s="19" t="e">
        <f t="shared" si="15"/>
        <v>#NUM!</v>
      </c>
    </row>
    <row r="269" spans="1:5" x14ac:dyDescent="0.25">
      <c r="A269">
        <v>257</v>
      </c>
      <c r="B269" s="19">
        <f t="shared" si="12"/>
        <v>311.37532839531008</v>
      </c>
      <c r="C269" s="18" t="e">
        <f t="shared" si="13"/>
        <v>#NUM!</v>
      </c>
      <c r="D269" s="18" t="e">
        <f t="shared" si="14"/>
        <v>#NUM!</v>
      </c>
      <c r="E269" s="19" t="e">
        <f t="shared" si="15"/>
        <v>#NUM!</v>
      </c>
    </row>
    <row r="270" spans="1:5" x14ac:dyDescent="0.25">
      <c r="A270">
        <v>258</v>
      </c>
      <c r="B270" s="19">
        <f t="shared" ref="B270:B333" si="16">PMT($B$5/$B$6,$B$4*$B$6,-$B$3)</f>
        <v>311.37532839531008</v>
      </c>
      <c r="C270" s="18" t="e">
        <f t="shared" ref="C270:C333" si="17">IPMT($B$5/$B$6,A270,$B$4*$B$6,-$B$3)</f>
        <v>#NUM!</v>
      </c>
      <c r="D270" s="18" t="e">
        <f t="shared" ref="D270:D333" si="18">PPMT(B$5/B$6,A270,B$4*B$6,-B$3)</f>
        <v>#NUM!</v>
      </c>
      <c r="E270" s="19" t="e">
        <f t="shared" ref="E270:E333" si="19">E269-D270</f>
        <v>#NUM!</v>
      </c>
    </row>
    <row r="271" spans="1:5" x14ac:dyDescent="0.25">
      <c r="A271">
        <v>259</v>
      </c>
      <c r="B271" s="19">
        <f t="shared" si="16"/>
        <v>311.37532839531008</v>
      </c>
      <c r="C271" s="18" t="e">
        <f t="shared" si="17"/>
        <v>#NUM!</v>
      </c>
      <c r="D271" s="18" t="e">
        <f t="shared" si="18"/>
        <v>#NUM!</v>
      </c>
      <c r="E271" s="19" t="e">
        <f t="shared" si="19"/>
        <v>#NUM!</v>
      </c>
    </row>
    <row r="272" spans="1:5" x14ac:dyDescent="0.25">
      <c r="A272">
        <v>260</v>
      </c>
      <c r="B272" s="19">
        <f t="shared" si="16"/>
        <v>311.37532839531008</v>
      </c>
      <c r="C272" s="18" t="e">
        <f t="shared" si="17"/>
        <v>#NUM!</v>
      </c>
      <c r="D272" s="18" t="e">
        <f t="shared" si="18"/>
        <v>#NUM!</v>
      </c>
      <c r="E272" s="19" t="e">
        <f t="shared" si="19"/>
        <v>#NUM!</v>
      </c>
    </row>
    <row r="273" spans="1:5" x14ac:dyDescent="0.25">
      <c r="A273">
        <v>261</v>
      </c>
      <c r="B273" s="19">
        <f t="shared" si="16"/>
        <v>311.37532839531008</v>
      </c>
      <c r="C273" s="18" t="e">
        <f t="shared" si="17"/>
        <v>#NUM!</v>
      </c>
      <c r="D273" s="18" t="e">
        <f t="shared" si="18"/>
        <v>#NUM!</v>
      </c>
      <c r="E273" s="19" t="e">
        <f t="shared" si="19"/>
        <v>#NUM!</v>
      </c>
    </row>
    <row r="274" spans="1:5" x14ac:dyDescent="0.25">
      <c r="A274">
        <v>262</v>
      </c>
      <c r="B274" s="19">
        <f t="shared" si="16"/>
        <v>311.37532839531008</v>
      </c>
      <c r="C274" s="18" t="e">
        <f t="shared" si="17"/>
        <v>#NUM!</v>
      </c>
      <c r="D274" s="18" t="e">
        <f t="shared" si="18"/>
        <v>#NUM!</v>
      </c>
      <c r="E274" s="19" t="e">
        <f t="shared" si="19"/>
        <v>#NUM!</v>
      </c>
    </row>
    <row r="275" spans="1:5" x14ac:dyDescent="0.25">
      <c r="A275">
        <v>263</v>
      </c>
      <c r="B275" s="19">
        <f t="shared" si="16"/>
        <v>311.37532839531008</v>
      </c>
      <c r="C275" s="18" t="e">
        <f t="shared" si="17"/>
        <v>#NUM!</v>
      </c>
      <c r="D275" s="18" t="e">
        <f t="shared" si="18"/>
        <v>#NUM!</v>
      </c>
      <c r="E275" s="19" t="e">
        <f t="shared" si="19"/>
        <v>#NUM!</v>
      </c>
    </row>
    <row r="276" spans="1:5" x14ac:dyDescent="0.25">
      <c r="A276">
        <v>264</v>
      </c>
      <c r="B276" s="19">
        <f t="shared" si="16"/>
        <v>311.37532839531008</v>
      </c>
      <c r="C276" s="18" t="e">
        <f t="shared" si="17"/>
        <v>#NUM!</v>
      </c>
      <c r="D276" s="18" t="e">
        <f t="shared" si="18"/>
        <v>#NUM!</v>
      </c>
      <c r="E276" s="19" t="e">
        <f t="shared" si="19"/>
        <v>#NUM!</v>
      </c>
    </row>
    <row r="277" spans="1:5" x14ac:dyDescent="0.25">
      <c r="A277">
        <v>265</v>
      </c>
      <c r="B277" s="19">
        <f t="shared" si="16"/>
        <v>311.37532839531008</v>
      </c>
      <c r="C277" s="18" t="e">
        <f t="shared" si="17"/>
        <v>#NUM!</v>
      </c>
      <c r="D277" s="18" t="e">
        <f t="shared" si="18"/>
        <v>#NUM!</v>
      </c>
      <c r="E277" s="19" t="e">
        <f t="shared" si="19"/>
        <v>#NUM!</v>
      </c>
    </row>
    <row r="278" spans="1:5" x14ac:dyDescent="0.25">
      <c r="A278">
        <v>266</v>
      </c>
      <c r="B278" s="19">
        <f t="shared" si="16"/>
        <v>311.37532839531008</v>
      </c>
      <c r="C278" s="18" t="e">
        <f t="shared" si="17"/>
        <v>#NUM!</v>
      </c>
      <c r="D278" s="18" t="e">
        <f t="shared" si="18"/>
        <v>#NUM!</v>
      </c>
      <c r="E278" s="19" t="e">
        <f t="shared" si="19"/>
        <v>#NUM!</v>
      </c>
    </row>
    <row r="279" spans="1:5" x14ac:dyDescent="0.25">
      <c r="A279">
        <v>267</v>
      </c>
      <c r="B279" s="19">
        <f t="shared" si="16"/>
        <v>311.37532839531008</v>
      </c>
      <c r="C279" s="18" t="e">
        <f t="shared" si="17"/>
        <v>#NUM!</v>
      </c>
      <c r="D279" s="18" t="e">
        <f t="shared" si="18"/>
        <v>#NUM!</v>
      </c>
      <c r="E279" s="19" t="e">
        <f t="shared" si="19"/>
        <v>#NUM!</v>
      </c>
    </row>
    <row r="280" spans="1:5" x14ac:dyDescent="0.25">
      <c r="A280">
        <v>268</v>
      </c>
      <c r="B280" s="19">
        <f t="shared" si="16"/>
        <v>311.37532839531008</v>
      </c>
      <c r="C280" s="18" t="e">
        <f t="shared" si="17"/>
        <v>#NUM!</v>
      </c>
      <c r="D280" s="18" t="e">
        <f t="shared" si="18"/>
        <v>#NUM!</v>
      </c>
      <c r="E280" s="19" t="e">
        <f t="shared" si="19"/>
        <v>#NUM!</v>
      </c>
    </row>
    <row r="281" spans="1:5" x14ac:dyDescent="0.25">
      <c r="A281">
        <v>269</v>
      </c>
      <c r="B281" s="19">
        <f t="shared" si="16"/>
        <v>311.37532839531008</v>
      </c>
      <c r="C281" s="18" t="e">
        <f t="shared" si="17"/>
        <v>#NUM!</v>
      </c>
      <c r="D281" s="18" t="e">
        <f t="shared" si="18"/>
        <v>#NUM!</v>
      </c>
      <c r="E281" s="19" t="e">
        <f t="shared" si="19"/>
        <v>#NUM!</v>
      </c>
    </row>
    <row r="282" spans="1:5" x14ac:dyDescent="0.25">
      <c r="A282">
        <v>270</v>
      </c>
      <c r="B282" s="19">
        <f t="shared" si="16"/>
        <v>311.37532839531008</v>
      </c>
      <c r="C282" s="18" t="e">
        <f t="shared" si="17"/>
        <v>#NUM!</v>
      </c>
      <c r="D282" s="18" t="e">
        <f t="shared" si="18"/>
        <v>#NUM!</v>
      </c>
      <c r="E282" s="19" t="e">
        <f t="shared" si="19"/>
        <v>#NUM!</v>
      </c>
    </row>
    <row r="283" spans="1:5" x14ac:dyDescent="0.25">
      <c r="A283">
        <v>271</v>
      </c>
      <c r="B283" s="19">
        <f t="shared" si="16"/>
        <v>311.37532839531008</v>
      </c>
      <c r="C283" s="18" t="e">
        <f t="shared" si="17"/>
        <v>#NUM!</v>
      </c>
      <c r="D283" s="18" t="e">
        <f t="shared" si="18"/>
        <v>#NUM!</v>
      </c>
      <c r="E283" s="19" t="e">
        <f t="shared" si="19"/>
        <v>#NUM!</v>
      </c>
    </row>
    <row r="284" spans="1:5" x14ac:dyDescent="0.25">
      <c r="A284">
        <v>272</v>
      </c>
      <c r="B284" s="19">
        <f t="shared" si="16"/>
        <v>311.37532839531008</v>
      </c>
      <c r="C284" s="18" t="e">
        <f t="shared" si="17"/>
        <v>#NUM!</v>
      </c>
      <c r="D284" s="18" t="e">
        <f t="shared" si="18"/>
        <v>#NUM!</v>
      </c>
      <c r="E284" s="19" t="e">
        <f t="shared" si="19"/>
        <v>#NUM!</v>
      </c>
    </row>
    <row r="285" spans="1:5" x14ac:dyDescent="0.25">
      <c r="A285">
        <v>273</v>
      </c>
      <c r="B285" s="19">
        <f t="shared" si="16"/>
        <v>311.37532839531008</v>
      </c>
      <c r="C285" s="18" t="e">
        <f t="shared" si="17"/>
        <v>#NUM!</v>
      </c>
      <c r="D285" s="18" t="e">
        <f t="shared" si="18"/>
        <v>#NUM!</v>
      </c>
      <c r="E285" s="19" t="e">
        <f t="shared" si="19"/>
        <v>#NUM!</v>
      </c>
    </row>
    <row r="286" spans="1:5" x14ac:dyDescent="0.25">
      <c r="A286">
        <v>274</v>
      </c>
      <c r="B286" s="19">
        <f t="shared" si="16"/>
        <v>311.37532839531008</v>
      </c>
      <c r="C286" s="18" t="e">
        <f t="shared" si="17"/>
        <v>#NUM!</v>
      </c>
      <c r="D286" s="18" t="e">
        <f t="shared" si="18"/>
        <v>#NUM!</v>
      </c>
      <c r="E286" s="19" t="e">
        <f t="shared" si="19"/>
        <v>#NUM!</v>
      </c>
    </row>
    <row r="287" spans="1:5" x14ac:dyDescent="0.25">
      <c r="A287">
        <v>275</v>
      </c>
      <c r="B287" s="19">
        <f t="shared" si="16"/>
        <v>311.37532839531008</v>
      </c>
      <c r="C287" s="18" t="e">
        <f t="shared" si="17"/>
        <v>#NUM!</v>
      </c>
      <c r="D287" s="18" t="e">
        <f t="shared" si="18"/>
        <v>#NUM!</v>
      </c>
      <c r="E287" s="19" t="e">
        <f t="shared" si="19"/>
        <v>#NUM!</v>
      </c>
    </row>
    <row r="288" spans="1:5" x14ac:dyDescent="0.25">
      <c r="A288">
        <v>276</v>
      </c>
      <c r="B288" s="19">
        <f t="shared" si="16"/>
        <v>311.37532839531008</v>
      </c>
      <c r="C288" s="18" t="e">
        <f t="shared" si="17"/>
        <v>#NUM!</v>
      </c>
      <c r="D288" s="18" t="e">
        <f t="shared" si="18"/>
        <v>#NUM!</v>
      </c>
      <c r="E288" s="19" t="e">
        <f t="shared" si="19"/>
        <v>#NUM!</v>
      </c>
    </row>
    <row r="289" spans="1:5" x14ac:dyDescent="0.25">
      <c r="A289">
        <v>277</v>
      </c>
      <c r="B289" s="19">
        <f t="shared" si="16"/>
        <v>311.37532839531008</v>
      </c>
      <c r="C289" s="18" t="e">
        <f t="shared" si="17"/>
        <v>#NUM!</v>
      </c>
      <c r="D289" s="18" t="e">
        <f t="shared" si="18"/>
        <v>#NUM!</v>
      </c>
      <c r="E289" s="19" t="e">
        <f t="shared" si="19"/>
        <v>#NUM!</v>
      </c>
    </row>
    <row r="290" spans="1:5" x14ac:dyDescent="0.25">
      <c r="A290">
        <v>278</v>
      </c>
      <c r="B290" s="19">
        <f t="shared" si="16"/>
        <v>311.37532839531008</v>
      </c>
      <c r="C290" s="18" t="e">
        <f t="shared" si="17"/>
        <v>#NUM!</v>
      </c>
      <c r="D290" s="18" t="e">
        <f t="shared" si="18"/>
        <v>#NUM!</v>
      </c>
      <c r="E290" s="19" t="e">
        <f t="shared" si="19"/>
        <v>#NUM!</v>
      </c>
    </row>
    <row r="291" spans="1:5" x14ac:dyDescent="0.25">
      <c r="A291">
        <v>279</v>
      </c>
      <c r="B291" s="19">
        <f t="shared" si="16"/>
        <v>311.37532839531008</v>
      </c>
      <c r="C291" s="18" t="e">
        <f t="shared" si="17"/>
        <v>#NUM!</v>
      </c>
      <c r="D291" s="18" t="e">
        <f t="shared" si="18"/>
        <v>#NUM!</v>
      </c>
      <c r="E291" s="19" t="e">
        <f t="shared" si="19"/>
        <v>#NUM!</v>
      </c>
    </row>
    <row r="292" spans="1:5" x14ac:dyDescent="0.25">
      <c r="A292">
        <v>280</v>
      </c>
      <c r="B292" s="19">
        <f t="shared" si="16"/>
        <v>311.37532839531008</v>
      </c>
      <c r="C292" s="18" t="e">
        <f t="shared" si="17"/>
        <v>#NUM!</v>
      </c>
      <c r="D292" s="18" t="e">
        <f t="shared" si="18"/>
        <v>#NUM!</v>
      </c>
      <c r="E292" s="19" t="e">
        <f t="shared" si="19"/>
        <v>#NUM!</v>
      </c>
    </row>
    <row r="293" spans="1:5" x14ac:dyDescent="0.25">
      <c r="A293">
        <v>281</v>
      </c>
      <c r="B293" s="19">
        <f t="shared" si="16"/>
        <v>311.37532839531008</v>
      </c>
      <c r="C293" s="18" t="e">
        <f t="shared" si="17"/>
        <v>#NUM!</v>
      </c>
      <c r="D293" s="18" t="e">
        <f t="shared" si="18"/>
        <v>#NUM!</v>
      </c>
      <c r="E293" s="19" t="e">
        <f t="shared" si="19"/>
        <v>#NUM!</v>
      </c>
    </row>
    <row r="294" spans="1:5" x14ac:dyDescent="0.25">
      <c r="A294">
        <v>282</v>
      </c>
      <c r="B294" s="19">
        <f t="shared" si="16"/>
        <v>311.37532839531008</v>
      </c>
      <c r="C294" s="18" t="e">
        <f t="shared" si="17"/>
        <v>#NUM!</v>
      </c>
      <c r="D294" s="18" t="e">
        <f t="shared" si="18"/>
        <v>#NUM!</v>
      </c>
      <c r="E294" s="19" t="e">
        <f t="shared" si="19"/>
        <v>#NUM!</v>
      </c>
    </row>
    <row r="295" spans="1:5" x14ac:dyDescent="0.25">
      <c r="A295">
        <v>283</v>
      </c>
      <c r="B295" s="19">
        <f t="shared" si="16"/>
        <v>311.37532839531008</v>
      </c>
      <c r="C295" s="18" t="e">
        <f t="shared" si="17"/>
        <v>#NUM!</v>
      </c>
      <c r="D295" s="18" t="e">
        <f t="shared" si="18"/>
        <v>#NUM!</v>
      </c>
      <c r="E295" s="19" t="e">
        <f t="shared" si="19"/>
        <v>#NUM!</v>
      </c>
    </row>
    <row r="296" spans="1:5" x14ac:dyDescent="0.25">
      <c r="A296">
        <v>284</v>
      </c>
      <c r="B296" s="19">
        <f t="shared" si="16"/>
        <v>311.37532839531008</v>
      </c>
      <c r="C296" s="18" t="e">
        <f t="shared" si="17"/>
        <v>#NUM!</v>
      </c>
      <c r="D296" s="18" t="e">
        <f t="shared" si="18"/>
        <v>#NUM!</v>
      </c>
      <c r="E296" s="19" t="e">
        <f t="shared" si="19"/>
        <v>#NUM!</v>
      </c>
    </row>
    <row r="297" spans="1:5" x14ac:dyDescent="0.25">
      <c r="A297">
        <v>285</v>
      </c>
      <c r="B297" s="19">
        <f t="shared" si="16"/>
        <v>311.37532839531008</v>
      </c>
      <c r="C297" s="18" t="e">
        <f t="shared" si="17"/>
        <v>#NUM!</v>
      </c>
      <c r="D297" s="18" t="e">
        <f t="shared" si="18"/>
        <v>#NUM!</v>
      </c>
      <c r="E297" s="19" t="e">
        <f t="shared" si="19"/>
        <v>#NUM!</v>
      </c>
    </row>
    <row r="298" spans="1:5" x14ac:dyDescent="0.25">
      <c r="A298">
        <v>286</v>
      </c>
      <c r="B298" s="19">
        <f t="shared" si="16"/>
        <v>311.37532839531008</v>
      </c>
      <c r="C298" s="18" t="e">
        <f t="shared" si="17"/>
        <v>#NUM!</v>
      </c>
      <c r="D298" s="18" t="e">
        <f t="shared" si="18"/>
        <v>#NUM!</v>
      </c>
      <c r="E298" s="19" t="e">
        <f t="shared" si="19"/>
        <v>#NUM!</v>
      </c>
    </row>
    <row r="299" spans="1:5" x14ac:dyDescent="0.25">
      <c r="A299">
        <v>287</v>
      </c>
      <c r="B299" s="19">
        <f t="shared" si="16"/>
        <v>311.37532839531008</v>
      </c>
      <c r="C299" s="18" t="e">
        <f t="shared" si="17"/>
        <v>#NUM!</v>
      </c>
      <c r="D299" s="18" t="e">
        <f t="shared" si="18"/>
        <v>#NUM!</v>
      </c>
      <c r="E299" s="19" t="e">
        <f t="shared" si="19"/>
        <v>#NUM!</v>
      </c>
    </row>
    <row r="300" spans="1:5" x14ac:dyDescent="0.25">
      <c r="A300">
        <v>288</v>
      </c>
      <c r="B300" s="19">
        <f t="shared" si="16"/>
        <v>311.37532839531008</v>
      </c>
      <c r="C300" s="18" t="e">
        <f t="shared" si="17"/>
        <v>#NUM!</v>
      </c>
      <c r="D300" s="18" t="e">
        <f t="shared" si="18"/>
        <v>#NUM!</v>
      </c>
      <c r="E300" s="19" t="e">
        <f t="shared" si="19"/>
        <v>#NUM!</v>
      </c>
    </row>
    <row r="301" spans="1:5" x14ac:dyDescent="0.25">
      <c r="A301">
        <v>289</v>
      </c>
      <c r="B301" s="19">
        <f t="shared" si="16"/>
        <v>311.37532839531008</v>
      </c>
      <c r="C301" s="18" t="e">
        <f t="shared" si="17"/>
        <v>#NUM!</v>
      </c>
      <c r="D301" s="18" t="e">
        <f t="shared" si="18"/>
        <v>#NUM!</v>
      </c>
      <c r="E301" s="19" t="e">
        <f t="shared" si="19"/>
        <v>#NUM!</v>
      </c>
    </row>
    <row r="302" spans="1:5" x14ac:dyDescent="0.25">
      <c r="A302">
        <v>290</v>
      </c>
      <c r="B302" s="19">
        <f t="shared" si="16"/>
        <v>311.37532839531008</v>
      </c>
      <c r="C302" s="18" t="e">
        <f t="shared" si="17"/>
        <v>#NUM!</v>
      </c>
      <c r="D302" s="18" t="e">
        <f t="shared" si="18"/>
        <v>#NUM!</v>
      </c>
      <c r="E302" s="19" t="e">
        <f t="shared" si="19"/>
        <v>#NUM!</v>
      </c>
    </row>
    <row r="303" spans="1:5" x14ac:dyDescent="0.25">
      <c r="A303">
        <v>291</v>
      </c>
      <c r="B303" s="19">
        <f t="shared" si="16"/>
        <v>311.37532839531008</v>
      </c>
      <c r="C303" s="18" t="e">
        <f t="shared" si="17"/>
        <v>#NUM!</v>
      </c>
      <c r="D303" s="18" t="e">
        <f t="shared" si="18"/>
        <v>#NUM!</v>
      </c>
      <c r="E303" s="19" t="e">
        <f t="shared" si="19"/>
        <v>#NUM!</v>
      </c>
    </row>
    <row r="304" spans="1:5" x14ac:dyDescent="0.25">
      <c r="A304">
        <v>292</v>
      </c>
      <c r="B304" s="19">
        <f t="shared" si="16"/>
        <v>311.37532839531008</v>
      </c>
      <c r="C304" s="18" t="e">
        <f t="shared" si="17"/>
        <v>#NUM!</v>
      </c>
      <c r="D304" s="18" t="e">
        <f t="shared" si="18"/>
        <v>#NUM!</v>
      </c>
      <c r="E304" s="19" t="e">
        <f t="shared" si="19"/>
        <v>#NUM!</v>
      </c>
    </row>
    <row r="305" spans="1:5" x14ac:dyDescent="0.25">
      <c r="A305">
        <v>293</v>
      </c>
      <c r="B305" s="19">
        <f t="shared" si="16"/>
        <v>311.37532839531008</v>
      </c>
      <c r="C305" s="18" t="e">
        <f t="shared" si="17"/>
        <v>#NUM!</v>
      </c>
      <c r="D305" s="18" t="e">
        <f t="shared" si="18"/>
        <v>#NUM!</v>
      </c>
      <c r="E305" s="19" t="e">
        <f t="shared" si="19"/>
        <v>#NUM!</v>
      </c>
    </row>
    <row r="306" spans="1:5" x14ac:dyDescent="0.25">
      <c r="A306">
        <v>294</v>
      </c>
      <c r="B306" s="19">
        <f t="shared" si="16"/>
        <v>311.37532839531008</v>
      </c>
      <c r="C306" s="18" t="e">
        <f t="shared" si="17"/>
        <v>#NUM!</v>
      </c>
      <c r="D306" s="18" t="e">
        <f t="shared" si="18"/>
        <v>#NUM!</v>
      </c>
      <c r="E306" s="19" t="e">
        <f t="shared" si="19"/>
        <v>#NUM!</v>
      </c>
    </row>
    <row r="307" spans="1:5" x14ac:dyDescent="0.25">
      <c r="A307">
        <v>295</v>
      </c>
      <c r="B307" s="19">
        <f t="shared" si="16"/>
        <v>311.37532839531008</v>
      </c>
      <c r="C307" s="18" t="e">
        <f t="shared" si="17"/>
        <v>#NUM!</v>
      </c>
      <c r="D307" s="18" t="e">
        <f t="shared" si="18"/>
        <v>#NUM!</v>
      </c>
      <c r="E307" s="19" t="e">
        <f t="shared" si="19"/>
        <v>#NUM!</v>
      </c>
    </row>
    <row r="308" spans="1:5" x14ac:dyDescent="0.25">
      <c r="A308">
        <v>296</v>
      </c>
      <c r="B308" s="19">
        <f t="shared" si="16"/>
        <v>311.37532839531008</v>
      </c>
      <c r="C308" s="18" t="e">
        <f t="shared" si="17"/>
        <v>#NUM!</v>
      </c>
      <c r="D308" s="18" t="e">
        <f t="shared" si="18"/>
        <v>#NUM!</v>
      </c>
      <c r="E308" s="19" t="e">
        <f t="shared" si="19"/>
        <v>#NUM!</v>
      </c>
    </row>
    <row r="309" spans="1:5" x14ac:dyDescent="0.25">
      <c r="A309">
        <v>297</v>
      </c>
      <c r="B309" s="19">
        <f t="shared" si="16"/>
        <v>311.37532839531008</v>
      </c>
      <c r="C309" s="18" t="e">
        <f t="shared" si="17"/>
        <v>#NUM!</v>
      </c>
      <c r="D309" s="18" t="e">
        <f t="shared" si="18"/>
        <v>#NUM!</v>
      </c>
      <c r="E309" s="19" t="e">
        <f t="shared" si="19"/>
        <v>#NUM!</v>
      </c>
    </row>
    <row r="310" spans="1:5" x14ac:dyDescent="0.25">
      <c r="A310">
        <v>298</v>
      </c>
      <c r="B310" s="19">
        <f t="shared" si="16"/>
        <v>311.37532839531008</v>
      </c>
      <c r="C310" s="18" t="e">
        <f t="shared" si="17"/>
        <v>#NUM!</v>
      </c>
      <c r="D310" s="18" t="e">
        <f t="shared" si="18"/>
        <v>#NUM!</v>
      </c>
      <c r="E310" s="19" t="e">
        <f t="shared" si="19"/>
        <v>#NUM!</v>
      </c>
    </row>
    <row r="311" spans="1:5" x14ac:dyDescent="0.25">
      <c r="A311">
        <v>299</v>
      </c>
      <c r="B311" s="19">
        <f t="shared" si="16"/>
        <v>311.37532839531008</v>
      </c>
      <c r="C311" s="18" t="e">
        <f t="shared" si="17"/>
        <v>#NUM!</v>
      </c>
      <c r="D311" s="18" t="e">
        <f t="shared" si="18"/>
        <v>#NUM!</v>
      </c>
      <c r="E311" s="19" t="e">
        <f t="shared" si="19"/>
        <v>#NUM!</v>
      </c>
    </row>
    <row r="312" spans="1:5" x14ac:dyDescent="0.25">
      <c r="A312">
        <v>300</v>
      </c>
      <c r="B312" s="19">
        <f t="shared" si="16"/>
        <v>311.37532839531008</v>
      </c>
      <c r="C312" s="18" t="e">
        <f t="shared" si="17"/>
        <v>#NUM!</v>
      </c>
      <c r="D312" s="18" t="e">
        <f t="shared" si="18"/>
        <v>#NUM!</v>
      </c>
      <c r="E312" s="19" t="e">
        <f t="shared" si="19"/>
        <v>#NUM!</v>
      </c>
    </row>
    <row r="313" spans="1:5" x14ac:dyDescent="0.25">
      <c r="A313">
        <v>301</v>
      </c>
      <c r="B313" s="19">
        <f t="shared" si="16"/>
        <v>311.37532839531008</v>
      </c>
      <c r="C313" s="18" t="e">
        <f t="shared" si="17"/>
        <v>#NUM!</v>
      </c>
      <c r="D313" s="18" t="e">
        <f t="shared" si="18"/>
        <v>#NUM!</v>
      </c>
      <c r="E313" s="19" t="e">
        <f t="shared" si="19"/>
        <v>#NUM!</v>
      </c>
    </row>
    <row r="314" spans="1:5" x14ac:dyDescent="0.25">
      <c r="A314">
        <v>302</v>
      </c>
      <c r="B314" s="19">
        <f t="shared" si="16"/>
        <v>311.37532839531008</v>
      </c>
      <c r="C314" s="18" t="e">
        <f t="shared" si="17"/>
        <v>#NUM!</v>
      </c>
      <c r="D314" s="18" t="e">
        <f t="shared" si="18"/>
        <v>#NUM!</v>
      </c>
      <c r="E314" s="19" t="e">
        <f t="shared" si="19"/>
        <v>#NUM!</v>
      </c>
    </row>
    <row r="315" spans="1:5" x14ac:dyDescent="0.25">
      <c r="A315">
        <v>303</v>
      </c>
      <c r="B315" s="19">
        <f t="shared" si="16"/>
        <v>311.37532839531008</v>
      </c>
      <c r="C315" s="18" t="e">
        <f t="shared" si="17"/>
        <v>#NUM!</v>
      </c>
      <c r="D315" s="18" t="e">
        <f t="shared" si="18"/>
        <v>#NUM!</v>
      </c>
      <c r="E315" s="19" t="e">
        <f t="shared" si="19"/>
        <v>#NUM!</v>
      </c>
    </row>
    <row r="316" spans="1:5" x14ac:dyDescent="0.25">
      <c r="A316">
        <v>304</v>
      </c>
      <c r="B316" s="19">
        <f t="shared" si="16"/>
        <v>311.37532839531008</v>
      </c>
      <c r="C316" s="18" t="e">
        <f t="shared" si="17"/>
        <v>#NUM!</v>
      </c>
      <c r="D316" s="18" t="e">
        <f t="shared" si="18"/>
        <v>#NUM!</v>
      </c>
      <c r="E316" s="19" t="e">
        <f t="shared" si="19"/>
        <v>#NUM!</v>
      </c>
    </row>
    <row r="317" spans="1:5" x14ac:dyDescent="0.25">
      <c r="A317">
        <v>305</v>
      </c>
      <c r="B317" s="19">
        <f t="shared" si="16"/>
        <v>311.37532839531008</v>
      </c>
      <c r="C317" s="18" t="e">
        <f t="shared" si="17"/>
        <v>#NUM!</v>
      </c>
      <c r="D317" s="18" t="e">
        <f t="shared" si="18"/>
        <v>#NUM!</v>
      </c>
      <c r="E317" s="19" t="e">
        <f t="shared" si="19"/>
        <v>#NUM!</v>
      </c>
    </row>
    <row r="318" spans="1:5" x14ac:dyDescent="0.25">
      <c r="A318">
        <v>306</v>
      </c>
      <c r="B318" s="19">
        <f t="shared" si="16"/>
        <v>311.37532839531008</v>
      </c>
      <c r="C318" s="18" t="e">
        <f t="shared" si="17"/>
        <v>#NUM!</v>
      </c>
      <c r="D318" s="18" t="e">
        <f t="shared" si="18"/>
        <v>#NUM!</v>
      </c>
      <c r="E318" s="19" t="e">
        <f t="shared" si="19"/>
        <v>#NUM!</v>
      </c>
    </row>
    <row r="319" spans="1:5" x14ac:dyDescent="0.25">
      <c r="A319">
        <v>307</v>
      </c>
      <c r="B319" s="19">
        <f t="shared" si="16"/>
        <v>311.37532839531008</v>
      </c>
      <c r="C319" s="18" t="e">
        <f t="shared" si="17"/>
        <v>#NUM!</v>
      </c>
      <c r="D319" s="18" t="e">
        <f t="shared" si="18"/>
        <v>#NUM!</v>
      </c>
      <c r="E319" s="19" t="e">
        <f t="shared" si="19"/>
        <v>#NUM!</v>
      </c>
    </row>
    <row r="320" spans="1:5" x14ac:dyDescent="0.25">
      <c r="A320">
        <v>308</v>
      </c>
      <c r="B320" s="19">
        <f t="shared" si="16"/>
        <v>311.37532839531008</v>
      </c>
      <c r="C320" s="18" t="e">
        <f t="shared" si="17"/>
        <v>#NUM!</v>
      </c>
      <c r="D320" s="18" t="e">
        <f t="shared" si="18"/>
        <v>#NUM!</v>
      </c>
      <c r="E320" s="19" t="e">
        <f t="shared" si="19"/>
        <v>#NUM!</v>
      </c>
    </row>
    <row r="321" spans="1:5" x14ac:dyDescent="0.25">
      <c r="A321">
        <v>309</v>
      </c>
      <c r="B321" s="19">
        <f t="shared" si="16"/>
        <v>311.37532839531008</v>
      </c>
      <c r="C321" s="18" t="e">
        <f t="shared" si="17"/>
        <v>#NUM!</v>
      </c>
      <c r="D321" s="18" t="e">
        <f t="shared" si="18"/>
        <v>#NUM!</v>
      </c>
      <c r="E321" s="19" t="e">
        <f t="shared" si="19"/>
        <v>#NUM!</v>
      </c>
    </row>
    <row r="322" spans="1:5" x14ac:dyDescent="0.25">
      <c r="A322">
        <v>310</v>
      </c>
      <c r="B322" s="19">
        <f t="shared" si="16"/>
        <v>311.37532839531008</v>
      </c>
      <c r="C322" s="18" t="e">
        <f t="shared" si="17"/>
        <v>#NUM!</v>
      </c>
      <c r="D322" s="18" t="e">
        <f t="shared" si="18"/>
        <v>#NUM!</v>
      </c>
      <c r="E322" s="19" t="e">
        <f t="shared" si="19"/>
        <v>#NUM!</v>
      </c>
    </row>
    <row r="323" spans="1:5" x14ac:dyDescent="0.25">
      <c r="A323">
        <v>311</v>
      </c>
      <c r="B323" s="19">
        <f t="shared" si="16"/>
        <v>311.37532839531008</v>
      </c>
      <c r="C323" s="18" t="e">
        <f t="shared" si="17"/>
        <v>#NUM!</v>
      </c>
      <c r="D323" s="18" t="e">
        <f t="shared" si="18"/>
        <v>#NUM!</v>
      </c>
      <c r="E323" s="19" t="e">
        <f t="shared" si="19"/>
        <v>#NUM!</v>
      </c>
    </row>
    <row r="324" spans="1:5" x14ac:dyDescent="0.25">
      <c r="A324">
        <v>312</v>
      </c>
      <c r="B324" s="19">
        <f t="shared" si="16"/>
        <v>311.37532839531008</v>
      </c>
      <c r="C324" s="18" t="e">
        <f t="shared" si="17"/>
        <v>#NUM!</v>
      </c>
      <c r="D324" s="18" t="e">
        <f t="shared" si="18"/>
        <v>#NUM!</v>
      </c>
      <c r="E324" s="19" t="e">
        <f t="shared" si="19"/>
        <v>#NUM!</v>
      </c>
    </row>
    <row r="325" spans="1:5" x14ac:dyDescent="0.25">
      <c r="A325">
        <v>313</v>
      </c>
      <c r="B325" s="19">
        <f t="shared" si="16"/>
        <v>311.37532839531008</v>
      </c>
      <c r="C325" s="18" t="e">
        <f t="shared" si="17"/>
        <v>#NUM!</v>
      </c>
      <c r="D325" s="18" t="e">
        <f t="shared" si="18"/>
        <v>#NUM!</v>
      </c>
      <c r="E325" s="19" t="e">
        <f t="shared" si="19"/>
        <v>#NUM!</v>
      </c>
    </row>
    <row r="326" spans="1:5" x14ac:dyDescent="0.25">
      <c r="A326">
        <v>314</v>
      </c>
      <c r="B326" s="19">
        <f t="shared" si="16"/>
        <v>311.37532839531008</v>
      </c>
      <c r="C326" s="18" t="e">
        <f t="shared" si="17"/>
        <v>#NUM!</v>
      </c>
      <c r="D326" s="18" t="e">
        <f t="shared" si="18"/>
        <v>#NUM!</v>
      </c>
      <c r="E326" s="19" t="e">
        <f t="shared" si="19"/>
        <v>#NUM!</v>
      </c>
    </row>
    <row r="327" spans="1:5" x14ac:dyDescent="0.25">
      <c r="A327">
        <v>315</v>
      </c>
      <c r="B327" s="19">
        <f t="shared" si="16"/>
        <v>311.37532839531008</v>
      </c>
      <c r="C327" s="18" t="e">
        <f t="shared" si="17"/>
        <v>#NUM!</v>
      </c>
      <c r="D327" s="18" t="e">
        <f t="shared" si="18"/>
        <v>#NUM!</v>
      </c>
      <c r="E327" s="19" t="e">
        <f t="shared" si="19"/>
        <v>#NUM!</v>
      </c>
    </row>
    <row r="328" spans="1:5" x14ac:dyDescent="0.25">
      <c r="A328">
        <v>316</v>
      </c>
      <c r="B328" s="19">
        <f t="shared" si="16"/>
        <v>311.37532839531008</v>
      </c>
      <c r="C328" s="18" t="e">
        <f t="shared" si="17"/>
        <v>#NUM!</v>
      </c>
      <c r="D328" s="18" t="e">
        <f t="shared" si="18"/>
        <v>#NUM!</v>
      </c>
      <c r="E328" s="19" t="e">
        <f t="shared" si="19"/>
        <v>#NUM!</v>
      </c>
    </row>
    <row r="329" spans="1:5" x14ac:dyDescent="0.25">
      <c r="A329">
        <v>317</v>
      </c>
      <c r="B329" s="19">
        <f t="shared" si="16"/>
        <v>311.37532839531008</v>
      </c>
      <c r="C329" s="18" t="e">
        <f t="shared" si="17"/>
        <v>#NUM!</v>
      </c>
      <c r="D329" s="18" t="e">
        <f t="shared" si="18"/>
        <v>#NUM!</v>
      </c>
      <c r="E329" s="19" t="e">
        <f t="shared" si="19"/>
        <v>#NUM!</v>
      </c>
    </row>
    <row r="330" spans="1:5" x14ac:dyDescent="0.25">
      <c r="A330">
        <v>318</v>
      </c>
      <c r="B330" s="19">
        <f t="shared" si="16"/>
        <v>311.37532839531008</v>
      </c>
      <c r="C330" s="18" t="e">
        <f t="shared" si="17"/>
        <v>#NUM!</v>
      </c>
      <c r="D330" s="18" t="e">
        <f t="shared" si="18"/>
        <v>#NUM!</v>
      </c>
      <c r="E330" s="19" t="e">
        <f t="shared" si="19"/>
        <v>#NUM!</v>
      </c>
    </row>
    <row r="331" spans="1:5" x14ac:dyDescent="0.25">
      <c r="A331">
        <v>319</v>
      </c>
      <c r="B331" s="19">
        <f t="shared" si="16"/>
        <v>311.37532839531008</v>
      </c>
      <c r="C331" s="18" t="e">
        <f t="shared" si="17"/>
        <v>#NUM!</v>
      </c>
      <c r="D331" s="18" t="e">
        <f t="shared" si="18"/>
        <v>#NUM!</v>
      </c>
      <c r="E331" s="19" t="e">
        <f t="shared" si="19"/>
        <v>#NUM!</v>
      </c>
    </row>
    <row r="332" spans="1:5" x14ac:dyDescent="0.25">
      <c r="A332">
        <v>320</v>
      </c>
      <c r="B332" s="19">
        <f t="shared" si="16"/>
        <v>311.37532839531008</v>
      </c>
      <c r="C332" s="18" t="e">
        <f t="shared" si="17"/>
        <v>#NUM!</v>
      </c>
      <c r="D332" s="18" t="e">
        <f t="shared" si="18"/>
        <v>#NUM!</v>
      </c>
      <c r="E332" s="19" t="e">
        <f t="shared" si="19"/>
        <v>#NUM!</v>
      </c>
    </row>
    <row r="333" spans="1:5" x14ac:dyDescent="0.25">
      <c r="A333">
        <v>321</v>
      </c>
      <c r="B333" s="19">
        <f t="shared" si="16"/>
        <v>311.37532839531008</v>
      </c>
      <c r="C333" s="18" t="e">
        <f t="shared" si="17"/>
        <v>#NUM!</v>
      </c>
      <c r="D333" s="18" t="e">
        <f t="shared" si="18"/>
        <v>#NUM!</v>
      </c>
      <c r="E333" s="19" t="e">
        <f t="shared" si="19"/>
        <v>#NUM!</v>
      </c>
    </row>
    <row r="334" spans="1:5" x14ac:dyDescent="0.25">
      <c r="A334">
        <v>322</v>
      </c>
      <c r="B334" s="19">
        <f t="shared" ref="B334:B372" si="20">PMT($B$5/$B$6,$B$4*$B$6,-$B$3)</f>
        <v>311.37532839531008</v>
      </c>
      <c r="C334" s="18" t="e">
        <f t="shared" ref="C334:C372" si="21">IPMT($B$5/$B$6,A334,$B$4*$B$6,-$B$3)</f>
        <v>#NUM!</v>
      </c>
      <c r="D334" s="18" t="e">
        <f t="shared" ref="D334:D372" si="22">PPMT(B$5/B$6,A334,B$4*B$6,-B$3)</f>
        <v>#NUM!</v>
      </c>
      <c r="E334" s="19" t="e">
        <f t="shared" ref="E334:E372" si="23">E333-D334</f>
        <v>#NUM!</v>
      </c>
    </row>
    <row r="335" spans="1:5" x14ac:dyDescent="0.25">
      <c r="A335">
        <v>323</v>
      </c>
      <c r="B335" s="19">
        <f t="shared" si="20"/>
        <v>311.37532839531008</v>
      </c>
      <c r="C335" s="18" t="e">
        <f t="shared" si="21"/>
        <v>#NUM!</v>
      </c>
      <c r="D335" s="18" t="e">
        <f t="shared" si="22"/>
        <v>#NUM!</v>
      </c>
      <c r="E335" s="19" t="e">
        <f t="shared" si="23"/>
        <v>#NUM!</v>
      </c>
    </row>
    <row r="336" spans="1:5" x14ac:dyDescent="0.25">
      <c r="A336">
        <v>324</v>
      </c>
      <c r="B336" s="19">
        <f t="shared" si="20"/>
        <v>311.37532839531008</v>
      </c>
      <c r="C336" s="18" t="e">
        <f t="shared" si="21"/>
        <v>#NUM!</v>
      </c>
      <c r="D336" s="18" t="e">
        <f t="shared" si="22"/>
        <v>#NUM!</v>
      </c>
      <c r="E336" s="19" t="e">
        <f t="shared" si="23"/>
        <v>#NUM!</v>
      </c>
    </row>
    <row r="337" spans="1:5" x14ac:dyDescent="0.25">
      <c r="A337">
        <v>325</v>
      </c>
      <c r="B337" s="19">
        <f t="shared" si="20"/>
        <v>311.37532839531008</v>
      </c>
      <c r="C337" s="18" t="e">
        <f t="shared" si="21"/>
        <v>#NUM!</v>
      </c>
      <c r="D337" s="18" t="e">
        <f t="shared" si="22"/>
        <v>#NUM!</v>
      </c>
      <c r="E337" s="19" t="e">
        <f t="shared" si="23"/>
        <v>#NUM!</v>
      </c>
    </row>
    <row r="338" spans="1:5" x14ac:dyDescent="0.25">
      <c r="A338">
        <v>326</v>
      </c>
      <c r="B338" s="19">
        <f t="shared" si="20"/>
        <v>311.37532839531008</v>
      </c>
      <c r="C338" s="18" t="e">
        <f t="shared" si="21"/>
        <v>#NUM!</v>
      </c>
      <c r="D338" s="18" t="e">
        <f t="shared" si="22"/>
        <v>#NUM!</v>
      </c>
      <c r="E338" s="19" t="e">
        <f t="shared" si="23"/>
        <v>#NUM!</v>
      </c>
    </row>
    <row r="339" spans="1:5" x14ac:dyDescent="0.25">
      <c r="A339">
        <v>327</v>
      </c>
      <c r="B339" s="19">
        <f t="shared" si="20"/>
        <v>311.37532839531008</v>
      </c>
      <c r="C339" s="18" t="e">
        <f t="shared" si="21"/>
        <v>#NUM!</v>
      </c>
      <c r="D339" s="18" t="e">
        <f t="shared" si="22"/>
        <v>#NUM!</v>
      </c>
      <c r="E339" s="19" t="e">
        <f t="shared" si="23"/>
        <v>#NUM!</v>
      </c>
    </row>
    <row r="340" spans="1:5" x14ac:dyDescent="0.25">
      <c r="A340">
        <v>328</v>
      </c>
      <c r="B340" s="19">
        <f t="shared" si="20"/>
        <v>311.37532839531008</v>
      </c>
      <c r="C340" s="18" t="e">
        <f t="shared" si="21"/>
        <v>#NUM!</v>
      </c>
      <c r="D340" s="18" t="e">
        <f t="shared" si="22"/>
        <v>#NUM!</v>
      </c>
      <c r="E340" s="19" t="e">
        <f t="shared" si="23"/>
        <v>#NUM!</v>
      </c>
    </row>
    <row r="341" spans="1:5" x14ac:dyDescent="0.25">
      <c r="A341">
        <v>329</v>
      </c>
      <c r="B341" s="19">
        <f t="shared" si="20"/>
        <v>311.37532839531008</v>
      </c>
      <c r="C341" s="18" t="e">
        <f t="shared" si="21"/>
        <v>#NUM!</v>
      </c>
      <c r="D341" s="18" t="e">
        <f t="shared" si="22"/>
        <v>#NUM!</v>
      </c>
      <c r="E341" s="19" t="e">
        <f t="shared" si="23"/>
        <v>#NUM!</v>
      </c>
    </row>
    <row r="342" spans="1:5" x14ac:dyDescent="0.25">
      <c r="A342">
        <v>330</v>
      </c>
      <c r="B342" s="19">
        <f t="shared" si="20"/>
        <v>311.37532839531008</v>
      </c>
      <c r="C342" s="18" t="e">
        <f t="shared" si="21"/>
        <v>#NUM!</v>
      </c>
      <c r="D342" s="18" t="e">
        <f t="shared" si="22"/>
        <v>#NUM!</v>
      </c>
      <c r="E342" s="19" t="e">
        <f t="shared" si="23"/>
        <v>#NUM!</v>
      </c>
    </row>
    <row r="343" spans="1:5" x14ac:dyDescent="0.25">
      <c r="A343">
        <v>331</v>
      </c>
      <c r="B343" s="19">
        <f t="shared" si="20"/>
        <v>311.37532839531008</v>
      </c>
      <c r="C343" s="18" t="e">
        <f t="shared" si="21"/>
        <v>#NUM!</v>
      </c>
      <c r="D343" s="18" t="e">
        <f t="shared" si="22"/>
        <v>#NUM!</v>
      </c>
      <c r="E343" s="19" t="e">
        <f t="shared" si="23"/>
        <v>#NUM!</v>
      </c>
    </row>
    <row r="344" spans="1:5" x14ac:dyDescent="0.25">
      <c r="A344">
        <v>332</v>
      </c>
      <c r="B344" s="19">
        <f t="shared" si="20"/>
        <v>311.37532839531008</v>
      </c>
      <c r="C344" s="18" t="e">
        <f t="shared" si="21"/>
        <v>#NUM!</v>
      </c>
      <c r="D344" s="18" t="e">
        <f t="shared" si="22"/>
        <v>#NUM!</v>
      </c>
      <c r="E344" s="19" t="e">
        <f t="shared" si="23"/>
        <v>#NUM!</v>
      </c>
    </row>
    <row r="345" spans="1:5" x14ac:dyDescent="0.25">
      <c r="A345">
        <v>333</v>
      </c>
      <c r="B345" s="19">
        <f t="shared" si="20"/>
        <v>311.37532839531008</v>
      </c>
      <c r="C345" s="18" t="e">
        <f t="shared" si="21"/>
        <v>#NUM!</v>
      </c>
      <c r="D345" s="18" t="e">
        <f t="shared" si="22"/>
        <v>#NUM!</v>
      </c>
      <c r="E345" s="19" t="e">
        <f t="shared" si="23"/>
        <v>#NUM!</v>
      </c>
    </row>
    <row r="346" spans="1:5" x14ac:dyDescent="0.25">
      <c r="A346">
        <v>334</v>
      </c>
      <c r="B346" s="19">
        <f t="shared" si="20"/>
        <v>311.37532839531008</v>
      </c>
      <c r="C346" s="18" t="e">
        <f t="shared" si="21"/>
        <v>#NUM!</v>
      </c>
      <c r="D346" s="18" t="e">
        <f t="shared" si="22"/>
        <v>#NUM!</v>
      </c>
      <c r="E346" s="19" t="e">
        <f t="shared" si="23"/>
        <v>#NUM!</v>
      </c>
    </row>
    <row r="347" spans="1:5" x14ac:dyDescent="0.25">
      <c r="A347">
        <v>335</v>
      </c>
      <c r="B347" s="19">
        <f t="shared" si="20"/>
        <v>311.37532839531008</v>
      </c>
      <c r="C347" s="18" t="e">
        <f t="shared" si="21"/>
        <v>#NUM!</v>
      </c>
      <c r="D347" s="18" t="e">
        <f t="shared" si="22"/>
        <v>#NUM!</v>
      </c>
      <c r="E347" s="19" t="e">
        <f t="shared" si="23"/>
        <v>#NUM!</v>
      </c>
    </row>
    <row r="348" spans="1:5" x14ac:dyDescent="0.25">
      <c r="A348">
        <v>336</v>
      </c>
      <c r="B348" s="19">
        <f t="shared" si="20"/>
        <v>311.37532839531008</v>
      </c>
      <c r="C348" s="18" t="e">
        <f t="shared" si="21"/>
        <v>#NUM!</v>
      </c>
      <c r="D348" s="18" t="e">
        <f t="shared" si="22"/>
        <v>#NUM!</v>
      </c>
      <c r="E348" s="19" t="e">
        <f t="shared" si="23"/>
        <v>#NUM!</v>
      </c>
    </row>
    <row r="349" spans="1:5" x14ac:dyDescent="0.25">
      <c r="A349">
        <v>337</v>
      </c>
      <c r="B349" s="19">
        <f t="shared" si="20"/>
        <v>311.37532839531008</v>
      </c>
      <c r="C349" s="18" t="e">
        <f t="shared" si="21"/>
        <v>#NUM!</v>
      </c>
      <c r="D349" s="18" t="e">
        <f t="shared" si="22"/>
        <v>#NUM!</v>
      </c>
      <c r="E349" s="19" t="e">
        <f t="shared" si="23"/>
        <v>#NUM!</v>
      </c>
    </row>
    <row r="350" spans="1:5" x14ac:dyDescent="0.25">
      <c r="A350">
        <v>338</v>
      </c>
      <c r="B350" s="19">
        <f t="shared" si="20"/>
        <v>311.37532839531008</v>
      </c>
      <c r="C350" s="18" t="e">
        <f t="shared" si="21"/>
        <v>#NUM!</v>
      </c>
      <c r="D350" s="18" t="e">
        <f t="shared" si="22"/>
        <v>#NUM!</v>
      </c>
      <c r="E350" s="19" t="e">
        <f t="shared" si="23"/>
        <v>#NUM!</v>
      </c>
    </row>
    <row r="351" spans="1:5" x14ac:dyDescent="0.25">
      <c r="A351">
        <v>339</v>
      </c>
      <c r="B351" s="19">
        <f t="shared" si="20"/>
        <v>311.37532839531008</v>
      </c>
      <c r="C351" s="18" t="e">
        <f t="shared" si="21"/>
        <v>#NUM!</v>
      </c>
      <c r="D351" s="18" t="e">
        <f t="shared" si="22"/>
        <v>#NUM!</v>
      </c>
      <c r="E351" s="19" t="e">
        <f t="shared" si="23"/>
        <v>#NUM!</v>
      </c>
    </row>
    <row r="352" spans="1:5" x14ac:dyDescent="0.25">
      <c r="A352">
        <v>340</v>
      </c>
      <c r="B352" s="19">
        <f t="shared" si="20"/>
        <v>311.37532839531008</v>
      </c>
      <c r="C352" s="18" t="e">
        <f t="shared" si="21"/>
        <v>#NUM!</v>
      </c>
      <c r="D352" s="18" t="e">
        <f t="shared" si="22"/>
        <v>#NUM!</v>
      </c>
      <c r="E352" s="19" t="e">
        <f t="shared" si="23"/>
        <v>#NUM!</v>
      </c>
    </row>
    <row r="353" spans="1:5" x14ac:dyDescent="0.25">
      <c r="A353">
        <v>341</v>
      </c>
      <c r="B353" s="19">
        <f t="shared" si="20"/>
        <v>311.37532839531008</v>
      </c>
      <c r="C353" s="18" t="e">
        <f t="shared" si="21"/>
        <v>#NUM!</v>
      </c>
      <c r="D353" s="18" t="e">
        <f t="shared" si="22"/>
        <v>#NUM!</v>
      </c>
      <c r="E353" s="19" t="e">
        <f t="shared" si="23"/>
        <v>#NUM!</v>
      </c>
    </row>
    <row r="354" spans="1:5" x14ac:dyDescent="0.25">
      <c r="A354">
        <v>342</v>
      </c>
      <c r="B354" s="19">
        <f t="shared" si="20"/>
        <v>311.37532839531008</v>
      </c>
      <c r="C354" s="18" t="e">
        <f t="shared" si="21"/>
        <v>#NUM!</v>
      </c>
      <c r="D354" s="18" t="e">
        <f t="shared" si="22"/>
        <v>#NUM!</v>
      </c>
      <c r="E354" s="19" t="e">
        <f t="shared" si="23"/>
        <v>#NUM!</v>
      </c>
    </row>
    <row r="355" spans="1:5" x14ac:dyDescent="0.25">
      <c r="A355">
        <v>343</v>
      </c>
      <c r="B355" s="19">
        <f t="shared" si="20"/>
        <v>311.37532839531008</v>
      </c>
      <c r="C355" s="18" t="e">
        <f t="shared" si="21"/>
        <v>#NUM!</v>
      </c>
      <c r="D355" s="18" t="e">
        <f t="shared" si="22"/>
        <v>#NUM!</v>
      </c>
      <c r="E355" s="19" t="e">
        <f t="shared" si="23"/>
        <v>#NUM!</v>
      </c>
    </row>
    <row r="356" spans="1:5" x14ac:dyDescent="0.25">
      <c r="A356">
        <v>344</v>
      </c>
      <c r="B356" s="19">
        <f t="shared" si="20"/>
        <v>311.37532839531008</v>
      </c>
      <c r="C356" s="18" t="e">
        <f t="shared" si="21"/>
        <v>#NUM!</v>
      </c>
      <c r="D356" s="18" t="e">
        <f t="shared" si="22"/>
        <v>#NUM!</v>
      </c>
      <c r="E356" s="19" t="e">
        <f t="shared" si="23"/>
        <v>#NUM!</v>
      </c>
    </row>
    <row r="357" spans="1:5" x14ac:dyDescent="0.25">
      <c r="A357">
        <v>345</v>
      </c>
      <c r="B357" s="19">
        <f t="shared" si="20"/>
        <v>311.37532839531008</v>
      </c>
      <c r="C357" s="18" t="e">
        <f t="shared" si="21"/>
        <v>#NUM!</v>
      </c>
      <c r="D357" s="18" t="e">
        <f t="shared" si="22"/>
        <v>#NUM!</v>
      </c>
      <c r="E357" s="19" t="e">
        <f t="shared" si="23"/>
        <v>#NUM!</v>
      </c>
    </row>
    <row r="358" spans="1:5" x14ac:dyDescent="0.25">
      <c r="A358">
        <v>346</v>
      </c>
      <c r="B358" s="19">
        <f t="shared" si="20"/>
        <v>311.37532839531008</v>
      </c>
      <c r="C358" s="18" t="e">
        <f t="shared" si="21"/>
        <v>#NUM!</v>
      </c>
      <c r="D358" s="18" t="e">
        <f t="shared" si="22"/>
        <v>#NUM!</v>
      </c>
      <c r="E358" s="19" t="e">
        <f t="shared" si="23"/>
        <v>#NUM!</v>
      </c>
    </row>
    <row r="359" spans="1:5" x14ac:dyDescent="0.25">
      <c r="A359">
        <v>347</v>
      </c>
      <c r="B359" s="19">
        <f t="shared" si="20"/>
        <v>311.37532839531008</v>
      </c>
      <c r="C359" s="18" t="e">
        <f t="shared" si="21"/>
        <v>#NUM!</v>
      </c>
      <c r="D359" s="18" t="e">
        <f t="shared" si="22"/>
        <v>#NUM!</v>
      </c>
      <c r="E359" s="19" t="e">
        <f t="shared" si="23"/>
        <v>#NUM!</v>
      </c>
    </row>
    <row r="360" spans="1:5" x14ac:dyDescent="0.25">
      <c r="A360">
        <v>348</v>
      </c>
      <c r="B360" s="19">
        <f t="shared" si="20"/>
        <v>311.37532839531008</v>
      </c>
      <c r="C360" s="18" t="e">
        <f t="shared" si="21"/>
        <v>#NUM!</v>
      </c>
      <c r="D360" s="18" t="e">
        <f t="shared" si="22"/>
        <v>#NUM!</v>
      </c>
      <c r="E360" s="19" t="e">
        <f t="shared" si="23"/>
        <v>#NUM!</v>
      </c>
    </row>
    <row r="361" spans="1:5" x14ac:dyDescent="0.25">
      <c r="A361">
        <v>349</v>
      </c>
      <c r="B361" s="19">
        <f t="shared" si="20"/>
        <v>311.37532839531008</v>
      </c>
      <c r="C361" s="18" t="e">
        <f t="shared" si="21"/>
        <v>#NUM!</v>
      </c>
      <c r="D361" s="18" t="e">
        <f t="shared" si="22"/>
        <v>#NUM!</v>
      </c>
      <c r="E361" s="19" t="e">
        <f t="shared" si="23"/>
        <v>#NUM!</v>
      </c>
    </row>
    <row r="362" spans="1:5" x14ac:dyDescent="0.25">
      <c r="A362">
        <v>350</v>
      </c>
      <c r="B362" s="19">
        <f t="shared" si="20"/>
        <v>311.37532839531008</v>
      </c>
      <c r="C362" s="18" t="e">
        <f t="shared" si="21"/>
        <v>#NUM!</v>
      </c>
      <c r="D362" s="18" t="e">
        <f t="shared" si="22"/>
        <v>#NUM!</v>
      </c>
      <c r="E362" s="19" t="e">
        <f t="shared" si="23"/>
        <v>#NUM!</v>
      </c>
    </row>
    <row r="363" spans="1:5" x14ac:dyDescent="0.25">
      <c r="A363">
        <v>351</v>
      </c>
      <c r="B363" s="19">
        <f t="shared" si="20"/>
        <v>311.37532839531008</v>
      </c>
      <c r="C363" s="18" t="e">
        <f t="shared" si="21"/>
        <v>#NUM!</v>
      </c>
      <c r="D363" s="18" t="e">
        <f t="shared" si="22"/>
        <v>#NUM!</v>
      </c>
      <c r="E363" s="19" t="e">
        <f t="shared" si="23"/>
        <v>#NUM!</v>
      </c>
    </row>
    <row r="364" spans="1:5" x14ac:dyDescent="0.25">
      <c r="A364">
        <v>352</v>
      </c>
      <c r="B364" s="19">
        <f t="shared" si="20"/>
        <v>311.37532839531008</v>
      </c>
      <c r="C364" s="18" t="e">
        <f t="shared" si="21"/>
        <v>#NUM!</v>
      </c>
      <c r="D364" s="18" t="e">
        <f t="shared" si="22"/>
        <v>#NUM!</v>
      </c>
      <c r="E364" s="19" t="e">
        <f t="shared" si="23"/>
        <v>#NUM!</v>
      </c>
    </row>
    <row r="365" spans="1:5" x14ac:dyDescent="0.25">
      <c r="A365">
        <v>353</v>
      </c>
      <c r="B365" s="19">
        <f t="shared" si="20"/>
        <v>311.37532839531008</v>
      </c>
      <c r="C365" s="18" t="e">
        <f t="shared" si="21"/>
        <v>#NUM!</v>
      </c>
      <c r="D365" s="18" t="e">
        <f t="shared" si="22"/>
        <v>#NUM!</v>
      </c>
      <c r="E365" s="19" t="e">
        <f t="shared" si="23"/>
        <v>#NUM!</v>
      </c>
    </row>
    <row r="366" spans="1:5" x14ac:dyDescent="0.25">
      <c r="A366">
        <v>354</v>
      </c>
      <c r="B366" s="19">
        <f t="shared" si="20"/>
        <v>311.37532839531008</v>
      </c>
      <c r="C366" s="18" t="e">
        <f t="shared" si="21"/>
        <v>#NUM!</v>
      </c>
      <c r="D366" s="18" t="e">
        <f t="shared" si="22"/>
        <v>#NUM!</v>
      </c>
      <c r="E366" s="19" t="e">
        <f t="shared" si="23"/>
        <v>#NUM!</v>
      </c>
    </row>
    <row r="367" spans="1:5" x14ac:dyDescent="0.25">
      <c r="A367">
        <v>355</v>
      </c>
      <c r="B367" s="19">
        <f t="shared" si="20"/>
        <v>311.37532839531008</v>
      </c>
      <c r="C367" s="18" t="e">
        <f t="shared" si="21"/>
        <v>#NUM!</v>
      </c>
      <c r="D367" s="18" t="e">
        <f t="shared" si="22"/>
        <v>#NUM!</v>
      </c>
      <c r="E367" s="19" t="e">
        <f t="shared" si="23"/>
        <v>#NUM!</v>
      </c>
    </row>
    <row r="368" spans="1:5" x14ac:dyDescent="0.25">
      <c r="A368">
        <v>356</v>
      </c>
      <c r="B368" s="19">
        <f t="shared" si="20"/>
        <v>311.37532839531008</v>
      </c>
      <c r="C368" s="18" t="e">
        <f t="shared" si="21"/>
        <v>#NUM!</v>
      </c>
      <c r="D368" s="18" t="e">
        <f t="shared" si="22"/>
        <v>#NUM!</v>
      </c>
      <c r="E368" s="19" t="e">
        <f t="shared" si="23"/>
        <v>#NUM!</v>
      </c>
    </row>
    <row r="369" spans="1:5" x14ac:dyDescent="0.25">
      <c r="A369">
        <v>357</v>
      </c>
      <c r="B369" s="19">
        <f t="shared" si="20"/>
        <v>311.37532839531008</v>
      </c>
      <c r="C369" s="18" t="e">
        <f t="shared" si="21"/>
        <v>#NUM!</v>
      </c>
      <c r="D369" s="18" t="e">
        <f t="shared" si="22"/>
        <v>#NUM!</v>
      </c>
      <c r="E369" s="19" t="e">
        <f t="shared" si="23"/>
        <v>#NUM!</v>
      </c>
    </row>
    <row r="370" spans="1:5" x14ac:dyDescent="0.25">
      <c r="A370">
        <v>358</v>
      </c>
      <c r="B370" s="19">
        <f t="shared" si="20"/>
        <v>311.37532839531008</v>
      </c>
      <c r="C370" s="18" t="e">
        <f t="shared" si="21"/>
        <v>#NUM!</v>
      </c>
      <c r="D370" s="18" t="e">
        <f t="shared" si="22"/>
        <v>#NUM!</v>
      </c>
      <c r="E370" s="19" t="e">
        <f t="shared" si="23"/>
        <v>#NUM!</v>
      </c>
    </row>
    <row r="371" spans="1:5" x14ac:dyDescent="0.25">
      <c r="A371">
        <v>359</v>
      </c>
      <c r="B371" s="19">
        <f t="shared" si="20"/>
        <v>311.37532839531008</v>
      </c>
      <c r="C371" s="18" t="e">
        <f t="shared" si="21"/>
        <v>#NUM!</v>
      </c>
      <c r="D371" s="18" t="e">
        <f t="shared" si="22"/>
        <v>#NUM!</v>
      </c>
      <c r="E371" s="19" t="e">
        <f t="shared" si="23"/>
        <v>#NUM!</v>
      </c>
    </row>
    <row r="372" spans="1:5" x14ac:dyDescent="0.25">
      <c r="A372">
        <v>360</v>
      </c>
      <c r="B372" s="19">
        <f t="shared" si="20"/>
        <v>311.37532839531008</v>
      </c>
      <c r="C372" s="18" t="e">
        <f t="shared" si="21"/>
        <v>#NUM!</v>
      </c>
      <c r="D372" s="18" t="e">
        <f t="shared" si="22"/>
        <v>#NUM!</v>
      </c>
      <c r="E372" s="19" t="e">
        <f t="shared" si="23"/>
        <v>#NUM!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676B-AA0D-4A94-8A50-26BF5266250F}">
  <dimension ref="A1:B15"/>
  <sheetViews>
    <sheetView workbookViewId="0">
      <selection activeCell="B3" sqref="B3"/>
    </sheetView>
  </sheetViews>
  <sheetFormatPr defaultRowHeight="15" x14ac:dyDescent="0.25"/>
  <cols>
    <col min="1" max="1" width="20.7109375" bestFit="1" customWidth="1"/>
    <col min="2" max="2" width="12.7109375" bestFit="1" customWidth="1"/>
  </cols>
  <sheetData>
    <row r="1" spans="1:2" x14ac:dyDescent="0.25">
      <c r="A1" s="4" t="s">
        <v>30</v>
      </c>
    </row>
    <row r="3" spans="1:2" x14ac:dyDescent="0.25">
      <c r="A3" t="s">
        <v>29</v>
      </c>
      <c r="B3" s="3">
        <v>16999</v>
      </c>
    </row>
    <row r="4" spans="1:2" x14ac:dyDescent="0.25">
      <c r="A4" t="s">
        <v>26</v>
      </c>
      <c r="B4" s="2">
        <v>5</v>
      </c>
    </row>
    <row r="5" spans="1:2" x14ac:dyDescent="0.25">
      <c r="A5" t="s">
        <v>28</v>
      </c>
      <c r="B5" s="21">
        <v>12</v>
      </c>
    </row>
    <row r="6" spans="1:2" x14ac:dyDescent="0.25">
      <c r="A6" t="s">
        <v>31</v>
      </c>
      <c r="B6" s="3">
        <v>350</v>
      </c>
    </row>
    <row r="8" spans="1:2" x14ac:dyDescent="0.25">
      <c r="A8" s="4" t="s">
        <v>32</v>
      </c>
      <c r="B8" s="22">
        <f>RATE(B4*B5,-B6,B3)*12</f>
        <v>8.6511281103351254E-2</v>
      </c>
    </row>
    <row r="10" spans="1:2" x14ac:dyDescent="0.25">
      <c r="A10" t="s">
        <v>26</v>
      </c>
      <c r="B10" s="2">
        <v>50</v>
      </c>
    </row>
    <row r="11" spans="1:2" x14ac:dyDescent="0.25">
      <c r="A11" t="s">
        <v>20</v>
      </c>
      <c r="B11" s="3">
        <v>0</v>
      </c>
    </row>
    <row r="12" spans="1:2" x14ac:dyDescent="0.25">
      <c r="A12" t="s">
        <v>8</v>
      </c>
      <c r="B12" s="3">
        <v>10000</v>
      </c>
    </row>
    <row r="13" spans="1:2" x14ac:dyDescent="0.25">
      <c r="A13" t="s">
        <v>4</v>
      </c>
      <c r="B13" s="3">
        <v>1000000</v>
      </c>
    </row>
    <row r="15" spans="1:2" x14ac:dyDescent="0.25">
      <c r="A15" t="s">
        <v>32</v>
      </c>
      <c r="B15" s="22">
        <f>RATE(B10,B11,-B12,B13)</f>
        <v>9.647819614318591E-2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E3DA-5F74-438E-BEBD-97E2845AFC3E}">
  <dimension ref="A1:B12"/>
  <sheetViews>
    <sheetView workbookViewId="0">
      <selection activeCell="B3" sqref="B3"/>
    </sheetView>
  </sheetViews>
  <sheetFormatPr defaultRowHeight="15" x14ac:dyDescent="0.25"/>
  <cols>
    <col min="1" max="1" width="22.5703125" bestFit="1" customWidth="1"/>
    <col min="2" max="2" width="15.42578125" customWidth="1"/>
  </cols>
  <sheetData>
    <row r="1" spans="1:2" x14ac:dyDescent="0.25">
      <c r="A1" s="17" t="s">
        <v>33</v>
      </c>
      <c r="B1" s="17"/>
    </row>
    <row r="3" spans="1:2" x14ac:dyDescent="0.25">
      <c r="A3" t="s">
        <v>19</v>
      </c>
      <c r="B3" s="16">
        <v>0.04</v>
      </c>
    </row>
    <row r="4" spans="1:2" x14ac:dyDescent="0.25">
      <c r="A4" t="s">
        <v>6</v>
      </c>
      <c r="B4" s="21">
        <v>4</v>
      </c>
    </row>
    <row r="5" spans="1:2" x14ac:dyDescent="0.25">
      <c r="A5" t="s">
        <v>20</v>
      </c>
      <c r="B5" s="3">
        <v>0</v>
      </c>
    </row>
    <row r="6" spans="1:2" x14ac:dyDescent="0.25">
      <c r="A6" t="s">
        <v>8</v>
      </c>
      <c r="B6" s="3">
        <v>10000</v>
      </c>
    </row>
    <row r="7" spans="1:2" x14ac:dyDescent="0.25">
      <c r="A7" t="s">
        <v>4</v>
      </c>
      <c r="B7" s="3">
        <v>12000</v>
      </c>
    </row>
    <row r="9" spans="1:2" x14ac:dyDescent="0.25">
      <c r="A9" t="s">
        <v>34</v>
      </c>
      <c r="B9" s="23">
        <f>NPER(B3/B4,B5,-B6,B7)/B4</f>
        <v>4.5807913195143941</v>
      </c>
    </row>
    <row r="11" spans="1:2" x14ac:dyDescent="0.25">
      <c r="A11" t="s">
        <v>32</v>
      </c>
      <c r="B11" s="1">
        <v>0.12</v>
      </c>
    </row>
    <row r="12" spans="1:2" x14ac:dyDescent="0.25">
      <c r="A12" t="s">
        <v>35</v>
      </c>
      <c r="B12" s="23">
        <f>72/B11/100</f>
        <v>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Future Value</vt:lpstr>
      <vt:lpstr>Present Value</vt:lpstr>
      <vt:lpstr>Interest Rate</vt:lpstr>
      <vt:lpstr>Payment Amt.</vt:lpstr>
      <vt:lpstr>Rate of Return</vt:lpstr>
      <vt:lpstr>No. of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Oest</dc:creator>
  <cp:lastModifiedBy>Don Oest</cp:lastModifiedBy>
  <dcterms:created xsi:type="dcterms:W3CDTF">2021-09-27T16:11:33Z</dcterms:created>
  <dcterms:modified xsi:type="dcterms:W3CDTF">2021-09-27T22:14:53Z</dcterms:modified>
</cp:coreProperties>
</file>