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16\DATA SCIENCE- iNeuron\ASSIGNMENTS\Excel\"/>
    </mc:Choice>
  </mc:AlternateContent>
  <xr:revisionPtr revIDLastSave="0" documentId="13_ncr:1_{2EDC93B0-61D3-42EF-823A-D6525AFB16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9" i="2"/>
  <c r="F10" i="2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2" i="1"/>
  <c r="F39" i="1"/>
  <c r="F50" i="1"/>
  <c r="F49" i="1"/>
  <c r="F37" i="1"/>
  <c r="F36" i="1"/>
  <c r="F48" i="1"/>
  <c r="F45" i="1"/>
  <c r="F44" i="1"/>
  <c r="F43" i="1"/>
  <c r="F42" i="1"/>
  <c r="F38" i="1"/>
  <c r="F33" i="1"/>
  <c r="F32" i="1"/>
  <c r="F31" i="1"/>
  <c r="F30" i="1"/>
  <c r="F29" i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<sst xmlns="http://schemas.openxmlformats.org/spreadsheetml/2006/main" count="1531" uniqueCount="76">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</sst>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6" workbookViewId="0">
      <selection activeCell="J45" sqref="J45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SUM(SUMIF(F2:F25,"truck 1",E2:E25),SUMIF(F2:F25,"truck 2",E2:E25),SUMIF(F2:F25,"truck 3",E2:E25),SUMIF(F2:F25,"truck 4",E2:E25))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COUNTIFS(B2:B25,"&gt;03-02-2013",B2:B25,"&lt;06-02-2013")</f>
        <v>9</v>
      </c>
    </row>
    <row r="47" spans="5:6" x14ac:dyDescent="0.3">
      <c r="F47" s="3" t="s">
        <v>26</v>
      </c>
    </row>
    <row r="48" spans="5:6" x14ac:dyDescent="0.3">
      <c r="E48" s="4" t="s">
        <v>31</v>
      </c>
      <c r="F48">
        <f>SUMIFS(E2:E25,D2:D25,"microwave",G2:G25,"NY")</f>
        <v>25</v>
      </c>
    </row>
    <row r="49" spans="5:6" x14ac:dyDescent="0.3">
      <c r="E49" s="4" t="s">
        <v>33</v>
      </c>
      <c r="F49">
        <f>SUMIFS(E2:E25,G2:G25,"Pittsburgh",F2:F25,"truck 1")</f>
        <v>75</v>
      </c>
    </row>
    <row r="50" spans="5:6" x14ac:dyDescent="0.3">
      <c r="E50" s="4" t="s">
        <v>43</v>
      </c>
      <c r="F50">
        <f>SUMIFS(E2:E25,B2:B25,"&gt;03-02-2013",B2:B25,"&lt;06-02-2013")</f>
        <v>194</v>
      </c>
    </row>
    <row r="52" spans="5:6" x14ac:dyDescent="0.3">
      <c r="E52" s="4" t="s">
        <v>32</v>
      </c>
      <c r="F52">
        <f>SUM(SUMIF(G2:G25,"NY",E2:E25),SUMIF(G2:G25,"Baltimore",E2:E25),SUMIF(G2:G25,"Philadelphia",E2:E25))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G20" sqref="G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SUMIFS(E16:E241,B16:B241,"Shaving",D16:D241,"cash")</f>
        <v>414</v>
      </c>
    </row>
    <row r="3" spans="1:6" x14ac:dyDescent="0.3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SUMIFS(E16:E241,B16:B241,"Washing and combing",D16:D241,"cash")</f>
        <v>1350</v>
      </c>
    </row>
    <row r="4" spans="1:6" x14ac:dyDescent="0.3">
      <c r="A4" s="10" t="s">
        <v>48</v>
      </c>
      <c r="B4" s="2">
        <f>COUNTIF(B16:B241,"Dyeing")</f>
        <v>50</v>
      </c>
      <c r="C4" s="2">
        <f>SUMIF(B16:B241,"Dyeing",E16:E241)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SUMIFS(E16:E241,B16:B241,"Dyeing",D16:D241,"cash")</f>
        <v>1155</v>
      </c>
    </row>
    <row r="5" spans="1:6" x14ac:dyDescent="0.3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2">
        <f>SUMIFS(E16:E241,B16:B241,"Meeting hairstyles",D16:D241,"cash")</f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COUNTIFS(C16:C241,"Jane",B16:B241,"Shaving")</f>
        <v>7</v>
      </c>
      <c r="E9" s="2">
        <f>COUNTIFS(C16:C241,"Jane",B16:B241,"Kids")</f>
        <v>1</v>
      </c>
      <c r="F9" s="2">
        <f>SUMIFS(E16:E241,B16:B241,"Shaving",C16:C241,"Jane",A16:A241,"&gt;10-05-2013",A16:A241,"&lt;20-05-2013")</f>
        <v>31</v>
      </c>
    </row>
    <row r="10" spans="1:6" x14ac:dyDescent="0.3">
      <c r="A10" s="9" t="s">
        <v>54</v>
      </c>
      <c r="B10" s="2">
        <f>COUNTIF(C16:C241,"Martha")</f>
        <v>31</v>
      </c>
      <c r="C10" s="2">
        <f>SUMIF(C16:C241,"Martha",E16:E241)</f>
        <v>965</v>
      </c>
      <c r="D10" s="2">
        <f>COUNTIFS(C16:C241,"Martha",B16:B241,"Shaving")</f>
        <v>8</v>
      </c>
      <c r="E10" s="2">
        <f>COUNTIFS(C16:C241,"Martha",B16:B241,"Kids")</f>
        <v>1</v>
      </c>
      <c r="F10" s="2">
        <f>SUMIFS(E16:E241,B16:B241,"Shaving",C16:C241,"Martha",A16:A241,"&gt;10-05-2013",A16:A241,"&lt;20-05-2013")</f>
        <v>24</v>
      </c>
    </row>
    <row r="11" spans="1:6" x14ac:dyDescent="0.3">
      <c r="A11" s="9" t="s">
        <v>56</v>
      </c>
      <c r="B11" s="2">
        <f>COUNTIF(C16:C241,"Alex")</f>
        <v>23</v>
      </c>
      <c r="C11" s="2">
        <f>SUMIF(C16:C241,"Alex",E16:E241)</f>
        <v>701</v>
      </c>
      <c r="D11" s="2">
        <f>COUNTIFS(C16:C241,"Alex",B16:B241,"Shaving")</f>
        <v>5</v>
      </c>
      <c r="E11" s="2">
        <f>COUNTIFS(C16:C241,"Alex",B16:B241,"Kids")</f>
        <v>1</v>
      </c>
      <c r="F11" s="2">
        <f>SUMIFS(E16:E241,B16:B241,"Shaving",C16:C241,"Alex",A16:A241,"&gt;10-05-2013",A16:A241,"&lt;20-05-2013")</f>
        <v>31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91916</cp:lastModifiedBy>
  <dcterms:created xsi:type="dcterms:W3CDTF">2013-06-05T17:23:06Z</dcterms:created>
  <dcterms:modified xsi:type="dcterms:W3CDTF">2022-04-28T14:05:20Z</dcterms:modified>
</cp:coreProperties>
</file>