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9" windowWidth="23891" windowHeight="12593"/>
  </bookViews>
  <sheets>
    <sheet name="active_3attMix_v2" sheetId="1" r:id="rId1"/>
  </sheets>
  <definedNames>
    <definedName name="_xlnm.Print_Area" localSheetId="0">active_3attMix_v2!$A$1:$K$20</definedName>
  </definedName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A29" i="1"/>
  <c r="A27" i="1" l="1"/>
  <c r="H25" i="1"/>
  <c r="H27" i="1" s="1"/>
  <c r="H24" i="1"/>
  <c r="H2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<sst xmlns="http://schemas.openxmlformats.org/spreadsheetml/2006/main" count="113" uniqueCount="87">
  <si>
    <t>Designator</t>
  </si>
  <si>
    <t>Package</t>
  </si>
  <si>
    <t>Quantity</t>
  </si>
  <si>
    <t>Designation</t>
  </si>
  <si>
    <t>C6,C10</t>
  </si>
  <si>
    <t>CP_Elec_5x5.8</t>
  </si>
  <si>
    <t>22uF</t>
  </si>
  <si>
    <t>U4</t>
  </si>
  <si>
    <t>LM4040-5</t>
  </si>
  <si>
    <t>U1,U2,U3</t>
  </si>
  <si>
    <t>SOIC-8_3.9x4.9mm_Pitch1.27mm</t>
  </si>
  <si>
    <t>D3,D1</t>
  </si>
  <si>
    <t>D_SOD-123</t>
  </si>
  <si>
    <t>X1</t>
  </si>
  <si>
    <t>HEADER_2.54_2x5</t>
  </si>
  <si>
    <t>JP6,JP5,JP4,JP3,JP2,JP1</t>
  </si>
  <si>
    <t>jump-2P</t>
  </si>
  <si>
    <t>IN1,IN2,IN3,MIX1,OUT1,OUT2,OUT3</t>
  </si>
  <si>
    <t>ATT1,ATT2,ATT3</t>
  </si>
  <si>
    <t>POT_SONG_HUEI_9mm_tall_trimmer</t>
  </si>
  <si>
    <t>100K</t>
  </si>
  <si>
    <t>MIXLVL1</t>
  </si>
  <si>
    <t>10K</t>
  </si>
  <si>
    <t>C_0805_DKH</t>
  </si>
  <si>
    <t>C7,C8,C9,C11,C12,C13,C14</t>
  </si>
  <si>
    <t>100nF</t>
  </si>
  <si>
    <t>R1,R2,R3,R5,R6,R7,R9,R10,R11,R15</t>
  </si>
  <si>
    <t>R_0805_DKH</t>
  </si>
  <si>
    <t>R4,R8,R12,R16</t>
  </si>
  <si>
    <t>330R</t>
  </si>
  <si>
    <t>R13,R14</t>
  </si>
  <si>
    <t>R17</t>
  </si>
  <si>
    <t>43K</t>
  </si>
  <si>
    <t>R18</t>
  </si>
  <si>
    <t>75K</t>
  </si>
  <si>
    <t>R19</t>
  </si>
  <si>
    <t>C1,C2,C3,C4,C5</t>
  </si>
  <si>
    <t>10pF</t>
  </si>
  <si>
    <t>200K, 0.1%</t>
  </si>
  <si>
    <t>120K, 0.1%</t>
  </si>
  <si>
    <t>header-2P, 0.1"</t>
  </si>
  <si>
    <t>Header 2 x 5, 0.1"</t>
  </si>
  <si>
    <t>OPA1678IDR</t>
  </si>
  <si>
    <t>LM4040C50FTA</t>
  </si>
  <si>
    <t>1N5819HW-7-F</t>
  </si>
  <si>
    <t>Mouser</t>
  </si>
  <si>
    <t>603-AT0805BRD07200KL</t>
  </si>
  <si>
    <t>603-RT0805BRD07120KL</t>
  </si>
  <si>
    <t>603-RC0805FR-07330RL</t>
  </si>
  <si>
    <t>603-RC0805FR-0710KL</t>
  </si>
  <si>
    <t>603-RC0805FR-0743KL</t>
  </si>
  <si>
    <t>603-RC0805FR-0775KL</t>
  </si>
  <si>
    <t>581-08055C104KAT4A</t>
  </si>
  <si>
    <t>77-VJ0805A100GXAPBC</t>
  </si>
  <si>
    <t>595-OPA1678IDR</t>
  </si>
  <si>
    <t>621-1N5819HW-F</t>
  </si>
  <si>
    <t>522-LM4040C50FTA</t>
  </si>
  <si>
    <t>667-EEE-FK1E220R</t>
  </si>
  <si>
    <t>https://www.thonk.co.uk/shop/ttpots/</t>
  </si>
  <si>
    <t>https://www.thonk.co.uk/shop/3-5mm-jacks/</t>
  </si>
  <si>
    <t>806-SX1100-B</t>
  </si>
  <si>
    <t>2-pin Jumpers</t>
  </si>
  <si>
    <t>Vendor</t>
  </si>
  <si>
    <t>Thonk</t>
  </si>
  <si>
    <t>571-826936-2</t>
  </si>
  <si>
    <t>538-10-89-7101</t>
  </si>
  <si>
    <t>buy 10</t>
  </si>
  <si>
    <t>each</t>
  </si>
  <si>
    <t>ext.</t>
  </si>
  <si>
    <t>total</t>
  </si>
  <si>
    <t>Linear for CV math, Audio for audio mixer</t>
  </si>
  <si>
    <t>Notes</t>
  </si>
  <si>
    <t>Use LM4040A for more accurate 5V normaled to the inputs</t>
  </si>
  <si>
    <t>TL072 is cheaper if you don't care about performance</t>
  </si>
  <si>
    <t>Available cheaper elsewhere</t>
  </si>
  <si>
    <t>buy 25, available cheaper elsewhere</t>
  </si>
  <si>
    <t>NOTE: Prices are for rough planning only, they change on a daily basis</t>
  </si>
  <si>
    <t>PCB</t>
  </si>
  <si>
    <t>Panel</t>
  </si>
  <si>
    <t>subtotal</t>
  </si>
  <si>
    <t>total parts</t>
  </si>
  <si>
    <t>kit cost</t>
  </si>
  <si>
    <t>pads</t>
  </si>
  <si>
    <t>SMTs + filter caps</t>
  </si>
  <si>
    <t>PJ301M-12_shared_ground</t>
  </si>
  <si>
    <t>PJ301M-12 / PJ398SM Jack</t>
  </si>
  <si>
    <t>must buy nuts separately. PJ398SM is upgraded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</si>
</sst>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19" x14ac:knownFonts="1"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sz val="11"/>
      <color rgb="FF006100"/>
      <name val="Arial Unicode MS"/>
      <family val="2"/>
    </font>
    <font>
      <sz val="11"/>
      <color rgb="FF9C0006"/>
      <name val="Arial Unicode MS"/>
      <family val="2"/>
    </font>
    <font>
      <sz val="11"/>
      <color rgb="FF9C6500"/>
      <name val="Arial Unicode MS"/>
      <family val="2"/>
    </font>
    <font>
      <sz val="11"/>
      <color rgb="FF3F3F76"/>
      <name val="Arial Unicode MS"/>
      <family val="2"/>
    </font>
    <font>
      <b/>
      <sz val="11"/>
      <color rgb="FF3F3F3F"/>
      <name val="Arial Unicode MS"/>
      <family val="2"/>
    </font>
    <font>
      <b/>
      <sz val="11"/>
      <color rgb="FFFA7D00"/>
      <name val="Arial Unicode MS"/>
      <family val="2"/>
    </font>
    <font>
      <sz val="11"/>
      <color rgb="FFFA7D00"/>
      <name val="Arial Unicode MS"/>
      <family val="2"/>
    </font>
    <font>
      <b/>
      <sz val="11"/>
      <color theme="0"/>
      <name val="Arial Unicode MS"/>
      <family val="2"/>
    </font>
    <font>
      <sz val="11"/>
      <color rgb="FFFF0000"/>
      <name val="Arial Unicode MS"/>
      <family val="2"/>
    </font>
    <font>
      <i/>
      <sz val="11"/>
      <color rgb="FF7F7F7F"/>
      <name val="Arial Unicode MS"/>
      <family val="2"/>
    </font>
    <font>
      <b/>
      <sz val="11"/>
      <color theme="1"/>
      <name val="Arial Unicode MS"/>
      <family val="2"/>
    </font>
    <font>
      <sz val="11"/>
      <color theme="0"/>
      <name val="Arial Unicode MS"/>
      <family val="2"/>
    </font>
    <font>
      <u/>
      <sz val="11"/>
      <color theme="1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8" fillId="0" borderId="0" xfId="42" applyAlignment="1">
      <alignment vertical="center" wrapText="1"/>
    </xf>
    <xf numFmtId="164" fontId="0" fillId="0" borderId="0" xfId="0" applyNumberFormat="1"/>
    <xf numFmtId="0" fontId="14" fillId="0" borderId="0" xfId="0" applyFont="1"/>
    <xf numFmtId="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Search/ProductDetail.aspx?R=VJ0805A100GXAPW1BCvirtualkey61340000virtualkey77-VJ0805A100GXAPBC" TargetMode="External"/><Relationship Id="rId13" Type="http://schemas.openxmlformats.org/officeDocument/2006/relationships/hyperlink" Target="https://www.thonk.co.uk/shop/ttpots/" TargetMode="External"/><Relationship Id="rId18" Type="http://schemas.openxmlformats.org/officeDocument/2006/relationships/hyperlink" Target="http://www.mouser.com/ProductDetail/Molex/10-89-7101/?qs=sGAEpiMZZMs%252bGHln7q6pm%252bS0pk2Wo0XxEPjcGZIhS3c%3d" TargetMode="External"/><Relationship Id="rId3" Type="http://schemas.openxmlformats.org/officeDocument/2006/relationships/hyperlink" Target="https://www.mouser.com/Search/ProductDetail.aspx?R=RC0805FR-07330RLvirtualkey57620000virtualkey603-RC0805FR-07330RL" TargetMode="External"/><Relationship Id="rId7" Type="http://schemas.openxmlformats.org/officeDocument/2006/relationships/hyperlink" Target="https://www.mouser.com/Search/ProductDetail.aspx?R=08055C104KAT4Avirtualkey58110000virtualkey581-08055C104KAT4A" TargetMode="External"/><Relationship Id="rId12" Type="http://schemas.openxmlformats.org/officeDocument/2006/relationships/hyperlink" Target="http://www.mouser.com/search/refine.aspx?Keyword=667-EEE-FK1E220R" TargetMode="External"/><Relationship Id="rId17" Type="http://schemas.openxmlformats.org/officeDocument/2006/relationships/hyperlink" Target="http://www.mouser.com/ProductDetail/TE-Connectivity/826936-2/?qs=sGAEpiMZZMs%252bGHln7q6pmxhJ1rycZmOqY106c2sS4%252bk%3d" TargetMode="External"/><Relationship Id="rId2" Type="http://schemas.openxmlformats.org/officeDocument/2006/relationships/hyperlink" Target="https://www.mouser.com/Search/ProductDetail.aspx?R=RT0805BRD07120KLvirtualkey60120000virtualkey603-RT0805BRD07120KL" TargetMode="External"/><Relationship Id="rId16" Type="http://schemas.openxmlformats.org/officeDocument/2006/relationships/hyperlink" Target="http://www.mouser.com/ProductDetail/Kycon/SX1100-B/?qs=sGAEpiMZZMs%252bGHln7q6pm%252bjN2kHoALgtoCKRRRrPhUE%3d" TargetMode="External"/><Relationship Id="rId1" Type="http://schemas.openxmlformats.org/officeDocument/2006/relationships/hyperlink" Target="https://www.mouser.com/Search/ProductDetail.aspx?R=AT0805BRD07200KLvirtualkey60120000virtualkey603-AT0805BRD07200KL" TargetMode="External"/><Relationship Id="rId6" Type="http://schemas.openxmlformats.org/officeDocument/2006/relationships/hyperlink" Target="https://www.mouser.com/Search/ProductDetail.aspx?R=RC0805FR-0775KLvirtualkey57620000virtualkey603-RC0805FR-0775KL" TargetMode="External"/><Relationship Id="rId11" Type="http://schemas.openxmlformats.org/officeDocument/2006/relationships/hyperlink" Target="http://www.mouser.com/search/refine.aspx?Keyword=522-LM4040C50FTA" TargetMode="External"/><Relationship Id="rId5" Type="http://schemas.openxmlformats.org/officeDocument/2006/relationships/hyperlink" Target="https://www.mouser.com/Search/ProductDetail.aspx?R=RC0805FR-0743KLvirtualkey60120000virtualkey603-RC0805FR-0743KL" TargetMode="External"/><Relationship Id="rId15" Type="http://schemas.openxmlformats.org/officeDocument/2006/relationships/hyperlink" Target="https://www.thonk.co.uk/shop/3-5mm-jacks/" TargetMode="External"/><Relationship Id="rId10" Type="http://schemas.openxmlformats.org/officeDocument/2006/relationships/hyperlink" Target="http://www.mouser.com/search/refine.aspx?Keyword=621-1N5819HW-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Search/ProductDetail.aspx?R=RC0805FR-0710KLvirtualkey57620000virtualkey603-RC0805FR-0710KL" TargetMode="External"/><Relationship Id="rId9" Type="http://schemas.openxmlformats.org/officeDocument/2006/relationships/hyperlink" Target="https://www.mouser.com/Search/ProductDetail.aspx?R=OPA1678IDRvirtualkey59510000virtualkey595-OPA1678IDR" TargetMode="External"/><Relationship Id="rId14" Type="http://schemas.openxmlformats.org/officeDocument/2006/relationships/hyperlink" Target="https://www.thonk.co.uk/shop/ttpo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zoomScale="75" zoomScaleNormal="75" workbookViewId="0">
      <selection sqref="A1:K20"/>
    </sheetView>
  </sheetViews>
  <sheetFormatPr defaultRowHeight="16.399999999999999" x14ac:dyDescent="0.35"/>
  <cols>
    <col min="2" max="2" width="32.88671875" bestFit="1" customWidth="1"/>
    <col min="3" max="3" width="25.5546875" customWidth="1"/>
    <col min="4" max="4" width="32.77734375" bestFit="1" customWidth="1"/>
    <col min="6" max="6" width="38.21875" bestFit="1" customWidth="1"/>
    <col min="7" max="7" width="8.88671875" style="3"/>
    <col min="9" max="9" width="35.6640625" bestFit="1" customWidth="1"/>
  </cols>
  <sheetData>
    <row r="1" spans="1:13" x14ac:dyDescent="0.35">
      <c r="F1" s="4" t="s">
        <v>76</v>
      </c>
    </row>
    <row r="2" spans="1:13" x14ac:dyDescent="0.35">
      <c r="A2" t="s">
        <v>2</v>
      </c>
      <c r="B2" t="s">
        <v>0</v>
      </c>
      <c r="C2" t="s">
        <v>3</v>
      </c>
      <c r="D2" t="s">
        <v>1</v>
      </c>
      <c r="E2" t="s">
        <v>62</v>
      </c>
      <c r="G2" s="3" t="s">
        <v>67</v>
      </c>
      <c r="H2" t="s">
        <v>68</v>
      </c>
      <c r="I2" t="s">
        <v>71</v>
      </c>
      <c r="L2" t="s">
        <v>82</v>
      </c>
    </row>
    <row r="3" spans="1:13" x14ac:dyDescent="0.35">
      <c r="A3">
        <v>2</v>
      </c>
      <c r="B3" t="s">
        <v>4</v>
      </c>
      <c r="C3" t="s">
        <v>6</v>
      </c>
      <c r="D3" t="s">
        <v>5</v>
      </c>
      <c r="E3" t="s">
        <v>45</v>
      </c>
      <c r="F3" s="2" t="s">
        <v>57</v>
      </c>
      <c r="G3" s="3">
        <v>0.41</v>
      </c>
      <c r="H3" s="3">
        <f>G3*A3</f>
        <v>0.82</v>
      </c>
    </row>
    <row r="4" spans="1:13" x14ac:dyDescent="0.35">
      <c r="A4">
        <v>1</v>
      </c>
      <c r="B4" t="s">
        <v>7</v>
      </c>
      <c r="C4" t="s">
        <v>43</v>
      </c>
      <c r="D4" t="s">
        <v>8</v>
      </c>
      <c r="E4" t="s">
        <v>45</v>
      </c>
      <c r="F4" s="2" t="s">
        <v>56</v>
      </c>
      <c r="G4" s="3">
        <v>0.64</v>
      </c>
      <c r="H4" s="3">
        <f t="shared" ref="H4:H20" si="0">G4*A4</f>
        <v>0.64</v>
      </c>
      <c r="I4" t="s">
        <v>72</v>
      </c>
      <c r="L4">
        <v>3</v>
      </c>
      <c r="M4">
        <f>L4*A4</f>
        <v>3</v>
      </c>
    </row>
    <row r="5" spans="1:13" x14ac:dyDescent="0.35">
      <c r="A5">
        <v>3</v>
      </c>
      <c r="B5" t="s">
        <v>9</v>
      </c>
      <c r="C5" t="s">
        <v>42</v>
      </c>
      <c r="D5" t="s">
        <v>10</v>
      </c>
      <c r="E5" t="s">
        <v>45</v>
      </c>
      <c r="F5" s="1" t="s">
        <v>54</v>
      </c>
      <c r="G5" s="3">
        <v>0.83</v>
      </c>
      <c r="H5" s="3">
        <f t="shared" si="0"/>
        <v>2.4899999999999998</v>
      </c>
      <c r="I5" t="s">
        <v>73</v>
      </c>
      <c r="L5">
        <v>8</v>
      </c>
      <c r="M5">
        <f t="shared" ref="M5:M19" si="1">L5*A5</f>
        <v>24</v>
      </c>
    </row>
    <row r="6" spans="1:13" x14ac:dyDescent="0.35">
      <c r="A6">
        <v>2</v>
      </c>
      <c r="B6" t="s">
        <v>11</v>
      </c>
      <c r="C6" t="s">
        <v>44</v>
      </c>
      <c r="D6" t="s">
        <v>12</v>
      </c>
      <c r="E6" t="s">
        <v>45</v>
      </c>
      <c r="F6" s="2" t="s">
        <v>55</v>
      </c>
      <c r="G6" s="3">
        <v>0.44</v>
      </c>
      <c r="H6" s="3">
        <f t="shared" si="0"/>
        <v>0.88</v>
      </c>
      <c r="L6">
        <v>2</v>
      </c>
      <c r="M6">
        <f t="shared" si="1"/>
        <v>4</v>
      </c>
    </row>
    <row r="7" spans="1:13" x14ac:dyDescent="0.35">
      <c r="A7">
        <v>1</v>
      </c>
      <c r="B7" t="s">
        <v>13</v>
      </c>
      <c r="C7" t="s">
        <v>41</v>
      </c>
      <c r="D7" t="s">
        <v>14</v>
      </c>
      <c r="F7" s="1" t="s">
        <v>65</v>
      </c>
      <c r="G7" s="3">
        <v>0.56999999999999995</v>
      </c>
      <c r="H7" s="3">
        <f t="shared" si="0"/>
        <v>0.56999999999999995</v>
      </c>
      <c r="I7" t="s">
        <v>74</v>
      </c>
      <c r="M7">
        <f t="shared" si="1"/>
        <v>0</v>
      </c>
    </row>
    <row r="8" spans="1:13" x14ac:dyDescent="0.35">
      <c r="A8">
        <v>6</v>
      </c>
      <c r="B8" t="s">
        <v>15</v>
      </c>
      <c r="C8" t="s">
        <v>40</v>
      </c>
      <c r="D8" t="s">
        <v>16</v>
      </c>
      <c r="F8" s="1" t="s">
        <v>64</v>
      </c>
      <c r="G8" s="3">
        <v>0.1</v>
      </c>
      <c r="H8" s="3">
        <f t="shared" si="0"/>
        <v>0.60000000000000009</v>
      </c>
      <c r="I8" t="s">
        <v>74</v>
      </c>
      <c r="M8">
        <f t="shared" si="1"/>
        <v>0</v>
      </c>
    </row>
    <row r="9" spans="1:13" x14ac:dyDescent="0.35">
      <c r="A9">
        <v>7</v>
      </c>
      <c r="B9" t="s">
        <v>17</v>
      </c>
      <c r="C9" t="s">
        <v>85</v>
      </c>
      <c r="D9" t="s">
        <v>84</v>
      </c>
      <c r="E9" t="s">
        <v>63</v>
      </c>
      <c r="F9" s="1" t="s">
        <v>59</v>
      </c>
      <c r="G9" s="3">
        <v>0.53</v>
      </c>
      <c r="H9" s="3">
        <f t="shared" si="0"/>
        <v>3.71</v>
      </c>
      <c r="I9" t="s">
        <v>86</v>
      </c>
      <c r="M9">
        <f t="shared" si="1"/>
        <v>0</v>
      </c>
    </row>
    <row r="10" spans="1:13" x14ac:dyDescent="0.35">
      <c r="A10">
        <v>3</v>
      </c>
      <c r="B10" t="s">
        <v>18</v>
      </c>
      <c r="C10" t="s">
        <v>20</v>
      </c>
      <c r="D10" t="s">
        <v>19</v>
      </c>
      <c r="E10" t="s">
        <v>63</v>
      </c>
      <c r="F10" s="1" t="s">
        <v>58</v>
      </c>
      <c r="G10" s="3">
        <v>1.1100000000000001</v>
      </c>
      <c r="H10" s="3">
        <f t="shared" si="0"/>
        <v>3.33</v>
      </c>
      <c r="I10" t="s">
        <v>70</v>
      </c>
      <c r="M10">
        <f t="shared" si="1"/>
        <v>0</v>
      </c>
    </row>
    <row r="11" spans="1:13" x14ac:dyDescent="0.35">
      <c r="A11">
        <v>1</v>
      </c>
      <c r="B11" t="s">
        <v>21</v>
      </c>
      <c r="C11" t="s">
        <v>22</v>
      </c>
      <c r="D11" t="s">
        <v>19</v>
      </c>
      <c r="E11" t="s">
        <v>63</v>
      </c>
      <c r="F11" s="1" t="s">
        <v>58</v>
      </c>
      <c r="G11" s="3">
        <v>1.1100000000000001</v>
      </c>
      <c r="H11" s="3">
        <f t="shared" si="0"/>
        <v>1.1100000000000001</v>
      </c>
      <c r="I11" t="s">
        <v>70</v>
      </c>
      <c r="M11">
        <f t="shared" si="1"/>
        <v>0</v>
      </c>
    </row>
    <row r="12" spans="1:13" x14ac:dyDescent="0.35">
      <c r="A12">
        <v>5</v>
      </c>
      <c r="B12" t="s">
        <v>36</v>
      </c>
      <c r="C12" t="s">
        <v>37</v>
      </c>
      <c r="D12" t="s">
        <v>23</v>
      </c>
      <c r="E12" t="s">
        <v>45</v>
      </c>
      <c r="F12" s="1" t="s">
        <v>53</v>
      </c>
      <c r="G12" s="3">
        <v>0.1</v>
      </c>
      <c r="H12" s="3">
        <f t="shared" si="0"/>
        <v>0.5</v>
      </c>
      <c r="L12">
        <v>2</v>
      </c>
      <c r="M12">
        <f t="shared" si="1"/>
        <v>10</v>
      </c>
    </row>
    <row r="13" spans="1:13" x14ac:dyDescent="0.35">
      <c r="A13">
        <v>7</v>
      </c>
      <c r="B13" t="s">
        <v>24</v>
      </c>
      <c r="C13" t="s">
        <v>25</v>
      </c>
      <c r="D13" t="s">
        <v>23</v>
      </c>
      <c r="E13" t="s">
        <v>45</v>
      </c>
      <c r="F13" s="1" t="s">
        <v>52</v>
      </c>
      <c r="G13" s="3">
        <v>0.1</v>
      </c>
      <c r="H13" s="3">
        <f t="shared" si="0"/>
        <v>0.70000000000000007</v>
      </c>
      <c r="L13">
        <v>2</v>
      </c>
      <c r="M13">
        <f t="shared" si="1"/>
        <v>14</v>
      </c>
    </row>
    <row r="14" spans="1:13" x14ac:dyDescent="0.35">
      <c r="A14">
        <v>10</v>
      </c>
      <c r="B14" t="s">
        <v>26</v>
      </c>
      <c r="C14" t="s">
        <v>38</v>
      </c>
      <c r="D14" t="s">
        <v>27</v>
      </c>
      <c r="E14" t="s">
        <v>45</v>
      </c>
      <c r="F14" s="1" t="s">
        <v>46</v>
      </c>
      <c r="G14" s="3">
        <v>0.26100000000000001</v>
      </c>
      <c r="H14" s="3">
        <f t="shared" si="0"/>
        <v>2.6100000000000003</v>
      </c>
      <c r="L14">
        <v>2</v>
      </c>
      <c r="M14">
        <f t="shared" si="1"/>
        <v>20</v>
      </c>
    </row>
    <row r="15" spans="1:13" x14ac:dyDescent="0.35">
      <c r="A15">
        <v>4</v>
      </c>
      <c r="B15" t="s">
        <v>28</v>
      </c>
      <c r="C15" t="s">
        <v>29</v>
      </c>
      <c r="D15" t="s">
        <v>27</v>
      </c>
      <c r="E15" t="s">
        <v>45</v>
      </c>
      <c r="F15" s="1" t="s">
        <v>48</v>
      </c>
      <c r="G15" s="3">
        <v>1.6E-2</v>
      </c>
      <c r="H15" s="3">
        <f t="shared" si="0"/>
        <v>6.4000000000000001E-2</v>
      </c>
      <c r="I15" t="s">
        <v>66</v>
      </c>
      <c r="L15">
        <v>2</v>
      </c>
      <c r="M15">
        <f t="shared" si="1"/>
        <v>8</v>
      </c>
    </row>
    <row r="16" spans="1:13" x14ac:dyDescent="0.35">
      <c r="A16">
        <v>2</v>
      </c>
      <c r="B16" t="s">
        <v>30</v>
      </c>
      <c r="C16" t="s">
        <v>39</v>
      </c>
      <c r="D16" t="s">
        <v>27</v>
      </c>
      <c r="E16" t="s">
        <v>45</v>
      </c>
      <c r="F16" s="1" t="s">
        <v>47</v>
      </c>
      <c r="G16" s="3">
        <v>0.39</v>
      </c>
      <c r="H16" s="3">
        <f t="shared" si="0"/>
        <v>0.78</v>
      </c>
      <c r="L16">
        <v>2</v>
      </c>
      <c r="M16">
        <f t="shared" si="1"/>
        <v>4</v>
      </c>
    </row>
    <row r="17" spans="1:13" x14ac:dyDescent="0.35">
      <c r="A17">
        <v>1</v>
      </c>
      <c r="B17" t="s">
        <v>31</v>
      </c>
      <c r="C17" t="s">
        <v>32</v>
      </c>
      <c r="D17" t="s">
        <v>27</v>
      </c>
      <c r="E17" t="s">
        <v>45</v>
      </c>
      <c r="F17" s="1" t="s">
        <v>50</v>
      </c>
      <c r="G17" s="3">
        <v>0.1</v>
      </c>
      <c r="H17" s="3">
        <f t="shared" si="0"/>
        <v>0.1</v>
      </c>
      <c r="L17">
        <v>2</v>
      </c>
      <c r="M17">
        <f t="shared" si="1"/>
        <v>2</v>
      </c>
    </row>
    <row r="18" spans="1:13" x14ac:dyDescent="0.35">
      <c r="A18">
        <v>1</v>
      </c>
      <c r="B18" t="s">
        <v>33</v>
      </c>
      <c r="C18" t="s">
        <v>34</v>
      </c>
      <c r="D18" t="s">
        <v>27</v>
      </c>
      <c r="E18" t="s">
        <v>45</v>
      </c>
      <c r="F18" s="1" t="s">
        <v>51</v>
      </c>
      <c r="G18" s="3">
        <v>0.1</v>
      </c>
      <c r="H18" s="3">
        <f t="shared" si="0"/>
        <v>0.1</v>
      </c>
      <c r="L18">
        <v>2</v>
      </c>
      <c r="M18">
        <f t="shared" si="1"/>
        <v>2</v>
      </c>
    </row>
    <row r="19" spans="1:13" x14ac:dyDescent="0.35">
      <c r="A19">
        <v>1</v>
      </c>
      <c r="B19" t="s">
        <v>35</v>
      </c>
      <c r="C19" t="s">
        <v>22</v>
      </c>
      <c r="D19" t="s">
        <v>27</v>
      </c>
      <c r="E19" t="s">
        <v>45</v>
      </c>
      <c r="F19" s="1" t="s">
        <v>49</v>
      </c>
      <c r="G19" s="3">
        <v>0.1</v>
      </c>
      <c r="H19" s="3">
        <f t="shared" si="0"/>
        <v>0.1</v>
      </c>
      <c r="L19">
        <v>2</v>
      </c>
      <c r="M19">
        <f t="shared" si="1"/>
        <v>2</v>
      </c>
    </row>
    <row r="20" spans="1:13" x14ac:dyDescent="0.35">
      <c r="A20">
        <v>6</v>
      </c>
      <c r="B20" t="s">
        <v>15</v>
      </c>
      <c r="D20" t="s">
        <v>61</v>
      </c>
      <c r="E20" t="s">
        <v>45</v>
      </c>
      <c r="F20" s="1" t="s">
        <v>60</v>
      </c>
      <c r="G20" s="3">
        <v>2.1999999999999999E-2</v>
      </c>
      <c r="H20" s="3">
        <f t="shared" si="0"/>
        <v>0.13200000000000001</v>
      </c>
      <c r="I20" t="s">
        <v>75</v>
      </c>
    </row>
    <row r="22" spans="1:13" hidden="1" x14ac:dyDescent="0.35">
      <c r="G22" s="3" t="s">
        <v>79</v>
      </c>
      <c r="H22" s="3">
        <f>SUM(H3:H20)</f>
        <v>19.236000000000008</v>
      </c>
    </row>
    <row r="23" spans="1:13" hidden="1" x14ac:dyDescent="0.35"/>
    <row r="24" spans="1:13" hidden="1" x14ac:dyDescent="0.35">
      <c r="A24">
        <v>1</v>
      </c>
      <c r="D24" t="s">
        <v>77</v>
      </c>
      <c r="G24" s="3">
        <v>10</v>
      </c>
      <c r="H24" s="3">
        <f t="shared" ref="H24" si="2">G24*A24</f>
        <v>10</v>
      </c>
    </row>
    <row r="25" spans="1:13" hidden="1" x14ac:dyDescent="0.35">
      <c r="A25">
        <v>1</v>
      </c>
      <c r="D25" t="s">
        <v>78</v>
      </c>
      <c r="G25" s="3">
        <v>10</v>
      </c>
      <c r="H25" s="3">
        <f t="shared" ref="H25" si="3">G25*A25</f>
        <v>10</v>
      </c>
    </row>
    <row r="26" spans="1:13" hidden="1" x14ac:dyDescent="0.35"/>
    <row r="27" spans="1:13" hidden="1" x14ac:dyDescent="0.35">
      <c r="A27">
        <f>SUM(A3:A25)</f>
        <v>65</v>
      </c>
      <c r="B27" t="s">
        <v>80</v>
      </c>
      <c r="G27" s="3" t="s">
        <v>69</v>
      </c>
      <c r="H27" s="3">
        <f>H22*1.25+H24+H25</f>
        <v>44.045000000000009</v>
      </c>
    </row>
    <row r="28" spans="1:13" hidden="1" x14ac:dyDescent="0.35">
      <c r="F28" t="s">
        <v>81</v>
      </c>
      <c r="H28" s="5">
        <v>50</v>
      </c>
    </row>
    <row r="29" spans="1:13" hidden="1" x14ac:dyDescent="0.35">
      <c r="A29">
        <f>SUM(A4,A5,A6,A12,A13,A14,A15,A16,A17,A18,A19)</f>
        <v>37</v>
      </c>
      <c r="B29" t="s">
        <v>83</v>
      </c>
    </row>
  </sheetData>
  <hyperlinks>
    <hyperlink ref="F14" r:id="rId1" display="https://www.mouser.com/Search/ProductDetail.aspx?R=AT0805BRD07200KLvirtualkey60120000virtualkey603-AT0805BRD07200KL"/>
    <hyperlink ref="F16" r:id="rId2" display="https://www.mouser.com/Search/ProductDetail.aspx?R=RT0805BRD07120KLvirtualkey60120000virtualkey603-RT0805BRD07120KL"/>
    <hyperlink ref="F15" r:id="rId3" display="https://www.mouser.com/Search/ProductDetail.aspx?R=RC0805FR-07330RLvirtualkey57620000virtualkey603-RC0805FR-07330RL"/>
    <hyperlink ref="F19" r:id="rId4" display="https://www.mouser.com/Search/ProductDetail.aspx?R=RC0805FR-0710KLvirtualkey57620000virtualkey603-RC0805FR-0710KL"/>
    <hyperlink ref="F17" r:id="rId5" display="https://www.mouser.com/Search/ProductDetail.aspx?R=RC0805FR-0743KLvirtualkey60120000virtualkey603-RC0805FR-0743KL"/>
    <hyperlink ref="F18" r:id="rId6" display="https://www.mouser.com/Search/ProductDetail.aspx?R=RC0805FR-0775KLvirtualkey57620000virtualkey603-RC0805FR-0775KL"/>
    <hyperlink ref="F13" r:id="rId7" display="https://www.mouser.com/Search/ProductDetail.aspx?R=08055C104KAT4Avirtualkey58110000virtualkey581-08055C104KAT4A"/>
    <hyperlink ref="F12" r:id="rId8" display="https://www.mouser.com/Search/ProductDetail.aspx?R=VJ0805A100GXAPW1BCvirtualkey61340000virtualkey77-VJ0805A100GXAPBC"/>
    <hyperlink ref="F5" r:id="rId9" display="https://www.mouser.com/Search/ProductDetail.aspx?R=OPA1678IDRvirtualkey59510000virtualkey595-OPA1678IDR"/>
    <hyperlink ref="F6" r:id="rId10" display="http://www.mouser.com/search/refine.aspx?Keyword=621-1N5819HW-F"/>
    <hyperlink ref="F4" r:id="rId11" display="http://www.mouser.com/search/refine.aspx?Keyword=522-LM4040C50FTA"/>
    <hyperlink ref="F3" r:id="rId12" display="http://www.mouser.com/search/refine.aspx?Keyword=667-EEE-FK1E220R"/>
    <hyperlink ref="F10" r:id="rId13"/>
    <hyperlink ref="F11" r:id="rId14"/>
    <hyperlink ref="F9" r:id="rId15"/>
    <hyperlink ref="F20" r:id="rId16" tooltip="Click to view additional information on this product." display="http://www.mouser.com/ProductDetail/Kycon/SX1100-B/?qs=sGAEpiMZZMs%252bGHln7q6pm%252bjN2kHoALgtoCKRRRrPhUE%3d"/>
    <hyperlink ref="F8" r:id="rId17" tooltip="Click to view additional information on this product." display="http://www.mouser.com/ProductDetail/TE-Connectivity/826936-2/?qs=sGAEpiMZZMs%252bGHln7q6pmxhJ1rycZmOqY106c2sS4%252bk%3d"/>
    <hyperlink ref="F7" r:id="rId18" tooltip="Click to view additional information on this product." display="http://www.mouser.com/ProductDetail/Molex/10-89-7101/?qs=sGAEpiMZZMs%252bGHln7q6pm%252bS0pk2Wo0XxEPjcGZIhS3c%3d"/>
  </hyperlinks>
  <printOptions gridLines="1"/>
  <pageMargins left="0.7" right="0.7" top="0.75" bottom="0.75" header="0.3" footer="0.3"/>
  <pageSetup scale="38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active_3attMix_v2</vt:lpstr>
      <vt:lpstr>active_3attMix_v2!Print_Area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daveh</dc:creator>
  <cp:lastModifiedBy>Dave Hamara</cp:lastModifiedBy>
  <cp:lastPrinted>2019-07-10T15:30:04Z</cp:lastPrinted>
  <dcterms:created xsi:type="dcterms:W3CDTF">2017-07-26T04:29:58Z</dcterms:created>
  <dcterms:modified xsi:type="dcterms:W3CDTF">2019-07-10T15:30:56Z</dcterms:modified>
</cp:coreProperties>
</file>